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tiago/Desktop/creapolis/eagg/"/>
    </mc:Choice>
  </mc:AlternateContent>
  <xr:revisionPtr revIDLastSave="0" documentId="13_ncr:1_{50EFEB45-4F62-274F-9758-98F25526A026}" xr6:coauthVersionLast="47" xr6:coauthVersionMax="47" xr10:uidLastSave="{00000000-0000-0000-0000-000000000000}"/>
  <bookViews>
    <workbookView xWindow="160" yWindow="660" windowWidth="50880" windowHeight="19280" xr2:uid="{00000000-000D-0000-FFFF-FFFF00000000}"/>
  </bookViews>
  <sheets>
    <sheet name="Resumen P.P." sheetId="2" r:id="rId1"/>
    <sheet name="UT. CAMBIARIA" sheetId="38" r:id="rId2"/>
    <sheet name="ANT. CLIENTES" sheetId="37" r:id="rId3"/>
    <sheet name="PARTE ACTUALIZADA" sheetId="30" r:id="rId4"/>
    <sheet name="Hoja1" sheetId="31" r:id="rId5"/>
    <sheet name="EDR" sheetId="28" r:id="rId6"/>
    <sheet name="BAL01" sheetId="23" r:id="rId7"/>
    <sheet name="BAL2" sheetId="29" r:id="rId8"/>
    <sheet name="BAL3" sheetId="32" r:id="rId9"/>
    <sheet name="FACTURAS INGRESOS" sheetId="22" r:id="rId10"/>
    <sheet name="ING.MIADMIN" sheetId="36" r:id="rId11"/>
    <sheet name="Aux. ingresos" sheetId="18" r:id="rId12"/>
    <sheet name="Aux. egresos" sheetId="19" r:id="rId13"/>
    <sheet name="Aux. nomina" sheetId="27" r:id="rId14"/>
    <sheet name="Nomina" sheetId="7" r:id="rId15"/>
    <sheet name="IVA Acreditable" sheetId="5" r:id="rId16"/>
    <sheet name="IVA 8%" sheetId="35" r:id="rId17"/>
    <sheet name="IVA Trasladado" sheetId="9" r:id="rId18"/>
    <sheet name="ISR RET SS" sheetId="34" r:id="rId19"/>
    <sheet name="IVA ret arrendamiento" sheetId="16" r:id="rId20"/>
    <sheet name="RET 4%" sheetId="13" r:id="rId21"/>
    <sheet name="ISR ret honorarios" sheetId="14" r:id="rId22"/>
    <sheet name="ISR ret arrendamiento" sheetId="15" r:id="rId23"/>
    <sheet name="ISR RET RESICO" sheetId="24" r:id="rId24"/>
    <sheet name="PERDIDAS APLICADAS" sheetId="25" r:id="rId25"/>
  </sheets>
  <definedNames>
    <definedName name="_xlnm._FilterDatabase" localSheetId="12" hidden="1">'Aux. egresos'!$B$704:$AN$1003</definedName>
    <definedName name="_xlnm._FilterDatabase" localSheetId="11" hidden="1">'Aux. ingresos'!$B$205:$AL$809</definedName>
    <definedName name="_xlnm._FilterDatabase" localSheetId="6" hidden="1">'BAL01'!$A$4:$K$686</definedName>
    <definedName name="_xlnm._FilterDatabase" localSheetId="7" hidden="1">'BAL2'!$B$3:$H$786</definedName>
    <definedName name="_xlnm._FilterDatabase" localSheetId="5" hidden="1">EDR!$A$4:$R$82</definedName>
    <definedName name="_xlnm._FilterDatabase" localSheetId="9" hidden="1">'FACTURAS INGRESOS'!$A$486:$AD$486</definedName>
    <definedName name="_xlnm._FilterDatabase" localSheetId="10" hidden="1">ING.MIADMIN!$A$1:$AX$241</definedName>
    <definedName name="_xlnm._FilterDatabase" localSheetId="17" hidden="1">'IVA Trasladado'!#REF!</definedName>
    <definedName name="_xlnm._FilterDatabase" localSheetId="20" hidden="1">'RET 4%'!$B$155:$I$256</definedName>
    <definedName name="_xlnm.Print_Area" localSheetId="0">'Resumen P.P.'!$A$2:$P$73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37" l="1"/>
  <c r="F63" i="2"/>
  <c r="F64" i="2"/>
  <c r="F81" i="2"/>
  <c r="AN1002" i="19"/>
  <c r="AN862" i="19"/>
  <c r="F11" i="2"/>
  <c r="F20" i="2" s="1"/>
  <c r="AD198" i="36"/>
  <c r="AD8" i="36"/>
  <c r="AD2" i="36"/>
  <c r="AE9" i="36"/>
  <c r="AE10" i="36"/>
  <c r="AE11" i="36"/>
  <c r="AE12" i="36"/>
  <c r="AE13" i="36"/>
  <c r="AE14" i="36"/>
  <c r="AE15" i="36"/>
  <c r="AE16" i="36"/>
  <c r="AE17" i="36"/>
  <c r="AE18" i="36"/>
  <c r="AE19" i="36"/>
  <c r="AE20" i="36"/>
  <c r="AE21" i="36"/>
  <c r="AE22" i="36"/>
  <c r="AE23" i="36"/>
  <c r="AE24" i="36"/>
  <c r="AE25" i="36"/>
  <c r="AE26" i="36"/>
  <c r="AE27" i="36"/>
  <c r="AE28" i="36"/>
  <c r="AE29" i="36"/>
  <c r="AE30" i="36"/>
  <c r="AE31" i="36"/>
  <c r="AE32" i="36"/>
  <c r="AE33" i="36"/>
  <c r="AE34" i="36"/>
  <c r="AE35" i="36"/>
  <c r="AE36" i="36"/>
  <c r="AE37" i="36"/>
  <c r="AE38" i="36"/>
  <c r="AE39" i="36"/>
  <c r="AE40" i="36"/>
  <c r="AE41" i="36"/>
  <c r="AE42" i="36"/>
  <c r="AE43" i="36"/>
  <c r="AE44" i="36"/>
  <c r="AE45" i="36"/>
  <c r="AE46" i="36"/>
  <c r="AE47" i="36"/>
  <c r="AE48" i="36"/>
  <c r="AE49" i="36"/>
  <c r="AE50" i="36"/>
  <c r="AE51" i="36"/>
  <c r="AE52" i="36"/>
  <c r="AE53" i="36"/>
  <c r="AE54" i="36"/>
  <c r="AE55" i="36"/>
  <c r="AE56" i="36"/>
  <c r="AE57" i="36"/>
  <c r="AE58" i="36"/>
  <c r="AE59" i="36"/>
  <c r="AE60" i="36"/>
  <c r="AE61" i="36"/>
  <c r="AE62" i="36"/>
  <c r="AE63" i="36"/>
  <c r="AE64" i="36"/>
  <c r="AE65" i="36"/>
  <c r="AE66" i="36"/>
  <c r="AE67" i="36"/>
  <c r="AE68" i="36"/>
  <c r="AE69" i="36"/>
  <c r="AE70" i="36"/>
  <c r="AE71" i="36"/>
  <c r="AE72" i="36"/>
  <c r="AE73" i="36"/>
  <c r="AE74" i="36"/>
  <c r="AE75" i="36"/>
  <c r="AE76" i="36"/>
  <c r="AE77" i="36"/>
  <c r="AE78" i="36"/>
  <c r="AE79" i="36"/>
  <c r="AE80" i="36"/>
  <c r="AE81" i="36"/>
  <c r="AE82" i="36"/>
  <c r="AE83" i="36"/>
  <c r="AE84" i="36"/>
  <c r="AE85" i="36"/>
  <c r="AE86" i="36"/>
  <c r="AE87" i="36"/>
  <c r="AE88" i="36"/>
  <c r="AE89" i="36"/>
  <c r="AE90" i="36"/>
  <c r="AE91" i="36"/>
  <c r="AE92" i="36"/>
  <c r="AE93" i="36"/>
  <c r="AE94" i="36"/>
  <c r="AE95" i="36"/>
  <c r="AE96" i="36"/>
  <c r="AE97" i="36"/>
  <c r="AE98" i="36"/>
  <c r="AE99" i="36"/>
  <c r="AE100" i="36"/>
  <c r="AE101" i="36"/>
  <c r="AE102" i="36"/>
  <c r="AE103" i="36"/>
  <c r="AE104" i="36"/>
  <c r="AE105" i="36"/>
  <c r="AE106" i="36"/>
  <c r="AE107" i="36"/>
  <c r="AE108" i="36"/>
  <c r="AE109" i="36"/>
  <c r="AE110" i="36"/>
  <c r="AE111" i="36"/>
  <c r="AE112" i="36"/>
  <c r="AE113" i="36"/>
  <c r="AE114" i="36"/>
  <c r="AE115" i="36"/>
  <c r="AE116" i="36"/>
  <c r="AE117" i="36"/>
  <c r="AE118" i="36"/>
  <c r="AE119" i="36"/>
  <c r="AE120" i="36"/>
  <c r="AE121" i="36"/>
  <c r="AE122" i="36"/>
  <c r="AE123" i="36"/>
  <c r="AE124" i="36"/>
  <c r="AE125" i="36"/>
  <c r="AE126" i="36"/>
  <c r="AE127" i="36"/>
  <c r="AE128" i="36"/>
  <c r="AE129" i="36"/>
  <c r="AE130" i="36"/>
  <c r="AE131" i="36"/>
  <c r="AE132" i="36"/>
  <c r="AE133" i="36"/>
  <c r="AE134" i="36"/>
  <c r="AE135" i="36"/>
  <c r="AE136" i="36"/>
  <c r="AE137" i="36"/>
  <c r="AE138" i="36"/>
  <c r="AE139" i="36"/>
  <c r="AE140" i="36"/>
  <c r="AE141" i="36"/>
  <c r="AE142" i="36"/>
  <c r="AE143" i="36"/>
  <c r="AE144" i="36"/>
  <c r="AE145" i="36"/>
  <c r="AE146" i="36"/>
  <c r="AE147" i="36"/>
  <c r="AE148" i="36"/>
  <c r="AE149" i="36"/>
  <c r="AE150" i="36"/>
  <c r="AE151" i="36"/>
  <c r="AE152" i="36"/>
  <c r="AE153" i="36"/>
  <c r="AE154" i="36"/>
  <c r="AE155" i="36"/>
  <c r="AE156" i="36"/>
  <c r="AE157" i="36"/>
  <c r="AE158" i="36"/>
  <c r="AE159" i="36"/>
  <c r="AE160" i="36"/>
  <c r="AE161" i="36"/>
  <c r="AE162" i="36"/>
  <c r="AE163" i="36"/>
  <c r="AE164" i="36"/>
  <c r="AE165" i="36"/>
  <c r="AE166" i="36"/>
  <c r="AE167" i="36"/>
  <c r="AE168" i="36"/>
  <c r="AE169" i="36"/>
  <c r="AE170" i="36"/>
  <c r="AE171" i="36"/>
  <c r="AE172" i="36"/>
  <c r="AE173" i="36"/>
  <c r="AE174" i="36"/>
  <c r="AE175" i="36"/>
  <c r="AE176" i="36"/>
  <c r="AE177" i="36"/>
  <c r="AE178" i="36"/>
  <c r="AE179" i="36"/>
  <c r="AE180" i="36"/>
  <c r="AE181" i="36"/>
  <c r="AE182" i="36"/>
  <c r="AE183" i="36"/>
  <c r="AE184" i="36"/>
  <c r="AE185" i="36"/>
  <c r="AE186" i="36"/>
  <c r="AE187" i="36"/>
  <c r="AE188" i="36"/>
  <c r="AE189" i="36"/>
  <c r="AE190" i="36"/>
  <c r="AE191" i="36"/>
  <c r="AE192" i="36"/>
  <c r="AE193" i="36"/>
  <c r="AE194" i="36"/>
  <c r="AE195" i="36"/>
  <c r="AE196" i="36"/>
  <c r="AE197" i="36"/>
  <c r="AE198" i="36"/>
  <c r="AF198" i="36" s="1"/>
  <c r="AE199" i="36"/>
  <c r="AE200" i="36"/>
  <c r="AE201" i="36"/>
  <c r="AE202" i="36"/>
  <c r="AE203" i="36"/>
  <c r="AE204" i="36"/>
  <c r="AE205" i="36"/>
  <c r="AE206" i="36"/>
  <c r="AE207" i="36"/>
  <c r="AE208" i="36"/>
  <c r="AE209" i="36"/>
  <c r="AE210" i="36"/>
  <c r="AE211" i="36"/>
  <c r="AE212" i="36"/>
  <c r="AE213" i="36"/>
  <c r="AE214" i="36"/>
  <c r="AE215" i="36"/>
  <c r="AE216" i="36"/>
  <c r="AE217" i="36"/>
  <c r="AE218" i="36"/>
  <c r="AE219" i="36"/>
  <c r="AE220" i="36"/>
  <c r="AE221" i="36"/>
  <c r="AE222" i="36"/>
  <c r="AE223" i="36"/>
  <c r="AE224" i="36"/>
  <c r="AE225" i="36"/>
  <c r="AE226" i="36"/>
  <c r="AE227" i="36"/>
  <c r="AE228" i="36"/>
  <c r="AE229" i="36"/>
  <c r="AE230" i="36"/>
  <c r="AE231" i="36"/>
  <c r="AE232" i="36"/>
  <c r="AE233" i="36"/>
  <c r="AE234" i="36"/>
  <c r="AE235" i="36"/>
  <c r="AE236" i="36"/>
  <c r="AE237" i="36"/>
  <c r="AE238" i="36"/>
  <c r="AE239" i="36"/>
  <c r="AE240" i="36"/>
  <c r="AE3" i="36"/>
  <c r="AE4" i="36"/>
  <c r="AE5" i="36"/>
  <c r="AE6" i="36"/>
  <c r="AE7" i="36"/>
  <c r="AE8" i="36"/>
  <c r="AE2" i="36"/>
  <c r="AF2" i="36" s="1"/>
  <c r="AD3" i="36"/>
  <c r="AF3" i="36" s="1"/>
  <c r="AD4" i="36"/>
  <c r="AF4" i="36" s="1"/>
  <c r="AD5" i="36"/>
  <c r="AF5" i="36" s="1"/>
  <c r="AD6" i="36"/>
  <c r="AF6" i="36" s="1"/>
  <c r="AD7" i="36"/>
  <c r="AF7" i="36" s="1"/>
  <c r="AD9" i="36"/>
  <c r="AF9" i="36" s="1"/>
  <c r="AD10" i="36"/>
  <c r="AF10" i="36" s="1"/>
  <c r="AD11" i="36"/>
  <c r="AF11" i="36" s="1"/>
  <c r="AD12" i="36"/>
  <c r="AF12" i="36" s="1"/>
  <c r="AD13" i="36"/>
  <c r="AF13" i="36" s="1"/>
  <c r="AD14" i="36"/>
  <c r="AF14" i="36" s="1"/>
  <c r="AD15" i="36"/>
  <c r="AF15" i="36" s="1"/>
  <c r="AD16" i="36"/>
  <c r="AF16" i="36" s="1"/>
  <c r="AD17" i="36"/>
  <c r="AF17" i="36" s="1"/>
  <c r="AD18" i="36"/>
  <c r="AF18" i="36" s="1"/>
  <c r="AD19" i="36"/>
  <c r="AF19" i="36" s="1"/>
  <c r="AD20" i="36"/>
  <c r="AF20" i="36" s="1"/>
  <c r="AD21" i="36"/>
  <c r="AF21" i="36" s="1"/>
  <c r="AD22" i="36"/>
  <c r="AF22" i="36" s="1"/>
  <c r="AD23" i="36"/>
  <c r="AF23" i="36" s="1"/>
  <c r="AD24" i="36"/>
  <c r="AF24" i="36" s="1"/>
  <c r="AD25" i="36"/>
  <c r="AF25" i="36" s="1"/>
  <c r="AD26" i="36"/>
  <c r="AF26" i="36" s="1"/>
  <c r="AD27" i="36"/>
  <c r="AF27" i="36" s="1"/>
  <c r="AD28" i="36"/>
  <c r="AF28" i="36" s="1"/>
  <c r="AD29" i="36"/>
  <c r="AF29" i="36" s="1"/>
  <c r="AD30" i="36"/>
  <c r="AF30" i="36" s="1"/>
  <c r="AD31" i="36"/>
  <c r="AF31" i="36" s="1"/>
  <c r="AD32" i="36"/>
  <c r="AF32" i="36" s="1"/>
  <c r="AD33" i="36"/>
  <c r="AF33" i="36" s="1"/>
  <c r="AD34" i="36"/>
  <c r="AF34" i="36" s="1"/>
  <c r="AD35" i="36"/>
  <c r="AF35" i="36" s="1"/>
  <c r="AD36" i="36"/>
  <c r="AF36" i="36" s="1"/>
  <c r="AD37" i="36"/>
  <c r="AF37" i="36" s="1"/>
  <c r="AD38" i="36"/>
  <c r="AF38" i="36" s="1"/>
  <c r="AD39" i="36"/>
  <c r="AF39" i="36" s="1"/>
  <c r="AD40" i="36"/>
  <c r="AF40" i="36" s="1"/>
  <c r="AD41" i="36"/>
  <c r="AF41" i="36" s="1"/>
  <c r="AD42" i="36"/>
  <c r="AF42" i="36" s="1"/>
  <c r="AD43" i="36"/>
  <c r="AF43" i="36" s="1"/>
  <c r="AD44" i="36"/>
  <c r="AF44" i="36" s="1"/>
  <c r="AD45" i="36"/>
  <c r="AF45" i="36" s="1"/>
  <c r="AD46" i="36"/>
  <c r="AF46" i="36" s="1"/>
  <c r="AD47" i="36"/>
  <c r="AF47" i="36" s="1"/>
  <c r="AD48" i="36"/>
  <c r="AF48" i="36" s="1"/>
  <c r="AD49" i="36"/>
  <c r="AF49" i="36" s="1"/>
  <c r="AD50" i="36"/>
  <c r="AF50" i="36" s="1"/>
  <c r="AD51" i="36"/>
  <c r="AF51" i="36" s="1"/>
  <c r="AD52" i="36"/>
  <c r="AF52" i="36" s="1"/>
  <c r="AD53" i="36"/>
  <c r="AF53" i="36" s="1"/>
  <c r="AD54" i="36"/>
  <c r="AF54" i="36" s="1"/>
  <c r="AD55" i="36"/>
  <c r="AF55" i="36" s="1"/>
  <c r="AD56" i="36"/>
  <c r="AF56" i="36" s="1"/>
  <c r="AD57" i="36"/>
  <c r="AF57" i="36" s="1"/>
  <c r="AD58" i="36"/>
  <c r="AF58" i="36" s="1"/>
  <c r="AD59" i="36"/>
  <c r="AF59" i="36" s="1"/>
  <c r="AD60" i="36"/>
  <c r="AF60" i="36" s="1"/>
  <c r="AD61" i="36"/>
  <c r="AF61" i="36" s="1"/>
  <c r="AD62" i="36"/>
  <c r="AF62" i="36" s="1"/>
  <c r="AD63" i="36"/>
  <c r="AF63" i="36" s="1"/>
  <c r="AD64" i="36"/>
  <c r="AF64" i="36" s="1"/>
  <c r="AD65" i="36"/>
  <c r="AF65" i="36" s="1"/>
  <c r="AD66" i="36"/>
  <c r="AF66" i="36" s="1"/>
  <c r="AD67" i="36"/>
  <c r="AF67" i="36" s="1"/>
  <c r="AD68" i="36"/>
  <c r="AF68" i="36" s="1"/>
  <c r="AD69" i="36"/>
  <c r="AF69" i="36" s="1"/>
  <c r="AD70" i="36"/>
  <c r="AF70" i="36" s="1"/>
  <c r="AD71" i="36"/>
  <c r="AF71" i="36" s="1"/>
  <c r="AD72" i="36"/>
  <c r="AF72" i="36" s="1"/>
  <c r="AD73" i="36"/>
  <c r="AF73" i="36" s="1"/>
  <c r="AD74" i="36"/>
  <c r="AF74" i="36" s="1"/>
  <c r="AD75" i="36"/>
  <c r="AF75" i="36" s="1"/>
  <c r="AD76" i="36"/>
  <c r="AF76" i="36" s="1"/>
  <c r="AD77" i="36"/>
  <c r="AF77" i="36" s="1"/>
  <c r="AD78" i="36"/>
  <c r="AF78" i="36" s="1"/>
  <c r="AD79" i="36"/>
  <c r="AF79" i="36" s="1"/>
  <c r="AD80" i="36"/>
  <c r="AF80" i="36" s="1"/>
  <c r="AD81" i="36"/>
  <c r="AF81" i="36" s="1"/>
  <c r="AD82" i="36"/>
  <c r="AF82" i="36" s="1"/>
  <c r="AD83" i="36"/>
  <c r="AF83" i="36" s="1"/>
  <c r="AD84" i="36"/>
  <c r="AF84" i="36" s="1"/>
  <c r="AD85" i="36"/>
  <c r="AF85" i="36" s="1"/>
  <c r="AD86" i="36"/>
  <c r="AF86" i="36" s="1"/>
  <c r="AD87" i="36"/>
  <c r="AF87" i="36" s="1"/>
  <c r="AD88" i="36"/>
  <c r="AF88" i="36" s="1"/>
  <c r="AD89" i="36"/>
  <c r="AF89" i="36" s="1"/>
  <c r="AD90" i="36"/>
  <c r="AF90" i="36" s="1"/>
  <c r="AD91" i="36"/>
  <c r="AF91" i="36" s="1"/>
  <c r="AD92" i="36"/>
  <c r="AF92" i="36" s="1"/>
  <c r="AD93" i="36"/>
  <c r="AF93" i="36" s="1"/>
  <c r="AD94" i="36"/>
  <c r="AF94" i="36" s="1"/>
  <c r="AD95" i="36"/>
  <c r="AF95" i="36" s="1"/>
  <c r="AD96" i="36"/>
  <c r="AF96" i="36" s="1"/>
  <c r="AD97" i="36"/>
  <c r="AF97" i="36" s="1"/>
  <c r="AD98" i="36"/>
  <c r="AF98" i="36" s="1"/>
  <c r="AD99" i="36"/>
  <c r="AF99" i="36" s="1"/>
  <c r="AD100" i="36"/>
  <c r="AF100" i="36" s="1"/>
  <c r="AD101" i="36"/>
  <c r="AF101" i="36" s="1"/>
  <c r="AD102" i="36"/>
  <c r="AF102" i="36" s="1"/>
  <c r="AD103" i="36"/>
  <c r="AF103" i="36" s="1"/>
  <c r="AD104" i="36"/>
  <c r="AF104" i="36" s="1"/>
  <c r="AD105" i="36"/>
  <c r="AF105" i="36" s="1"/>
  <c r="AD106" i="36"/>
  <c r="AF106" i="36" s="1"/>
  <c r="AD107" i="36"/>
  <c r="AF107" i="36" s="1"/>
  <c r="AD108" i="36"/>
  <c r="AF108" i="36" s="1"/>
  <c r="AD109" i="36"/>
  <c r="AF109" i="36" s="1"/>
  <c r="AD110" i="36"/>
  <c r="AF110" i="36" s="1"/>
  <c r="AD111" i="36"/>
  <c r="AF111" i="36" s="1"/>
  <c r="AD112" i="36"/>
  <c r="AF112" i="36" s="1"/>
  <c r="AD113" i="36"/>
  <c r="AF113" i="36" s="1"/>
  <c r="AD114" i="36"/>
  <c r="AF114" i="36" s="1"/>
  <c r="AD115" i="36"/>
  <c r="AF115" i="36" s="1"/>
  <c r="AD116" i="36"/>
  <c r="AF116" i="36" s="1"/>
  <c r="AD117" i="36"/>
  <c r="AF117" i="36" s="1"/>
  <c r="AD118" i="36"/>
  <c r="AF118" i="36" s="1"/>
  <c r="AD119" i="36"/>
  <c r="AF119" i="36" s="1"/>
  <c r="AD120" i="36"/>
  <c r="AF120" i="36" s="1"/>
  <c r="AD121" i="36"/>
  <c r="AF121" i="36" s="1"/>
  <c r="AD122" i="36"/>
  <c r="AF122" i="36" s="1"/>
  <c r="AD123" i="36"/>
  <c r="AF123" i="36" s="1"/>
  <c r="AD124" i="36"/>
  <c r="AF124" i="36" s="1"/>
  <c r="AD125" i="36"/>
  <c r="AF125" i="36" s="1"/>
  <c r="AD126" i="36"/>
  <c r="AF126" i="36" s="1"/>
  <c r="AD127" i="36"/>
  <c r="AF127" i="36" s="1"/>
  <c r="AD128" i="36"/>
  <c r="AF128" i="36" s="1"/>
  <c r="AD129" i="36"/>
  <c r="AF129" i="36" s="1"/>
  <c r="AD130" i="36"/>
  <c r="AF130" i="36" s="1"/>
  <c r="AD131" i="36"/>
  <c r="AF131" i="36" s="1"/>
  <c r="AD132" i="36"/>
  <c r="AF132" i="36" s="1"/>
  <c r="AD133" i="36"/>
  <c r="AF133" i="36" s="1"/>
  <c r="AD134" i="36"/>
  <c r="AF134" i="36" s="1"/>
  <c r="AD135" i="36"/>
  <c r="AF135" i="36" s="1"/>
  <c r="AD136" i="36"/>
  <c r="AF136" i="36" s="1"/>
  <c r="AD137" i="36"/>
  <c r="AF137" i="36" s="1"/>
  <c r="AD138" i="36"/>
  <c r="AF138" i="36" s="1"/>
  <c r="AD139" i="36"/>
  <c r="AF139" i="36" s="1"/>
  <c r="AD140" i="36"/>
  <c r="AF140" i="36" s="1"/>
  <c r="AD141" i="36"/>
  <c r="AF141" i="36" s="1"/>
  <c r="AD142" i="36"/>
  <c r="AF142" i="36" s="1"/>
  <c r="AD143" i="36"/>
  <c r="AF143" i="36" s="1"/>
  <c r="AD144" i="36"/>
  <c r="AF144" i="36" s="1"/>
  <c r="AD145" i="36"/>
  <c r="AF145" i="36" s="1"/>
  <c r="AD146" i="36"/>
  <c r="AF146" i="36" s="1"/>
  <c r="AD147" i="36"/>
  <c r="AF147" i="36" s="1"/>
  <c r="AD148" i="36"/>
  <c r="AF148" i="36" s="1"/>
  <c r="AD149" i="36"/>
  <c r="AF149" i="36" s="1"/>
  <c r="AD150" i="36"/>
  <c r="AF150" i="36" s="1"/>
  <c r="AD151" i="36"/>
  <c r="AF151" i="36" s="1"/>
  <c r="AD152" i="36"/>
  <c r="AF152" i="36" s="1"/>
  <c r="AD153" i="36"/>
  <c r="AF153" i="36" s="1"/>
  <c r="AD154" i="36"/>
  <c r="AF154" i="36" s="1"/>
  <c r="AD155" i="36"/>
  <c r="AF155" i="36" s="1"/>
  <c r="AD156" i="36"/>
  <c r="AF156" i="36" s="1"/>
  <c r="AD157" i="36"/>
  <c r="AF157" i="36" s="1"/>
  <c r="AD158" i="36"/>
  <c r="AF158" i="36" s="1"/>
  <c r="AD159" i="36"/>
  <c r="AF159" i="36" s="1"/>
  <c r="AD160" i="36"/>
  <c r="AF160" i="36" s="1"/>
  <c r="AD161" i="36"/>
  <c r="AF161" i="36" s="1"/>
  <c r="AD162" i="36"/>
  <c r="AF162" i="36" s="1"/>
  <c r="AD163" i="36"/>
  <c r="AF163" i="36" s="1"/>
  <c r="AD164" i="36"/>
  <c r="AF164" i="36" s="1"/>
  <c r="AD165" i="36"/>
  <c r="AF165" i="36" s="1"/>
  <c r="AD166" i="36"/>
  <c r="AF166" i="36" s="1"/>
  <c r="AD167" i="36"/>
  <c r="AF167" i="36" s="1"/>
  <c r="AD168" i="36"/>
  <c r="AF168" i="36" s="1"/>
  <c r="AD169" i="36"/>
  <c r="AF169" i="36" s="1"/>
  <c r="AD170" i="36"/>
  <c r="AF170" i="36" s="1"/>
  <c r="AD171" i="36"/>
  <c r="AF171" i="36" s="1"/>
  <c r="AD172" i="36"/>
  <c r="AF172" i="36" s="1"/>
  <c r="AD173" i="36"/>
  <c r="AF173" i="36" s="1"/>
  <c r="AD174" i="36"/>
  <c r="AF174" i="36" s="1"/>
  <c r="AD175" i="36"/>
  <c r="AF175" i="36" s="1"/>
  <c r="AD176" i="36"/>
  <c r="AF176" i="36" s="1"/>
  <c r="AD177" i="36"/>
  <c r="AF177" i="36" s="1"/>
  <c r="AD178" i="36"/>
  <c r="AF178" i="36" s="1"/>
  <c r="AD179" i="36"/>
  <c r="AF179" i="36" s="1"/>
  <c r="AD180" i="36"/>
  <c r="AF180" i="36" s="1"/>
  <c r="AD181" i="36"/>
  <c r="AF181" i="36" s="1"/>
  <c r="AD182" i="36"/>
  <c r="AF182" i="36" s="1"/>
  <c r="AD183" i="36"/>
  <c r="AF183" i="36" s="1"/>
  <c r="AD184" i="36"/>
  <c r="AF184" i="36" s="1"/>
  <c r="AD185" i="36"/>
  <c r="AF185" i="36" s="1"/>
  <c r="AD186" i="36"/>
  <c r="AF186" i="36" s="1"/>
  <c r="AD187" i="36"/>
  <c r="AF187" i="36" s="1"/>
  <c r="AD188" i="36"/>
  <c r="AF188" i="36" s="1"/>
  <c r="AD189" i="36"/>
  <c r="AF189" i="36" s="1"/>
  <c r="AD190" i="36"/>
  <c r="AF190" i="36" s="1"/>
  <c r="AD191" i="36"/>
  <c r="AF191" i="36" s="1"/>
  <c r="AD192" i="36"/>
  <c r="AF192" i="36" s="1"/>
  <c r="AD193" i="36"/>
  <c r="AF193" i="36" s="1"/>
  <c r="AD194" i="36"/>
  <c r="AF194" i="36" s="1"/>
  <c r="AD195" i="36"/>
  <c r="AF195" i="36" s="1"/>
  <c r="AD196" i="36"/>
  <c r="AF196" i="36" s="1"/>
  <c r="AD197" i="36"/>
  <c r="AF197" i="36" s="1"/>
  <c r="AD199" i="36"/>
  <c r="AF199" i="36" s="1"/>
  <c r="AD200" i="36"/>
  <c r="AF200" i="36" s="1"/>
  <c r="AD201" i="36"/>
  <c r="AF201" i="36" s="1"/>
  <c r="AD202" i="36"/>
  <c r="AF202" i="36" s="1"/>
  <c r="AD203" i="36"/>
  <c r="AF203" i="36" s="1"/>
  <c r="AD204" i="36"/>
  <c r="AF204" i="36" s="1"/>
  <c r="AD205" i="36"/>
  <c r="AF205" i="36" s="1"/>
  <c r="AD206" i="36"/>
  <c r="AF206" i="36" s="1"/>
  <c r="AD207" i="36"/>
  <c r="AF207" i="36" s="1"/>
  <c r="AD208" i="36"/>
  <c r="AF208" i="36" s="1"/>
  <c r="AD209" i="36"/>
  <c r="AF209" i="36" s="1"/>
  <c r="AD210" i="36"/>
  <c r="AF210" i="36" s="1"/>
  <c r="AD211" i="36"/>
  <c r="AF211" i="36" s="1"/>
  <c r="AD212" i="36"/>
  <c r="AF212" i="36" s="1"/>
  <c r="AD213" i="36"/>
  <c r="AF213" i="36" s="1"/>
  <c r="AD214" i="36"/>
  <c r="AF214" i="36" s="1"/>
  <c r="AD215" i="36"/>
  <c r="AF215" i="36" s="1"/>
  <c r="AD216" i="36"/>
  <c r="AF216" i="36" s="1"/>
  <c r="AD217" i="36"/>
  <c r="AF217" i="36" s="1"/>
  <c r="AD218" i="36"/>
  <c r="AF218" i="36" s="1"/>
  <c r="AD219" i="36"/>
  <c r="AF219" i="36" s="1"/>
  <c r="AD220" i="36"/>
  <c r="AF220" i="36" s="1"/>
  <c r="AD221" i="36"/>
  <c r="AF221" i="36" s="1"/>
  <c r="AD222" i="36"/>
  <c r="AF222" i="36" s="1"/>
  <c r="AD223" i="36"/>
  <c r="AF223" i="36" s="1"/>
  <c r="AD224" i="36"/>
  <c r="AF224" i="36" s="1"/>
  <c r="AD225" i="36"/>
  <c r="AF225" i="36" s="1"/>
  <c r="AD226" i="36"/>
  <c r="AF226" i="36" s="1"/>
  <c r="AD227" i="36"/>
  <c r="AF227" i="36" s="1"/>
  <c r="AD228" i="36"/>
  <c r="AF228" i="36" s="1"/>
  <c r="AD229" i="36"/>
  <c r="AF229" i="36" s="1"/>
  <c r="AD230" i="36"/>
  <c r="AF230" i="36" s="1"/>
  <c r="AD231" i="36"/>
  <c r="AF231" i="36" s="1"/>
  <c r="AD232" i="36"/>
  <c r="AF232" i="36" s="1"/>
  <c r="AD233" i="36"/>
  <c r="AF233" i="36" s="1"/>
  <c r="AD234" i="36"/>
  <c r="AF234" i="36" s="1"/>
  <c r="AD235" i="36"/>
  <c r="AF235" i="36" s="1"/>
  <c r="AD236" i="36"/>
  <c r="AF236" i="36" s="1"/>
  <c r="AD237" i="36"/>
  <c r="AF237" i="36" s="1"/>
  <c r="AD238" i="36"/>
  <c r="AF238" i="36" s="1"/>
  <c r="AD239" i="36"/>
  <c r="AF239" i="36" s="1"/>
  <c r="AD240" i="36"/>
  <c r="AF240" i="36" s="1"/>
  <c r="P719" i="22"/>
  <c r="AD507" i="22"/>
  <c r="I712" i="32"/>
  <c r="J712" i="32" s="1"/>
  <c r="F86" i="2"/>
  <c r="F65" i="2" s="1"/>
  <c r="F83" i="2"/>
  <c r="D64" i="2"/>
  <c r="K64" i="2"/>
  <c r="K67" i="2" s="1"/>
  <c r="K68" i="2" s="1"/>
  <c r="K70" i="2" s="1"/>
  <c r="F57" i="2"/>
  <c r="F56" i="2"/>
  <c r="F58" i="2" s="1"/>
  <c r="AB1007" i="18"/>
  <c r="AB1006" i="18"/>
  <c r="F55" i="2"/>
  <c r="F18" i="2"/>
  <c r="F15" i="2"/>
  <c r="F13" i="2"/>
  <c r="J663" i="32"/>
  <c r="I663" i="32"/>
  <c r="J176" i="32"/>
  <c r="J175" i="32"/>
  <c r="I176" i="32"/>
  <c r="I175" i="32"/>
  <c r="G7" i="35"/>
  <c r="G6" i="35"/>
  <c r="I5" i="35"/>
  <c r="H5" i="35"/>
  <c r="G5" i="35"/>
  <c r="AM961" i="19"/>
  <c r="AN961" i="19" s="1"/>
  <c r="AM999" i="19"/>
  <c r="AN999" i="19" s="1"/>
  <c r="AM998" i="19"/>
  <c r="AN998" i="19" s="1"/>
  <c r="AM997" i="19"/>
  <c r="AN997" i="19" s="1"/>
  <c r="AM996" i="19"/>
  <c r="AN996" i="19" s="1"/>
  <c r="AM994" i="19"/>
  <c r="AN994" i="19" s="1"/>
  <c r="AM993" i="19"/>
  <c r="AN993" i="19" s="1"/>
  <c r="AM989" i="19"/>
  <c r="AN989" i="19" s="1"/>
  <c r="AM985" i="19"/>
  <c r="AN985" i="19" s="1"/>
  <c r="AM983" i="19"/>
  <c r="AN983" i="19" s="1"/>
  <c r="AM982" i="19"/>
  <c r="AN982" i="19" s="1"/>
  <c r="AM976" i="19"/>
  <c r="AN976" i="19" s="1"/>
  <c r="AM974" i="19"/>
  <c r="AN974" i="19" s="1"/>
  <c r="AM973" i="19"/>
  <c r="AN973" i="19" s="1"/>
  <c r="AM972" i="19"/>
  <c r="AN972" i="19" s="1"/>
  <c r="AM971" i="19"/>
  <c r="AN971" i="19" s="1"/>
  <c r="AM968" i="19"/>
  <c r="AN968" i="19" s="1"/>
  <c r="AM966" i="19"/>
  <c r="AN966" i="19" s="1"/>
  <c r="AM958" i="19"/>
  <c r="AN958" i="19" s="1"/>
  <c r="AM954" i="19"/>
  <c r="AN954" i="19" s="1"/>
  <c r="AM952" i="19"/>
  <c r="AN952" i="19" s="1"/>
  <c r="AM950" i="19"/>
  <c r="AN950" i="19" s="1"/>
  <c r="AM949" i="19"/>
  <c r="AN949" i="19" s="1"/>
  <c r="AM944" i="19"/>
  <c r="AN944" i="19" s="1"/>
  <c r="AM943" i="19"/>
  <c r="AN943" i="19" s="1"/>
  <c r="AM941" i="19"/>
  <c r="AN941" i="19" s="1"/>
  <c r="AM940" i="19"/>
  <c r="AN940" i="19" s="1"/>
  <c r="AM938" i="19"/>
  <c r="AN938" i="19" s="1"/>
  <c r="AM937" i="19"/>
  <c r="AN937" i="19" s="1"/>
  <c r="AM936" i="19"/>
  <c r="AN936" i="19" s="1"/>
  <c r="AM934" i="19"/>
  <c r="AN934" i="19" s="1"/>
  <c r="AM932" i="19"/>
  <c r="AN932" i="19" s="1"/>
  <c r="AM930" i="19"/>
  <c r="AN930" i="19" s="1"/>
  <c r="AM927" i="19"/>
  <c r="AN927" i="19" s="1"/>
  <c r="AM925" i="19"/>
  <c r="AN925" i="19" s="1"/>
  <c r="AM923" i="19"/>
  <c r="AN923" i="19" s="1"/>
  <c r="AM912" i="19"/>
  <c r="AN912" i="19" s="1"/>
  <c r="AM911" i="19"/>
  <c r="AN911" i="19" s="1"/>
  <c r="AM907" i="19"/>
  <c r="AN907" i="19" s="1"/>
  <c r="AM900" i="19"/>
  <c r="AN900" i="19" s="1"/>
  <c r="AM898" i="19"/>
  <c r="AN898" i="19" s="1"/>
  <c r="AM894" i="19"/>
  <c r="AN894" i="19" s="1"/>
  <c r="AM892" i="19"/>
  <c r="AN892" i="19" s="1"/>
  <c r="AM888" i="19"/>
  <c r="AN888" i="19" s="1"/>
  <c r="AM862" i="19"/>
  <c r="AM861" i="19"/>
  <c r="AN861" i="19" s="1"/>
  <c r="AM860" i="19"/>
  <c r="AN860" i="19" s="1"/>
  <c r="AM859" i="19"/>
  <c r="AN859" i="19" s="1"/>
  <c r="AM858" i="19"/>
  <c r="AN858" i="19" s="1"/>
  <c r="AM857" i="19"/>
  <c r="AN857" i="19" s="1"/>
  <c r="AM856" i="19"/>
  <c r="AN856" i="19" s="1"/>
  <c r="AM854" i="19"/>
  <c r="AN854" i="19" s="1"/>
  <c r="AM853" i="19"/>
  <c r="AN853" i="19" s="1"/>
  <c r="AM852" i="19"/>
  <c r="AN852" i="19" s="1"/>
  <c r="AM849" i="19"/>
  <c r="AN849" i="19" s="1"/>
  <c r="AM845" i="19"/>
  <c r="AN845" i="19" s="1"/>
  <c r="AM844" i="19"/>
  <c r="AN844" i="19" s="1"/>
  <c r="AM842" i="19"/>
  <c r="AN842" i="19" s="1"/>
  <c r="AM841" i="19"/>
  <c r="AN841" i="19" s="1"/>
  <c r="AM837" i="19"/>
  <c r="AN837" i="19" s="1"/>
  <c r="AM836" i="19"/>
  <c r="AN836" i="19" s="1"/>
  <c r="AM833" i="19"/>
  <c r="AN833" i="19" s="1"/>
  <c r="AM830" i="19"/>
  <c r="AN830" i="19" s="1"/>
  <c r="AM828" i="19"/>
  <c r="AN828" i="19" s="1"/>
  <c r="AM824" i="19"/>
  <c r="AN824" i="19" s="1"/>
  <c r="AM821" i="19"/>
  <c r="AN821" i="19" s="1"/>
  <c r="AM820" i="19"/>
  <c r="AN820" i="19" s="1"/>
  <c r="AM818" i="19"/>
  <c r="AN818" i="19" s="1"/>
  <c r="AM814" i="19"/>
  <c r="AN814" i="19" s="1"/>
  <c r="AM813" i="19"/>
  <c r="AN813" i="19" s="1"/>
  <c r="AM810" i="19"/>
  <c r="AN810" i="19" s="1"/>
  <c r="AM804" i="19"/>
  <c r="AN804" i="19" s="1"/>
  <c r="AM794" i="19"/>
  <c r="AN794" i="19" s="1"/>
  <c r="AM793" i="19"/>
  <c r="AN793" i="19" s="1"/>
  <c r="AM792" i="19"/>
  <c r="AN792" i="19" s="1"/>
  <c r="AM791" i="19"/>
  <c r="AN791" i="19" s="1"/>
  <c r="AM789" i="19"/>
  <c r="AN789" i="19" s="1"/>
  <c r="AM785" i="19"/>
  <c r="AN785" i="19" s="1"/>
  <c r="AM780" i="19"/>
  <c r="AN780" i="19" s="1"/>
  <c r="AM778" i="19"/>
  <c r="AN778" i="19" s="1"/>
  <c r="AM774" i="19"/>
  <c r="AN774" i="19" s="1"/>
  <c r="AM772" i="19"/>
  <c r="AN772" i="19" s="1"/>
  <c r="AM770" i="19"/>
  <c r="AN770" i="19" s="1"/>
  <c r="AM749" i="19"/>
  <c r="AN749" i="19" s="1"/>
  <c r="AM747" i="19"/>
  <c r="AN747" i="19" s="1"/>
  <c r="AM743" i="19"/>
  <c r="AN743" i="19" s="1"/>
  <c r="AM741" i="19"/>
  <c r="AN741" i="19" s="1"/>
  <c r="AM738" i="19"/>
  <c r="AN738" i="19" s="1"/>
  <c r="AM737" i="19"/>
  <c r="AN737" i="19" s="1"/>
  <c r="AM736" i="19"/>
  <c r="AN736" i="19" s="1"/>
  <c r="AM735" i="19"/>
  <c r="AN735" i="19" s="1"/>
  <c r="AM734" i="19"/>
  <c r="AN734" i="19" s="1"/>
  <c r="AM733" i="19"/>
  <c r="AN733" i="19" s="1"/>
  <c r="AM731" i="19"/>
  <c r="AN731" i="19" s="1"/>
  <c r="AM730" i="19"/>
  <c r="AN730" i="19" s="1"/>
  <c r="AM729" i="19"/>
  <c r="AN729" i="19" s="1"/>
  <c r="AM726" i="19"/>
  <c r="AN726" i="19" s="1"/>
  <c r="AM725" i="19"/>
  <c r="AN725" i="19" s="1"/>
  <c r="AM723" i="19"/>
  <c r="AN723" i="19" s="1"/>
  <c r="AM722" i="19"/>
  <c r="AN722" i="19" s="1"/>
  <c r="AM720" i="19"/>
  <c r="AN720" i="19" s="1"/>
  <c r="AM719" i="19"/>
  <c r="AN719" i="19" s="1"/>
  <c r="AM718" i="19"/>
  <c r="AN718" i="19" s="1"/>
  <c r="AM717" i="19"/>
  <c r="AN717" i="19" s="1"/>
  <c r="AM716" i="19"/>
  <c r="AN716" i="19" s="1"/>
  <c r="AM715" i="19"/>
  <c r="AN715" i="19" s="1"/>
  <c r="AM712" i="19"/>
  <c r="AN712" i="19" s="1"/>
  <c r="AM710" i="19"/>
  <c r="AN710" i="19" s="1"/>
  <c r="AM709" i="19"/>
  <c r="AN709" i="19" s="1"/>
  <c r="AM707" i="19"/>
  <c r="AN707" i="19" s="1"/>
  <c r="AM706" i="19"/>
  <c r="AM1001" i="19" s="1"/>
  <c r="G662" i="5"/>
  <c r="G663" i="5" s="1"/>
  <c r="I661" i="5"/>
  <c r="H661" i="5"/>
  <c r="G661" i="5"/>
  <c r="P721" i="22"/>
  <c r="AA719" i="22"/>
  <c r="Z719" i="22"/>
  <c r="Y719" i="22"/>
  <c r="X719" i="22"/>
  <c r="W719" i="22"/>
  <c r="V719" i="22"/>
  <c r="U719" i="22"/>
  <c r="T719" i="22"/>
  <c r="S719" i="22"/>
  <c r="R719" i="22"/>
  <c r="Q719" i="22"/>
  <c r="I114" i="34"/>
  <c r="I113" i="34"/>
  <c r="H114" i="34"/>
  <c r="H113" i="34"/>
  <c r="I112" i="34"/>
  <c r="H112" i="34"/>
  <c r="G112" i="34"/>
  <c r="H201" i="9"/>
  <c r="H200" i="9"/>
  <c r="I199" i="9"/>
  <c r="H199" i="9"/>
  <c r="G199" i="9"/>
  <c r="BA398" i="7"/>
  <c r="AZ398" i="7"/>
  <c r="AY398" i="7"/>
  <c r="AX398" i="7"/>
  <c r="AW398" i="7"/>
  <c r="AV398" i="7"/>
  <c r="AU398" i="7"/>
  <c r="AT398" i="7"/>
  <c r="AS398" i="7"/>
  <c r="AR398" i="7"/>
  <c r="AQ398" i="7"/>
  <c r="AP398" i="7"/>
  <c r="AO398" i="7"/>
  <c r="AN398" i="7"/>
  <c r="AM398" i="7"/>
  <c r="AL398" i="7"/>
  <c r="AK398" i="7"/>
  <c r="AJ398" i="7"/>
  <c r="AI398" i="7"/>
  <c r="AH398" i="7"/>
  <c r="AG398" i="7"/>
  <c r="AF398" i="7"/>
  <c r="AE398" i="7"/>
  <c r="AD398" i="7"/>
  <c r="G4" i="30"/>
  <c r="E4" i="30"/>
  <c r="D4" i="30"/>
  <c r="C4" i="30"/>
  <c r="AJ699" i="19"/>
  <c r="AJ698" i="19"/>
  <c r="E63" i="2"/>
  <c r="AM399" i="19"/>
  <c r="AN399" i="19"/>
  <c r="AB808" i="18"/>
  <c r="E15" i="2"/>
  <c r="P15" i="2" s="1"/>
  <c r="P9" i="28" s="1"/>
  <c r="Q9" i="28" s="1"/>
  <c r="E13" i="2"/>
  <c r="P13" i="2" s="1"/>
  <c r="E18" i="2"/>
  <c r="P19" i="2"/>
  <c r="P18" i="2"/>
  <c r="P79" i="28" s="1"/>
  <c r="Q79" i="28" s="1"/>
  <c r="P17" i="2"/>
  <c r="P16" i="2"/>
  <c r="P14" i="2"/>
  <c r="C11" i="2"/>
  <c r="D11" i="2" s="1"/>
  <c r="D20" i="2" s="1"/>
  <c r="D21" i="2" s="1"/>
  <c r="D26" i="2" s="1"/>
  <c r="D33" i="2" s="1"/>
  <c r="D38" i="2" s="1"/>
  <c r="E11" i="2"/>
  <c r="C18" i="2"/>
  <c r="C20" i="2" s="1"/>
  <c r="C21" i="2" s="1"/>
  <c r="E57" i="2"/>
  <c r="AB809" i="18"/>
  <c r="E56" i="2"/>
  <c r="E58" i="2" s="1"/>
  <c r="H153" i="9"/>
  <c r="E86" i="2"/>
  <c r="E88" i="2" s="1"/>
  <c r="E83" i="2"/>
  <c r="E81" i="2"/>
  <c r="C65" i="2"/>
  <c r="E66" i="2" s="1"/>
  <c r="E65" i="2"/>
  <c r="F66" i="2" s="1"/>
  <c r="E13" i="23"/>
  <c r="I1298" i="23"/>
  <c r="I1329" i="23"/>
  <c r="J1329" i="23"/>
  <c r="I1279" i="23"/>
  <c r="I839" i="23"/>
  <c r="G444" i="5"/>
  <c r="I17" i="24"/>
  <c r="H17" i="24"/>
  <c r="G17" i="24"/>
  <c r="I29" i="24"/>
  <c r="H29" i="24"/>
  <c r="G29" i="24"/>
  <c r="AN519" i="19"/>
  <c r="AM533" i="19"/>
  <c r="AM525" i="19"/>
  <c r="AL15" i="19"/>
  <c r="AM689" i="19"/>
  <c r="AN689" i="19" s="1"/>
  <c r="AM686" i="19"/>
  <c r="AN686" i="19" s="1"/>
  <c r="AM684" i="19"/>
  <c r="AN684" i="19" s="1"/>
  <c r="AM681" i="19"/>
  <c r="AN681" i="19" s="1"/>
  <c r="AM679" i="19"/>
  <c r="AN679" i="19"/>
  <c r="AM678" i="19"/>
  <c r="AN678" i="19"/>
  <c r="AM677" i="19"/>
  <c r="AN677" i="19"/>
  <c r="AM673" i="19"/>
  <c r="AN673" i="19"/>
  <c r="AM672" i="19"/>
  <c r="AN672" i="19"/>
  <c r="AM671" i="19"/>
  <c r="AN671" i="19"/>
  <c r="AM669" i="19"/>
  <c r="AN669" i="19"/>
  <c r="AM664" i="19"/>
  <c r="AN664" i="19"/>
  <c r="AM663" i="19"/>
  <c r="AN663" i="19"/>
  <c r="AM662" i="19"/>
  <c r="AN662" i="19"/>
  <c r="AM656" i="19"/>
  <c r="AN656" i="19"/>
  <c r="AM654" i="19"/>
  <c r="AN654" i="19"/>
  <c r="AM653" i="19"/>
  <c r="AN653" i="19"/>
  <c r="AM650" i="19"/>
  <c r="AN650" i="19"/>
  <c r="AM646" i="19"/>
  <c r="AN646" i="19"/>
  <c r="AM644" i="19"/>
  <c r="AN644" i="19"/>
  <c r="AM642" i="19"/>
  <c r="AN642" i="19"/>
  <c r="AM640" i="19"/>
  <c r="AN640" i="19"/>
  <c r="AM638" i="19"/>
  <c r="AN638" i="19"/>
  <c r="AM637" i="19"/>
  <c r="AN637" i="19"/>
  <c r="AM636" i="19"/>
  <c r="AN636" i="19"/>
  <c r="AM620" i="19"/>
  <c r="AN620" i="19"/>
  <c r="AM619" i="19"/>
  <c r="AN619" i="19"/>
  <c r="AM618" i="19"/>
  <c r="AN618" i="19"/>
  <c r="AM616" i="19"/>
  <c r="AN616" i="19"/>
  <c r="AM615" i="19"/>
  <c r="AN615" i="19"/>
  <c r="AM611" i="19"/>
  <c r="AN611" i="19"/>
  <c r="AM606" i="19"/>
  <c r="AN606" i="19"/>
  <c r="AM604" i="19"/>
  <c r="AN604" i="19"/>
  <c r="AM601" i="19"/>
  <c r="AN601" i="19"/>
  <c r="AM597" i="19"/>
  <c r="AN597" i="19"/>
  <c r="AM596" i="19"/>
  <c r="AN596" i="19"/>
  <c r="AM594" i="19"/>
  <c r="AN594" i="19"/>
  <c r="AM590" i="19"/>
  <c r="AN590" i="19"/>
  <c r="AM587" i="19"/>
  <c r="AN587" i="19"/>
  <c r="AM584" i="19"/>
  <c r="AN584" i="19"/>
  <c r="AM582" i="19"/>
  <c r="AN582" i="19"/>
  <c r="AM580" i="19"/>
  <c r="AN580" i="19"/>
  <c r="AM577" i="19"/>
  <c r="AN577" i="19"/>
  <c r="AM576" i="19"/>
  <c r="AN576" i="19"/>
  <c r="AM574" i="19"/>
  <c r="AN574" i="19"/>
  <c r="AM572" i="19"/>
  <c r="AN572" i="19"/>
  <c r="AM566" i="19"/>
  <c r="AN566" i="19"/>
  <c r="AM564" i="19"/>
  <c r="AN564" i="19"/>
  <c r="AN533" i="19"/>
  <c r="AM532" i="19"/>
  <c r="AN532" i="19" s="1"/>
  <c r="AM531" i="19"/>
  <c r="AN531" i="19" s="1"/>
  <c r="AM528" i="19"/>
  <c r="AN528" i="19" s="1"/>
  <c r="AM527" i="19"/>
  <c r="AN527" i="19" s="1"/>
  <c r="AM526" i="19"/>
  <c r="AN526" i="19"/>
  <c r="AN525" i="19"/>
  <c r="AM522" i="19"/>
  <c r="AN522" i="19"/>
  <c r="AM518" i="19"/>
  <c r="AN518" i="19" s="1"/>
  <c r="AM516" i="19"/>
  <c r="AN516" i="19"/>
  <c r="AM515" i="19"/>
  <c r="AN515" i="19"/>
  <c r="AM514" i="19"/>
  <c r="AN514" i="19"/>
  <c r="AM510" i="19"/>
  <c r="AN510" i="19" s="1"/>
  <c r="AM508" i="19"/>
  <c r="AN508" i="19"/>
  <c r="AM506" i="19"/>
  <c r="AN506" i="19"/>
  <c r="AM505" i="19"/>
  <c r="AN505" i="19"/>
  <c r="AM504" i="19"/>
  <c r="AN504" i="19" s="1"/>
  <c r="AM502" i="19"/>
  <c r="AN502" i="19"/>
  <c r="AM501" i="19"/>
  <c r="AN501" i="19"/>
  <c r="AM499" i="19"/>
  <c r="AN499" i="19"/>
  <c r="AM495" i="19"/>
  <c r="AN495" i="19" s="1"/>
  <c r="AM494" i="19"/>
  <c r="AN494" i="19"/>
  <c r="AM492" i="19"/>
  <c r="AN492" i="19"/>
  <c r="AM491" i="19"/>
  <c r="AN491" i="19"/>
  <c r="AM488" i="19"/>
  <c r="AN488" i="19" s="1"/>
  <c r="AM487" i="19"/>
  <c r="AN487" i="19"/>
  <c r="AM485" i="19"/>
  <c r="AN485" i="19"/>
  <c r="AM482" i="19"/>
  <c r="AN482" i="19"/>
  <c r="AM478" i="19"/>
  <c r="AN478" i="19" s="1"/>
  <c r="AM475" i="19"/>
  <c r="AN475" i="19"/>
  <c r="AM470" i="19"/>
  <c r="AN470" i="19"/>
  <c r="AM465" i="19"/>
  <c r="AN465" i="19"/>
  <c r="AM464" i="19"/>
  <c r="AN464" i="19" s="1"/>
  <c r="AM463" i="19"/>
  <c r="AN463" i="19"/>
  <c r="AM461" i="19"/>
  <c r="AN461" i="19"/>
  <c r="AM450" i="19"/>
  <c r="AN450" i="19"/>
  <c r="AM449" i="19"/>
  <c r="AN449" i="19" s="1"/>
  <c r="AM448" i="19"/>
  <c r="AN448" i="19"/>
  <c r="AM447" i="19"/>
  <c r="AN447" i="19"/>
  <c r="AM446" i="19"/>
  <c r="AN446" i="19"/>
  <c r="AM445" i="19"/>
  <c r="AN445" i="19" s="1"/>
  <c r="AM441" i="19"/>
  <c r="AN441" i="19"/>
  <c r="AM437" i="19"/>
  <c r="AN437" i="19"/>
  <c r="AM434" i="19"/>
  <c r="AN434" i="19"/>
  <c r="AM433" i="19"/>
  <c r="AN433" i="19" s="1"/>
  <c r="AM427" i="19"/>
  <c r="AN427" i="19"/>
  <c r="AM426" i="19"/>
  <c r="AN426" i="19"/>
  <c r="AM425" i="19"/>
  <c r="AN425" i="19"/>
  <c r="AM423" i="19"/>
  <c r="AN423" i="19" s="1"/>
  <c r="AM422" i="19"/>
  <c r="AN422" i="19"/>
  <c r="AM418" i="19"/>
  <c r="AN418" i="19"/>
  <c r="AM417" i="19"/>
  <c r="AN417" i="19"/>
  <c r="AM416" i="19"/>
  <c r="AN416" i="19" s="1"/>
  <c r="AM414" i="19"/>
  <c r="AN414" i="19"/>
  <c r="AM412" i="19"/>
  <c r="AN412" i="19"/>
  <c r="AM411" i="19"/>
  <c r="AN411" i="19"/>
  <c r="AM410" i="19"/>
  <c r="AN410" i="19" s="1"/>
  <c r="AM409" i="19"/>
  <c r="AN409" i="19"/>
  <c r="AM407" i="19"/>
  <c r="AN407" i="19"/>
  <c r="AM406" i="19"/>
  <c r="AN406" i="19"/>
  <c r="AM405" i="19"/>
  <c r="AN405" i="19" s="1"/>
  <c r="AM404" i="19"/>
  <c r="AN404" i="19"/>
  <c r="AM402" i="19"/>
  <c r="AN402" i="19"/>
  <c r="AL4" i="19"/>
  <c r="AM4" i="19"/>
  <c r="H256" i="13"/>
  <c r="I256" i="13"/>
  <c r="G256" i="13"/>
  <c r="I443" i="5"/>
  <c r="H443" i="5"/>
  <c r="G443" i="5"/>
  <c r="E55" i="2" s="1"/>
  <c r="M288" i="27"/>
  <c r="S176" i="27"/>
  <c r="R176" i="27"/>
  <c r="Q176" i="27"/>
  <c r="P176" i="27"/>
  <c r="O176" i="27"/>
  <c r="N176" i="27"/>
  <c r="M176" i="27"/>
  <c r="L176" i="27"/>
  <c r="K176" i="27"/>
  <c r="J176" i="27"/>
  <c r="I176" i="27"/>
  <c r="AY290" i="7"/>
  <c r="AX290" i="7"/>
  <c r="AW290" i="7"/>
  <c r="AV290" i="7"/>
  <c r="AU290" i="7"/>
  <c r="AT290" i="7"/>
  <c r="AS290" i="7"/>
  <c r="AR290" i="7"/>
  <c r="AQ290" i="7"/>
  <c r="AP290" i="7"/>
  <c r="AO290" i="7"/>
  <c r="AN290" i="7"/>
  <c r="AM290" i="7"/>
  <c r="AL290" i="7"/>
  <c r="AK290" i="7"/>
  <c r="AJ290" i="7"/>
  <c r="AI290" i="7"/>
  <c r="AH290" i="7"/>
  <c r="AG290" i="7"/>
  <c r="AF290" i="7"/>
  <c r="AE290" i="7"/>
  <c r="AD290" i="7"/>
  <c r="I152" i="9"/>
  <c r="H152" i="9"/>
  <c r="G152" i="9"/>
  <c r="Z480" i="22"/>
  <c r="Y480" i="22"/>
  <c r="X480" i="22"/>
  <c r="W480" i="22"/>
  <c r="V480" i="22"/>
  <c r="U480" i="22"/>
  <c r="T480" i="22"/>
  <c r="S480" i="22"/>
  <c r="R480" i="22"/>
  <c r="Q480" i="22"/>
  <c r="P480" i="22"/>
  <c r="AB199" i="18"/>
  <c r="C57" i="2"/>
  <c r="AB198" i="18"/>
  <c r="C56" i="2"/>
  <c r="C58" i="2" s="1"/>
  <c r="C83" i="2"/>
  <c r="AL389" i="19"/>
  <c r="AM389" i="19"/>
  <c r="AJ395" i="19"/>
  <c r="AJ396" i="19"/>
  <c r="C86" i="2"/>
  <c r="C84" i="2"/>
  <c r="AM332" i="19"/>
  <c r="AM160" i="19"/>
  <c r="AM136" i="19"/>
  <c r="AM381" i="19"/>
  <c r="AL271" i="19"/>
  <c r="AM271" i="19"/>
  <c r="AL357" i="19"/>
  <c r="AM357" i="19"/>
  <c r="AL321" i="19"/>
  <c r="AM321" i="19" s="1"/>
  <c r="AL318" i="19"/>
  <c r="AM318" i="19"/>
  <c r="AL312" i="19"/>
  <c r="AM312" i="19"/>
  <c r="AL288" i="19"/>
  <c r="AM288" i="19"/>
  <c r="AL285" i="19"/>
  <c r="AM285" i="19" s="1"/>
  <c r="AL281" i="19"/>
  <c r="AM281" i="19"/>
  <c r="AL276" i="19"/>
  <c r="AM276" i="19"/>
  <c r="AL252" i="19"/>
  <c r="AM252" i="19"/>
  <c r="AL248" i="19"/>
  <c r="AM248" i="19" s="1"/>
  <c r="AL219" i="19"/>
  <c r="AM219" i="19"/>
  <c r="AL217" i="19"/>
  <c r="AM217" i="19"/>
  <c r="AL214" i="19"/>
  <c r="AM214" i="19"/>
  <c r="AL215" i="19"/>
  <c r="AM215" i="19" s="1"/>
  <c r="AL211" i="19"/>
  <c r="AM211" i="19"/>
  <c r="AL184" i="19"/>
  <c r="AM184" i="19"/>
  <c r="AL180" i="19"/>
  <c r="AM180" i="19"/>
  <c r="AL176" i="19"/>
  <c r="AM176" i="19" s="1"/>
  <c r="AL177" i="19"/>
  <c r="AM177" i="19"/>
  <c r="AL174" i="19"/>
  <c r="AM174" i="19"/>
  <c r="AL158" i="19"/>
  <c r="AM158" i="19"/>
  <c r="AL59" i="19"/>
  <c r="AM59" i="19" s="1"/>
  <c r="AL51" i="19"/>
  <c r="AM51" i="19"/>
  <c r="AL49" i="19"/>
  <c r="AM49" i="19"/>
  <c r="AL32" i="19"/>
  <c r="AM32" i="19"/>
  <c r="AL26" i="19"/>
  <c r="AM26" i="19" s="1"/>
  <c r="AM15" i="19"/>
  <c r="AN2" i="19"/>
  <c r="AL390" i="19"/>
  <c r="AM390" i="19"/>
  <c r="AL385" i="19"/>
  <c r="AM385" i="19"/>
  <c r="AL383" i="19"/>
  <c r="AM383" i="19" s="1"/>
  <c r="AL377" i="19"/>
  <c r="AM377" i="19"/>
  <c r="AL373" i="19"/>
  <c r="AM373" i="19"/>
  <c r="AL374" i="19"/>
  <c r="AM374" i="19"/>
  <c r="AL375" i="19"/>
  <c r="AM375" i="19" s="1"/>
  <c r="AL371" i="19"/>
  <c r="AM371" i="19"/>
  <c r="AL369" i="19"/>
  <c r="AM369" i="19"/>
  <c r="AL366" i="19"/>
  <c r="AM366" i="19"/>
  <c r="AL364" i="19"/>
  <c r="AM364" i="19" s="1"/>
  <c r="AL362" i="19"/>
  <c r="AM362" i="19"/>
  <c r="AL359" i="19"/>
  <c r="AM359" i="19"/>
  <c r="AL360" i="19"/>
  <c r="AM360" i="19"/>
  <c r="AL344" i="19"/>
  <c r="AM344" i="19" s="1"/>
  <c r="AL340" i="19"/>
  <c r="AM340" i="19"/>
  <c r="AL334" i="19"/>
  <c r="AM334" i="19"/>
  <c r="AL335" i="19"/>
  <c r="AM335" i="19"/>
  <c r="AL331" i="19"/>
  <c r="AM331" i="19" s="1"/>
  <c r="AL328" i="19"/>
  <c r="AM328" i="19"/>
  <c r="AL329" i="19"/>
  <c r="AM329" i="19"/>
  <c r="AL325" i="19"/>
  <c r="AM325" i="19"/>
  <c r="AL315" i="19"/>
  <c r="AM315" i="19" s="1"/>
  <c r="AL290" i="19"/>
  <c r="AM290" i="19"/>
  <c r="AL282" i="19"/>
  <c r="AM282" i="19"/>
  <c r="AL272" i="19"/>
  <c r="AM272" i="19"/>
  <c r="AL268" i="19"/>
  <c r="AM268" i="19" s="1"/>
  <c r="AL263" i="19"/>
  <c r="AM263" i="19"/>
  <c r="AL264" i="19"/>
  <c r="AM264" i="19"/>
  <c r="AL265" i="19"/>
  <c r="AM265" i="19"/>
  <c r="AL257" i="19"/>
  <c r="AM257" i="19" s="1"/>
  <c r="AL258" i="19"/>
  <c r="AM258" i="19"/>
  <c r="AL247" i="19"/>
  <c r="AM247" i="19"/>
  <c r="AL242" i="19"/>
  <c r="AM242" i="19"/>
  <c r="AL243" i="19"/>
  <c r="AM243" i="19" s="1"/>
  <c r="AL244" i="19"/>
  <c r="AM244" i="19"/>
  <c r="AL245" i="19"/>
  <c r="AM245" i="19"/>
  <c r="AL234" i="19"/>
  <c r="AM234" i="19"/>
  <c r="AL235" i="19"/>
  <c r="AM235" i="19" s="1"/>
  <c r="AL229" i="19"/>
  <c r="AM229" i="19"/>
  <c r="AL230" i="19"/>
  <c r="AM230" i="19"/>
  <c r="AL231" i="19"/>
  <c r="AM231" i="19"/>
  <c r="AL232" i="19"/>
  <c r="AM232" i="19" s="1"/>
  <c r="AL226" i="19"/>
  <c r="AM226" i="19"/>
  <c r="AL227" i="19"/>
  <c r="AM227" i="19"/>
  <c r="AL194" i="19"/>
  <c r="AM194" i="19"/>
  <c r="AL187" i="19"/>
  <c r="AM187" i="19" s="1"/>
  <c r="AL185" i="19"/>
  <c r="AM185" i="19"/>
  <c r="AL181" i="19"/>
  <c r="AM181" i="19"/>
  <c r="AL182" i="19"/>
  <c r="AM182" i="19"/>
  <c r="AL168" i="19"/>
  <c r="AM168" i="19" s="1"/>
  <c r="AL169" i="19"/>
  <c r="AM169" i="19"/>
  <c r="AL170" i="19"/>
  <c r="AM170" i="19"/>
  <c r="AL165" i="19"/>
  <c r="AM165" i="19"/>
  <c r="AL166" i="19"/>
  <c r="AM166" i="19" s="1"/>
  <c r="AL157" i="19"/>
  <c r="AM157" i="19"/>
  <c r="AL154" i="19"/>
  <c r="AM154" i="19"/>
  <c r="AL155" i="19"/>
  <c r="AM155" i="19"/>
  <c r="AL148" i="19"/>
  <c r="AM148" i="19" s="1"/>
  <c r="AL149" i="19"/>
  <c r="AM149" i="19"/>
  <c r="AL150" i="19"/>
  <c r="AM150" i="19"/>
  <c r="AL151" i="19"/>
  <c r="AM151" i="19"/>
  <c r="AL152" i="19"/>
  <c r="AM152" i="19" s="1"/>
  <c r="AL143" i="19"/>
  <c r="AM143" i="19"/>
  <c r="AL144" i="19"/>
  <c r="AM144" i="19"/>
  <c r="AL145" i="19"/>
  <c r="AM145" i="19"/>
  <c r="AL146" i="19"/>
  <c r="AM146" i="19" s="1"/>
  <c r="AL141" i="19"/>
  <c r="AM141" i="19"/>
  <c r="AL139" i="19"/>
  <c r="AM139" i="19"/>
  <c r="AL133" i="19"/>
  <c r="AM133" i="19"/>
  <c r="AL134" i="19"/>
  <c r="AM134" i="19" s="1"/>
  <c r="AL135" i="19"/>
  <c r="AM135" i="19"/>
  <c r="AL137" i="19"/>
  <c r="AM137" i="19"/>
  <c r="AL131" i="19"/>
  <c r="AM131" i="19"/>
  <c r="AL127" i="19"/>
  <c r="AM127" i="19" s="1"/>
  <c r="AL118" i="19"/>
  <c r="AM118" i="19"/>
  <c r="AL119" i="19"/>
  <c r="AM119" i="19"/>
  <c r="AL120" i="19"/>
  <c r="AM120" i="19"/>
  <c r="AL121" i="19"/>
  <c r="AM121" i="19" s="1"/>
  <c r="AL122" i="19"/>
  <c r="AM122" i="19"/>
  <c r="AL123" i="19"/>
  <c r="AM123" i="19"/>
  <c r="AL124" i="19"/>
  <c r="AM124" i="19"/>
  <c r="AL125" i="19"/>
  <c r="AM125" i="19" s="1"/>
  <c r="AL111" i="19"/>
  <c r="AM111" i="19"/>
  <c r="AL112" i="19"/>
  <c r="AM112" i="19"/>
  <c r="AL113" i="19"/>
  <c r="AM113" i="19"/>
  <c r="AL114" i="19"/>
  <c r="AM114" i="19" s="1"/>
  <c r="AL107" i="19"/>
  <c r="AM107" i="19"/>
  <c r="AL108" i="19"/>
  <c r="AM108" i="19"/>
  <c r="AL102" i="19"/>
  <c r="AM102" i="19"/>
  <c r="AL103" i="19"/>
  <c r="AM103" i="19" s="1"/>
  <c r="AL104" i="19"/>
  <c r="AM104" i="19"/>
  <c r="AL105" i="19"/>
  <c r="AM105" i="19"/>
  <c r="AL99" i="19"/>
  <c r="AM99" i="19"/>
  <c r="AL100" i="19"/>
  <c r="AM100" i="19" s="1"/>
  <c r="AL97" i="19"/>
  <c r="AM97" i="19"/>
  <c r="AL77" i="19"/>
  <c r="AM77" i="19"/>
  <c r="AL74" i="19"/>
  <c r="AM74" i="19"/>
  <c r="AL75" i="19"/>
  <c r="AM75" i="19" s="1"/>
  <c r="AL72" i="19"/>
  <c r="AM72" i="19"/>
  <c r="AL69" i="19"/>
  <c r="AM69" i="19"/>
  <c r="AL66" i="19"/>
  <c r="AM66" i="19"/>
  <c r="AL63" i="19"/>
  <c r="AM63" i="19" s="1"/>
  <c r="AL64" i="19"/>
  <c r="AM64" i="19"/>
  <c r="AL61" i="19"/>
  <c r="AM61" i="19"/>
  <c r="AL55" i="19"/>
  <c r="AM55" i="19"/>
  <c r="AL53" i="19"/>
  <c r="AM53" i="19" s="1"/>
  <c r="AL50" i="19"/>
  <c r="AM50" i="19"/>
  <c r="AL43" i="19"/>
  <c r="AM43" i="19"/>
  <c r="AL31" i="19"/>
  <c r="AM31" i="19"/>
  <c r="AL24" i="19"/>
  <c r="AM24" i="19"/>
  <c r="AL25" i="19"/>
  <c r="AM25" i="19"/>
  <c r="AL20" i="19"/>
  <c r="AM20" i="19"/>
  <c r="AL17" i="19"/>
  <c r="AM17" i="19"/>
  <c r="AL10" i="19"/>
  <c r="AM10" i="19" s="1"/>
  <c r="AL11" i="19"/>
  <c r="AM11" i="19"/>
  <c r="AL12" i="19"/>
  <c r="AM12" i="19"/>
  <c r="AL7" i="19"/>
  <c r="AM7" i="19"/>
  <c r="H154" i="9"/>
  <c r="I150" i="13"/>
  <c r="H150" i="13"/>
  <c r="G150" i="13"/>
  <c r="C81" i="2"/>
  <c r="J602" i="23" s="1"/>
  <c r="K602" i="23" s="1"/>
  <c r="C63" i="2"/>
  <c r="J583" i="23" s="1"/>
  <c r="K583" i="23" s="1"/>
  <c r="G252" i="5"/>
  <c r="G253" i="5"/>
  <c r="H43" i="9"/>
  <c r="I42" i="9"/>
  <c r="H42" i="9"/>
  <c r="G42" i="9"/>
  <c r="I251" i="5"/>
  <c r="H251" i="5"/>
  <c r="G251" i="5"/>
  <c r="C55" i="2" s="1"/>
  <c r="Z297" i="22"/>
  <c r="Y297" i="22"/>
  <c r="U297" i="22"/>
  <c r="T297" i="22"/>
  <c r="S297" i="22"/>
  <c r="R297" i="22"/>
  <c r="Q297" i="22"/>
  <c r="P297" i="22"/>
  <c r="AY175" i="7"/>
  <c r="AX175" i="7"/>
  <c r="AW175" i="7"/>
  <c r="AV175" i="7"/>
  <c r="AU175" i="7"/>
  <c r="AT175" i="7"/>
  <c r="AS175" i="7"/>
  <c r="AR175" i="7"/>
  <c r="AQ175" i="7"/>
  <c r="AP175" i="7"/>
  <c r="AO175" i="7"/>
  <c r="AN175" i="7"/>
  <c r="AM175" i="7"/>
  <c r="AL175" i="7"/>
  <c r="AK175" i="7"/>
  <c r="AJ175" i="7"/>
  <c r="AI175" i="7"/>
  <c r="AH175" i="7"/>
  <c r="AG175" i="7"/>
  <c r="AF175" i="7"/>
  <c r="AE175" i="7"/>
  <c r="AD175" i="7"/>
  <c r="AB391" i="19"/>
  <c r="Q63" i="2"/>
  <c r="O88" i="2"/>
  <c r="H44" i="9"/>
  <c r="N58" i="2"/>
  <c r="N59" i="2"/>
  <c r="N64" i="2" s="1"/>
  <c r="N67" i="2" s="1"/>
  <c r="N68" i="2" s="1"/>
  <c r="N70" i="2" s="1"/>
  <c r="M20" i="2"/>
  <c r="L58" i="2"/>
  <c r="L59" i="2"/>
  <c r="L64" i="2" s="1"/>
  <c r="Q66" i="2"/>
  <c r="G31" i="2"/>
  <c r="H31" i="2" s="1"/>
  <c r="I31" i="2" s="1"/>
  <c r="J31" i="2" s="1"/>
  <c r="K31" i="2" s="1"/>
  <c r="L31" i="2" s="1"/>
  <c r="M31" i="2" s="1"/>
  <c r="N31" i="2" s="1"/>
  <c r="O31" i="2" s="1"/>
  <c r="K58" i="2"/>
  <c r="J88" i="2"/>
  <c r="J58" i="2"/>
  <c r="J59" i="2"/>
  <c r="J64" i="2" s="1"/>
  <c r="J67" i="2" s="1"/>
  <c r="J68" i="2" s="1"/>
  <c r="J70" i="2" s="1"/>
  <c r="J91" i="2" s="1"/>
  <c r="I58" i="2"/>
  <c r="G58" i="2"/>
  <c r="H58" i="2"/>
  <c r="G88" i="2"/>
  <c r="H20" i="2"/>
  <c r="G59" i="2"/>
  <c r="P81" i="2"/>
  <c r="P88" i="2" s="1"/>
  <c r="F88" i="2"/>
  <c r="G67" i="2"/>
  <c r="G68" i="2" s="1"/>
  <c r="G70" i="2" s="1"/>
  <c r="G91" i="2" s="1"/>
  <c r="M58" i="2"/>
  <c r="M59" i="2"/>
  <c r="M64" i="2" s="1"/>
  <c r="M67" i="2" s="1"/>
  <c r="M68" i="2" s="1"/>
  <c r="M70" i="2" s="1"/>
  <c r="M91" i="2" s="1"/>
  <c r="O58" i="2"/>
  <c r="J32" i="2"/>
  <c r="K32" i="2"/>
  <c r="L32" i="2"/>
  <c r="M32" i="2"/>
  <c r="N32" i="2" s="1"/>
  <c r="O32" i="2" s="1"/>
  <c r="G25" i="2"/>
  <c r="H25" i="2" s="1"/>
  <c r="I25" i="2" s="1"/>
  <c r="J25" i="2" s="1"/>
  <c r="K25" i="2" s="1"/>
  <c r="L25" i="2" s="1"/>
  <c r="M25" i="2" s="1"/>
  <c r="N25" i="2" s="1"/>
  <c r="O25" i="2" s="1"/>
  <c r="E25" i="2"/>
  <c r="K20" i="2"/>
  <c r="I20" i="2"/>
  <c r="O59" i="2"/>
  <c r="O64" i="2" s="1"/>
  <c r="H59" i="2"/>
  <c r="H64" i="2" s="1"/>
  <c r="H67" i="2" s="1"/>
  <c r="H68" i="2" s="1"/>
  <c r="H70" i="2" s="1"/>
  <c r="H91" i="2" s="1"/>
  <c r="G20" i="2"/>
  <c r="J20" i="2"/>
  <c r="L20" i="2"/>
  <c r="N20" i="2"/>
  <c r="O20" i="2"/>
  <c r="P12" i="2"/>
  <c r="H88" i="2"/>
  <c r="I88" i="2"/>
  <c r="K88" i="2"/>
  <c r="K91" i="2"/>
  <c r="L88" i="2"/>
  <c r="M88" i="2"/>
  <c r="N88" i="2"/>
  <c r="P68" i="2"/>
  <c r="P70" i="2"/>
  <c r="P30" i="2"/>
  <c r="K59" i="2"/>
  <c r="I59" i="2"/>
  <c r="I64" i="2" s="1"/>
  <c r="I67" i="2" s="1"/>
  <c r="I68" i="2" s="1"/>
  <c r="I70" i="2" s="1"/>
  <c r="I91" i="2" s="1"/>
  <c r="Q64" i="2" l="1"/>
  <c r="O67" i="2"/>
  <c r="O68" i="2" s="1"/>
  <c r="O70" i="2" s="1"/>
  <c r="L67" i="2"/>
  <c r="L68" i="2" s="1"/>
  <c r="L70" i="2" s="1"/>
  <c r="L91" i="2" s="1"/>
  <c r="L61" i="2"/>
  <c r="F67" i="2"/>
  <c r="F68" i="2"/>
  <c r="F70" i="2" s="1"/>
  <c r="F91" i="2" s="1"/>
  <c r="F59" i="2"/>
  <c r="E20" i="2"/>
  <c r="E21" i="2" s="1"/>
  <c r="E59" i="2"/>
  <c r="E64" i="2" s="1"/>
  <c r="C59" i="2"/>
  <c r="C64" i="2" s="1"/>
  <c r="C67" i="2" s="1"/>
  <c r="C68" i="2" s="1"/>
  <c r="C70" i="2" s="1"/>
  <c r="I167" i="32"/>
  <c r="J167" i="32" s="1"/>
  <c r="C88" i="2"/>
  <c r="C91" i="2" s="1"/>
  <c r="AD241" i="36"/>
  <c r="AE241" i="36"/>
  <c r="AF8" i="36"/>
  <c r="AF241" i="36" s="1"/>
  <c r="C26" i="2"/>
  <c r="C33" i="2" s="1"/>
  <c r="C38" i="2" s="1"/>
  <c r="AN706" i="19"/>
  <c r="AN1001" i="19" s="1"/>
  <c r="AM1002" i="19" s="1"/>
  <c r="AM1003" i="19" s="1"/>
  <c r="E67" i="2"/>
  <c r="E68" i="2" s="1"/>
  <c r="E70" i="2" s="1"/>
  <c r="E91" i="2" s="1"/>
  <c r="G445" i="5"/>
  <c r="F21" i="2" l="1"/>
  <c r="F26" i="2" s="1"/>
  <c r="E26" i="2"/>
  <c r="E33" i="2" s="1"/>
  <c r="E38" i="2" s="1"/>
  <c r="F39" i="2" s="1"/>
  <c r="C41" i="2"/>
  <c r="C46" i="2" s="1"/>
  <c r="E39" i="2"/>
  <c r="D39" i="2"/>
  <c r="D41" i="2" s="1"/>
  <c r="B4" i="30" s="1"/>
  <c r="F4" i="30" s="1"/>
  <c r="G39" i="2"/>
  <c r="H39" i="2" s="1"/>
  <c r="I39" i="2" s="1"/>
  <c r="J39" i="2" s="1"/>
  <c r="K39" i="2" s="1"/>
  <c r="L39" i="2" s="1"/>
  <c r="M39" i="2" s="1"/>
  <c r="N39" i="2" s="1"/>
  <c r="O39" i="2" s="1"/>
  <c r="E41" i="2"/>
  <c r="E46" i="2" s="1"/>
  <c r="P11" i="2"/>
  <c r="F5" i="30" l="1"/>
  <c r="H4" i="30"/>
  <c r="I4" i="30" s="1"/>
  <c r="P6" i="28"/>
  <c r="Q6" i="28" s="1"/>
  <c r="P20" i="2"/>
  <c r="P21" i="2" s="1"/>
  <c r="P26" i="2" s="1"/>
  <c r="P33" i="2" s="1"/>
  <c r="P38" i="2" s="1"/>
  <c r="P41" i="2" s="1"/>
  <c r="P46" i="2" s="1"/>
  <c r="F33" i="2"/>
  <c r="F38" i="2" s="1"/>
  <c r="F41" i="2" s="1"/>
  <c r="F46" i="2" s="1"/>
  <c r="G21" i="2"/>
  <c r="H21" i="2" l="1"/>
  <c r="G26" i="2"/>
  <c r="G33" i="2" s="1"/>
  <c r="G38" i="2" s="1"/>
  <c r="G41" i="2" s="1"/>
  <c r="G46" i="2" s="1"/>
  <c r="I21" i="2" l="1"/>
  <c r="H26" i="2"/>
  <c r="H33" i="2" s="1"/>
  <c r="H38" i="2" s="1"/>
  <c r="H41" i="2" s="1"/>
  <c r="H46" i="2" s="1"/>
  <c r="J21" i="2" l="1"/>
  <c r="I26" i="2"/>
  <c r="I33" i="2" s="1"/>
  <c r="I38" i="2" s="1"/>
  <c r="I41" i="2" s="1"/>
  <c r="I46" i="2" s="1"/>
  <c r="K21" i="2" l="1"/>
  <c r="J26" i="2"/>
  <c r="J33" i="2" s="1"/>
  <c r="J38" i="2" s="1"/>
  <c r="J41" i="2" s="1"/>
  <c r="J46" i="2" s="1"/>
  <c r="L21" i="2" l="1"/>
  <c r="K26" i="2"/>
  <c r="K33" i="2" s="1"/>
  <c r="K38" i="2" s="1"/>
  <c r="K41" i="2" s="1"/>
  <c r="K46" i="2" s="1"/>
  <c r="M21" i="2" l="1"/>
  <c r="L26" i="2"/>
  <c r="L33" i="2" s="1"/>
  <c r="L38" i="2" s="1"/>
  <c r="L41" i="2" s="1"/>
  <c r="L46" i="2" s="1"/>
  <c r="M26" i="2" l="1"/>
  <c r="M33" i="2" s="1"/>
  <c r="M38" i="2" s="1"/>
  <c r="M41" i="2" s="1"/>
  <c r="M46" i="2" s="1"/>
  <c r="N21" i="2"/>
  <c r="N26" i="2" l="1"/>
  <c r="N33" i="2" s="1"/>
  <c r="N38" i="2" s="1"/>
  <c r="N41" i="2" s="1"/>
  <c r="N46" i="2" s="1"/>
  <c r="O21" i="2"/>
  <c r="O26" i="2" s="1"/>
  <c r="O33" i="2" s="1"/>
  <c r="O38" i="2" s="1"/>
  <c r="O41" i="2" s="1"/>
  <c r="O4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B16" authorId="0" shapeId="0" xr:uid="{E448D457-9828-4120-966A-50D67E922F1A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La utilidad del activo fijo</t>
        </r>
      </text>
    </comment>
    <comment ref="B45" authorId="0" shapeId="0" xr:uid="{1A968D18-CA2B-44B9-A964-71B398886ECA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Aqui se pone la cant. Sin centavos que sale a pagar en el sat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Celia Velasco</author>
  </authors>
  <commentList>
    <comment ref="AN862" authorId="0" shapeId="0" xr:uid="{53C3BA88-5961-453A-B004-0ACD8CC794FF}">
      <text>
        <r>
          <rPr>
            <b/>
            <sz val="9"/>
            <color indexed="81"/>
            <rFont val="Tahoma"/>
            <family val="2"/>
          </rPr>
          <t>Celia Velasco:
los que estan en azul es la mima factura, monto total de RET= 1,262.32</t>
        </r>
      </text>
    </comment>
    <comment ref="AN898" authorId="0" shapeId="0" xr:uid="{E917FE40-0329-45C5-A39E-98FEFDC879E9}">
      <text>
        <r>
          <rPr>
            <b/>
            <sz val="9"/>
            <color indexed="81"/>
            <rFont val="Tahoma"/>
            <family val="2"/>
          </rPr>
          <t>Celia Velasco:</t>
        </r>
        <r>
          <rPr>
            <sz val="9"/>
            <color indexed="81"/>
            <rFont val="Tahoma"/>
            <family val="2"/>
          </rPr>
          <t xml:space="preserve">
Los que estan en Verde son la misma factura, monto total de RET= 1080</t>
        </r>
      </text>
    </comment>
  </commentList>
</comments>
</file>

<file path=xl/sharedStrings.xml><?xml version="1.0" encoding="utf-8"?>
<sst xmlns="http://schemas.openxmlformats.org/spreadsheetml/2006/main" count="60958" uniqueCount="8474">
  <si>
    <t>MILLHOUSE MEXICO</t>
  </si>
  <si>
    <t>CÁLCULO DE PAGOS PROVISIONALES MENSUALES</t>
  </si>
  <si>
    <t>IMPUESTO SOBRE LA RENTA (personas morales)</t>
  </si>
  <si>
    <t>OP'N.</t>
  </si>
  <si>
    <t>CONCEPTO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</si>
  <si>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</si>
  <si>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</si>
  <si>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</si>
  <si>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</si>
  <si>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</si>
  <si>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</si>
  <si>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</si>
  <si>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</si>
  <si>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</si>
  <si>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</si>
  <si>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</si>
  <si>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</si>
  <si>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ANUAL</t>
  </si>
  <si>
    <t>DETERMINACIÓN DE LOS INGRESOS</t>
  </si>
  <si>
    <t>( = )</t>
  </si>
  <si>
    <t>Ventas</t>
  </si>
  <si>
    <t>HOJA "ING.MIADMIN"</t>
  </si>
  <si>
    <t>( - )</t>
  </si>
  <si>
    <t xml:space="preserve">Dev.Reb. Y Desc. Sobre vtas </t>
  </si>
  <si>
    <t>( + )</t>
  </si>
  <si>
    <t>Anticipos de Clientes</t>
  </si>
  <si>
    <t>HOJA "ANT. DE CLIENTES"</t>
  </si>
  <si>
    <t>Cancelacion Anticipos Clientes</t>
  </si>
  <si>
    <t>Otros Ingresos</t>
  </si>
  <si>
    <t>Ingreso Venta Activo Fijo</t>
  </si>
  <si>
    <t>Intereses a Favor</t>
  </si>
  <si>
    <t>Utilidad Cambiaria</t>
  </si>
  <si>
    <t>HOJA "UTILIDAD CAMB"</t>
  </si>
  <si>
    <t>Otros Financieros</t>
  </si>
  <si>
    <t>( Ʃ )</t>
  </si>
  <si>
    <t>INGRESOS NOMINALES DEL MES</t>
  </si>
  <si>
    <t>INGRESOS ACUMULADOS</t>
  </si>
  <si>
    <t>DETERMINACIÓN DE LA UTILIDAD FISCAL</t>
  </si>
  <si>
    <t>( * )</t>
  </si>
  <si>
    <t>COEFICIENTE DE UTILIDAD</t>
  </si>
  <si>
    <t>UTILIDAD FISCAL</t>
  </si>
  <si>
    <t>DETERMINACIÓN DEL RESULTADO FISCAL</t>
  </si>
  <si>
    <t>INVENTARIO ACUMULABLE</t>
  </si>
  <si>
    <t>PERDIDAS FISCALES ANTERIORES</t>
  </si>
  <si>
    <t>PTU PAGADA</t>
  </si>
  <si>
    <t>RESULTADO FISCAL</t>
  </si>
  <si>
    <t>DETERMINACIÓN DE IMPUESTO</t>
  </si>
  <si>
    <t>TASA</t>
  </si>
  <si>
    <t>ISR CAUSADO</t>
  </si>
  <si>
    <t>PAGOS PROV. EFECTUADOS C/ANTERIORIDAD</t>
  </si>
  <si>
    <t xml:space="preserve">RETENCIONES DE ISR BANCARIAS </t>
  </si>
  <si>
    <t>IMPUESTO A CARGO</t>
  </si>
  <si>
    <t xml:space="preserve"> </t>
  </si>
  <si>
    <t>COMPARATIVO vs DECLARACIÓN PRESENTADA</t>
  </si>
  <si>
    <t>( vs )</t>
  </si>
  <si>
    <t>ISR ENTERADO EN PAGOS PROVISIONALES</t>
  </si>
  <si>
    <t>DIFERENCIA A CARGO (A FAVOR)</t>
  </si>
  <si>
    <t xml:space="preserve">DETERMINACIÓN DE IVA </t>
  </si>
  <si>
    <t>IVA ACREDITABLE PAGADO</t>
  </si>
  <si>
    <t>VENTAS COBRADAS 0 Y 16%</t>
  </si>
  <si>
    <t>TOTAL INGRESOS COBRADOS TASA 0% 16% Y EXENTO</t>
  </si>
  <si>
    <t>FACTOR</t>
  </si>
  <si>
    <t>IVA TRASLADADO COBRADO</t>
  </si>
  <si>
    <t>HOJA "AUX.  INGRESOS"</t>
  </si>
  <si>
    <t>HOJA "AUX.  EGRESOS"</t>
  </si>
  <si>
    <t>IVA RET. DEL MES</t>
  </si>
  <si>
    <t>IVA RET. DEL MES PAGADO</t>
  </si>
  <si>
    <t>DIF. DE IVA</t>
  </si>
  <si>
    <t>ACREDITAMIENTOS DE IVA</t>
  </si>
  <si>
    <t>Monto pagado con anterioridad</t>
  </si>
  <si>
    <t>Recargos</t>
  </si>
  <si>
    <t>Cantidad a pagar</t>
  </si>
  <si>
    <t>IMPUESTOS RETENIDOS</t>
  </si>
  <si>
    <t>ISR RET. POR SUELDOS YSAL.</t>
  </si>
  <si>
    <t xml:space="preserve">HOJA "NOMINA" </t>
  </si>
  <si>
    <t>ISR RET. HONORARIOS</t>
  </si>
  <si>
    <t xml:space="preserve">ISR RETENIDO </t>
  </si>
  <si>
    <t>IVA RET. HONORARIOS</t>
  </si>
  <si>
    <t>IVA RET. POR ARRENDAMIENTO</t>
  </si>
  <si>
    <t>IVA RET. POR FLETES</t>
  </si>
  <si>
    <t>IVA RET. POR OUTSOURCING</t>
  </si>
  <si>
    <t>RET. POR PAGAR</t>
  </si>
  <si>
    <t>TOTAL A PAGAR</t>
  </si>
  <si>
    <t>SUBSIDIO AL EMPLEO</t>
  </si>
  <si>
    <t> </t>
  </si>
  <si>
    <t>MME1507071ZA</t>
  </si>
  <si>
    <t>Tipo Moneda: MXN</t>
  </si>
  <si>
    <t>AUXILIAR DE CUENTAS DE 1/03/2025 AL 31/03/2025</t>
  </si>
  <si>
    <t>Cuenta 702-01</t>
  </si>
  <si>
    <t xml:space="preserve">Cuenta: </t>
  </si>
  <si>
    <t>702-01~Utilidad cambiaria</t>
  </si>
  <si>
    <t xml:space="preserve">Saldo Inicial: </t>
  </si>
  <si>
    <t>FOLIO</t>
  </si>
  <si>
    <t>FECHA</t>
  </si>
  <si>
    <t>TIPO DE POLIZA</t>
  </si>
  <si>
    <t>DOCUMENTO</t>
  </si>
  <si>
    <t>TERCERO</t>
  </si>
  <si>
    <t xml:space="preserve">CUENTA </t>
  </si>
  <si>
    <t>DEBE</t>
  </si>
  <si>
    <t>HABER</t>
  </si>
  <si>
    <t>SALDO</t>
  </si>
  <si>
    <t>C. COSTOS</t>
  </si>
  <si>
    <t xml:space="preserve">NOTAS </t>
  </si>
  <si>
    <t>Movimiento Conciliado</t>
  </si>
  <si>
    <t>F4393,F4393,F4394</t>
  </si>
  <si>
    <t xml:space="preserve">CHASE PLASTICS DE MEXICO </t>
  </si>
  <si>
    <t xml:space="preserve">MACH 1 AERO SERVICIOS </t>
  </si>
  <si>
    <t>F4001,F3528,F3533,F3524,F3523,F3797,F3526</t>
  </si>
  <si>
    <t xml:space="preserve">HELLA AUTOMOTIVE MEXICO </t>
  </si>
  <si>
    <t xml:space="preserve">FAST FORWARD CONSOLIDATORS </t>
  </si>
  <si>
    <t>F3604,F3813,F3603,F3785,F3784,F3786</t>
  </si>
  <si>
    <t xml:space="preserve">JABIL EMS SWITZERLAND </t>
  </si>
  <si>
    <t xml:space="preserve">CBM BANCO, SOCIEDAD ANONIMA, INSTITUCION DE BANCA MULTIPLE, INTEGRANTE DEL GRUPO FINANCIERO CITIBANAMEX </t>
  </si>
  <si>
    <t xml:space="preserve">RAGA EXPRESS DE NUEVO LAREDO </t>
  </si>
  <si>
    <t xml:space="preserve">TRM ESPECIALIZADOS </t>
  </si>
  <si>
    <t xml:space="preserve">AUTOLINEAS LEGAR </t>
  </si>
  <si>
    <t xml:space="preserve">COSVERINI </t>
  </si>
  <si>
    <t xml:space="preserve">SPERANTUS </t>
  </si>
  <si>
    <t>F3781</t>
  </si>
  <si>
    <t>F4427</t>
  </si>
  <si>
    <t xml:space="preserve">BONANZA LOGISTICS </t>
  </si>
  <si>
    <t>Poliza Manual</t>
  </si>
  <si>
    <t>PM319723-0081</t>
  </si>
  <si>
    <t xml:space="preserve">Fluctuación mes de Marzo (20.4380 - 1 = 19.4380) </t>
  </si>
  <si>
    <t>Fluctuación mes de Marzo (20.4380 - 1 = 19.4380)</t>
  </si>
  <si>
    <t>Cuenta 206</t>
  </si>
  <si>
    <t>206-01-009~Continental</t>
  </si>
  <si>
    <t>821600 700405000009772025</t>
  </si>
  <si>
    <t xml:space="preserve">Cobro </t>
  </si>
  <si>
    <t>821599 70040500009762025</t>
  </si>
  <si>
    <t>MONTO PENDIENTE DE PAGAR</t>
  </si>
  <si>
    <t>INPC ACTUAL</t>
  </si>
  <si>
    <t>INPC DEL MES EN EL QUE SE DEBIO PAGAR</t>
  </si>
  <si>
    <t>FACTOR DE ACTUALIZACION</t>
  </si>
  <si>
    <t xml:space="preserve">TOTAL DE ACTUALIZACIONES </t>
  </si>
  <si>
    <t>RECARGOS</t>
  </si>
  <si>
    <t xml:space="preserve">TOTAL DE RECARGOS </t>
  </si>
  <si>
    <t>MONTO A PAGAR</t>
  </si>
  <si>
    <t>Mes</t>
  </si>
  <si>
    <t>RECARGO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</si>
  <si>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</si>
  <si>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</si>
  <si>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</si>
  <si>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</si>
  <si>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</si>
  <si>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</si>
  <si>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</si>
  <si>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</si>
  <si>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</si>
  <si>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</si>
  <si>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</si>
  <si>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</si>
  <si>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ESTADO DE RESULTADOS DE 1 DE ENERO DE 2025 AL 28 DE FEBRERO DE 2025</t>
  </si>
  <si>
    <t>TOTAL</t>
  </si>
  <si>
    <t>PAGOS PROVISIONAL</t>
  </si>
  <si>
    <t>DIFERENCIA</t>
  </si>
  <si>
    <t>MOTIVO</t>
  </si>
  <si>
    <t>Ingresos</t>
  </si>
  <si>
    <t xml:space="preserve">         -  </t>
  </si>
  <si>
    <t xml:space="preserve">       -  </t>
  </si>
  <si>
    <t xml:space="preserve">        -  </t>
  </si>
  <si>
    <t xml:space="preserve">            -  </t>
  </si>
  <si>
    <t xml:space="preserve">                     -  </t>
  </si>
  <si>
    <t xml:space="preserve">               -  </t>
  </si>
  <si>
    <t xml:space="preserve">                   -  </t>
  </si>
  <si>
    <t xml:space="preserve">                 -  </t>
  </si>
  <si>
    <t>Ventas y/o servicios gravados a la tasa general</t>
  </si>
  <si>
    <t>Ventas y/o servicios gravados al 0%</t>
  </si>
  <si>
    <t>Otros ingresos propios</t>
  </si>
  <si>
    <t>Total</t>
  </si>
  <si>
    <t>Costos</t>
  </si>
  <si>
    <t>Devoluciones, descuentos o bonificaciones sobre compras</t>
  </si>
  <si>
    <t>Gastos</t>
  </si>
  <si>
    <t>Gastos generales</t>
  </si>
  <si>
    <t>Sueldos y salarios</t>
  </si>
  <si>
    <t>Indemnizaciones</t>
  </si>
  <si>
    <t>Honorarios a personas morales residentes nacionales</t>
  </si>
  <si>
    <t>Arrendamiento a personas morales residentes nacionales</t>
  </si>
  <si>
    <t>RENTA DE EQUIPO DE TRANSPORTE</t>
  </si>
  <si>
    <t>RENTA DE EQUIPOS</t>
  </si>
  <si>
    <t>RENTA LOCAL</t>
  </si>
  <si>
    <t>RENTA ESTACIONAMIENTO</t>
  </si>
  <si>
    <t>Viáticos y gastos de viaje</t>
  </si>
  <si>
    <t>Teléfono, internet</t>
  </si>
  <si>
    <t>Limpieza</t>
  </si>
  <si>
    <t>Seguros y fianzas</t>
  </si>
  <si>
    <t>Cuotas y suscripciones</t>
  </si>
  <si>
    <t>Fletes y acarreos</t>
  </si>
  <si>
    <t>Comisiones sobre ventas</t>
  </si>
  <si>
    <t>Gastos no deducibles (sin requisitos fiscales)</t>
  </si>
  <si>
    <t>Otros gastos generales</t>
  </si>
  <si>
    <t>RECOLECCION BASURA</t>
  </si>
  <si>
    <t>SERVICIOS (TEL,AGUA,CFE,CEL )</t>
  </si>
  <si>
    <t>SERVICIO DE LOGISTICA</t>
  </si>
  <si>
    <t>CONSUMOS</t>
  </si>
  <si>
    <t>Renta de montacargas</t>
  </si>
  <si>
    <t>Comisiones Bancarias</t>
  </si>
  <si>
    <t>Gastos de venta</t>
  </si>
  <si>
    <t>Mantenimiento y conservación</t>
  </si>
  <si>
    <t>Gastos de administración</t>
  </si>
  <si>
    <t>Compensaciones</t>
  </si>
  <si>
    <t>Tiempos extras</t>
  </si>
  <si>
    <t>Prima vacacional</t>
  </si>
  <si>
    <t>Prima dominical</t>
  </si>
  <si>
    <t>Primas de antigüedad</t>
  </si>
  <si>
    <t>Aguinaldo</t>
  </si>
  <si>
    <t>Asimilados a salarios</t>
  </si>
  <si>
    <t>Servicios administrativos</t>
  </si>
  <si>
    <t>Combustibles y lubricantes</t>
  </si>
  <si>
    <t>Propaganda y publicidad</t>
  </si>
  <si>
    <t>Capacitación al personal</t>
  </si>
  <si>
    <t>Otros gastos de administración</t>
  </si>
  <si>
    <t>Depreciación contable</t>
  </si>
  <si>
    <t>Depreciación de mobiliario y equipo de oficina</t>
  </si>
  <si>
    <t>Depreciación de equipo de cómputo</t>
  </si>
  <si>
    <t>Gastos Tasa 0%</t>
  </si>
  <si>
    <t>Fletes 0%</t>
  </si>
  <si>
    <t>Casetas</t>
  </si>
  <si>
    <t>Resultado integral de financiamiento</t>
  </si>
  <si>
    <t>Gastos financieros</t>
  </si>
  <si>
    <t>Pérdida cambiaria</t>
  </si>
  <si>
    <t>Productos financieros</t>
  </si>
  <si>
    <t>Utilidad cambiaria</t>
  </si>
  <si>
    <t>Utilidad Total</t>
  </si>
  <si>
    <t>BALANZA DE COMPROBACION DE 1/01/2025 AL 31/01/2025</t>
  </si>
  <si>
    <t>MES ENERO 2025</t>
  </si>
  <si>
    <t>No CUENTA</t>
  </si>
  <si>
    <t>CUENTA</t>
  </si>
  <si>
    <t>SALDO INICIAL</t>
  </si>
  <si>
    <t>SALDO FINAL</t>
  </si>
  <si>
    <t>IMPUESTOS</t>
  </si>
  <si>
    <t>D</t>
  </si>
  <si>
    <t>Bancos</t>
  </si>
  <si>
    <t>102-01</t>
  </si>
  <si>
    <t>Bancos nacionales</t>
  </si>
  <si>
    <t>102-01-001</t>
  </si>
  <si>
    <t>BANAMEX CTA 1227167</t>
  </si>
  <si>
    <t>102-02</t>
  </si>
  <si>
    <t>Bancos extranjeros</t>
  </si>
  <si>
    <t>102-02-004</t>
  </si>
  <si>
    <t>BANAMEX DLLS</t>
  </si>
  <si>
    <t>102-02-005</t>
  </si>
  <si>
    <t>COMPL BANAMEX DLLS</t>
  </si>
  <si>
    <t>102-02-010</t>
  </si>
  <si>
    <t>MONEX USD COMPLEMENTARIA</t>
  </si>
  <si>
    <t>Clientes</t>
  </si>
  <si>
    <t>105-01</t>
  </si>
  <si>
    <t>Clientes nacionales</t>
  </si>
  <si>
    <t>105-01-001</t>
  </si>
  <si>
    <t>105-01-005</t>
  </si>
  <si>
    <t>CLIENTES VARIOS</t>
  </si>
  <si>
    <t>105-01-026</t>
  </si>
  <si>
    <t>EA LOGISTICA SA DE CV DLLS</t>
  </si>
  <si>
    <t>105-01-042</t>
  </si>
  <si>
    <t>FIT LOGISTICS SA DE CV DLLS</t>
  </si>
  <si>
    <t>105-01-068</t>
  </si>
  <si>
    <t>CLIENTES VARIOS DLLS</t>
  </si>
  <si>
    <t>105-01-070</t>
  </si>
  <si>
    <t>IE TRADE COMERCIAL S DE RL DE CV DLLS</t>
  </si>
  <si>
    <t>105-01-107</t>
  </si>
  <si>
    <t>GRUPO LOGISTICO MEXICANO DEL NORESTE SA DE CV DLLS</t>
  </si>
  <si>
    <t>105-01-109</t>
  </si>
  <si>
    <t>ELECTRONICA CLARION SA DE CV DLLS</t>
  </si>
  <si>
    <t>105-01-129</t>
  </si>
  <si>
    <t>EXO TRANSPORT SA DE CV DLLS</t>
  </si>
  <si>
    <t>105-01-143</t>
  </si>
  <si>
    <t>CEVA FREIGHT MANAGEMENT MEXICO SA DE CV</t>
  </si>
  <si>
    <t>105-01-147</t>
  </si>
  <si>
    <t>JABIL CIRCUIT DE CHIHUAHUA S DE RL DE CV</t>
  </si>
  <si>
    <t>105-01-148</t>
  </si>
  <si>
    <t>JABIL CIRCUIT DE MEXICO S DE RL DE CV</t>
  </si>
  <si>
    <t>105-01-153</t>
  </si>
  <si>
    <t>CONTINENTAL AUTOMOTIVE GUADALAJARA MEXICO SA DE CV</t>
  </si>
  <si>
    <t>105-01-158</t>
  </si>
  <si>
    <t>DSV ROAD SA DE CV DLLS</t>
  </si>
  <si>
    <t>105-01-161</t>
  </si>
  <si>
    <t>CHASE PLASTICS DE MEXICO S DE RL DE CV DLLS</t>
  </si>
  <si>
    <t>105-01-163</t>
  </si>
  <si>
    <t>SERVICIOS INTEGRALES BERPAR SA DE CV DLLS</t>
  </si>
  <si>
    <t>105-01-173</t>
  </si>
  <si>
    <t>PROMOCIONES TURISTICAS MARPLAY SA DE CV</t>
  </si>
  <si>
    <t>105-01-176</t>
  </si>
  <si>
    <t>HENCO GLOBAL SA DE CV DLLS</t>
  </si>
  <si>
    <t>105-01-183</t>
  </si>
  <si>
    <t>KASAI MEXICANA SA DE CV</t>
  </si>
  <si>
    <t>105-01-196</t>
  </si>
  <si>
    <t>CHASE PLASTICS DE MEXICO S DE RL DE CV</t>
  </si>
  <si>
    <t>105-01-204</t>
  </si>
  <si>
    <t>COMPL VENTANA SERRA</t>
  </si>
  <si>
    <t>105-01-205</t>
  </si>
  <si>
    <t>CYRASEGUI TRAVEL CORPORATION SA DE CV</t>
  </si>
  <si>
    <t>105-01-207</t>
  </si>
  <si>
    <t>TRANSPLACE MEXICO LLC DLLS</t>
  </si>
  <si>
    <t>105-01-209</t>
  </si>
  <si>
    <t>HYUNDAI GLOVIS MEXICO S DE RL DE CV DLLS</t>
  </si>
  <si>
    <t>105-01-214</t>
  </si>
  <si>
    <t>COMPL SEGROVE INTERNACIONAL SA DE CV</t>
  </si>
  <si>
    <t>105-01-216</t>
  </si>
  <si>
    <t>HYGGE LOGISTICS AND TRADE DE MEXICO SA DE CV DLLS</t>
  </si>
  <si>
    <t>105-01-218</t>
  </si>
  <si>
    <t>HITACHI ASTEMO MEXICO DLLS</t>
  </si>
  <si>
    <t>105-01-233</t>
  </si>
  <si>
    <t>INGENIERIA Y MAQUINARIA DE GUADALUPE DLLS</t>
  </si>
  <si>
    <t>105-01-241</t>
  </si>
  <si>
    <t>TRANSPORTES ACCESSA SA DE CV</t>
  </si>
  <si>
    <t>105-01-245</t>
  </si>
  <si>
    <t>HELLA AUTOMOTIVE MEXICO DLLS</t>
  </si>
  <si>
    <t>105-01-247</t>
  </si>
  <si>
    <t>KASAI MEXICANA DLLS</t>
  </si>
  <si>
    <t>105-01-249</t>
  </si>
  <si>
    <t>ENTRADA GROUP DE MEXICO DLLS</t>
  </si>
  <si>
    <t>105-01-255</t>
  </si>
  <si>
    <t>PILOT AIR FREIGHT DE MEXICO DLLS</t>
  </si>
  <si>
    <t>105-01-263</t>
  </si>
  <si>
    <t>BONANZA LOGISTICS SA DE CV</t>
  </si>
  <si>
    <t>105-01-273</t>
  </si>
  <si>
    <t>INDIANA BROKERS &amp; LOGISTIC LLC</t>
  </si>
  <si>
    <t>105-01-275</t>
  </si>
  <si>
    <t>BSM FORWARDING S.A. DE C.V. DLLS</t>
  </si>
  <si>
    <t>105-01-278</t>
  </si>
  <si>
    <t>KALPA LOGISTICS S.A. DE C.V. DLLS</t>
  </si>
  <si>
    <t>105-01-281</t>
  </si>
  <si>
    <t>MERIDIAN IQ LOGISTICS S. DE R.L. DE C.V. DLLS</t>
  </si>
  <si>
    <t>105-01-289</t>
  </si>
  <si>
    <t>REAL SHIPPING AND TRADE SA DE CV DLLS</t>
  </si>
  <si>
    <t>105-01-292</t>
  </si>
  <si>
    <t>UNIVERSAL SCIENTIFIC INDUSTRIAL S.A DE C.V DLLS</t>
  </si>
  <si>
    <t>105-01-295</t>
  </si>
  <si>
    <t>RBC-COME S.A.S DLLS</t>
  </si>
  <si>
    <t>105-01-297</t>
  </si>
  <si>
    <t>PCE PARAGON SOLUTIONS (MEXICO) S.A. DE C.V. DLLS</t>
  </si>
  <si>
    <t>105-01-299</t>
  </si>
  <si>
    <t>HELLA AUTOMOTIVE MEXICO SA DE CV MN</t>
  </si>
  <si>
    <t>105-01-300</t>
  </si>
  <si>
    <t>HC QUERÉTARO S.A. DE C.V. DLLS</t>
  </si>
  <si>
    <t>105-01-303</t>
  </si>
  <si>
    <t>VTC WEST SA DE CV</t>
  </si>
  <si>
    <t>105-01-304</t>
  </si>
  <si>
    <t>CLUB TURAVIA SA DE CV</t>
  </si>
  <si>
    <t>105-01-306</t>
  </si>
  <si>
    <t>AUDI MEXICO S.A DE C.V</t>
  </si>
  <si>
    <t>105-01-307</t>
  </si>
  <si>
    <t>TRANSPORTES YEIKO SA DE CV</t>
  </si>
  <si>
    <t>105-01-312</t>
  </si>
  <si>
    <t>BOARDING LOGISTICS S.A DE C.V</t>
  </si>
  <si>
    <t>105-01-313</t>
  </si>
  <si>
    <t>KALPA LOGISTICS USA LLC</t>
  </si>
  <si>
    <t>105-01-314</t>
  </si>
  <si>
    <t>VTC WEST SA DE CV DLLS</t>
  </si>
  <si>
    <t>105-01-315</t>
  </si>
  <si>
    <t>MACH 1 AERO SERVICIOS S DE RL DE CV</t>
  </si>
  <si>
    <t>105-01-318</t>
  </si>
  <si>
    <t>JABIL EMS SWITZERLAND GMBH DLLS</t>
  </si>
  <si>
    <t>105-01-320</t>
  </si>
  <si>
    <t>GPEX TRANSPORT INC</t>
  </si>
  <si>
    <t>105-01-321</t>
  </si>
  <si>
    <t>TURISMO PRAGA SA</t>
  </si>
  <si>
    <t>105-01-323</t>
  </si>
  <si>
    <t>LOADED AND ROLLING CARRIERS SOLUTIONS S.A DE C.V</t>
  </si>
  <si>
    <t>105-01-324</t>
  </si>
  <si>
    <t>WKS DOOR SYSTEMS S DE RLS DE CV DLLS</t>
  </si>
  <si>
    <t>105-01-326</t>
  </si>
  <si>
    <t>RNB LAND S.A. DE C.V.</t>
  </si>
  <si>
    <t>105-01-329</t>
  </si>
  <si>
    <t>FS CARGO DE MEXICO</t>
  </si>
  <si>
    <t>105-01-332</t>
  </si>
  <si>
    <t>SISTEMAS AUTOMOTRICES DE MEXICO</t>
  </si>
  <si>
    <t>105-01-333</t>
  </si>
  <si>
    <t>PABLO IGNACIO MICHEL ONTIVEROS</t>
  </si>
  <si>
    <t>105-01-334</t>
  </si>
  <si>
    <t>GIRAF LOGISTICS DE MEXICO</t>
  </si>
  <si>
    <t>105-01-335</t>
  </si>
  <si>
    <t>DISTRIYA LTDA</t>
  </si>
  <si>
    <t>105-01-338</t>
  </si>
  <si>
    <t>CONTINENTAL AUTONOMOUS MOBILITY MEXICO</t>
  </si>
  <si>
    <t>105-01-340</t>
  </si>
  <si>
    <t>MDE TRUCKING</t>
  </si>
  <si>
    <t>105-01-341</t>
  </si>
  <si>
    <t>EXO TRANSPORT</t>
  </si>
  <si>
    <t>105-01-344</t>
  </si>
  <si>
    <t>HITACHI ASTEMO MEXICO</t>
  </si>
  <si>
    <t>105-01-345</t>
  </si>
  <si>
    <t>TRANSPORTES ACCESSA</t>
  </si>
  <si>
    <t>105-01-347</t>
  </si>
  <si>
    <t>PLEXUS ELECTRONICA</t>
  </si>
  <si>
    <t>105-01-348</t>
  </si>
  <si>
    <t>MONRO LOGISTIC GROUP</t>
  </si>
  <si>
    <t>105-01-349</t>
  </si>
  <si>
    <t>105-01-351</t>
  </si>
  <si>
    <t>"PUBLICO EN GENERAL"</t>
  </si>
  <si>
    <t>105-01-357</t>
  </si>
  <si>
    <t>SEA CARGO LOGISTICS</t>
  </si>
  <si>
    <t>105-01-358</t>
  </si>
  <si>
    <t>SEGROVE INTERNACIONAL</t>
  </si>
  <si>
    <t>105-01-360</t>
  </si>
  <si>
    <t>CLUB TURAVIA</t>
  </si>
  <si>
    <t>105-01-362</t>
  </si>
  <si>
    <t>EDGAR AVELINO GUERRA PALOMINO</t>
  </si>
  <si>
    <t>105-01-363</t>
  </si>
  <si>
    <t>TURISMO PRAGA</t>
  </si>
  <si>
    <t>105-01-369</t>
  </si>
  <si>
    <t>LOGISTICS PLUS S. DE R.L. DE C.V.</t>
  </si>
  <si>
    <t>105-01-370</t>
  </si>
  <si>
    <t>AIR TEMP DE MEXICO</t>
  </si>
  <si>
    <t>105-01-375</t>
  </si>
  <si>
    <t>EMPORIO LOGISTICO</t>
  </si>
  <si>
    <t>105-01-376</t>
  </si>
  <si>
    <t>MANUFACTURERA DE CIGUEÑALES DE MEXICO</t>
  </si>
  <si>
    <t>105-01-377</t>
  </si>
  <si>
    <t>RECY-QRO</t>
  </si>
  <si>
    <t>105-01-379</t>
  </si>
  <si>
    <t>YUSEN LOGISTICS (MEXICO)</t>
  </si>
  <si>
    <t>105-01-381</t>
  </si>
  <si>
    <t>DESCOMAR</t>
  </si>
  <si>
    <t>105-01-384</t>
  </si>
  <si>
    <t>QUIMMCO CENTRO TECNOLOGICO</t>
  </si>
  <si>
    <t>105-01-385</t>
  </si>
  <si>
    <t>MOLEX DE MEXICO GUADALAJARA 2</t>
  </si>
  <si>
    <t>105-01-386</t>
  </si>
  <si>
    <t>NX TRANSPORT DE MEXICO</t>
  </si>
  <si>
    <t>105-01-387</t>
  </si>
  <si>
    <t>RAUL JUAREZ MORENO</t>
  </si>
  <si>
    <t>105-01-388</t>
  </si>
  <si>
    <t>TORAY INTERNATIONAL DE MEXICO</t>
  </si>
  <si>
    <t>105-01-389</t>
  </si>
  <si>
    <t>FAURECIA SISTEMAS AUTOMOTRICES DE MEXICO</t>
  </si>
  <si>
    <t>105-01-392</t>
  </si>
  <si>
    <t>NANGMAN LOGISTICS</t>
  </si>
  <si>
    <t>105-01-394</t>
  </si>
  <si>
    <t>CONTINENTE FORWARDING</t>
  </si>
  <si>
    <t>105-01-396</t>
  </si>
  <si>
    <t>MACH 1 AERO SERVICIOS</t>
  </si>
  <si>
    <t>105-01-397</t>
  </si>
  <si>
    <t>CRITIC CARGO SOLUTIONS</t>
  </si>
  <si>
    <t>105-01-398</t>
  </si>
  <si>
    <t>4 CARGO SERVICIOS DE COMERCIO</t>
  </si>
  <si>
    <t>105-01-399</t>
  </si>
  <si>
    <t>NOATUM LOGISTICS MEXICO</t>
  </si>
  <si>
    <t>105-01-400</t>
  </si>
  <si>
    <t>CENTRO LOGISTICO INTEGRAL</t>
  </si>
  <si>
    <t>105-02</t>
  </si>
  <si>
    <t>Clientes extranjeros</t>
  </si>
  <si>
    <t>105-02-002</t>
  </si>
  <si>
    <t>AIRTEMP DE MEXICO SA DE CV</t>
  </si>
  <si>
    <t>Deudores diversos</t>
  </si>
  <si>
    <t>107-01-001</t>
  </si>
  <si>
    <t>Milan Expedited Services</t>
  </si>
  <si>
    <t>107-01-002</t>
  </si>
  <si>
    <t>KASAI</t>
  </si>
  <si>
    <t>107-02</t>
  </si>
  <si>
    <t>Socios y accionistas</t>
  </si>
  <si>
    <t>107-05</t>
  </si>
  <si>
    <t>Otros deudores diversos</t>
  </si>
  <si>
    <t>107-05-004</t>
  </si>
  <si>
    <t>DEUDORES VARIOS</t>
  </si>
  <si>
    <t>107-05-006</t>
  </si>
  <si>
    <t>BERNABE SANCHEZ TABOADA</t>
  </si>
  <si>
    <t>107-05-008</t>
  </si>
  <si>
    <t>MAURICIO GARCIA ESTRADA</t>
  </si>
  <si>
    <t>107-05-010</t>
  </si>
  <si>
    <t>GASTOS POR COMPROBAR/VIATICOS</t>
  </si>
  <si>
    <t>107-05-011</t>
  </si>
  <si>
    <t>PAGOS PENDIENTES DE FACTURAR O DEVOLVER</t>
  </si>
  <si>
    <t>107-05-012</t>
  </si>
  <si>
    <t>BRUNO TORRES</t>
  </si>
  <si>
    <t>107-05-013</t>
  </si>
  <si>
    <t>EXPEDITED INFINITY MY S DE RL DE CV</t>
  </si>
  <si>
    <t>107-05-014</t>
  </si>
  <si>
    <t>JORGE CHALITA</t>
  </si>
  <si>
    <t>107-05-015</t>
  </si>
  <si>
    <t>FERNANDO SOTO</t>
  </si>
  <si>
    <t>107-05-016</t>
  </si>
  <si>
    <t>SALVADOR URIBE</t>
  </si>
  <si>
    <t>107-05-017</t>
  </si>
  <si>
    <t>ANA RUVALCABA</t>
  </si>
  <si>
    <t>107-05-018</t>
  </si>
  <si>
    <t>ANAHI MERCADO</t>
  </si>
  <si>
    <t>107-05-019</t>
  </si>
  <si>
    <t>VIANEY VILLALOBOS</t>
  </si>
  <si>
    <t>107-05-020</t>
  </si>
  <si>
    <t>EDUARDO GOMEZ</t>
  </si>
  <si>
    <t>107-05-021</t>
  </si>
  <si>
    <t>TRM CARRIER</t>
  </si>
  <si>
    <t>107-05-022</t>
  </si>
  <si>
    <t>SEGUROS ATLAS</t>
  </si>
  <si>
    <t>107-05-023</t>
  </si>
  <si>
    <t>JUDITH BERTOLDI</t>
  </si>
  <si>
    <t>107-05-024</t>
  </si>
  <si>
    <t>LUIS GUERA</t>
  </si>
  <si>
    <t>107-05-026</t>
  </si>
  <si>
    <t>BYRON TORRES</t>
  </si>
  <si>
    <t>107-05-27</t>
  </si>
  <si>
    <t>Bruno Israel Sida</t>
  </si>
  <si>
    <t>107-05-025</t>
  </si>
  <si>
    <t>HUGO ENRIQUE CAVAZOS GUERRA</t>
  </si>
  <si>
    <t>Impuestos a favor</t>
  </si>
  <si>
    <t>113-01</t>
  </si>
  <si>
    <t>IVA a favor</t>
  </si>
  <si>
    <t>113-02</t>
  </si>
  <si>
    <t>ISR a favor</t>
  </si>
  <si>
    <t>113-06</t>
  </si>
  <si>
    <t>Subsidio al empleo</t>
  </si>
  <si>
    <t>113-08</t>
  </si>
  <si>
    <t>Otros impuestos a favor</t>
  </si>
  <si>
    <t>Pagos provisionales</t>
  </si>
  <si>
    <t>114-01</t>
  </si>
  <si>
    <t>Pagos provisionales de ISR</t>
  </si>
  <si>
    <t>Impuestos acreditables pagados</t>
  </si>
  <si>
    <t>118-01</t>
  </si>
  <si>
    <t>IVA acreditable pagado</t>
  </si>
  <si>
    <t>118-01-001</t>
  </si>
  <si>
    <t>IVA TASA 16%</t>
  </si>
  <si>
    <t>118-01-002</t>
  </si>
  <si>
    <t>IVA TASA 8% FRONTERA</t>
  </si>
  <si>
    <t>118-03</t>
  </si>
  <si>
    <t>IEPS acreditable pagado</t>
  </si>
  <si>
    <t>Impuestos acreditables por pagar</t>
  </si>
  <si>
    <t>119-01</t>
  </si>
  <si>
    <t>IVA pendiente de pago</t>
  </si>
  <si>
    <t>119-03</t>
  </si>
  <si>
    <t>IEPS pendiente de pago</t>
  </si>
  <si>
    <t>Anticipo a proveedores</t>
  </si>
  <si>
    <t>120-01</t>
  </si>
  <si>
    <t>Anticipo a proveedores nacional</t>
  </si>
  <si>
    <t>120-01-001</t>
  </si>
  <si>
    <t>JIMSA TRANSPORTES</t>
  </si>
  <si>
    <t>120-02</t>
  </si>
  <si>
    <t>Anticipo a proveedores extranjero</t>
  </si>
  <si>
    <t>Mobiliario y equipo de oficina</t>
  </si>
  <si>
    <t>155-01</t>
  </si>
  <si>
    <t>155-01-001</t>
  </si>
  <si>
    <t>INVERSION 2016</t>
  </si>
  <si>
    <t>155-01-002</t>
  </si>
  <si>
    <t>INVERSION 2017</t>
  </si>
  <si>
    <t>155-01-003</t>
  </si>
  <si>
    <t>INVERSION 2018</t>
  </si>
  <si>
    <t>155-01-004</t>
  </si>
  <si>
    <t>INVERSION 2019</t>
  </si>
  <si>
    <t>155-01-005</t>
  </si>
  <si>
    <t>CAJONERA CON PAPELERO Y ARCHIVO CON CERRADURA</t>
  </si>
  <si>
    <t>155-01-006</t>
  </si>
  <si>
    <t>9 SILLAS DE OFICINA METREX</t>
  </si>
  <si>
    <t>155-01-007</t>
  </si>
  <si>
    <t>ARCHIVERO_CREDENZA FA 6 AGO 2021</t>
  </si>
  <si>
    <t>155-01-008</t>
  </si>
  <si>
    <t>RACKS DE ALMACENAJE QRO. FA/9 NOV 2021</t>
  </si>
  <si>
    <t>155-01-009</t>
  </si>
  <si>
    <t>CAJONERA CON CERRADURA FA 04 MARZO 2022</t>
  </si>
  <si>
    <t>155-01-010</t>
  </si>
  <si>
    <t>RACKS QUERETARO FA 17 MAYO 2022</t>
  </si>
  <si>
    <t>155-01-011</t>
  </si>
  <si>
    <t>RACKS QUERETARIO FA 6 OCT 2022</t>
  </si>
  <si>
    <t>Equipo de cómputo</t>
  </si>
  <si>
    <t>156-01</t>
  </si>
  <si>
    <t>156-01-001</t>
  </si>
  <si>
    <t>156-01-002</t>
  </si>
  <si>
    <t>156-01-003</t>
  </si>
  <si>
    <t>156-01-004</t>
  </si>
  <si>
    <t>156-01-005</t>
  </si>
  <si>
    <t>INVERSION 2020</t>
  </si>
  <si>
    <t>156-01-006</t>
  </si>
  <si>
    <t>LAPTOP ACER A515-55-320U FA 13 NOVIEMBRE 2020</t>
  </si>
  <si>
    <t>156-01-007</t>
  </si>
  <si>
    <t>LAPTOP DELL INSPIRON FA 22 FEB 2021</t>
  </si>
  <si>
    <t>156-01-008</t>
  </si>
  <si>
    <t>EQUIPO DE COMPUTO FA 01 MARZO 2022</t>
  </si>
  <si>
    <t>156-01-009</t>
  </si>
  <si>
    <t>EQUIPO DE COMPUTO FA 09 MAYO 2022</t>
  </si>
  <si>
    <t>156-01-010</t>
  </si>
  <si>
    <t>DESKTOP DELL OPTIPLEX 3090 MFF INTEL FA 2 MAYO 22</t>
  </si>
  <si>
    <t>156-01-011</t>
  </si>
  <si>
    <t>DELL VOSTRO 14 3000 3400 35.6CM(14") FA 17 MAY 22</t>
  </si>
  <si>
    <t>156-01-012</t>
  </si>
  <si>
    <t>LAPTOP LENOVO V14-ILT 14" INTEL CORE 17 FA 23JUN22</t>
  </si>
  <si>
    <t>156-01-013</t>
  </si>
  <si>
    <t>LAPTOP DELL VOSTRO 15-3510 15.6" FA 4 JULIO 2022</t>
  </si>
  <si>
    <t>156-01-014</t>
  </si>
  <si>
    <t>MBP 14 SG/10C CPU/16C GP/16G SJY63V25X9P 5/AGO/22</t>
  </si>
  <si>
    <t>156-01-015</t>
  </si>
  <si>
    <t>LAPTOP LENOVO THINKPAD E14 GEN 2 FA 13/SEP/22</t>
  </si>
  <si>
    <t>156-01-016</t>
  </si>
  <si>
    <t>4 LAPTOP HP 250 G8 CI7 FA/21 DIC 2022</t>
  </si>
  <si>
    <t>156-01-017</t>
  </si>
  <si>
    <t>Laptop Lenovo ThinkPad L14 Gen 4</t>
  </si>
  <si>
    <t>A</t>
  </si>
  <si>
    <t>Depreciación acumulada de activos fijos</t>
  </si>
  <si>
    <t>171-04</t>
  </si>
  <si>
    <t>Depreciación acumulada de mobiliario y equipo de oficina</t>
  </si>
  <si>
    <t>171-04-001</t>
  </si>
  <si>
    <t>DEPN.ACUM. MOB. Y EQ. INVERSION 2016</t>
  </si>
  <si>
    <t>171-04-002</t>
  </si>
  <si>
    <t>DEPN.ACUM. MOB. Y EQ. INVERSION 2017</t>
  </si>
  <si>
    <t>171-04-003</t>
  </si>
  <si>
    <t>DEPN.ACUM. MOB. Y EQ. INVERSION 2018</t>
  </si>
  <si>
    <t>171-04-004</t>
  </si>
  <si>
    <t>DEPN.ACUM. MOB. Y EQ. INVERSION 2019</t>
  </si>
  <si>
    <t>171-04-005</t>
  </si>
  <si>
    <t>DEPN.ACUM. MOB. Y EQ. INVERSION 2021</t>
  </si>
  <si>
    <t>171-04-006</t>
  </si>
  <si>
    <t>DEPN.ACUM.MOB Y EQ.</t>
  </si>
  <si>
    <t>171-05</t>
  </si>
  <si>
    <t>Depreciación acumulada de equipo de cómputo</t>
  </si>
  <si>
    <t>171-05-001</t>
  </si>
  <si>
    <t>DEPN.ACUM. EQ. COMPUTO INVERSION 2016</t>
  </si>
  <si>
    <t>171-05-002</t>
  </si>
  <si>
    <t>DEPN.ACUM. EQ. COMPUTO INVERSION 2017</t>
  </si>
  <si>
    <t>171-05-003</t>
  </si>
  <si>
    <t>DEPN.ACUM. EQ. COMPUTO INVERSION 2018</t>
  </si>
  <si>
    <t>171-05-004</t>
  </si>
  <si>
    <t>DEPN.ACUM. EQ. COMPUTO INVERSION 2019</t>
  </si>
  <si>
    <t>171-05-005</t>
  </si>
  <si>
    <t>DEPN.ACUM. EQ. COMPUTO INVERSION 2020</t>
  </si>
  <si>
    <t>171-05-006</t>
  </si>
  <si>
    <t>DEPN.ACUM. EQ. COMPUTO INVERSION 2021</t>
  </si>
  <si>
    <t>171-05-007</t>
  </si>
  <si>
    <t>DEPN.ACUM.EQ.COMPUTO</t>
  </si>
  <si>
    <t>Depósitos en garantía</t>
  </si>
  <si>
    <t>184-03</t>
  </si>
  <si>
    <t>Otros depósitos en garantía</t>
  </si>
  <si>
    <t>184-03-001</t>
  </si>
  <si>
    <t>DEPOSITO EN GARANTIA</t>
  </si>
  <si>
    <t>184-03-002</t>
  </si>
  <si>
    <t>SEGUROS PAGADOS POR ANTICIPADO</t>
  </si>
  <si>
    <t>184-03-004</t>
  </si>
  <si>
    <t>SEGUROS Y FIANZAS</t>
  </si>
  <si>
    <t>Otros activos a largo plazo</t>
  </si>
  <si>
    <t>191-01</t>
  </si>
  <si>
    <t>Proveedores</t>
  </si>
  <si>
    <t>201-01</t>
  </si>
  <si>
    <t>Proveedores nacionales</t>
  </si>
  <si>
    <t>201-01-001</t>
  </si>
  <si>
    <t>201-01-008</t>
  </si>
  <si>
    <t>AUTO EXPRESS LA SILLA SA DE CV</t>
  </si>
  <si>
    <t>201-01-010</t>
  </si>
  <si>
    <t>PROVEEDORES VARIOS</t>
  </si>
  <si>
    <t>201-01-018</t>
  </si>
  <si>
    <t>TNL EXPRESS SA DE CV</t>
  </si>
  <si>
    <t>201-01-019</t>
  </si>
  <si>
    <t>JORGE GARCIA MORALES</t>
  </si>
  <si>
    <t>201-01-024</t>
  </si>
  <si>
    <t>VITORIA CARGO EXPRESS SA DE CV</t>
  </si>
  <si>
    <t>201-01-025</t>
  </si>
  <si>
    <t>AUTOTRANSPORTES Y SERVICIOS SAN LUIS SA DE CV</t>
  </si>
  <si>
    <t>201-01-030</t>
  </si>
  <si>
    <t>ERIK JAVIER ORTIZ CHAVEZ</t>
  </si>
  <si>
    <t>201-01-032</t>
  </si>
  <si>
    <t>TRANSPORTES JOMIJE SA DE CV</t>
  </si>
  <si>
    <t>201-01-037</t>
  </si>
  <si>
    <t>SUPER TRANSPORTE INTERNACIONAL</t>
  </si>
  <si>
    <t>201-01-040</t>
  </si>
  <si>
    <t>SALZILLO SA DE CV</t>
  </si>
  <si>
    <t>201-01-058</t>
  </si>
  <si>
    <t>VITORIA CARGO EXPRESS SA DE CV DLLS</t>
  </si>
  <si>
    <t>201-01-059</t>
  </si>
  <si>
    <t>COMPL VICTORIA CARGO EXPRESS</t>
  </si>
  <si>
    <t>201-01-071</t>
  </si>
  <si>
    <t>EXPEDITED INFINITY MX</t>
  </si>
  <si>
    <t>201-01-074</t>
  </si>
  <si>
    <t>INTCOMME LOGISTICS SA DE CV</t>
  </si>
  <si>
    <t>201-01-077</t>
  </si>
  <si>
    <t>LARMONT INTERNACIONAL SA DE CV</t>
  </si>
  <si>
    <t>201-01-079</t>
  </si>
  <si>
    <t>MILAN EXPEDITED SERVICES SA DE CV</t>
  </si>
  <si>
    <t>201-01-084</t>
  </si>
  <si>
    <t>VERONICA SANDOVAL GONZALEZ</t>
  </si>
  <si>
    <t>201-01-088</t>
  </si>
  <si>
    <t>ENLACES LOGISTICOS MERAY</t>
  </si>
  <si>
    <t>201-01-089</t>
  </si>
  <si>
    <t>MILLHOUSE GLOBAL/VIARUM LOGISTICS</t>
  </si>
  <si>
    <t>201-01-092</t>
  </si>
  <si>
    <t>AUTOTRANSPORTES GUADALAJARA BAJIO SA DE CV</t>
  </si>
  <si>
    <t>201-01-094</t>
  </si>
  <si>
    <t>CFI LOGISTICA SA DE CV</t>
  </si>
  <si>
    <t>201-01-096</t>
  </si>
  <si>
    <t>DANTE PERRONE VILLARREAL</t>
  </si>
  <si>
    <t>201-01-097</t>
  </si>
  <si>
    <t>DHL EXPRESS MEXICO, S.A. DE C.V.</t>
  </si>
  <si>
    <t>201-01-098</t>
  </si>
  <si>
    <t>FLETES MARROQUIN,S.A. DE C.V.</t>
  </si>
  <si>
    <t>201-01-099</t>
  </si>
  <si>
    <t>FRANCISCO JAVIER PRADO NAVARRO</t>
  </si>
  <si>
    <t>201-01-100</t>
  </si>
  <si>
    <t>HYGGE LOGISTICS AND TRADE MEXICO SA DE CV</t>
  </si>
  <si>
    <t>201-01-101</t>
  </si>
  <si>
    <t>IFS NEUTRAL MARITIME SERVICES DE MEXICO SA DE CV</t>
  </si>
  <si>
    <t>201-01-102</t>
  </si>
  <si>
    <t>JOSE ALFREDO OVALLE MONTES</t>
  </si>
  <si>
    <t>201-01-105</t>
  </si>
  <si>
    <t>MARIANA RUIZ VELASCO</t>
  </si>
  <si>
    <t>201-01-107</t>
  </si>
  <si>
    <t>MIGUEL GONZALEZ ACOSTA</t>
  </si>
  <si>
    <t>201-01-108</t>
  </si>
  <si>
    <t>MONRO LOGISTIC GROUP S DE RL DE CV</t>
  </si>
  <si>
    <t>201-01-111</t>
  </si>
  <si>
    <t>OPERADORA LOGISTICA TRANSCENDING BORDERS S. DE R.L</t>
  </si>
  <si>
    <t>201-01-112</t>
  </si>
  <si>
    <t>ROCA CARRIERS SA DE CV</t>
  </si>
  <si>
    <t>201-01-113</t>
  </si>
  <si>
    <t>SAFEG TRANSPORTATION SA DE CV</t>
  </si>
  <si>
    <t>201-01-114</t>
  </si>
  <si>
    <t>SERVICIOS DE TRANSPORTE EXPEDITADOS SLE SA DE CV</t>
  </si>
  <si>
    <t>201-01-115</t>
  </si>
  <si>
    <t>SERVICIOS RAPIDOS TREBOL SA DE CV</t>
  </si>
  <si>
    <t>201-01-117</t>
  </si>
  <si>
    <t>TRAFFIC &amp; LOGISTIC SOLUTIONS, S. DE R.L. DE C.V.</t>
  </si>
  <si>
    <t>201-01-119</t>
  </si>
  <si>
    <t>TRANSPORTE Y MANEJO ESPECIAL LOT S DE RL DE CV</t>
  </si>
  <si>
    <t>201-01-120</t>
  </si>
  <si>
    <t>TRANSPORTES UNIDOS PÉREZ S.A. DE C.V.</t>
  </si>
  <si>
    <t>201-01-122</t>
  </si>
  <si>
    <t>EXPRESS BLUE POINT S.A DE D.C</t>
  </si>
  <si>
    <t>201-01-124</t>
  </si>
  <si>
    <t>JOSE ANTONIO RAMOS RUIZ</t>
  </si>
  <si>
    <t>201-01-127</t>
  </si>
  <si>
    <t>PAC INTERNATIONAL, S.A. DE C.V.</t>
  </si>
  <si>
    <t>201-01-133</t>
  </si>
  <si>
    <t>FLETES MUSA SA DE CV</t>
  </si>
  <si>
    <t>201-01-134</t>
  </si>
  <si>
    <t>DX XPRESS SA DE CV</t>
  </si>
  <si>
    <t>201-01-135</t>
  </si>
  <si>
    <t>FAST FORWARD CONSOLIDATORS</t>
  </si>
  <si>
    <t>201-01-136</t>
  </si>
  <si>
    <t>JONHATAN LEOBARDO VAZQUEZ GARZA</t>
  </si>
  <si>
    <t>201-01-137</t>
  </si>
  <si>
    <t>ALBERTO ALEJANDRO RUBIO FELIX</t>
  </si>
  <si>
    <t>201-01-138</t>
  </si>
  <si>
    <t>DIANA SARAI TOVAR CARRILLO</t>
  </si>
  <si>
    <t>201-01-139</t>
  </si>
  <si>
    <t>MARIO JACIEL TREJO REYNA</t>
  </si>
  <si>
    <t>201-01-140</t>
  </si>
  <si>
    <t>ALONDRA TRUCKING SA DE CV</t>
  </si>
  <si>
    <t>201-01-141</t>
  </si>
  <si>
    <t>AUTOTRANSPORTES GAMI</t>
  </si>
  <si>
    <t>201-01-144</t>
  </si>
  <si>
    <t>GRUPO COMERCIAL CM SA DE CV</t>
  </si>
  <si>
    <t>201-01-145</t>
  </si>
  <si>
    <t>JEFTHE ITHAY REYNA GONZALEZ</t>
  </si>
  <si>
    <t>201-01-146</t>
  </si>
  <si>
    <t>MARIA GUADALUPE ESTRADA LUNA</t>
  </si>
  <si>
    <t>201-01-149</t>
  </si>
  <si>
    <t>SAMUEL ARISTEO MIRELES MONTALVO</t>
  </si>
  <si>
    <t>201-01-150</t>
  </si>
  <si>
    <t>SMART FREIGHT SERVICE NORTH AMERICA SA DE CV</t>
  </si>
  <si>
    <t>201-01-153</t>
  </si>
  <si>
    <t>TRANSPORTES CRUZADOS SA DE CV</t>
  </si>
  <si>
    <t>201-01-154</t>
  </si>
  <si>
    <t>FABIAN PADILLA GARZA</t>
  </si>
  <si>
    <t>201-01-155</t>
  </si>
  <si>
    <t>EDUARDO REYES ALCANTARA</t>
  </si>
  <si>
    <t>201-01-156</t>
  </si>
  <si>
    <t>FELIX DIAZ GUEVARA</t>
  </si>
  <si>
    <t>201-01-157</t>
  </si>
  <si>
    <t>GGT FREIGHT SA DE CV</t>
  </si>
  <si>
    <t>201-01-158</t>
  </si>
  <si>
    <t>JAIME ANDRES GUTIERREZ VALDEZ</t>
  </si>
  <si>
    <t>201-01-159</t>
  </si>
  <si>
    <t>JOSE LUIS LOZANO CANTU</t>
  </si>
  <si>
    <t>201-01-160</t>
  </si>
  <si>
    <t>NORMA JAZMIN ARECHIGA PLASCENCIA</t>
  </si>
  <si>
    <t>201-01-161</t>
  </si>
  <si>
    <t>TMT AUTO EXPRESS</t>
  </si>
  <si>
    <t>201-01-162</t>
  </si>
  <si>
    <t>FLEXCOAH SA DE CV</t>
  </si>
  <si>
    <t>201-01-167</t>
  </si>
  <si>
    <t>TRANSPORTES ALMORA EXPRESS</t>
  </si>
  <si>
    <t>201-01-168</t>
  </si>
  <si>
    <t>JJ LOGISTICS &amp; MORE</t>
  </si>
  <si>
    <t>201-01-170</t>
  </si>
  <si>
    <t>TRANSPORTES LERMON EXPRESS</t>
  </si>
  <si>
    <t>201-01-171</t>
  </si>
  <si>
    <t>AFC AUTO TRANSPORTE</t>
  </si>
  <si>
    <t>201-01-173</t>
  </si>
  <si>
    <t>LAURA ELENA MARTINEZ MENDEZ</t>
  </si>
  <si>
    <t>201-01-174</t>
  </si>
  <si>
    <t>LOGISTICA JOJO</t>
  </si>
  <si>
    <t>201-01-175</t>
  </si>
  <si>
    <t>OSVALDO ELIZONDO ORTIZ</t>
  </si>
  <si>
    <t>201-01-176</t>
  </si>
  <si>
    <t>PATSY ELIZABETH GARCIA ZARATE</t>
  </si>
  <si>
    <t>201-01-177</t>
  </si>
  <si>
    <t>JORGE ALFREDO TIJERINA VENEGAS</t>
  </si>
  <si>
    <t>201-01-178</t>
  </si>
  <si>
    <t>CXN TRANSPORTES Y LOGISTICA</t>
  </si>
  <si>
    <t>201-01-179</t>
  </si>
  <si>
    <t>FRANCISCO JESUS GARCIA MONTOYA</t>
  </si>
  <si>
    <t>201-01-181</t>
  </si>
  <si>
    <t>EDUARDO ESCAMILLA GARCIA</t>
  </si>
  <si>
    <t>201-01-182</t>
  </si>
  <si>
    <t>FIDEICOMISO FIBRA UNO</t>
  </si>
  <si>
    <t>201-01-184</t>
  </si>
  <si>
    <t>IENTC</t>
  </si>
  <si>
    <t>201-01-187</t>
  </si>
  <si>
    <t>TOTAL PLAY TELECOMUNICACIONES</t>
  </si>
  <si>
    <t>201-01-188</t>
  </si>
  <si>
    <t>SERVICIOS DE ADMINISTRACION DE EDIFICIOS</t>
  </si>
  <si>
    <t>201-01-189</t>
  </si>
  <si>
    <t>LISMA PRODUCTOS</t>
  </si>
  <si>
    <t>201-01-190</t>
  </si>
  <si>
    <t>CARGA PORTARE</t>
  </si>
  <si>
    <t>201-01-191</t>
  </si>
  <si>
    <t>BANCO NACIONAL DE MEXICO</t>
  </si>
  <si>
    <t>201-01-192</t>
  </si>
  <si>
    <t>SEGUROS VE POR MAS</t>
  </si>
  <si>
    <t>201-01-193</t>
  </si>
  <si>
    <t>ALMACENAJES MODULARES NACIONALES</t>
  </si>
  <si>
    <t>201-01-194</t>
  </si>
  <si>
    <t>SIBAGAS OPERADORA</t>
  </si>
  <si>
    <t>201-01-195</t>
  </si>
  <si>
    <t>SPERANTUS</t>
  </si>
  <si>
    <t>201-01-197</t>
  </si>
  <si>
    <t>HECTOR HUGO CHAVEZ PEREZ</t>
  </si>
  <si>
    <t>201-01-199</t>
  </si>
  <si>
    <t>CORPA TECH</t>
  </si>
  <si>
    <t>201-01-202</t>
  </si>
  <si>
    <t>PROYECTO SAN PASCUAL</t>
  </si>
  <si>
    <t>201-01-204</t>
  </si>
  <si>
    <t>HAZARDOUS MAT TRANSPORT</t>
  </si>
  <si>
    <t>201-01-205</t>
  </si>
  <si>
    <t>PRIMERO SEGUROS</t>
  </si>
  <si>
    <t>201-01-208</t>
  </si>
  <si>
    <t>AEROCOMIDAS</t>
  </si>
  <si>
    <t>201-01-209</t>
  </si>
  <si>
    <t>EMBIA PARKING</t>
  </si>
  <si>
    <t>201-01-210</t>
  </si>
  <si>
    <t>CAFE SIRENA</t>
  </si>
  <si>
    <t>201-01-214</t>
  </si>
  <si>
    <t>OPERADORA Y ADMINISTRADORA DE ESTACIONAMIENTOS ELISA</t>
  </si>
  <si>
    <t>201-01-217</t>
  </si>
  <si>
    <t>MUNICIPIO DE QUERETARO</t>
  </si>
  <si>
    <t>201-01-218</t>
  </si>
  <si>
    <t>COMBUSTIBLES COPITO</t>
  </si>
  <si>
    <t>201-01-219</t>
  </si>
  <si>
    <t>AUTOTRANSPORTE TERRESTRE DE AEROPUERTO</t>
  </si>
  <si>
    <t>201-01-220</t>
  </si>
  <si>
    <t>DANIEL FLORES HERNANDEZ</t>
  </si>
  <si>
    <t>201-01-223</t>
  </si>
  <si>
    <t>CGI LOGISTICS</t>
  </si>
  <si>
    <t>201-01-224</t>
  </si>
  <si>
    <t>ADRIANA ROBLES CANTU</t>
  </si>
  <si>
    <t>201-01-225</t>
  </si>
  <si>
    <t>FERNANDO GARCIA GONZALEZ</t>
  </si>
  <si>
    <t>201-01-227</t>
  </si>
  <si>
    <t>TRADE AND LOGISTICS NUVABELA</t>
  </si>
  <si>
    <t>201-01-231</t>
  </si>
  <si>
    <t>TRANSPORTES ARLEQUIN</t>
  </si>
  <si>
    <t>201-01-233</t>
  </si>
  <si>
    <t>VENTANA SERRA</t>
  </si>
  <si>
    <t>201-01-234</t>
  </si>
  <si>
    <t>DEISY YANIRA CRUZ VARGAS</t>
  </si>
  <si>
    <t>201-01-236</t>
  </si>
  <si>
    <t>TRANSPORTES CASTORES DE BAJA CALIFORNIA</t>
  </si>
  <si>
    <t>201-01-238</t>
  </si>
  <si>
    <t>MEXICO RED DE TELECOMUNICACIONES</t>
  </si>
  <si>
    <t>201-01-239</t>
  </si>
  <si>
    <t>SERVICIOS LOGíSTICOS 2 LAREDOS</t>
  </si>
  <si>
    <t>201-01-240</t>
  </si>
  <si>
    <t>HELLOMATINA</t>
  </si>
  <si>
    <t>201-01-241</t>
  </si>
  <si>
    <t>SILVIA DINORAH FLORES GONZALEZ</t>
  </si>
  <si>
    <t>201-01-247</t>
  </si>
  <si>
    <t>ADRIAN RAMIREZ CASTRO</t>
  </si>
  <si>
    <t>201-01-248</t>
  </si>
  <si>
    <t>ADRIANA DEL CARMEN LOPEZ GARCIA</t>
  </si>
  <si>
    <t>201-01-250</t>
  </si>
  <si>
    <t>AEROENLACES NACIONALES</t>
  </si>
  <si>
    <t>201-01-251</t>
  </si>
  <si>
    <t>ALEJANDRO MEDINA LEYBON</t>
  </si>
  <si>
    <t>201-01-253</t>
  </si>
  <si>
    <t>AUTO GRAN GG</t>
  </si>
  <si>
    <t>201-01-254</t>
  </si>
  <si>
    <t>AUTOBUSES DE LA PIEDAD</t>
  </si>
  <si>
    <t>201-01-255</t>
  </si>
  <si>
    <t>BOTANERO CUAUHTEMOC</t>
  </si>
  <si>
    <t>201-01-258</t>
  </si>
  <si>
    <t>CERVECERIA REGIOMONTANA</t>
  </si>
  <si>
    <t>201-01-259</t>
  </si>
  <si>
    <t>CHRISTIAN MUÑOZ MARQUEZ</t>
  </si>
  <si>
    <t>201-01-260</t>
  </si>
  <si>
    <t>201-01-261</t>
  </si>
  <si>
    <t>COMERCIALIZADORA EL NUEVE</t>
  </si>
  <si>
    <t>201-01-262</t>
  </si>
  <si>
    <t>COMPUTACION ADMINISTRATIVA Y DISEÑO</t>
  </si>
  <si>
    <t>201-01-263</t>
  </si>
  <si>
    <t>CONSORCIO CUMA</t>
  </si>
  <si>
    <t>201-01-264</t>
  </si>
  <si>
    <t>CONTROL DE FRANQUICIAS AVILA</t>
  </si>
  <si>
    <t>201-01-265</t>
  </si>
  <si>
    <t>COSTCO DE MEXICO</t>
  </si>
  <si>
    <t>201-01-266</t>
  </si>
  <si>
    <t>DANIEL ALFREDO ASTUDILLO GONZALEZ</t>
  </si>
  <si>
    <t>201-01-267</t>
  </si>
  <si>
    <t>DANIELA LIZBETH SALINAS RODRIGUEZ</t>
  </si>
  <si>
    <t>201-01-268</t>
  </si>
  <si>
    <t>DAVID CORRAL DIAZ</t>
  </si>
  <si>
    <t>201-01-269</t>
  </si>
  <si>
    <t>DAVID ENRIQUE LUCIO REYES</t>
  </si>
  <si>
    <t>201-01-270</t>
  </si>
  <si>
    <t>DESARROLLADORA HOTELERA ACUEDUCTO</t>
  </si>
  <si>
    <t>201-01-271</t>
  </si>
  <si>
    <t>DIGITAL SOLUTIONS AMERICAS</t>
  </si>
  <si>
    <t>201-01-272</t>
  </si>
  <si>
    <t>DISTRIBUIDORA ROESMA</t>
  </si>
  <si>
    <t>201-01-273</t>
  </si>
  <si>
    <t>ELETICIA GUTIERREZ CARRILLO</t>
  </si>
  <si>
    <t>201-01-274</t>
  </si>
  <si>
    <t>ELIHU HERRERA DIAZ</t>
  </si>
  <si>
    <t>201-01-275</t>
  </si>
  <si>
    <t>201-01-276</t>
  </si>
  <si>
    <t>ENVIAFLORES</t>
  </si>
  <si>
    <t>201-01-277</t>
  </si>
  <si>
    <t>FERNANDO ROMAN LEZAMA</t>
  </si>
  <si>
    <t>201-01-278</t>
  </si>
  <si>
    <t>FLORENCIA SUR SZAMES</t>
  </si>
  <si>
    <t>201-01-279</t>
  </si>
  <si>
    <t>FLY BY WINGS</t>
  </si>
  <si>
    <t>201-01-280</t>
  </si>
  <si>
    <t>FOSELL ZARAGOZA</t>
  </si>
  <si>
    <t>201-01-281</t>
  </si>
  <si>
    <t>GRUPO GASTRONOMICO GUAJARDO</t>
  </si>
  <si>
    <t>201-01-282</t>
  </si>
  <si>
    <t>GRUPO DIRECTUM</t>
  </si>
  <si>
    <t>201-01-283</t>
  </si>
  <si>
    <t>GRUPO SHAWKA</t>
  </si>
  <si>
    <t>201-01-284</t>
  </si>
  <si>
    <t>GASOLINERA MARTIN</t>
  </si>
  <si>
    <t>201-01-285</t>
  </si>
  <si>
    <t>GUILLERMO JUAN MARTIN RODRIGUEZ REYES</t>
  </si>
  <si>
    <t>201-01-286</t>
  </si>
  <si>
    <t>201-01-287</t>
  </si>
  <si>
    <t>HOME DEPOT MEXICO</t>
  </si>
  <si>
    <t>201-01-288</t>
  </si>
  <si>
    <t>ISAAC GERGUE HERNANDEZ</t>
  </si>
  <si>
    <t>201-01-289</t>
  </si>
  <si>
    <t>IVAN ADAN ZAMARRON MARTINEZ</t>
  </si>
  <si>
    <t>201-01-290</t>
  </si>
  <si>
    <t>JAMAHAL REMBERTO LOAIZA HERNANDEZ</t>
  </si>
  <si>
    <t>201-01-291</t>
  </si>
  <si>
    <t>JESUS HINOJOSA MARQUEZ</t>
  </si>
  <si>
    <t>201-01-292</t>
  </si>
  <si>
    <t>201-01-293</t>
  </si>
  <si>
    <t>KARINA BUENROSTRO GARDUÑO</t>
  </si>
  <si>
    <t>201-01-294</t>
  </si>
  <si>
    <t>LAS NUEVAS DELICIAS GASTRONOMICAS</t>
  </si>
  <si>
    <t>201-01-295</t>
  </si>
  <si>
    <t>Prueba</t>
  </si>
  <si>
    <t>201-01-296</t>
  </si>
  <si>
    <t>201-01-297</t>
  </si>
  <si>
    <t>JOA LOGISTICS</t>
  </si>
  <si>
    <t>201-01-298</t>
  </si>
  <si>
    <t>201-01-299</t>
  </si>
  <si>
    <t>PC ONLINE</t>
  </si>
  <si>
    <t>201-01-300</t>
  </si>
  <si>
    <t>201-01-301</t>
  </si>
  <si>
    <t>DLT LOGISTICS</t>
  </si>
  <si>
    <t>201-01-302</t>
  </si>
  <si>
    <t>CIMBRA LOGISTICS</t>
  </si>
  <si>
    <t>201-01-305</t>
  </si>
  <si>
    <t>MIGUEL ANGEL GOMEZ DOÑO</t>
  </si>
  <si>
    <t>201-01-306</t>
  </si>
  <si>
    <t>BANCO MONEX S.A. INSTITUCION DE BANCA MULTIPLE, MONEX GRUPO FINANCIERO</t>
  </si>
  <si>
    <t>201-01-307</t>
  </si>
  <si>
    <t>MANUEL ALEJANDRO GAMEZ MONROY</t>
  </si>
  <si>
    <t>201-01-308</t>
  </si>
  <si>
    <t>ADRIEL ANTONIO GUTIERREZ ALCARAZ</t>
  </si>
  <si>
    <t>201-01-309</t>
  </si>
  <si>
    <t>XCF</t>
  </si>
  <si>
    <t>201-01-312</t>
  </si>
  <si>
    <t>SEGUROS ATLAS, S.A.</t>
  </si>
  <si>
    <t>201-01-313</t>
  </si>
  <si>
    <t>DISTRIBUIDORA LIVERPOOL</t>
  </si>
  <si>
    <t>201-01-315</t>
  </si>
  <si>
    <t>TELEFONOS DE MEXICO S.A.B. DE C.V.</t>
  </si>
  <si>
    <t>201-01-316</t>
  </si>
  <si>
    <t>SILVIA AZUCENA MEZA ESPINOSA</t>
  </si>
  <si>
    <t>201-01-317</t>
  </si>
  <si>
    <t>SRL LOGISTICS</t>
  </si>
  <si>
    <t>201-01-318</t>
  </si>
  <si>
    <t>SILJA LOGISTICS</t>
  </si>
  <si>
    <t>201-01-319</t>
  </si>
  <si>
    <t>201-01-321</t>
  </si>
  <si>
    <t>ARTURO MIZRAIM RAMIREZ SANCHEZ</t>
  </si>
  <si>
    <t>201-01-322</t>
  </si>
  <si>
    <t>LOGISTICA Y SERVICIOS CABALLERO TRUCKING</t>
  </si>
  <si>
    <t>201-01-326</t>
  </si>
  <si>
    <t>TIENDAS SORIANA</t>
  </si>
  <si>
    <t>201-01-327</t>
  </si>
  <si>
    <t>201-01-329</t>
  </si>
  <si>
    <t>MILAGROS DEL CARMEN GONZALEZ REINAGA</t>
  </si>
  <si>
    <t>201-01-331</t>
  </si>
  <si>
    <t>RAUL ALEJANDRO OCHOA RUIZ</t>
  </si>
  <si>
    <t>201-01-332</t>
  </si>
  <si>
    <t>TOMASITA LIÑAN MEDELLIN</t>
  </si>
  <si>
    <t>201-01-333</t>
  </si>
  <si>
    <t>PASEO DE LOS VIRREYES 65 TENANT</t>
  </si>
  <si>
    <t>201-01-338</t>
  </si>
  <si>
    <t>SERVICIOS ENERGETICOS DE QUERETARO</t>
  </si>
  <si>
    <t>201-01-340</t>
  </si>
  <si>
    <t>DIGITAL SOLUTIONS AMERICAS S DE RL DE CV</t>
  </si>
  <si>
    <t>201-01-341</t>
  </si>
  <si>
    <t>201-01-343</t>
  </si>
  <si>
    <t>PUERTA CERO PARKING</t>
  </si>
  <si>
    <t>201-01-344</t>
  </si>
  <si>
    <t>CASCO TRANSPORTES</t>
  </si>
  <si>
    <t>201-01-345</t>
  </si>
  <si>
    <t>ANGEL DANTE ROMERO CARNEVALI</t>
  </si>
  <si>
    <t>201-01-346</t>
  </si>
  <si>
    <t>201-01-347</t>
  </si>
  <si>
    <t>OPERADORA MEXICO, SERVICIOS Y RESTAURANTES</t>
  </si>
  <si>
    <t>201-01-348</t>
  </si>
  <si>
    <t>201-01-351</t>
  </si>
  <si>
    <t>LOS SENDEROS</t>
  </si>
  <si>
    <t>201-01-352</t>
  </si>
  <si>
    <t>KRISPY KREME MEXICO</t>
  </si>
  <si>
    <t>201-01-353</t>
  </si>
  <si>
    <t>OMNIBUS DE MEXICO</t>
  </si>
  <si>
    <t>201-01-354</t>
  </si>
  <si>
    <t>CARMELO ZAVALETA MENDEZ</t>
  </si>
  <si>
    <t>201-01-355</t>
  </si>
  <si>
    <t>ABELARDO SALAZAR SALAZAR</t>
  </si>
  <si>
    <t>201-01-356</t>
  </si>
  <si>
    <t>MIGUEL ESPINOSA LUNA</t>
  </si>
  <si>
    <t>201-01-357</t>
  </si>
  <si>
    <t>WENDY NOHEMI SAUCEDO LEYVA</t>
  </si>
  <si>
    <t>201-01-359</t>
  </si>
  <si>
    <t>INSTITUTO MEXICANO DEL SEGURO SOCIAL</t>
  </si>
  <si>
    <t>201-01-360</t>
  </si>
  <si>
    <t>RADIOMOVIL DIPSA</t>
  </si>
  <si>
    <t>201-01-362</t>
  </si>
  <si>
    <t>STRIPE PAYMENTS MEXICO</t>
  </si>
  <si>
    <t>201-01-367</t>
  </si>
  <si>
    <t>FLETES NUEVA GALICIA</t>
  </si>
  <si>
    <t>201-01-369</t>
  </si>
  <si>
    <t>201-01-370</t>
  </si>
  <si>
    <t>201-01-372</t>
  </si>
  <si>
    <t>Instituto del Fondo Nacional de la Vivienda para los Trabajadores</t>
  </si>
  <si>
    <t>201-01-373</t>
  </si>
  <si>
    <t>CARLOS IGNACIO DOPHE LOPEZ</t>
  </si>
  <si>
    <t>201-01-376</t>
  </si>
  <si>
    <t>AIG SEGUROS MEXICO</t>
  </si>
  <si>
    <t>201-01-377</t>
  </si>
  <si>
    <t>NUEVA WAL MART DE MEXICO</t>
  </si>
  <si>
    <t>201-01-378</t>
  </si>
  <si>
    <t>ASTRO CONTROL INTERNACIONAL</t>
  </si>
  <si>
    <t>201-01-379</t>
  </si>
  <si>
    <t>SUPERMERCADOS INTERNACIONALES H E B</t>
  </si>
  <si>
    <t>201-01-381</t>
  </si>
  <si>
    <t>OPERADORA ALORI</t>
  </si>
  <si>
    <t>201-01-383</t>
  </si>
  <si>
    <t>OPERADORA GRAN D</t>
  </si>
  <si>
    <t>201-01-384</t>
  </si>
  <si>
    <t>OMA LOGISTICA</t>
  </si>
  <si>
    <t>201-01-385</t>
  </si>
  <si>
    <t>ARNALDO SALGUERO ROCHA</t>
  </si>
  <si>
    <t>201-01-386</t>
  </si>
  <si>
    <t>LETICIA SANCHEZ CORTES</t>
  </si>
  <si>
    <t>201-01-387</t>
  </si>
  <si>
    <t>RED ESTATAL DE AUTOPISTAS DE NUEVO LEON</t>
  </si>
  <si>
    <t>201-01-388</t>
  </si>
  <si>
    <t>OPERADORA DE HOTELES FUNDIDORA</t>
  </si>
  <si>
    <t>201-01-389</t>
  </si>
  <si>
    <t>OSMI EXPRESS</t>
  </si>
  <si>
    <t>201-01-390</t>
  </si>
  <si>
    <t>201-01-391</t>
  </si>
  <si>
    <t>ESTACION DE SERVICIO SATELITE</t>
  </si>
  <si>
    <t>201-01-395</t>
  </si>
  <si>
    <t>CENTRO DE IMAGENES VIDA</t>
  </si>
  <si>
    <t>201-01-398</t>
  </si>
  <si>
    <t>A1A LOGISTICS</t>
  </si>
  <si>
    <t>201-01-399</t>
  </si>
  <si>
    <t>HOSPITALIDAD REAL DE LOMAS</t>
  </si>
  <si>
    <t>201-01-400</t>
  </si>
  <si>
    <t>GASOLINERIA DAFER</t>
  </si>
  <si>
    <t>201-01-402</t>
  </si>
  <si>
    <t>SERVICIOS MERCANTILES CAMIRVEL</t>
  </si>
  <si>
    <t>201-01-403</t>
  </si>
  <si>
    <t>STAR TAPATIA</t>
  </si>
  <si>
    <t>201-01-404</t>
  </si>
  <si>
    <t>RESTAURANTE COPPLA</t>
  </si>
  <si>
    <t>201-01-405</t>
  </si>
  <si>
    <t>NASHELY DEL CARMEN PEREZ ESPEJO</t>
  </si>
  <si>
    <t>201-01-410</t>
  </si>
  <si>
    <t>PETROMAX</t>
  </si>
  <si>
    <t>201-01-412</t>
  </si>
  <si>
    <t>OPERADORA T-A</t>
  </si>
  <si>
    <t>201-01-413</t>
  </si>
  <si>
    <t>ORSAN DEL NORTE</t>
  </si>
  <si>
    <t>201-01-415</t>
  </si>
  <si>
    <t>FARMACIAS BENAVIDES</t>
  </si>
  <si>
    <t>201-01-416</t>
  </si>
  <si>
    <t>SERVICIOS ADMINISTRATIVOS EDCO</t>
  </si>
  <si>
    <t>201-01-418</t>
  </si>
  <si>
    <t>201-01-420</t>
  </si>
  <si>
    <t>201-01-425</t>
  </si>
  <si>
    <t>ESTACIONES DE SERVICIO</t>
  </si>
  <si>
    <t>201-01-428</t>
  </si>
  <si>
    <t>CONCESIONARIA VUELA COMPAÑIA DE AVIACION</t>
  </si>
  <si>
    <t>201-01-431</t>
  </si>
  <si>
    <t>201-01-432</t>
  </si>
  <si>
    <t>SERVICIOS GASOLINEROS DE MEXICO</t>
  </si>
  <si>
    <t>201-01-433</t>
  </si>
  <si>
    <t>COMPUEDUCACION DE MONTERREY</t>
  </si>
  <si>
    <t>201-01-434</t>
  </si>
  <si>
    <t>MERA NORTE</t>
  </si>
  <si>
    <t>201-01-435</t>
  </si>
  <si>
    <t>PASE, SERVICIOS ELECTRONICOS</t>
  </si>
  <si>
    <t>201-01-439</t>
  </si>
  <si>
    <t>OPERADORA EL AZAFRAN</t>
  </si>
  <si>
    <t>201-01-443</t>
  </si>
  <si>
    <t>ELECTRONICA CUMBRES</t>
  </si>
  <si>
    <t>201-01-446</t>
  </si>
  <si>
    <t>UBER PORTIER MEXICO</t>
  </si>
  <si>
    <t>201-01-447</t>
  </si>
  <si>
    <t>ALICIA HERNANDEZ NAPOLES</t>
  </si>
  <si>
    <t>201-01-448</t>
  </si>
  <si>
    <t>ALIMENTOS Q.B.</t>
  </si>
  <si>
    <t>201-01-450</t>
  </si>
  <si>
    <t>201-01-455</t>
  </si>
  <si>
    <t>LOGISTICA Y OPERACIONES JMF BAJIO</t>
  </si>
  <si>
    <t>201-01-458</t>
  </si>
  <si>
    <t>RESTAURANT LOS FRESNOS APODACA</t>
  </si>
  <si>
    <t>201-01-459</t>
  </si>
  <si>
    <t>TRANSPORTES JOJO</t>
  </si>
  <si>
    <t>201-01-461</t>
  </si>
  <si>
    <t>JM Y ASESORES</t>
  </si>
  <si>
    <t>201-01-463</t>
  </si>
  <si>
    <t>AEROVIAS DE MEXICO</t>
  </si>
  <si>
    <t>201-01-464</t>
  </si>
  <si>
    <t>201-01-466</t>
  </si>
  <si>
    <t>201-01-470</t>
  </si>
  <si>
    <t>COSVERINI</t>
  </si>
  <si>
    <t>201-01-471</t>
  </si>
  <si>
    <t>RAGA EXPRESS DE NUEVO LAREDO SA CV</t>
  </si>
  <si>
    <t>201-01-472</t>
  </si>
  <si>
    <t>LUIS ENRIQUE GARCIA DEGOLLADO</t>
  </si>
  <si>
    <t>201-01-474</t>
  </si>
  <si>
    <t>ALBERTO FERNANDO DE LEON CASSO</t>
  </si>
  <si>
    <t>201-01-475</t>
  </si>
  <si>
    <t>CAFETERIA PRONFESSY</t>
  </si>
  <si>
    <t>201-01-479</t>
  </si>
  <si>
    <t>201-01-480</t>
  </si>
  <si>
    <t>ARTURO DAVID RODRIGUEZ BAZALDUA</t>
  </si>
  <si>
    <t>201-01-483</t>
  </si>
  <si>
    <t>EIRAVAL</t>
  </si>
  <si>
    <t>201-01-484</t>
  </si>
  <si>
    <t>GRUPO SACOM</t>
  </si>
  <si>
    <t>201-01-486</t>
  </si>
  <si>
    <t>TERMINALES DEL PUERTO AEREO</t>
  </si>
  <si>
    <t>201-01-491</t>
  </si>
  <si>
    <t>CONCESIONARIA MONTERREY NUEVO LAREDO</t>
  </si>
  <si>
    <t>201-01-492</t>
  </si>
  <si>
    <t>201-01-493</t>
  </si>
  <si>
    <t>CADENA COMERCIAL OXXO</t>
  </si>
  <si>
    <t>201-01-495</t>
  </si>
  <si>
    <t>VICTOR MANUEL CASTRO IRIGOYEN</t>
  </si>
  <si>
    <t>201-01-497</t>
  </si>
  <si>
    <t>TRANSPORTES MOGA</t>
  </si>
  <si>
    <t>201-01-499</t>
  </si>
  <si>
    <t>COMBUSTIBLES PALMA REAL</t>
  </si>
  <si>
    <t>201-01-500</t>
  </si>
  <si>
    <t>GASOLINERA CUDEA</t>
  </si>
  <si>
    <t>201-01-502</t>
  </si>
  <si>
    <t>COLABORATIVO PLOG</t>
  </si>
  <si>
    <t>201-01-503</t>
  </si>
  <si>
    <t>RAUL FLORES ORTIZ</t>
  </si>
  <si>
    <t>201-01-506</t>
  </si>
  <si>
    <t>PREMIUM RESTAURANT BRANDS</t>
  </si>
  <si>
    <t>201-01-509</t>
  </si>
  <si>
    <t>OPQR</t>
  </si>
  <si>
    <t>201-01-510</t>
  </si>
  <si>
    <t>AMERICAN AIRLINES INC</t>
  </si>
  <si>
    <t>201-01-511</t>
  </si>
  <si>
    <t>ARACELY FLORES LARA</t>
  </si>
  <si>
    <t>201-01-516</t>
  </si>
  <si>
    <t>GUSTAVO CAMACHO CALVILLO</t>
  </si>
  <si>
    <t>201-01-517</t>
  </si>
  <si>
    <t>OPERADORA AVIACION</t>
  </si>
  <si>
    <t>201-01-520</t>
  </si>
  <si>
    <t>RESTAURANTE CP</t>
  </si>
  <si>
    <t>201-01-521</t>
  </si>
  <si>
    <t>7-ELEVEN MEXICO</t>
  </si>
  <si>
    <t>201-01-522</t>
  </si>
  <si>
    <t>ARTE Y CAFE DE GUADALAJARA</t>
  </si>
  <si>
    <t>201-01-524</t>
  </si>
  <si>
    <t>RAMONA LARA MARTINEZ</t>
  </si>
  <si>
    <t>201-01-526</t>
  </si>
  <si>
    <t>JORGE HERNANDEZ MEDINA</t>
  </si>
  <si>
    <t>201-01-530</t>
  </si>
  <si>
    <t>SERVICIOS LOGISTICOS CUESTA</t>
  </si>
  <si>
    <t>201-01-531</t>
  </si>
  <si>
    <t>ROBERTO CASTRO SANCHEZ</t>
  </si>
  <si>
    <t>201-01-533</t>
  </si>
  <si>
    <t>COMERCIALIZADORA FARMACEUTICA DE CHIAPAS</t>
  </si>
  <si>
    <t>201-01-534</t>
  </si>
  <si>
    <t>FIBRA HOTELERA</t>
  </si>
  <si>
    <t>201-01-535</t>
  </si>
  <si>
    <t>OPERADORA AERO- BOUTIQUES</t>
  </si>
  <si>
    <t>201-01-537</t>
  </si>
  <si>
    <t>CONSORCIO MARALB</t>
  </si>
  <si>
    <t>201-01-538</t>
  </si>
  <si>
    <t>NEKO CAFE</t>
  </si>
  <si>
    <t>201-01-539</t>
  </si>
  <si>
    <t>PERMISIONARIOS DE QUERETARO</t>
  </si>
  <si>
    <t>201-01-540</t>
  </si>
  <si>
    <t>TOTSA S.A. DE C.V.</t>
  </si>
  <si>
    <t>201-01-541</t>
  </si>
  <si>
    <t>ABRAHAM SALOMON JASSEN CARDELL</t>
  </si>
  <si>
    <t>201-01-543</t>
  </si>
  <si>
    <t>GOBIERNO DEL ESTADO DE NUEVO LEON</t>
  </si>
  <si>
    <t>201-01-544</t>
  </si>
  <si>
    <t>GUSTAVO ESTRADA GONZALEZ</t>
  </si>
  <si>
    <t>201-01-545</t>
  </si>
  <si>
    <t>RETAIL IN MOTION MEXICO</t>
  </si>
  <si>
    <t>201-01-546</t>
  </si>
  <si>
    <t>MONTEVIDEO 3028</t>
  </si>
  <si>
    <t>201-01-547</t>
  </si>
  <si>
    <t>LA DIVISION DE LA O</t>
  </si>
  <si>
    <t>201-01-553</t>
  </si>
  <si>
    <t>SERVICIOS EMPRESARIALES DE MARIA AUXILIADORA</t>
  </si>
  <si>
    <t>201-01-555</t>
  </si>
  <si>
    <t>FANTASIA FINA MONARKA</t>
  </si>
  <si>
    <t>201-01-556</t>
  </si>
  <si>
    <t>MARIA ISABEL LAZO CORVERA</t>
  </si>
  <si>
    <t>201-01-558</t>
  </si>
  <si>
    <t>MULTISERVICIOS 511</t>
  </si>
  <si>
    <t>201-01-560</t>
  </si>
  <si>
    <t>JUAN PABLO GALINDO CENICEROS</t>
  </si>
  <si>
    <t>201-01-566</t>
  </si>
  <si>
    <t>COMERCIAL ARIETE</t>
  </si>
  <si>
    <t>201-01-568</t>
  </si>
  <si>
    <t>EESAIR</t>
  </si>
  <si>
    <t>201-01-569</t>
  </si>
  <si>
    <t>LAS COMADRES DE NEXTIPAC</t>
  </si>
  <si>
    <t>201-01-572</t>
  </si>
  <si>
    <t>AUTOLINEAS LEGAR</t>
  </si>
  <si>
    <t>201-01-573</t>
  </si>
  <si>
    <t>EXPERIENCIA DE IMPACTOS DIGITALES</t>
  </si>
  <si>
    <t>201-01-575</t>
  </si>
  <si>
    <t>CYNDI ESTRELLA SILVA</t>
  </si>
  <si>
    <t>201-01-578</t>
  </si>
  <si>
    <t>ERNESTO JURADO CHAVIRA</t>
  </si>
  <si>
    <t>201-01-580</t>
  </si>
  <si>
    <t>JOAQUIN RAMIREZ HERNANDEZ</t>
  </si>
  <si>
    <t>201-01-583</t>
  </si>
  <si>
    <t>KEVIN ANZALDO ROJAS</t>
  </si>
  <si>
    <t>201-01-592</t>
  </si>
  <si>
    <t>EDENRED MEXICO</t>
  </si>
  <si>
    <t>201-01-593</t>
  </si>
  <si>
    <t>TRANSPORTES DE CARGA Y RODAJE</t>
  </si>
  <si>
    <t>201-01-594</t>
  </si>
  <si>
    <t>ESPINARDO</t>
  </si>
  <si>
    <t>201-01-599</t>
  </si>
  <si>
    <t>RAMIREZ FREIGHT AND MILES</t>
  </si>
  <si>
    <t>201-01-601</t>
  </si>
  <si>
    <t>SECRETARIA DE LA HACIENDA PUBLICA</t>
  </si>
  <si>
    <t>201-01-602</t>
  </si>
  <si>
    <t>ALBERTO ARMANDO DEL BOSQUE MENA</t>
  </si>
  <si>
    <t>201-01-603</t>
  </si>
  <si>
    <t>JAVIER ALEJANDRO LEAL GARZA</t>
  </si>
  <si>
    <t>201-01-607</t>
  </si>
  <si>
    <t>ESPRESSOAMICO</t>
  </si>
  <si>
    <t>201-01-608</t>
  </si>
  <si>
    <t>201-01-609</t>
  </si>
  <si>
    <t>JUNIOR FOODS</t>
  </si>
  <si>
    <t>201-01-611</t>
  </si>
  <si>
    <t>ELECTRONICA STEREN</t>
  </si>
  <si>
    <t>201-01-612</t>
  </si>
  <si>
    <t>EDGAR IVAN GUAJARDO ZAMBRANO</t>
  </si>
  <si>
    <t>201-01-617</t>
  </si>
  <si>
    <t>JORGE DANIEL ESQUIVEL DUEÑEZ</t>
  </si>
  <si>
    <t>201-01-618</t>
  </si>
  <si>
    <t>432 HERTZ</t>
  </si>
  <si>
    <t>201-01-620</t>
  </si>
  <si>
    <t>LUCERO EREIDA MARTINEZ BAUTISTA</t>
  </si>
  <si>
    <t>201-01-621</t>
  </si>
  <si>
    <t>GRUPO RESTAURANTERO ALFI S DE RL DE CV</t>
  </si>
  <si>
    <t>201-01-622</t>
  </si>
  <si>
    <t>CENADURIA ESTHELA</t>
  </si>
  <si>
    <t>201-01-623</t>
  </si>
  <si>
    <t>MEGA GASOLINERAS</t>
  </si>
  <si>
    <t>201-01-625</t>
  </si>
  <si>
    <t>KANUBY</t>
  </si>
  <si>
    <t>201-01-626</t>
  </si>
  <si>
    <t>LGC RESTAURANT GROUP</t>
  </si>
  <si>
    <t>201-01-627</t>
  </si>
  <si>
    <t>TRM ESPECIALIZADOS</t>
  </si>
  <si>
    <t>201-01-629</t>
  </si>
  <si>
    <t>RED DE CARRETERAS DE OCCIDENTE</t>
  </si>
  <si>
    <t>201-01-630</t>
  </si>
  <si>
    <t>SERVICIOS Y COMBUSTIBLES TCHAIKOVSKY</t>
  </si>
  <si>
    <t>201-01-631</t>
  </si>
  <si>
    <t>BULL TRUCKING</t>
  </si>
  <si>
    <t>Instrumentos financieros a corto plazo</t>
  </si>
  <si>
    <t>204-01</t>
  </si>
  <si>
    <t>204-01-001</t>
  </si>
  <si>
    <t>TARJETA BANAMEX CTA. 0196</t>
  </si>
  <si>
    <t>204-01-002</t>
  </si>
  <si>
    <t>TARJETA BANAMEX CTA. 0295</t>
  </si>
  <si>
    <t>204-01-003</t>
  </si>
  <si>
    <t>TARJETA AMERICAN EXPRESS CTA. 2006</t>
  </si>
  <si>
    <t>Acreedores diversos a corto plazo</t>
  </si>
  <si>
    <t>205-06</t>
  </si>
  <si>
    <t>Otros acreedores diversos a corto plazo</t>
  </si>
  <si>
    <t>205-06-002</t>
  </si>
  <si>
    <t>ANATOLIY VASIOVICH RADCHISC</t>
  </si>
  <si>
    <t>205-06-003</t>
  </si>
  <si>
    <t>ACREEDORES VARIOS</t>
  </si>
  <si>
    <t>205-06-007</t>
  </si>
  <si>
    <t>TELMEX</t>
  </si>
  <si>
    <t>205-06-011</t>
  </si>
  <si>
    <t>ALMACENADORA DE OCCIDENTE SA DE CV</t>
  </si>
  <si>
    <t>205-06-015</t>
  </si>
  <si>
    <t>ACREEDORES VARIOS DLLS</t>
  </si>
  <si>
    <t>Anticipo de cliente</t>
  </si>
  <si>
    <t>206-01</t>
  </si>
  <si>
    <t>Anticipo de cliente nacional</t>
  </si>
  <si>
    <t>206-01-002</t>
  </si>
  <si>
    <t>COMPL MILLHOUSE INC</t>
  </si>
  <si>
    <t>206-01-003</t>
  </si>
  <si>
    <t>Anticipo de clientes varios</t>
  </si>
  <si>
    <t>206-01-004</t>
  </si>
  <si>
    <t>HELLA AUTOMOTIVE MX</t>
  </si>
  <si>
    <t>206-01-005</t>
  </si>
  <si>
    <t>206-01-006</t>
  </si>
  <si>
    <t>CHASE</t>
  </si>
  <si>
    <t>206-01-007</t>
  </si>
  <si>
    <t>Faurecia interior system</t>
  </si>
  <si>
    <t>206-01-008</t>
  </si>
  <si>
    <t>4 Cargo servicios</t>
  </si>
  <si>
    <t>206-02</t>
  </si>
  <si>
    <t>Anticipo de cliente extranjero</t>
  </si>
  <si>
    <t>206-02-002</t>
  </si>
  <si>
    <t>206-05</t>
  </si>
  <si>
    <t>Otros anticipos de clientes</t>
  </si>
  <si>
    <t>Impuestos trasladados cobrados</t>
  </si>
  <si>
    <t>208-01</t>
  </si>
  <si>
    <t>IVA trasladado cobrado</t>
  </si>
  <si>
    <t>Impuestos trasladados no cobrados</t>
  </si>
  <si>
    <t>209-01</t>
  </si>
  <si>
    <t>IVA trasladado no cobrado</t>
  </si>
  <si>
    <t>Provisión de sueldos y salarios por pagar</t>
  </si>
  <si>
    <t>210-01</t>
  </si>
  <si>
    <t>Provisión de contribuciones de seguridad social por pagar</t>
  </si>
  <si>
    <t>211-01</t>
  </si>
  <si>
    <t>Provisión de IMSS patronal por pagar</t>
  </si>
  <si>
    <t>211-02</t>
  </si>
  <si>
    <t>Provisión de SAR por pagar</t>
  </si>
  <si>
    <t>211-03</t>
  </si>
  <si>
    <t>Provisión de infonavit por pagar</t>
  </si>
  <si>
    <t>Provisión de impuesto estatal sobre nómina por pagar</t>
  </si>
  <si>
    <t>212-01</t>
  </si>
  <si>
    <t>Impuestos y derechos por pagar</t>
  </si>
  <si>
    <t>213-01</t>
  </si>
  <si>
    <t>IVA por pagar</t>
  </si>
  <si>
    <t>213-03</t>
  </si>
  <si>
    <t>ISR por pagar</t>
  </si>
  <si>
    <t>213-04</t>
  </si>
  <si>
    <t>Impuesto estatal sobre nómina por pagar</t>
  </si>
  <si>
    <t>213-07</t>
  </si>
  <si>
    <t>Otros impuestos por pagar</t>
  </si>
  <si>
    <t>PTU por pagar</t>
  </si>
  <si>
    <t>215-01</t>
  </si>
  <si>
    <t>Impuestos retenidos</t>
  </si>
  <si>
    <t>216-01</t>
  </si>
  <si>
    <t>Impuestos retenidos de ISR por sueldos y salarios</t>
  </si>
  <si>
    <t>216-03</t>
  </si>
  <si>
    <t>Impuestos retenidos de ISR por arrendamiento</t>
  </si>
  <si>
    <t>216-04</t>
  </si>
  <si>
    <t>Impuestos retenidos de ISR por servicios profesionales</t>
  </si>
  <si>
    <t>216-10</t>
  </si>
  <si>
    <t>Impuestos retenidos de IVA</t>
  </si>
  <si>
    <t>216-10-001</t>
  </si>
  <si>
    <t>10.666% RETENCION DE IVA</t>
  </si>
  <si>
    <t>216-10-002</t>
  </si>
  <si>
    <t>4% RET.IVA</t>
  </si>
  <si>
    <t>216-10-003</t>
  </si>
  <si>
    <t>6% RETENCION DE IVA</t>
  </si>
  <si>
    <t>216-11</t>
  </si>
  <si>
    <t>Retenciones de IMSS a los trabajadores</t>
  </si>
  <si>
    <t>216-12</t>
  </si>
  <si>
    <t>Otras impuestos retenidos</t>
  </si>
  <si>
    <t>216-12-001</t>
  </si>
  <si>
    <t>RETENCIONES INFONAVIT</t>
  </si>
  <si>
    <t>216-12-002</t>
  </si>
  <si>
    <t>OTROS IMPUESTOS RETENIDOS</t>
  </si>
  <si>
    <t>216-12-003</t>
  </si>
  <si>
    <t>RET. ISR RESICO</t>
  </si>
  <si>
    <t>Capital social</t>
  </si>
  <si>
    <t>301-01</t>
  </si>
  <si>
    <t>Capital fijo</t>
  </si>
  <si>
    <t>301-01-01</t>
  </si>
  <si>
    <t>ANATOLIY VASIOVICH RADCHISCHIN</t>
  </si>
  <si>
    <t>301-01-02</t>
  </si>
  <si>
    <t>PEDRO ANGEL PAREZ VILLARREAL</t>
  </si>
  <si>
    <t>Resultado de ejercicios anteriores</t>
  </si>
  <si>
    <t>304-01</t>
  </si>
  <si>
    <t>Utilidad de ejercicios anteriores</t>
  </si>
  <si>
    <t>304-01-001</t>
  </si>
  <si>
    <t>RESULTADO EJERCICIO 2016</t>
  </si>
  <si>
    <t>304-01-002</t>
  </si>
  <si>
    <t>RESULTADO EJERCICIO 2017</t>
  </si>
  <si>
    <t>304-01-003</t>
  </si>
  <si>
    <t>RESULTADO EJERCICIO 2019</t>
  </si>
  <si>
    <t>304-01-004</t>
  </si>
  <si>
    <t>RESULTADO EJERCICIO 2020</t>
  </si>
  <si>
    <t>304-01-005</t>
  </si>
  <si>
    <t>RESULTADO EJERCICIO 2021</t>
  </si>
  <si>
    <t>304-01-006</t>
  </si>
  <si>
    <t>RESULTADO EJERCICIO 2022</t>
  </si>
  <si>
    <t>304-02</t>
  </si>
  <si>
    <t>Pérdida de ejercicios anteriores</t>
  </si>
  <si>
    <t>304-02-001</t>
  </si>
  <si>
    <t>PERDIDA EJERCICIO 2015</t>
  </si>
  <si>
    <t>304-02-002</t>
  </si>
  <si>
    <t>RESULTADO EJERCICIO 2018</t>
  </si>
  <si>
    <t>Resultado del ejercicio</t>
  </si>
  <si>
    <t>305-01</t>
  </si>
  <si>
    <t>Utilidad del ejercicio</t>
  </si>
  <si>
    <t>305-02-001</t>
  </si>
  <si>
    <t>RESULTADO EJERCICIO 2023</t>
  </si>
  <si>
    <t>401-01</t>
  </si>
  <si>
    <t>401-04</t>
  </si>
  <si>
    <t>401-38</t>
  </si>
  <si>
    <t>503-01</t>
  </si>
  <si>
    <t>601-01</t>
  </si>
  <si>
    <t>601-13</t>
  </si>
  <si>
    <t>601-38</t>
  </si>
  <si>
    <t>601-46</t>
  </si>
  <si>
    <t>601-46-002</t>
  </si>
  <si>
    <t>601-46-003</t>
  </si>
  <si>
    <t>601-49</t>
  </si>
  <si>
    <t>601-50</t>
  </si>
  <si>
    <t>601-60</t>
  </si>
  <si>
    <t>601-72</t>
  </si>
  <si>
    <t>601-74</t>
  </si>
  <si>
    <t>601-83</t>
  </si>
  <si>
    <t>601-84</t>
  </si>
  <si>
    <t>601-84-001</t>
  </si>
  <si>
    <t>601-84-008</t>
  </si>
  <si>
    <t>601-84-013</t>
  </si>
  <si>
    <t>602-56</t>
  </si>
  <si>
    <t>603-01</t>
  </si>
  <si>
    <t>603-02</t>
  </si>
  <si>
    <t>603-03</t>
  </si>
  <si>
    <t>603-07</t>
  </si>
  <si>
    <t>603-08</t>
  </si>
  <si>
    <t>603-11</t>
  </si>
  <si>
    <t>603-12</t>
  </si>
  <si>
    <t>603-13</t>
  </si>
  <si>
    <t>603-31</t>
  </si>
  <si>
    <t>603-32</t>
  </si>
  <si>
    <t>603-38</t>
  </si>
  <si>
    <t>603-46</t>
  </si>
  <si>
    <t>603-48</t>
  </si>
  <si>
    <t>603-56</t>
  </si>
  <si>
    <t>603-62</t>
  </si>
  <si>
    <t>603-82</t>
  </si>
  <si>
    <t>613-04</t>
  </si>
  <si>
    <t>613-05</t>
  </si>
  <si>
    <t>615-04</t>
  </si>
  <si>
    <t>701-01</t>
  </si>
  <si>
    <t>702-01</t>
  </si>
  <si>
    <t>Otras cuentas de orden</t>
  </si>
  <si>
    <t>899-03</t>
  </si>
  <si>
    <t>Asientos No Cuadrados</t>
  </si>
  <si>
    <t>899-04</t>
  </si>
  <si>
    <t>Traspaso Bancario</t>
  </si>
  <si>
    <t>TOTALES</t>
  </si>
  <si>
    <t>NATURALEZA</t>
  </si>
  <si>
    <t>102</t>
  </si>
  <si>
    <t>102-02-009</t>
  </si>
  <si>
    <t>MONEX USD</t>
  </si>
  <si>
    <t>105</t>
  </si>
  <si>
    <t>105-01-004</t>
  </si>
  <si>
    <t>NORGISTICS MEXICO SA DE CV</t>
  </si>
  <si>
    <t>105-01-018</t>
  </si>
  <si>
    <t>MILLHOUSE LOGISTICS INC</t>
  </si>
  <si>
    <t>105-01-028</t>
  </si>
  <si>
    <t>NORGISTICS MEXICO SA DE CV DLLS</t>
  </si>
  <si>
    <t>105-01-030</t>
  </si>
  <si>
    <t>LIMEX FORMADO Y DECORADO S DE RL DE CV DLLS</t>
  </si>
  <si>
    <t>105-01-046</t>
  </si>
  <si>
    <t>SLDC TRANSLOG SA DE CV DLLS</t>
  </si>
  <si>
    <t>105-01-095</t>
  </si>
  <si>
    <t>KLS SA DE CV DLLS</t>
  </si>
  <si>
    <t>105-01-096</t>
  </si>
  <si>
    <t>COMPL KLS</t>
  </si>
  <si>
    <t>105-01-103</t>
  </si>
  <si>
    <t>GRUPO LOGISTICO MEXICANO DEL NORESTE SA DE CV</t>
  </si>
  <si>
    <t>105-01-116</t>
  </si>
  <si>
    <t>VOESTALPINE AUTOMOTIVE COMPONENTS AGUASCALIENTES</t>
  </si>
  <si>
    <t>105-01-177</t>
  </si>
  <si>
    <t>COMPL HENCO GLOBAL SA DE CV</t>
  </si>
  <si>
    <t>105-01-178</t>
  </si>
  <si>
    <t>FEDERAL EXPRESS INTERNATIONAL Y COMPAÑIA S.N.C DE</t>
  </si>
  <si>
    <t>105-01-199</t>
  </si>
  <si>
    <t>SERVICIOS INDUSTRIALES GONZALEZ SA DE CV DLLS</t>
  </si>
  <si>
    <t>105-01-201</t>
  </si>
  <si>
    <t>LOGISTICS PLUS S DE RL DE CV DLLS</t>
  </si>
  <si>
    <t>105-01-211</t>
  </si>
  <si>
    <t>AIRTEMP DE MEXICO SA DE CV DLLS</t>
  </si>
  <si>
    <t>105-01-222</t>
  </si>
  <si>
    <t>TEXAS INSTRUMENTS INCORPORATED DLLS</t>
  </si>
  <si>
    <t>105-01-257</t>
  </si>
  <si>
    <t>MINT CARGO SA DE CV DLLS</t>
  </si>
  <si>
    <t>105-01-268</t>
  </si>
  <si>
    <t>MDE TRUCKING, S.A. DE C.V. DLLS</t>
  </si>
  <si>
    <t>105-01-279</t>
  </si>
  <si>
    <t>MASTER HOSPITALITY MANAGEMENT INC DLLS</t>
  </si>
  <si>
    <t>105-01-298</t>
  </si>
  <si>
    <t>MODUL WOODS SAPI DE CV DLLS</t>
  </si>
  <si>
    <t>105-01-302</t>
  </si>
  <si>
    <t>PLEXUS ELECTRONICA SRL DE CV</t>
  </si>
  <si>
    <t>105-01-391</t>
  </si>
  <si>
    <t>RAYO LOGISTICA Y MANIOBRAS</t>
  </si>
  <si>
    <t>105-01-401</t>
  </si>
  <si>
    <t>NICRO BOLTA</t>
  </si>
  <si>
    <t>105-01-403</t>
  </si>
  <si>
    <t>MEXPROUD SHIPPING</t>
  </si>
  <si>
    <t>107</t>
  </si>
  <si>
    <t>107-05-003</t>
  </si>
  <si>
    <t>CONCEPCION GUADALUPE YAÑEZ PACHECO</t>
  </si>
  <si>
    <t>107-05-005</t>
  </si>
  <si>
    <t>PEDRO ANGEL PAEZ VILLARREAL</t>
  </si>
  <si>
    <t>107-05-007</t>
  </si>
  <si>
    <t>PATRICIO GASCON SANTOS</t>
  </si>
  <si>
    <t>107-05-009</t>
  </si>
  <si>
    <t>MILLHOUSE GLOBAL TRANSPORT</t>
  </si>
  <si>
    <t>113</t>
  </si>
  <si>
    <t>114</t>
  </si>
  <si>
    <t>118</t>
  </si>
  <si>
    <t>119</t>
  </si>
  <si>
    <t>120</t>
  </si>
  <si>
    <t>155</t>
  </si>
  <si>
    <t>156</t>
  </si>
  <si>
    <t>171</t>
  </si>
  <si>
    <t>184</t>
  </si>
  <si>
    <t>191</t>
  </si>
  <si>
    <t>201</t>
  </si>
  <si>
    <t>201-01-003</t>
  </si>
  <si>
    <t>CLAUDIA SANCHEZ TABOADA</t>
  </si>
  <si>
    <t>201-01-004</t>
  </si>
  <si>
    <t>LOGYT SA DE CV DLLS</t>
  </si>
  <si>
    <t>201-01-011</t>
  </si>
  <si>
    <t>201-01-021</t>
  </si>
  <si>
    <t>FLN LOGISTICA ESPECIALIZADA S DE RL DE CV</t>
  </si>
  <si>
    <t>201-01-027</t>
  </si>
  <si>
    <t>SRL LOGISTICS S DE RL DE CV</t>
  </si>
  <si>
    <t>201-01-028</t>
  </si>
  <si>
    <t>SLDC TRANSLOG SA DE CV</t>
  </si>
  <si>
    <t>201-01-029</t>
  </si>
  <si>
    <t>DYNAMO FLETES Y SERVICIOS SA DE CV</t>
  </si>
  <si>
    <t>201-01-033</t>
  </si>
  <si>
    <t>MARIA DEL ROSARIO HERNANDEZ ROMERO</t>
  </si>
  <si>
    <t>201-01-034</t>
  </si>
  <si>
    <t>OGIE SERVICIOS SA DE CV</t>
  </si>
  <si>
    <t>201-01-039</t>
  </si>
  <si>
    <t>ROSENDO SALAZAR HERNANDEZ</t>
  </si>
  <si>
    <t>201-01-041</t>
  </si>
  <si>
    <t>VITTI LOGISTICS S DE RL DE CV</t>
  </si>
  <si>
    <t>201-01-068</t>
  </si>
  <si>
    <t>PROVEEDORES VARIOS DLLS</t>
  </si>
  <si>
    <t>201-01-069</t>
  </si>
  <si>
    <t>COMPL PROVEEDORES VARIOS</t>
  </si>
  <si>
    <t>201-01-078</t>
  </si>
  <si>
    <t>MARISELA LEDEZMA PICAZO</t>
  </si>
  <si>
    <t>201-01-121</t>
  </si>
  <si>
    <t>VENTANA SERRA, S.A. DE C.V.</t>
  </si>
  <si>
    <t>201-01-303</t>
  </si>
  <si>
    <t>ONLINE CAREER CENTER MEXICO</t>
  </si>
  <si>
    <t>201-01-304</t>
  </si>
  <si>
    <t>BIRLESTI EXPRESS</t>
  </si>
  <si>
    <t>201-01-401</t>
  </si>
  <si>
    <t>GRUPO NACIONAL PROVINCIAL S A B</t>
  </si>
  <si>
    <t>201-01-427</t>
  </si>
  <si>
    <t>CASA AZUL SPA URBANO</t>
  </si>
  <si>
    <t>201-01-469</t>
  </si>
  <si>
    <t>GW WELLNESS GROUP</t>
  </si>
  <si>
    <t>201-01-619</t>
  </si>
  <si>
    <t>CBM BANCO, SOCIEDAD ANONIMA, INSTITUCION DE BANCA MULTIPLE, INTEGRANTE DEL GRUPO FINANCIERO CITIBANAMEX</t>
  </si>
  <si>
    <t>201-01-634</t>
  </si>
  <si>
    <t>RESTAURANTE LOS FRESNOS SP</t>
  </si>
  <si>
    <t>201-01-636</t>
  </si>
  <si>
    <t>"NUEVO DISEÑO EN CONSTRUCCIONES Y PROYECTOS PARA EL FUTURO"</t>
  </si>
  <si>
    <t>201-01-637</t>
  </si>
  <si>
    <t>TH DE MEXICO</t>
  </si>
  <si>
    <t>201-01-638</t>
  </si>
  <si>
    <t>OPERADORA TMC</t>
  </si>
  <si>
    <t>201-01-639</t>
  </si>
  <si>
    <t>GILBERTO VARELA CHAVEZ</t>
  </si>
  <si>
    <t>201-01-640</t>
  </si>
  <si>
    <t>SONIA DEL CARMEN CASTAÑEDA MARQUEZ</t>
  </si>
  <si>
    <t>201-01-642</t>
  </si>
  <si>
    <t>GEN INDUSTRIAL</t>
  </si>
  <si>
    <t>201-01-643</t>
  </si>
  <si>
    <t>SERVICIO DE CARGA Y LOGISTICA ZENETTA</t>
  </si>
  <si>
    <t>204</t>
  </si>
  <si>
    <t>205</t>
  </si>
  <si>
    <t>205-06-006</t>
  </si>
  <si>
    <t>CONCEPCION YAÑEZ</t>
  </si>
  <si>
    <t>205-06-009</t>
  </si>
  <si>
    <t>CORPORATIVO CDM SA DE CV</t>
  </si>
  <si>
    <t>205-06-012</t>
  </si>
  <si>
    <t>VIRIDIANA CARRILLO</t>
  </si>
  <si>
    <t>205-06-013</t>
  </si>
  <si>
    <t>MILLHOUSE LOGISTICS INC DLLS</t>
  </si>
  <si>
    <t>205-06-014</t>
  </si>
  <si>
    <t>COMPL MILLHOUSE LOGISTICS</t>
  </si>
  <si>
    <t>206</t>
  </si>
  <si>
    <t>206-01-001</t>
  </si>
  <si>
    <t>MILLHOUSE INC DLLS</t>
  </si>
  <si>
    <t>208</t>
  </si>
  <si>
    <t>209</t>
  </si>
  <si>
    <t>210</t>
  </si>
  <si>
    <t>211</t>
  </si>
  <si>
    <t>212</t>
  </si>
  <si>
    <t>213</t>
  </si>
  <si>
    <t>215</t>
  </si>
  <si>
    <t>216</t>
  </si>
  <si>
    <t>301</t>
  </si>
  <si>
    <t>304</t>
  </si>
  <si>
    <t>305</t>
  </si>
  <si>
    <t>401</t>
  </si>
  <si>
    <t>402</t>
  </si>
  <si>
    <t>Devoluciones, descuentos o bonificaciones sobre ingresos</t>
  </si>
  <si>
    <t>402-01</t>
  </si>
  <si>
    <t>Devoluciones, descuentos o bonificaciones sobre ventas y/o servicios a la tasa general</t>
  </si>
  <si>
    <t>403</t>
  </si>
  <si>
    <t>Otros ingresos</t>
  </si>
  <si>
    <t>403-01</t>
  </si>
  <si>
    <t>503</t>
  </si>
  <si>
    <t>601</t>
  </si>
  <si>
    <t>601-02</t>
  </si>
  <si>
    <t>601-06</t>
  </si>
  <si>
    <t>Vacaciones</t>
  </si>
  <si>
    <t>601-07</t>
  </si>
  <si>
    <t>601-09</t>
  </si>
  <si>
    <t>Días festivos</t>
  </si>
  <si>
    <t>601-10</t>
  </si>
  <si>
    <t>Gratificaciones</t>
  </si>
  <si>
    <t>601-11</t>
  </si>
  <si>
    <t>601-26</t>
  </si>
  <si>
    <t>Cuotas al IMSS</t>
  </si>
  <si>
    <t>601-27</t>
  </si>
  <si>
    <t>Aportaciones al infonavit</t>
  </si>
  <si>
    <t>601-28</t>
  </si>
  <si>
    <t>Aportaciones al SAR</t>
  </si>
  <si>
    <t>601-29</t>
  </si>
  <si>
    <t>Impuesto estatal sobre nóminas</t>
  </si>
  <si>
    <t>601-46-001</t>
  </si>
  <si>
    <t>601-46-004</t>
  </si>
  <si>
    <t>601-48</t>
  </si>
  <si>
    <t>601-52</t>
  </si>
  <si>
    <t>Energía eléctrica</t>
  </si>
  <si>
    <t>601-53</t>
  </si>
  <si>
    <t>Vigilancia y seguridad</t>
  </si>
  <si>
    <t>601-54</t>
  </si>
  <si>
    <t>601-55</t>
  </si>
  <si>
    <t>Papelería y artículos de oficina</t>
  </si>
  <si>
    <t>601-56</t>
  </si>
  <si>
    <t>601-56-001</t>
  </si>
  <si>
    <t>MTTO.DE OFICINA</t>
  </si>
  <si>
    <t>601-56-002</t>
  </si>
  <si>
    <t>MTTO. DE EDIFICIO</t>
  </si>
  <si>
    <t>601-57</t>
  </si>
  <si>
    <t>601-59</t>
  </si>
  <si>
    <t>Recargos fiscales</t>
  </si>
  <si>
    <t>601-61</t>
  </si>
  <si>
    <t>601-62</t>
  </si>
  <si>
    <t>601-64</t>
  </si>
  <si>
    <t>Asistencia técnica</t>
  </si>
  <si>
    <t>601-77</t>
  </si>
  <si>
    <t>Uniformes</t>
  </si>
  <si>
    <t>601-84-002</t>
  </si>
  <si>
    <t>EQUIPOS Y ENSERES MENORES</t>
  </si>
  <si>
    <t>601-84-003</t>
  </si>
  <si>
    <t>ACCESORIOS DE COMPUTO Y OTROS</t>
  </si>
  <si>
    <t>601-84-004</t>
  </si>
  <si>
    <t>MENSAJERIA Y PAQUETERIA</t>
  </si>
  <si>
    <t>601-84-005</t>
  </si>
  <si>
    <t>601-84-006</t>
  </si>
  <si>
    <t>SERVICIOS EXTERNOS</t>
  </si>
  <si>
    <t>601-84-007</t>
  </si>
  <si>
    <t>MATERIALES Y HERRAMIENTAS</t>
  </si>
  <si>
    <t>601-84-009</t>
  </si>
  <si>
    <t>EVENTOS</t>
  </si>
  <si>
    <t>601-84-010</t>
  </si>
  <si>
    <t>MANIOBRAS Y ALMACENAJE</t>
  </si>
  <si>
    <t>601-84-011</t>
  </si>
  <si>
    <t>IVA ACREDITABLE</t>
  </si>
  <si>
    <t>601-84-012</t>
  </si>
  <si>
    <t>VARIOS</t>
  </si>
  <si>
    <t>601-85</t>
  </si>
  <si>
    <t>601-86</t>
  </si>
  <si>
    <t>602</t>
  </si>
  <si>
    <t>603</t>
  </si>
  <si>
    <t>603-57</t>
  </si>
  <si>
    <t>603-60</t>
  </si>
  <si>
    <t>603-61</t>
  </si>
  <si>
    <t>603-81</t>
  </si>
  <si>
    <t>613</t>
  </si>
  <si>
    <t>615</t>
  </si>
  <si>
    <t>615-06</t>
  </si>
  <si>
    <t>701</t>
  </si>
  <si>
    <t>701-10</t>
  </si>
  <si>
    <t>Comisiones bancarias</t>
  </si>
  <si>
    <t>702</t>
  </si>
  <si>
    <t>899</t>
  </si>
  <si>
    <t>105-01-342</t>
  </si>
  <si>
    <t>REAL SHIPPING AND TRADE</t>
  </si>
  <si>
    <t>105-01-404</t>
  </si>
  <si>
    <t>AB TEST SOLUTIONS</t>
  </si>
  <si>
    <t>107-06</t>
  </si>
  <si>
    <t>Cuenta Rebote</t>
  </si>
  <si>
    <t>201-01-374</t>
  </si>
  <si>
    <t>SISTEMAS RAZA</t>
  </si>
  <si>
    <t>201-01-408</t>
  </si>
  <si>
    <t>CAMARA DE LA INDUSTRIA DE TRANSFORMACION DE NUEVO LEON</t>
  </si>
  <si>
    <t>201-01-477</t>
  </si>
  <si>
    <t>CERRADO LOS DOMINGOS SA DE CV</t>
  </si>
  <si>
    <t>201-01-528</t>
  </si>
  <si>
    <t>AUTOTRANSPORTACIONES AEROPUERTO SA DE CV</t>
  </si>
  <si>
    <t>201-01-554</t>
  </si>
  <si>
    <t>ECOFY MOVILIDAD</t>
  </si>
  <si>
    <t>201-01-644</t>
  </si>
  <si>
    <t>AGAN MULTISERVICIOS INDUSTRIALES</t>
  </si>
  <si>
    <t>201-01-645</t>
  </si>
  <si>
    <t>FANTASIAS MIGUEL</t>
  </si>
  <si>
    <t>201-01-646</t>
  </si>
  <si>
    <t>MINISO MEXICO</t>
  </si>
  <si>
    <t>201-01-647</t>
  </si>
  <si>
    <t>EL RINCON DE PIRRI</t>
  </si>
  <si>
    <t>201-01-648</t>
  </si>
  <si>
    <t>ALCENTRO ALIMENTOS</t>
  </si>
  <si>
    <t>201-01-649</t>
  </si>
  <si>
    <t>JOSE HUGO LOPEZ GUZMAN</t>
  </si>
  <si>
    <t>201-01-650</t>
  </si>
  <si>
    <t>OPERADORA ANP</t>
  </si>
  <si>
    <t>201-01-651</t>
  </si>
  <si>
    <t>JESUS ANTONIO MIRANDA RODRIGUEZ</t>
  </si>
  <si>
    <t>201-01-652</t>
  </si>
  <si>
    <t>GAM DEL PACIFICO</t>
  </si>
  <si>
    <t>201-01-653</t>
  </si>
  <si>
    <t>201-01-654</t>
  </si>
  <si>
    <t>AEROTRANSPORTES RAFILHER</t>
  </si>
  <si>
    <t>201-01-655</t>
  </si>
  <si>
    <t>LUIS ROBERTO GUZMAN GARCIA</t>
  </si>
  <si>
    <t>201-01-656</t>
  </si>
  <si>
    <t>201-01-657</t>
  </si>
  <si>
    <t>INTREPID FOOD</t>
  </si>
  <si>
    <t>201-01-658</t>
  </si>
  <si>
    <t>JONNATHAN ALBERTO CORTES GUTIERREZ</t>
  </si>
  <si>
    <t>201-01-659</t>
  </si>
  <si>
    <t>LIMNOVATECH</t>
  </si>
  <si>
    <t>201-01-660</t>
  </si>
  <si>
    <t>OCTAVIO GIOVANNI LOMELI LANDEROS</t>
  </si>
  <si>
    <t>201-01-661</t>
  </si>
  <si>
    <t>DOBO AZTECA</t>
  </si>
  <si>
    <t>201-01-662</t>
  </si>
  <si>
    <t>OSCAR CISNEROS VIVAR</t>
  </si>
  <si>
    <t>201-01-663</t>
  </si>
  <si>
    <t>FIDEICOMISO IRREVOCABLE DB/1616</t>
  </si>
  <si>
    <t>201-01-664</t>
  </si>
  <si>
    <t>OPERADORA DE ALIMENTOS Y MALTEADAS</t>
  </si>
  <si>
    <t>201-01-665</t>
  </si>
  <si>
    <t>GOLDEN TRANSPORTACIONES</t>
  </si>
  <si>
    <t>201-01-666</t>
  </si>
  <si>
    <t>OPERADORA DE REYNOSA</t>
  </si>
  <si>
    <t>201-01-667</t>
  </si>
  <si>
    <t>SERVICIOS HOTELEROS VILLARREAL</t>
  </si>
  <si>
    <t>201-01-668</t>
  </si>
  <si>
    <t>COMERCIALIZADORA KIKO'S HIDALGO</t>
  </si>
  <si>
    <t>201-01-669</t>
  </si>
  <si>
    <t>ENJIE ZHU</t>
  </si>
  <si>
    <t>201-01-670</t>
  </si>
  <si>
    <t>SERVICIO GONZALEZ DE ACU&amp;A</t>
  </si>
  <si>
    <t>206-01-009</t>
  </si>
  <si>
    <t>Continental</t>
  </si>
  <si>
    <t>601-15</t>
  </si>
  <si>
    <t>Despensa</t>
  </si>
  <si>
    <t>601-81</t>
  </si>
  <si>
    <t>Fletes del extranjero</t>
  </si>
  <si>
    <t>603-05</t>
  </si>
  <si>
    <t>Premios de puntualidad</t>
  </si>
  <si>
    <t>603-26</t>
  </si>
  <si>
    <t>603-27</t>
  </si>
  <si>
    <t>603-28</t>
  </si>
  <si>
    <t>603-29</t>
  </si>
  <si>
    <t>SUCURSAL</t>
  </si>
  <si>
    <t>AGENTE</t>
  </si>
  <si>
    <t>T. VENTA</t>
  </si>
  <si>
    <t>COD. CLIENTE</t>
  </si>
  <si>
    <t>CLIENTE</t>
  </si>
  <si>
    <t>COMPROBANTE</t>
  </si>
  <si>
    <t>UUID</t>
  </si>
  <si>
    <t>F. EXP.</t>
  </si>
  <si>
    <t>ESTATUS</t>
  </si>
  <si>
    <t>METODO PAGO</t>
  </si>
  <si>
    <t>FORMA PAGO</t>
  </si>
  <si>
    <t>PLAZO</t>
  </si>
  <si>
    <t>VENCIMIENTO</t>
  </si>
  <si>
    <t>SUBTOTAL</t>
  </si>
  <si>
    <t>DESCUENTO</t>
  </si>
  <si>
    <t>%</t>
  </si>
  <si>
    <t>T. IMPUESTOS</t>
  </si>
  <si>
    <t>PAGADO</t>
  </si>
  <si>
    <t>MONEDA</t>
  </si>
  <si>
    <t>CONTABILIZADA</t>
  </si>
  <si>
    <t>IVA  Tasa 0</t>
  </si>
  <si>
    <t>IVA  Tasa 16.00</t>
  </si>
  <si>
    <t>IVA  Tasa 0.000000</t>
  </si>
  <si>
    <t>ND</t>
  </si>
  <si>
    <t>MILLHOUSE LOGISTICS I.N.C.</t>
  </si>
  <si>
    <t>INGRESO</t>
  </si>
  <si>
    <t>F4137</t>
  </si>
  <si>
    <t>BB12FD56-C3FA-43F8-AEB1-F281FEFFDAAD</t>
  </si>
  <si>
    <t>2025-01-06</t>
  </si>
  <si>
    <t>Vigente</t>
  </si>
  <si>
    <t>PPD</t>
  </si>
  <si>
    <t>99 Por definir</t>
  </si>
  <si>
    <t xml:space="preserve">CREDITO: </t>
  </si>
  <si>
    <t>USD</t>
  </si>
  <si>
    <t>SI</t>
  </si>
  <si>
    <t>BONANZA LOGISTICS</t>
  </si>
  <si>
    <t>F4138</t>
  </si>
  <si>
    <t>E595447A-7DA6-4613-BE3C-041FAC1C8027</t>
  </si>
  <si>
    <t>CEVA FREIGHT MANAGEMENT MEXICO</t>
  </si>
  <si>
    <t>F4139</t>
  </si>
  <si>
    <t>69BB96BF-BF61-4B3C-A69B-CA0DCF8E74C1</t>
  </si>
  <si>
    <t>MXN</t>
  </si>
  <si>
    <t>F4140</t>
  </si>
  <si>
    <t>8269E833-7CFF-4F7D-B280-B858BA05FF90</t>
  </si>
  <si>
    <t>F4141</t>
  </si>
  <si>
    <t>1D173DF4-0AF8-45CF-96FF-57DC9EA6332F</t>
  </si>
  <si>
    <t>CHASE PLASTICS DE MEXICO</t>
  </si>
  <si>
    <t>F4142</t>
  </si>
  <si>
    <t>B0824F95-A398-4BA0-A8CD-02140CDC8205</t>
  </si>
  <si>
    <t>F4143</t>
  </si>
  <si>
    <t>9498F893-C0D9-4FC6-A3CF-E944F880BABF</t>
  </si>
  <si>
    <t>DSV ROAD</t>
  </si>
  <si>
    <t>F4144</t>
  </si>
  <si>
    <t>F3E7654E-A246-4E56-8E30-252B5EAB1A0E</t>
  </si>
  <si>
    <t>F4145</t>
  </si>
  <si>
    <t>67456DB2-C78D-48D4-8539-16BCBD26D588</t>
  </si>
  <si>
    <t>HELLA AUTOMOTIVE MEXICO</t>
  </si>
  <si>
    <t>F4146</t>
  </si>
  <si>
    <t>D2846251-2683-494C-B1DC-1DA6617A1A3F</t>
  </si>
  <si>
    <t>F4147</t>
  </si>
  <si>
    <t>65F6910A-2D12-4DAE-A583-261C65A6482F</t>
  </si>
  <si>
    <t>F4148</t>
  </si>
  <si>
    <t>A7FE29A4-9119-4A9B-B83F-FBB3173228A0</t>
  </si>
  <si>
    <t>F4149</t>
  </si>
  <si>
    <t>8B7F1A6F-5D2E-45E2-94ED-D7ADFF86DB3A</t>
  </si>
  <si>
    <t>F4150</t>
  </si>
  <si>
    <t>D6FEB303-D60E-4BBB-B215-8AE43BDE5CDC</t>
  </si>
  <si>
    <t>F4151</t>
  </si>
  <si>
    <t>B1627AC4-F3F6-49D1-83AA-C57AE0AF1BC4</t>
  </si>
  <si>
    <t>F4152</t>
  </si>
  <si>
    <t>44439C94-BF08-4E6E-887C-4B676CED8EB5</t>
  </si>
  <si>
    <t>F4154</t>
  </si>
  <si>
    <t>848B192F-39B3-460E-ABDA-B77143EC5CF7</t>
  </si>
  <si>
    <t>F4155</t>
  </si>
  <si>
    <t>48CF9772-11E3-47E3-84A3-B383203A495D</t>
  </si>
  <si>
    <t>KASAI MEXICANA</t>
  </si>
  <si>
    <t>F4156</t>
  </si>
  <si>
    <t>A95465C9-BF24-4A7B-97FF-58EE558C9F40</t>
  </si>
  <si>
    <t>F4157</t>
  </si>
  <si>
    <t>2971DD0A-7CFD-4F08-96B9-E73348519FC2</t>
  </si>
  <si>
    <t>F4158</t>
  </si>
  <si>
    <t>3D99EAE3-A43D-4194-8EFC-F799EA0EE985</t>
  </si>
  <si>
    <t>F4159</t>
  </si>
  <si>
    <t>7C40825D-3A7A-4AB9-BB0D-8538EAEF00FD</t>
  </si>
  <si>
    <t>F4160</t>
  </si>
  <si>
    <t>D9E85B46-95C3-46B5-AD74-0823C70CF6A8</t>
  </si>
  <si>
    <t>F4161</t>
  </si>
  <si>
    <t>9EC866F2-D799-4124-9ADC-4BB62482739F</t>
  </si>
  <si>
    <t>F4162</t>
  </si>
  <si>
    <t>DC2B4351-B9E7-425B-8BE0-26FB6AE415D4</t>
  </si>
  <si>
    <t>F4163</t>
  </si>
  <si>
    <t>D06CACF7-A2FD-41EE-A4CC-9BFAAFBCD206</t>
  </si>
  <si>
    <t>F4164</t>
  </si>
  <si>
    <t>852800C1-75DF-40E2-861B-B36F65E18099</t>
  </si>
  <si>
    <t>F4165</t>
  </si>
  <si>
    <t>8E4CDAB7-B4F2-46B7-BC73-FFDC5AEA8AC0</t>
  </si>
  <si>
    <t>PCE PARAGON SOLUTIONS (MEXICO)</t>
  </si>
  <si>
    <t>F4166</t>
  </si>
  <si>
    <t>94F1DE06-C5B1-49A5-B980-CB63B3DB2097</t>
  </si>
  <si>
    <t>F4167</t>
  </si>
  <si>
    <t>7B5C2AA3-0A9C-4F7E-9852-F77F40A72506</t>
  </si>
  <si>
    <t>F4168</t>
  </si>
  <si>
    <t>79FC58C9-5F0E-4377-8975-BA8D799B3763</t>
  </si>
  <si>
    <t>F4169</t>
  </si>
  <si>
    <t>82E0B2C3-DDE1-44DB-87F6-F57D761B14A5</t>
  </si>
  <si>
    <t>F4170</t>
  </si>
  <si>
    <t>C4CCEF46-A4E2-4149-8893-03DA186D0576</t>
  </si>
  <si>
    <t>F4171</t>
  </si>
  <si>
    <t>F84E79CF-95D1-437F-AD67-021B3AAF27F4</t>
  </si>
  <si>
    <t>F4172</t>
  </si>
  <si>
    <t>C1575204-335D-42C7-B329-0B298C5B392E</t>
  </si>
  <si>
    <t>F4173</t>
  </si>
  <si>
    <t>8DD3F855-232A-4D2C-BD59-061C5B547BC2</t>
  </si>
  <si>
    <t>F4174</t>
  </si>
  <si>
    <t>57595518-C9BE-4C23-BBC0-6A985DFA2D17</t>
  </si>
  <si>
    <t>F4175</t>
  </si>
  <si>
    <t>2313AD56-2873-4162-ACDE-19B5FA31EA83</t>
  </si>
  <si>
    <t>F4176</t>
  </si>
  <si>
    <t>C0D0C4A0-AA0E-43A4-95F3-F3ACA9E1A793</t>
  </si>
  <si>
    <t>F4177</t>
  </si>
  <si>
    <t>D01002B3-7BF2-44F5-A1F4-44D4A6ADDBD2</t>
  </si>
  <si>
    <t>F4178</t>
  </si>
  <si>
    <t>5712BFD0-CE53-4C11-8395-9869A04D2530</t>
  </si>
  <si>
    <t>UNIVERSAL SCIENTIFIC INDUSTRIAL DE MEXICO</t>
  </si>
  <si>
    <t>F4179</t>
  </si>
  <si>
    <t>643B7E7F-5731-440F-BAAC-086BB766E1BE</t>
  </si>
  <si>
    <t>F4180</t>
  </si>
  <si>
    <t>D73B390F-9290-480C-81BB-28DB64E05D9D</t>
  </si>
  <si>
    <t>F4181</t>
  </si>
  <si>
    <t>E9D08585-EEF8-47FB-984E-6E346A02D06C</t>
  </si>
  <si>
    <t>F4182</t>
  </si>
  <si>
    <t>72CF9370-1A82-4690-80B8-804849EFD317</t>
  </si>
  <si>
    <t>F4183</t>
  </si>
  <si>
    <t>8F0E0C14-2960-4F8F-8DE7-A6C85A5FF911</t>
  </si>
  <si>
    <t>F4184</t>
  </si>
  <si>
    <t>08797CEC-C8B4-4E0A-ACAB-B20C2C5F6524</t>
  </si>
  <si>
    <t>CONTINENTAL AUTOMOTIVE GUADALAJARA MEXICO</t>
  </si>
  <si>
    <t>F4185</t>
  </si>
  <si>
    <t>6D9E1E13-9336-436C-854F-AB2050F81416</t>
  </si>
  <si>
    <t>F4186</t>
  </si>
  <si>
    <t>203790C7-2F8C-4707-A01F-D3A114D48CE3</t>
  </si>
  <si>
    <t>F4187</t>
  </si>
  <si>
    <t>70FBF5B8-FA25-4D82-AAFC-5B9978EB0F7A</t>
  </si>
  <si>
    <t>F4188</t>
  </si>
  <si>
    <t>4D4D13E0-0FBD-49C5-98BF-56C3CAB5A9F3</t>
  </si>
  <si>
    <t>F4189</t>
  </si>
  <si>
    <t>0221CD2D-7BC0-49D2-AF58-B534A48FCB15</t>
  </si>
  <si>
    <t>F4190</t>
  </si>
  <si>
    <t>E798E3AF-538C-4753-A308-2F9715AF41BE</t>
  </si>
  <si>
    <t>F4191</t>
  </si>
  <si>
    <t>DA99E5C5-B6EF-485F-BEA2-DD60B0A2E0F8</t>
  </si>
  <si>
    <t>F4192</t>
  </si>
  <si>
    <t>0A170055-97EA-4518-9B8E-C506C5973F2A</t>
  </si>
  <si>
    <t>F4193</t>
  </si>
  <si>
    <t>A26006A6-FB42-40E7-BA0D-FDD0AABDF01B</t>
  </si>
  <si>
    <t>F4194</t>
  </si>
  <si>
    <t>F4D98502-CA86-490E-B216-F9423511C774</t>
  </si>
  <si>
    <t>2025-01-08</t>
  </si>
  <si>
    <t>F4195</t>
  </si>
  <si>
    <t>AE4944EC-F87B-4932-91AD-8FEABB770525</t>
  </si>
  <si>
    <t>F4196</t>
  </si>
  <si>
    <t>8F5C491D-E412-4692-828C-C1755A1812D0</t>
  </si>
  <si>
    <t>F4197</t>
  </si>
  <si>
    <t>54D05349-A34B-41EA-B97E-9E30551800C9</t>
  </si>
  <si>
    <t>F4198</t>
  </si>
  <si>
    <t>23226127-B0CA-4119-9BEE-6A2EE3707CDD</t>
  </si>
  <si>
    <t>F4199</t>
  </si>
  <si>
    <t>359B4D44-D9A2-4FB9-B616-340EB1290267</t>
  </si>
  <si>
    <t>F4200</t>
  </si>
  <si>
    <t>6935F59D-05CD-4F0F-9A67-688311E348B0</t>
  </si>
  <si>
    <t>F4201</t>
  </si>
  <si>
    <t>3728D8F9-69E9-4820-82AF-DFC3860F5629</t>
  </si>
  <si>
    <t>F4202</t>
  </si>
  <si>
    <t>023A8442-A63D-48BC-A1BF-EAA60149027F</t>
  </si>
  <si>
    <t>2025-01-14</t>
  </si>
  <si>
    <t>F4203</t>
  </si>
  <si>
    <t>6534C3BB-9E64-44A2-9FD5-1D5B082506E3</t>
  </si>
  <si>
    <t>F4204</t>
  </si>
  <si>
    <t>F9DEB2A3-DD69-4260-BA41-7AF95796F010</t>
  </si>
  <si>
    <t>F4206</t>
  </si>
  <si>
    <t>166A0449-42A5-4CA8-90DC-0D4C0C045F92</t>
  </si>
  <si>
    <t>F4207</t>
  </si>
  <si>
    <t>0361DB6E-3F60-449D-95B6-E5D0A4D80890</t>
  </si>
  <si>
    <t>F4208</t>
  </si>
  <si>
    <t>BD8B74D7-BB47-4EA6-8D7B-961E252AD21A</t>
  </si>
  <si>
    <t>F4209</t>
  </si>
  <si>
    <t>0A921EB7-6AB3-4631-9512-29BCE7371775</t>
  </si>
  <si>
    <t>F4210</t>
  </si>
  <si>
    <t>AAEF2BE3-46CB-4238-9D40-8B6CA6161B6F</t>
  </si>
  <si>
    <t>F4211</t>
  </si>
  <si>
    <t>833E1B18-2574-4855-8380-8488224F2E74</t>
  </si>
  <si>
    <t>F4212</t>
  </si>
  <si>
    <t>D8C6E3D1-B1E8-45B4-826A-503B81D79ACE</t>
  </si>
  <si>
    <t>F4213</t>
  </si>
  <si>
    <t>CCDA2210-2183-4748-846C-762E5A49D5B8</t>
  </si>
  <si>
    <t>F4214</t>
  </si>
  <si>
    <t>10E39DF8-A509-41ED-ADEB-DFF2781B1A29</t>
  </si>
  <si>
    <t>F4215</t>
  </si>
  <si>
    <t>15F45271-BC87-4779-860B-FE4EDD72DBD5</t>
  </si>
  <si>
    <t>F4216</t>
  </si>
  <si>
    <t>C97E0169-8245-4232-939D-A41C9839497F</t>
  </si>
  <si>
    <t>F4217</t>
  </si>
  <si>
    <t>6994B0E4-4E18-421D-A44B-946450187CE1</t>
  </si>
  <si>
    <t>F4218</t>
  </si>
  <si>
    <t>3934EB4B-E745-424B-9346-0030C5387429</t>
  </si>
  <si>
    <t>F4219</t>
  </si>
  <si>
    <t>BCA5C1DF-C6FC-4D12-A33A-C791FD7AF5B0</t>
  </si>
  <si>
    <t>F4220</t>
  </si>
  <si>
    <t>BF103628-730F-4C93-9376-28B2805D19F7</t>
  </si>
  <si>
    <t>F4221</t>
  </si>
  <si>
    <t>77F44B10-A380-4B52-95A3-B9CD256F583F</t>
  </si>
  <si>
    <t>F4222</t>
  </si>
  <si>
    <t>983015DB-F905-4A91-92E2-C9AB35F9FBE7</t>
  </si>
  <si>
    <t>LOADED AND ROLLING CARRIER SOLUTIONS</t>
  </si>
  <si>
    <t>F4223</t>
  </si>
  <si>
    <t>5D79230A-F0EA-4A37-BF64-30E30F871E4B</t>
  </si>
  <si>
    <t>F4224</t>
  </si>
  <si>
    <t>5DC761AD-3DE9-4E61-835E-1AF896C44D39</t>
  </si>
  <si>
    <t>F4225</t>
  </si>
  <si>
    <t>5446B209-4187-4A9B-935A-BD49F8B6D967</t>
  </si>
  <si>
    <t>F4226</t>
  </si>
  <si>
    <t>E893DF3C-8E6A-406A-9094-DFC850971556</t>
  </si>
  <si>
    <t>F4227</t>
  </si>
  <si>
    <t>101C5D24-6864-4F31-B5EC-5DE802F35190</t>
  </si>
  <si>
    <t>F4228</t>
  </si>
  <si>
    <t>811F254C-76FD-41CD-9000-86D8C1FE945E</t>
  </si>
  <si>
    <t>F4229</t>
  </si>
  <si>
    <t>A4EE29D8-A0A6-4812-8E88-6D049B485B2E</t>
  </si>
  <si>
    <t>F4230</t>
  </si>
  <si>
    <t>CBF11708-1B54-46BC-B40D-7D7D9D943DC4</t>
  </si>
  <si>
    <t>F4231</t>
  </si>
  <si>
    <t>497361E5-9070-4E34-AC88-60FE11EE54A3</t>
  </si>
  <si>
    <t>760</t>
  </si>
  <si>
    <t>1A6B16DD-0E10-4999-8EAD-B7D43F25B131</t>
  </si>
  <si>
    <t>762</t>
  </si>
  <si>
    <t>A79CA1AD-1D7E-4F6D-B37A-32AA6817F358</t>
  </si>
  <si>
    <t>790</t>
  </si>
  <si>
    <t>74C91EDE-6150-4CDB-8EC5-BF16F92592C6</t>
  </si>
  <si>
    <t>784</t>
  </si>
  <si>
    <t>DF457AD7-894F-4FFF-B97B-E445F0AC14A2</t>
  </si>
  <si>
    <t>748</t>
  </si>
  <si>
    <t>7D9F6D67-B18E-4E53-BB7A-44A4C20364C2</t>
  </si>
  <si>
    <t>781</t>
  </si>
  <si>
    <t>49D3F6C8-638D-4808-8256-DEBF9EC76B5B</t>
  </si>
  <si>
    <t>756</t>
  </si>
  <si>
    <t>BCE56184-8A6B-4503-9F2E-0DCF5AD85350</t>
  </si>
  <si>
    <t>771</t>
  </si>
  <si>
    <t>332B626C-EEAD-4F60-8B00-3CE73ACEBE72</t>
  </si>
  <si>
    <t>751</t>
  </si>
  <si>
    <t>CD2F4597-EE53-44DD-9301-57FA5C3379F1</t>
  </si>
  <si>
    <t>772</t>
  </si>
  <si>
    <t>DE0C16EC-57A3-41CC-8275-A2A27C6CF9C2</t>
  </si>
  <si>
    <t>797</t>
  </si>
  <si>
    <t>DDAFB98B-3084-48E8-B5E3-29154C9A1004</t>
  </si>
  <si>
    <t>800</t>
  </si>
  <si>
    <t>984CD8EB-B8C3-43FC-ACFB-BAC2FC7F7F25</t>
  </si>
  <si>
    <t>773</t>
  </si>
  <si>
    <t>DA183281-A5C3-41C7-9337-FD88AB2450BC</t>
  </si>
  <si>
    <t>747</t>
  </si>
  <si>
    <t>3AE10F1F-7C17-45C3-BB79-827D31E6B930</t>
  </si>
  <si>
    <t>766</t>
  </si>
  <si>
    <t>E8D3CE3B-DF5A-47F0-AB3E-C922E8FE1D38</t>
  </si>
  <si>
    <t>786</t>
  </si>
  <si>
    <t>16B4BCC6-C2B1-4056-914E-2D45127C3BCB</t>
  </si>
  <si>
    <t>796</t>
  </si>
  <si>
    <t>17F2318D-C59E-442C-81E0-F4724378DE2C</t>
  </si>
  <si>
    <t>776</t>
  </si>
  <si>
    <t>EDA60686-CD91-4270-B6B4-A670E7842783</t>
  </si>
  <si>
    <t>768</t>
  </si>
  <si>
    <t>95CED9A4-1686-4DCB-A0D1-4EF7E9C8EAB5</t>
  </si>
  <si>
    <t>785</t>
  </si>
  <si>
    <t>87A8DE9B-4D2A-4C7D-B214-388AB591ECDF</t>
  </si>
  <si>
    <t>755</t>
  </si>
  <si>
    <t>1A9E3BAC-C4B8-46B8-AFDE-2974B59B2EC7</t>
  </si>
  <si>
    <t>801</t>
  </si>
  <si>
    <t>6FF49136-D39F-406C-81F0-31519C7225C6</t>
  </si>
  <si>
    <t>799</t>
  </si>
  <si>
    <t>9E0AE4FE-EE80-475B-AD0E-EE2209698477</t>
  </si>
  <si>
    <t>787</t>
  </si>
  <si>
    <t>AD1BB25C-22A0-476A-9617-E62787244397</t>
  </si>
  <si>
    <t>763</t>
  </si>
  <si>
    <t>98B821C5-F2BC-40CC-A7BE-B96C88DE60A2</t>
  </si>
  <si>
    <t>769</t>
  </si>
  <si>
    <t>86511F62-368B-45E0-9E72-169444527F1E</t>
  </si>
  <si>
    <t>802</t>
  </si>
  <si>
    <t>C5616197-18A0-40AD-B093-2476C913610F</t>
  </si>
  <si>
    <t>765</t>
  </si>
  <si>
    <t>70AEF066-A787-466A-BE08-DEA97F42A223</t>
  </si>
  <si>
    <t>806</t>
  </si>
  <si>
    <t>B912B721-36E7-439F-A569-3FE7DBE9124F</t>
  </si>
  <si>
    <t>779</t>
  </si>
  <si>
    <t>AF47539E-FA2D-4AF0-B44A-083B85AAF581</t>
  </si>
  <si>
    <t>777</t>
  </si>
  <si>
    <t>41091F44-85EE-4164-B348-C0651EE1BF52</t>
  </si>
  <si>
    <t>761</t>
  </si>
  <si>
    <t>B707A332-80BF-48A0-8710-220D9E679AF7</t>
  </si>
  <si>
    <t>782</t>
  </si>
  <si>
    <t>7CE4386D-B749-4AA9-8069-6147EC97B772</t>
  </si>
  <si>
    <t>780</t>
  </si>
  <si>
    <t>E27D02D3-1573-49F9-84F7-B1C6F85DDF69</t>
  </si>
  <si>
    <t>759</t>
  </si>
  <si>
    <t>4AD31EB6-371B-44B5-B674-42C59B5A967F</t>
  </si>
  <si>
    <t>753</t>
  </si>
  <si>
    <t>AEB85785-9BB9-4F3E-9E93-B190DD6F0707</t>
  </si>
  <si>
    <t>794</t>
  </si>
  <si>
    <t>0F401BAE-0D37-447C-BC8E-3882FA842B6B</t>
  </si>
  <si>
    <t>778</t>
  </si>
  <si>
    <t>70187FA5-FE12-4729-B219-C4A8D27A44D2</t>
  </si>
  <si>
    <t>764</t>
  </si>
  <si>
    <t>8375E6E6-233A-44C7-A731-94039F77EBD9</t>
  </si>
  <si>
    <t>757</t>
  </si>
  <si>
    <t>06BB5E37-6F26-406E-9950-75621D8A887C</t>
  </si>
  <si>
    <t>758</t>
  </si>
  <si>
    <t>EF6A78A2-8C3F-4810-9A61-FC982643F4E8</t>
  </si>
  <si>
    <t>798</t>
  </si>
  <si>
    <t>6E77EC63-8A99-4AF2-91AE-A3BA093CEE17</t>
  </si>
  <si>
    <t>791</t>
  </si>
  <si>
    <t>CAE359BE-5DD7-4029-9983-A043E56A5B6F</t>
  </si>
  <si>
    <t>803</t>
  </si>
  <si>
    <t>3B91AF22-2C62-4D7E-BFA8-721EFBDF31A1</t>
  </si>
  <si>
    <t>750</t>
  </si>
  <si>
    <t>8DCF307D-15FB-45A1-A6A1-06A67D2CC421</t>
  </si>
  <si>
    <t>754</t>
  </si>
  <si>
    <t>ECBD7FAF-464E-4FD5-965D-A0DAC13EFBAA</t>
  </si>
  <si>
    <t>752</t>
  </si>
  <si>
    <t>52E1A3DE-A73A-4FEE-9A96-5C6CB2D273A6</t>
  </si>
  <si>
    <t>783</t>
  </si>
  <si>
    <t>37EA0179-67E9-4B0B-9757-08C333B9CF14</t>
  </si>
  <si>
    <t>793</t>
  </si>
  <si>
    <t>45DD3784-FE7F-4C60-924E-64CF0B21AF69</t>
  </si>
  <si>
    <t>792</t>
  </si>
  <si>
    <t>E4F4E84D-E1C2-4627-A42E-EADC487AE35E</t>
  </si>
  <si>
    <t>767</t>
  </si>
  <si>
    <t>09A8DF78-D81D-4B1C-8920-7CE0EA21DC85</t>
  </si>
  <si>
    <t>788</t>
  </si>
  <si>
    <t>F7267FA7-3BAC-401A-B37A-71C7B04D8E54</t>
  </si>
  <si>
    <t>789</t>
  </si>
  <si>
    <t>AC5BEA38-1BCE-4F16-8932-0F4E12F656AB</t>
  </si>
  <si>
    <t>805</t>
  </si>
  <si>
    <t>EC457656-7143-4063-8B2A-CC7ECA209A2B</t>
  </si>
  <si>
    <t>795</t>
  </si>
  <si>
    <t>F8546428-BEB8-4543-8B3F-83589AAE6641</t>
  </si>
  <si>
    <t>749</t>
  </si>
  <si>
    <t>9266275A-6237-4739-9087-00826AB4CEFD</t>
  </si>
  <si>
    <t>774</t>
  </si>
  <si>
    <t>A8D47B02-B25C-4B5F-8BFE-0AAE22247C97</t>
  </si>
  <si>
    <t>775</t>
  </si>
  <si>
    <t>36D30E31-31C7-4AD3-A4E1-AAFE1EE4AFD8</t>
  </si>
  <si>
    <t>770</t>
  </si>
  <si>
    <t>334F5072-FBA4-4D03-8591-52533CBC1089</t>
  </si>
  <si>
    <t>F4232</t>
  </si>
  <si>
    <t>4C45C04E-EB66-4E86-8FEB-CDCBCA586282</t>
  </si>
  <si>
    <t>2025-01-17</t>
  </si>
  <si>
    <t>F4233</t>
  </si>
  <si>
    <t>E1A66B2B-01A1-4E1C-9C10-06D4E10F573C</t>
  </si>
  <si>
    <t>F4234</t>
  </si>
  <si>
    <t>4017AA82-74A9-4893-9498-1A00B6639948</t>
  </si>
  <si>
    <t>F4235</t>
  </si>
  <si>
    <t>79EA5DEF-0223-4048-A751-6A61D357BFFA</t>
  </si>
  <si>
    <t>F4236</t>
  </si>
  <si>
    <t>369AE3C4-194A-4178-B40B-8D9A2C084350</t>
  </si>
  <si>
    <t>F4237</t>
  </si>
  <si>
    <t>2E416BC0-31E2-4715-86D6-2299799BECEF</t>
  </si>
  <si>
    <t>F4238</t>
  </si>
  <si>
    <t>685AC22E-5956-419A-B074-5AC08937086A</t>
  </si>
  <si>
    <t>F4239</t>
  </si>
  <si>
    <t>A32310BB-ED59-439F-AF56-45FB222247A5</t>
  </si>
  <si>
    <t>F4240</t>
  </si>
  <si>
    <t>E1FED16B-E0C0-419D-8FD0-0E1F2EED0FE8</t>
  </si>
  <si>
    <t>F4241</t>
  </si>
  <si>
    <t>037F4507-E8F8-489D-AB93-42A7E365B0F0</t>
  </si>
  <si>
    <t>F4242</t>
  </si>
  <si>
    <t>979AE270-9295-4873-A40C-6C9B7B334A3E</t>
  </si>
  <si>
    <t>F4243</t>
  </si>
  <si>
    <t>33ADBA7A-9584-460B-88DB-8874B2EE627A</t>
  </si>
  <si>
    <t>F4244</t>
  </si>
  <si>
    <t>7004B92C-444D-4923-BC85-16C00FAFF7CE</t>
  </si>
  <si>
    <t>F4245</t>
  </si>
  <si>
    <t>DA5D65B9-3215-4514-B4D6-B99B3342AD24</t>
  </si>
  <si>
    <t>F4246</t>
  </si>
  <si>
    <t>6BD06539-BFB6-4647-9F68-BD4F597018C0</t>
  </si>
  <si>
    <t>F4247</t>
  </si>
  <si>
    <t>F4D19D8C-3DBD-43E9-8899-5D1A92E6A20D</t>
  </si>
  <si>
    <t>F4248</t>
  </si>
  <si>
    <t>61939D58-BB6D-46C8-803A-62A5DD1EF466</t>
  </si>
  <si>
    <t>F4250</t>
  </si>
  <si>
    <t>F902D9B7-A7D6-47BC-9399-07B0B1776790</t>
  </si>
  <si>
    <t>F4251</t>
  </si>
  <si>
    <t>58DEADB5-4B27-4EB3-BFAD-2F232D5F3C3A</t>
  </si>
  <si>
    <t>F4252</t>
  </si>
  <si>
    <t>BA4B90B1-EFC9-408C-970A-57DC43A1521A</t>
  </si>
  <si>
    <t>F4253</t>
  </si>
  <si>
    <t>A2ED37FE-140D-46B3-90FC-12D36E461EFE</t>
  </si>
  <si>
    <t>F4254</t>
  </si>
  <si>
    <t>8C2540F2-B993-4AFD-9482-80E05B17BC6D</t>
  </si>
  <si>
    <t>F4255</t>
  </si>
  <si>
    <t>06F9072F-FD00-488B-8C64-1B410D082519</t>
  </si>
  <si>
    <t>F4256</t>
  </si>
  <si>
    <t>8D006A6E-CF3C-430A-B990-A7F10922AC1C</t>
  </si>
  <si>
    <t>F4257</t>
  </si>
  <si>
    <t>016957F7-A658-473B-90FA-C85ECE46CA5A</t>
  </si>
  <si>
    <t>F4258</t>
  </si>
  <si>
    <t>9AB6C123-56A3-48EA-9AD9-B2B3A55F9B7E</t>
  </si>
  <si>
    <t>F4259</t>
  </si>
  <si>
    <t>89A88317-2D3F-4C12-B96C-C9621BD14140</t>
  </si>
  <si>
    <t>F4260</t>
  </si>
  <si>
    <t>BD31385E-9A64-446F-952E-19AAD312F50D</t>
  </si>
  <si>
    <t>2025-01-20</t>
  </si>
  <si>
    <t>F4261</t>
  </si>
  <si>
    <t>0D00D9AB-B825-4351-AF47-9AD9D30ACC85</t>
  </si>
  <si>
    <t>F4263</t>
  </si>
  <si>
    <t>BB83FA48-94C1-42A2-9FC1-9730F2AAAC0B</t>
  </si>
  <si>
    <t>F4264</t>
  </si>
  <si>
    <t>72846C1A-D8A7-4D45-AFE3-6F02AAAC1895</t>
  </si>
  <si>
    <t>F4265</t>
  </si>
  <si>
    <t>CB5989DE-DB42-4AA6-9D4C-4EDD5DA77D5E</t>
  </si>
  <si>
    <t>2025-01-21</t>
  </si>
  <si>
    <t>F4266</t>
  </si>
  <si>
    <t>3DBAF1DF-5CC6-49C6-A072-811C1402D4D9</t>
  </si>
  <si>
    <t>F4267</t>
  </si>
  <si>
    <t>E62B0FF4-E207-43BF-A85C-F35767F8AC4F</t>
  </si>
  <si>
    <t>F4268</t>
  </si>
  <si>
    <t>AE0D0CC0-D306-4614-8CC2-639892585FC4</t>
  </si>
  <si>
    <t>F4269</t>
  </si>
  <si>
    <t>9A75440E-727C-46D3-A559-13D1597B526A</t>
  </si>
  <si>
    <t>F4270</t>
  </si>
  <si>
    <t>9274C59F-6262-4206-954F-160D8BC00970</t>
  </si>
  <si>
    <t>F4271</t>
  </si>
  <si>
    <t>805296F8-370B-4802-BF4A-B841B629637D</t>
  </si>
  <si>
    <t>F4272</t>
  </si>
  <si>
    <t>3906A3FC-0E9D-48E5-AEA9-08E70BF32836</t>
  </si>
  <si>
    <t>F4273</t>
  </si>
  <si>
    <t>72FAD197-F8FC-4BFC-BB7C-761B1CF1C0F9</t>
  </si>
  <si>
    <t>2025-01-22</t>
  </si>
  <si>
    <t>F4274</t>
  </si>
  <si>
    <t>70674272-6CA0-431A-8928-7615F07903BD</t>
  </si>
  <si>
    <t>JABIL EMS SWITZERLAND</t>
  </si>
  <si>
    <t>F4275</t>
  </si>
  <si>
    <t>C8FD5F9E-5C79-4CF6-BFDE-5F3C003BD5E9</t>
  </si>
  <si>
    <t>F4276</t>
  </si>
  <si>
    <t>7844067C-18BC-46EC-BF1B-7467173C35B7</t>
  </si>
  <si>
    <t>F4277</t>
  </si>
  <si>
    <t>58236422-D427-4889-ABCC-E1658CEBC7B6</t>
  </si>
  <si>
    <t>F4278</t>
  </si>
  <si>
    <t>46D0A1FE-ABAC-4BA3-A156-BA4D3CF3EBA5</t>
  </si>
  <si>
    <t>F4279</t>
  </si>
  <si>
    <t>49D99892-C7D0-403D-9ADC-A4C28EC91994</t>
  </si>
  <si>
    <t>F4281</t>
  </si>
  <si>
    <t>7307C5C3-B910-4BA3-AD24-2A4877EB588B</t>
  </si>
  <si>
    <t>F4282</t>
  </si>
  <si>
    <t>5CEBBF84-E0CD-48FB-850D-688BEF4BA73F</t>
  </si>
  <si>
    <t>F4283</t>
  </si>
  <si>
    <t>226E7E1F-1741-4066-98D5-E2F261755263</t>
  </si>
  <si>
    <t>F4284</t>
  </si>
  <si>
    <t>A417ED2F-454E-4CDC-8334-FF72DAF8A86F</t>
  </si>
  <si>
    <t>F4285</t>
  </si>
  <si>
    <t>E48EF40A-0207-416E-B09E-76FD8240F20F</t>
  </si>
  <si>
    <t>F4287</t>
  </si>
  <si>
    <t>FFC9DAA4-12D2-4AEB-9AAC-F93C05D895C7</t>
  </si>
  <si>
    <t>2025-01-24</t>
  </si>
  <si>
    <t>F4288</t>
  </si>
  <si>
    <t>4FDD653F-91E4-4EDD-8D8F-DD354644765F</t>
  </si>
  <si>
    <t>F4289</t>
  </si>
  <si>
    <t>46048474-3DBA-447A-95A6-E98A5FC1AB89</t>
  </si>
  <si>
    <t>F4290</t>
  </si>
  <si>
    <t>0FAB5FE0-7BCE-4D67-9EFF-09412F5C5B75</t>
  </si>
  <si>
    <t>F4291</t>
  </si>
  <si>
    <t>4CA13981-4771-484F-A423-85B57F7E750E</t>
  </si>
  <si>
    <t>F4292</t>
  </si>
  <si>
    <t>E1789A23-DEE2-4775-8F85-CD02753CA297</t>
  </si>
  <si>
    <t>F4293</t>
  </si>
  <si>
    <t>ED85300C-FDB5-48AC-B2BB-E0F33F20C1D9</t>
  </si>
  <si>
    <t>F4294</t>
  </si>
  <si>
    <t>FD6DB83A-ECCD-45D0-BE6B-20CCFF85C602</t>
  </si>
  <si>
    <t>2025-01-28</t>
  </si>
  <si>
    <t>F4295</t>
  </si>
  <si>
    <t>4169161D-5AC8-464F-873A-28162036AB11</t>
  </si>
  <si>
    <t>F4296</t>
  </si>
  <si>
    <t>E2BB7D91-C9E9-41DC-8A1B-76275EF3DF2C</t>
  </si>
  <si>
    <t>F4297</t>
  </si>
  <si>
    <t>01347678-0656-4CDD-AE81-FC4505B8974A</t>
  </si>
  <si>
    <t>F4298</t>
  </si>
  <si>
    <t>78D6D49F-8742-41C5-824C-FD5AB68DA5B3</t>
  </si>
  <si>
    <t>F4299</t>
  </si>
  <si>
    <t>6E08F5A5-1A7A-4573-9DF9-D683C45A0E1E</t>
  </si>
  <si>
    <t>F4300</t>
  </si>
  <si>
    <t>383ACF47-7EE9-48DE-AB05-CFB4BBAB823C</t>
  </si>
  <si>
    <t>F4301</t>
  </si>
  <si>
    <t>72A090F1-D897-42A7-8E3B-0E5F4B78C607</t>
  </si>
  <si>
    <t>NO USAR 1</t>
  </si>
  <si>
    <t>F4302</t>
  </si>
  <si>
    <t>982048A0-B48F-4239-A4C1-1A2045A0FD79</t>
  </si>
  <si>
    <t>F4303</t>
  </si>
  <si>
    <t>8E70AF74-37CF-4915-BEBA-DF23ADFB5391</t>
  </si>
  <si>
    <t>F4304</t>
  </si>
  <si>
    <t>B38E87BC-A75D-424F-91BF-1805A5629A40</t>
  </si>
  <si>
    <t>F4305</t>
  </si>
  <si>
    <t>D16E0100-62E3-49F1-9181-B5FC737152AB</t>
  </si>
  <si>
    <t>F4306</t>
  </si>
  <si>
    <t>DE3B5594-CE6E-478B-ABB0-C4C827D57A41</t>
  </si>
  <si>
    <t>F4307</t>
  </si>
  <si>
    <t>7F07032F-7283-4CA8-9CD3-07D3C6C45102</t>
  </si>
  <si>
    <t>F4308</t>
  </si>
  <si>
    <t>20C0AABD-8A51-4ED6-A622-33665840A9CD</t>
  </si>
  <si>
    <t>F4309</t>
  </si>
  <si>
    <t>3289CFF0-CF74-4795-BC53-E8EDB198DB21</t>
  </si>
  <si>
    <t>F4310</t>
  </si>
  <si>
    <t>15BCDE35-6773-4771-B067-559B09116826</t>
  </si>
  <si>
    <t>F4311</t>
  </si>
  <si>
    <t>E158417E-422D-4E41-A585-9578E624F277</t>
  </si>
  <si>
    <t>F4312</t>
  </si>
  <si>
    <t>B3F70C4F-3305-42DB-ADB8-465A6E96B2FD</t>
  </si>
  <si>
    <t>F4313</t>
  </si>
  <si>
    <t>9B4B14E1-1BF4-4C72-9FAC-6A9481AE9B20</t>
  </si>
  <si>
    <t>SERVICIOS INTEGRALES BERPAR</t>
  </si>
  <si>
    <t>F4314</t>
  </si>
  <si>
    <t>7815BAAF-3CC9-4DB8-94BC-3605FB02BE8A</t>
  </si>
  <si>
    <t>2025-01-29</t>
  </si>
  <si>
    <t>BOARDING LOGISTICS</t>
  </si>
  <si>
    <t>F4315</t>
  </si>
  <si>
    <t>753A6609-D593-4F5F-9E2A-7DECF9AD8C61</t>
  </si>
  <si>
    <t>F4316</t>
  </si>
  <si>
    <t>9AB58EE0-5D07-4816-B123-F6DEE9D9B997</t>
  </si>
  <si>
    <t>F4317</t>
  </si>
  <si>
    <t>DC583DD9-FCA8-448D-8BE5-3C106D5AE0D1</t>
  </si>
  <si>
    <t>F4318</t>
  </si>
  <si>
    <t>A27F05A4-5B88-4F0A-9657-93D1F2E2AF01</t>
  </si>
  <si>
    <t>F4319</t>
  </si>
  <si>
    <t>CE9090BD-99FE-4F3D-9F5D-DF209F0E70A0</t>
  </si>
  <si>
    <t>F4320</t>
  </si>
  <si>
    <t>B06C245B-C70C-4D5B-B829-56F1ADC5B667</t>
  </si>
  <si>
    <t>F4321</t>
  </si>
  <si>
    <t>2002CED8-B693-48DA-8DA6-4EE8C569E437</t>
  </si>
  <si>
    <t>F4322</t>
  </si>
  <si>
    <t>0371BD48-2F2F-45B8-A0AB-F3A9FBE1459F</t>
  </si>
  <si>
    <t>F4323</t>
  </si>
  <si>
    <t>F19C324C-D5A4-4D98-838E-BCB8321C98BE</t>
  </si>
  <si>
    <t>F4324</t>
  </si>
  <si>
    <t>8F1FD6A9-4236-4C76-8761-0569D8962A9C</t>
  </si>
  <si>
    <t>F4325</t>
  </si>
  <si>
    <t>D8C9B49D-EDEC-4188-B0E5-E769C78825AE</t>
  </si>
  <si>
    <t>F4326</t>
  </si>
  <si>
    <t>3C010BF8-BA54-4C72-8B90-0784F408338A</t>
  </si>
  <si>
    <t>F4327</t>
  </si>
  <si>
    <t>D7B9F5F2-0999-41F6-8578-56B15C7041B5</t>
  </si>
  <si>
    <t>F4328</t>
  </si>
  <si>
    <t>BEFE4CBF-18A1-45D9-B7A7-ED447D76DC7D</t>
  </si>
  <si>
    <t>F4329</t>
  </si>
  <si>
    <t>0DDA61CE-4C9C-43D6-BEBB-78A373052A28</t>
  </si>
  <si>
    <t>F4330</t>
  </si>
  <si>
    <t>819692E7-530A-4B09-A832-DF68A8B12019</t>
  </si>
  <si>
    <t>F4331</t>
  </si>
  <si>
    <t>EA17E18B-EF91-412C-9B2A-88467920001F</t>
  </si>
  <si>
    <t>F4332</t>
  </si>
  <si>
    <t>15AEAE7A-04E1-4320-9BF9-CD37CE76A109</t>
  </si>
  <si>
    <t>F4333</t>
  </si>
  <si>
    <t>E7739FFB-A0AF-499B-B126-600034013FFB</t>
  </si>
  <si>
    <t>F4334</t>
  </si>
  <si>
    <t>8CDB0A9E-7126-4CF7-8C26-2DBF97B631AD</t>
  </si>
  <si>
    <t>F4335</t>
  </si>
  <si>
    <t>BF2D5202-D30A-4B4F-9FC1-CEA9779D0A6F</t>
  </si>
  <si>
    <t>F4336</t>
  </si>
  <si>
    <t>72C23FDB-73BE-488A-8897-CD955FB30DBD</t>
  </si>
  <si>
    <t>F4337</t>
  </si>
  <si>
    <t>20CD13E8-FCC1-42AA-94D5-BD650B020156</t>
  </si>
  <si>
    <t>F4338</t>
  </si>
  <si>
    <t>FF4DD875-DB2B-46EE-B1CB-EA7056ACDB2A</t>
  </si>
  <si>
    <t>F4339</t>
  </si>
  <si>
    <t>27C57D49-DFFB-4A12-9EA2-C2C20488782E</t>
  </si>
  <si>
    <t>F4340</t>
  </si>
  <si>
    <t>9780FFB9-CF84-45F9-BF2F-0F68CA083A39</t>
  </si>
  <si>
    <t>F4341</t>
  </si>
  <si>
    <t>DD80B210-D3F5-4E8C-923C-FE70735557EE</t>
  </si>
  <si>
    <t>F4342</t>
  </si>
  <si>
    <t>9D780E5D-65A0-4CEF-9653-A9AD5D7B34E6</t>
  </si>
  <si>
    <t>F4343</t>
  </si>
  <si>
    <t>3F4E3345-DBD6-4ECA-8CBA-86CCC16CE118</t>
  </si>
  <si>
    <t>F4344</t>
  </si>
  <si>
    <t>529089D4-6B0F-4B43-8F12-68F0561A9764</t>
  </si>
  <si>
    <t>F4345</t>
  </si>
  <si>
    <t>B8EF065E-1A7F-49E5-8898-E3A6E7F3C8EE</t>
  </si>
  <si>
    <t>F4346</t>
  </si>
  <si>
    <t>E7A913D9-E813-4514-AB86-AA213F630F52</t>
  </si>
  <si>
    <t>F4347</t>
  </si>
  <si>
    <t>E993E2AD-95BE-4277-9542-F6248664B89C</t>
  </si>
  <si>
    <t>F4348</t>
  </si>
  <si>
    <t>85ED96BB-BEB7-424D-BF6D-AD3526331218</t>
  </si>
  <si>
    <t>F4349</t>
  </si>
  <si>
    <t>D61C9370-DBE7-4EE0-9CD0-FB57E7073BA7</t>
  </si>
  <si>
    <t>F4350</t>
  </si>
  <si>
    <t>E58DB9BA-AFC1-4D26-9530-4DEFE0A07901</t>
  </si>
  <si>
    <t>F4351</t>
  </si>
  <si>
    <t>317BDAE3-2AFD-4DDC-81EB-45AE7FA3A15B</t>
  </si>
  <si>
    <t>F4352</t>
  </si>
  <si>
    <t>E57D6922-55DD-49A0-BB0A-516458667631</t>
  </si>
  <si>
    <t>F4353</t>
  </si>
  <si>
    <t>0DAC6582-3BEF-41D9-85F4-210ADE787C28</t>
  </si>
  <si>
    <t>F4354</t>
  </si>
  <si>
    <t>E36C226F-AB14-436E-8C85-8250DC5DC47A</t>
  </si>
  <si>
    <t>F4355</t>
  </si>
  <si>
    <t>A99E90CD-45A7-40E3-8C97-9BE4B449BB50</t>
  </si>
  <si>
    <t>F4356</t>
  </si>
  <si>
    <t>2672EAF7-E9B5-4508-82D6-47ADE8521566</t>
  </si>
  <si>
    <t>F4357</t>
  </si>
  <si>
    <t>F6A462C5-C362-452D-AFAA-A5452F24B54F</t>
  </si>
  <si>
    <t>F4358</t>
  </si>
  <si>
    <t>97F29028-AFAF-4F36-A588-2BD8C3D603DB</t>
  </si>
  <si>
    <t>F4359</t>
  </si>
  <si>
    <t>641AE735-AF77-41D5-97F8-B5CA38EDC3BE</t>
  </si>
  <si>
    <t>2025-01-30</t>
  </si>
  <si>
    <t>F4360</t>
  </si>
  <si>
    <t>55144577-B1DB-42C2-A60C-B63D42EE3BB0</t>
  </si>
  <si>
    <t>F4361</t>
  </si>
  <si>
    <t>4F0AA0DC-A10F-47A5-B802-F96A2E30E5FD</t>
  </si>
  <si>
    <t>F4362</t>
  </si>
  <si>
    <t>A5C82984-586D-42D9-830F-43846BD80704</t>
  </si>
  <si>
    <t>F4363</t>
  </si>
  <si>
    <t>E0D4CB55-FA07-4421-BD20-7507FFA1A0A6</t>
  </si>
  <si>
    <t>F4364</t>
  </si>
  <si>
    <t>EF07878B-3158-4886-A115-36E9CEEC0CE1</t>
  </si>
  <si>
    <t>F4365</t>
  </si>
  <si>
    <t>71BF2A4F-5FFC-4B2D-8E9A-75E47DFD7197</t>
  </si>
  <si>
    <t>F4366</t>
  </si>
  <si>
    <t>3AF9AA07-0718-44FE-BC50-D8F3C09C343C</t>
  </si>
  <si>
    <t>F4367</t>
  </si>
  <si>
    <t>F64CEE52-F6CE-4590-8F84-469184154370</t>
  </si>
  <si>
    <t>F4368</t>
  </si>
  <si>
    <t>41339DC7-6F13-4BF5-A460-A0C53A09855C</t>
  </si>
  <si>
    <t>F4369</t>
  </si>
  <si>
    <t>B792CE85-B1A8-461B-8A6C-D6FB111BB2CD</t>
  </si>
  <si>
    <t>F4370</t>
  </si>
  <si>
    <t>EEE728A9-B731-4910-8318-B49BD03F6BA4</t>
  </si>
  <si>
    <t>F4371</t>
  </si>
  <si>
    <t>E0D73948-CAB6-4C0B-BEBE-65F0EA402B1D</t>
  </si>
  <si>
    <t xml:space="preserve">   </t>
  </si>
  <si>
    <t>F4372</t>
  </si>
  <si>
    <t>C208EB41-36AB-4AC9-B855-116081BCAA8E</t>
  </si>
  <si>
    <t>F4373</t>
  </si>
  <si>
    <t>9CF9BDBC-32A3-44EF-8F1D-7B5AE86880A8</t>
  </si>
  <si>
    <t>2025-01-31</t>
  </si>
  <si>
    <t>F4374</t>
  </si>
  <si>
    <t>D07C50E7-63F6-49B6-AA61-C0EB379FDB51</t>
  </si>
  <si>
    <t>F4375</t>
  </si>
  <si>
    <t>7805F74F-C8F5-443B-AF7F-47E3AA542E8E</t>
  </si>
  <si>
    <t>F4376</t>
  </si>
  <si>
    <t>EF2AA028-A332-4404-96C2-EC201081ED01</t>
  </si>
  <si>
    <t>F4377</t>
  </si>
  <si>
    <t>B802E6B9-0A2C-482A-AA19-BE8612BAD78C</t>
  </si>
  <si>
    <t>2025-02-04</t>
  </si>
  <si>
    <t>F4378</t>
  </si>
  <si>
    <t>B783553C-BF8B-496D-B791-71DDBABAB6E2</t>
  </si>
  <si>
    <t>F4379</t>
  </si>
  <si>
    <t>3E9A12B9-0F9B-410C-8969-BF4A71EC555E</t>
  </si>
  <si>
    <t>F4380</t>
  </si>
  <si>
    <t>EA2097CA-44C4-4718-A163-09E2DED8CB47</t>
  </si>
  <si>
    <t>2025-02-05</t>
  </si>
  <si>
    <t>F4381</t>
  </si>
  <si>
    <t>FF2E83B6-C881-4DA1-BE8D-B6D9303D5C25</t>
  </si>
  <si>
    <t>2025-02-06</t>
  </si>
  <si>
    <t>F4382</t>
  </si>
  <si>
    <t>49C994A3-1F1E-4E6B-80C4-76811047855E</t>
  </si>
  <si>
    <t>F4383</t>
  </si>
  <si>
    <t>18F22423-C145-4400-BA69-5FC7A527D382</t>
  </si>
  <si>
    <t>F4384</t>
  </si>
  <si>
    <t>EA00E9AB-9C3D-44FA-B9B9-289008FD45BC</t>
  </si>
  <si>
    <t>F4385</t>
  </si>
  <si>
    <t>0DF2CAEE-2574-4C20-A33E-E8909A2DF18F</t>
  </si>
  <si>
    <t>F4386</t>
  </si>
  <si>
    <t>B905A28C-CCD3-4761-A626-6B7E00576854</t>
  </si>
  <si>
    <t>F4387</t>
  </si>
  <si>
    <t>3E6F047F-2C50-4C05-BD87-F5B053511F7D</t>
  </si>
  <si>
    <t>F4388</t>
  </si>
  <si>
    <t>0B7E33ED-4B72-4A13-BBAE-54590428DA8F</t>
  </si>
  <si>
    <t>F4389</t>
  </si>
  <si>
    <t>948CEF56-3CFE-43FD-89B9-A84751FF5ACA</t>
  </si>
  <si>
    <t>F4390</t>
  </si>
  <si>
    <t>FAC5187D-1C5B-4861-B7D7-DB418B3DF0BF</t>
  </si>
  <si>
    <t>F4391</t>
  </si>
  <si>
    <t>BD122722-1537-4CB5-8269-85C87CBD3042</t>
  </si>
  <si>
    <t>F4392</t>
  </si>
  <si>
    <t>1EB81E12-9AE2-4CAD-AF1F-68608F44D30E</t>
  </si>
  <si>
    <t>F4393</t>
  </si>
  <si>
    <t>684F3EAF-9821-4D36-B33E-1AB1D3505F86</t>
  </si>
  <si>
    <t>F4394</t>
  </si>
  <si>
    <t>34459FAF-DAF2-4906-9D23-349E2C40237F</t>
  </si>
  <si>
    <t>F4395</t>
  </si>
  <si>
    <t>AB2F5EF8-D361-4DF9-9357-68FF358E0537</t>
  </si>
  <si>
    <t>F4396</t>
  </si>
  <si>
    <t>C726036F-F219-4743-9364-50D1130165B8</t>
  </si>
  <si>
    <t>F4398</t>
  </si>
  <si>
    <t>20166AB1-AFF9-4EC5-BF12-719FABCAE817</t>
  </si>
  <si>
    <t>2025-02-07</t>
  </si>
  <si>
    <t>F4399</t>
  </si>
  <si>
    <t>EE307BD5-EEAF-43B6-AEE1-AAB7948716F0</t>
  </si>
  <si>
    <t>F4400</t>
  </si>
  <si>
    <t>16F82F22-1D0A-4F6B-A6BE-565977A0D520</t>
  </si>
  <si>
    <t>F4401</t>
  </si>
  <si>
    <t>4E34596A-AC49-49EF-98B4-111FE06C4306</t>
  </si>
  <si>
    <t>F4402</t>
  </si>
  <si>
    <t>918CAD4E-CD8E-4420-A64B-22A3F16735E4</t>
  </si>
  <si>
    <t>F4403</t>
  </si>
  <si>
    <t>10C8194C-A285-4DB5-8DEC-F876CBD47A82</t>
  </si>
  <si>
    <t>2025-02-10</t>
  </si>
  <si>
    <t>F4404</t>
  </si>
  <si>
    <t>1DB7C2C4-B452-43BE-9C1F-E5999BA530D5</t>
  </si>
  <si>
    <t>F4405</t>
  </si>
  <si>
    <t>B4E28A57-3420-4EA2-8848-7719B7312F21</t>
  </si>
  <si>
    <t>F4406</t>
  </si>
  <si>
    <t>AA82B640-47DE-4188-9154-49A7B35C2301</t>
  </si>
  <si>
    <t>F4407</t>
  </si>
  <si>
    <t>EDD76CEF-84EE-4933-849A-1040FABF0766</t>
  </si>
  <si>
    <t>2025-02-11</t>
  </si>
  <si>
    <t>F4408</t>
  </si>
  <si>
    <t>85A05979-B853-4A0C-BD3D-86D44E5E79EA</t>
  </si>
  <si>
    <t>F4409</t>
  </si>
  <si>
    <t>35436755-A450-4551-9136-F5FEC33B78A1</t>
  </si>
  <si>
    <t>2025-02-13</t>
  </si>
  <si>
    <t>F4410</t>
  </si>
  <si>
    <t>5B6B7F82-4B5A-4020-B72D-5E044464257F</t>
  </si>
  <si>
    <t>F4411</t>
  </si>
  <si>
    <t>0F95765F-6EB0-469C-8307-019A5250E4BF</t>
  </si>
  <si>
    <t>F4412</t>
  </si>
  <si>
    <t>7955FAD8-B4FC-4ADD-85C4-728F312A4D63</t>
  </si>
  <si>
    <t>840</t>
  </si>
  <si>
    <t>C994C43A-F592-45E5-B4F1-E9C4D8BCFBD4</t>
  </si>
  <si>
    <t>835</t>
  </si>
  <si>
    <t>494E08FE-8A1A-44A2-AC13-BA39C727BE57</t>
  </si>
  <si>
    <t>834</t>
  </si>
  <si>
    <t>8E1E18B4-77F0-491E-BB91-D4C0AC3159A5</t>
  </si>
  <si>
    <t>825</t>
  </si>
  <si>
    <t>F0CCC6D7-96D4-43C5-9CF5-561B689EE9E8</t>
  </si>
  <si>
    <t>823</t>
  </si>
  <si>
    <t>D2B54FF6-631B-413B-BB17-5271C7D5A5F5</t>
  </si>
  <si>
    <t>845</t>
  </si>
  <si>
    <t>52BEC38E-EA5E-4B9E-B930-BB045406EE4A</t>
  </si>
  <si>
    <t>827</t>
  </si>
  <si>
    <t>EF89C1C4-063C-439E-AE42-D5CB5680C2B9</t>
  </si>
  <si>
    <t>818</t>
  </si>
  <si>
    <t>7AA25082-1DD2-4A8C-A1A9-34EE60BA3027</t>
  </si>
  <si>
    <t>820</t>
  </si>
  <si>
    <t>028D7536-4D74-4CDC-8648-59664D32F82A</t>
  </si>
  <si>
    <t>817</t>
  </si>
  <si>
    <t>761A091D-4111-4898-8156-3AFDF17B39D9</t>
  </si>
  <si>
    <t>830</t>
  </si>
  <si>
    <t>A4124C21-D58E-49BF-8948-F6FAD3DB759A</t>
  </si>
  <si>
    <t>847</t>
  </si>
  <si>
    <t>11BD04E5-325C-4874-8A4F-264E92539256</t>
  </si>
  <si>
    <t>815</t>
  </si>
  <si>
    <t>5FBD86CA-0A41-45F0-B296-34AB7BAFB99F</t>
  </si>
  <si>
    <t>809</t>
  </si>
  <si>
    <t>F5CDEE9D-E16E-4179-90A6-D7A9E34794A1</t>
  </si>
  <si>
    <t>819</t>
  </si>
  <si>
    <t>AEEE24E8-80E7-4C2A-A768-3B8F232271F8</t>
  </si>
  <si>
    <t>837</t>
  </si>
  <si>
    <t>527B848A-76E9-424D-B910-7CCA9B0E14A1</t>
  </si>
  <si>
    <t>824</t>
  </si>
  <si>
    <t>A4F3C6A8-2F5C-47DE-BB10-E947EE2695BE</t>
  </si>
  <si>
    <t>844</t>
  </si>
  <si>
    <t>978A129C-87FC-472A-9971-F57FEA9483B1</t>
  </si>
  <si>
    <t>842</t>
  </si>
  <si>
    <t>35AE6AC8-7F33-4090-BB0F-BA6A0977A8F6</t>
  </si>
  <si>
    <t>846</t>
  </si>
  <si>
    <t>8F5DE1D7-11B2-469B-81E4-088D74D218CF</t>
  </si>
  <si>
    <t>843</t>
  </si>
  <si>
    <t>DCE093B5-1B76-46BA-97EE-FDFD3C718BF9</t>
  </si>
  <si>
    <t>826</t>
  </si>
  <si>
    <t>1026F18C-2251-4BA6-8536-28EE7160F806</t>
  </si>
  <si>
    <t>833</t>
  </si>
  <si>
    <t>ECF860D1-6F38-4A4B-A4FF-2561A8BCC9FA</t>
  </si>
  <si>
    <t>839</t>
  </si>
  <si>
    <t>A8A39D10-3E9B-4852-A999-A94542C3F620</t>
  </si>
  <si>
    <t>832</t>
  </si>
  <si>
    <t>041F30AB-9D67-4497-B150-53F498B755CB</t>
  </si>
  <si>
    <t>816</t>
  </si>
  <si>
    <t>9DD603C9-233D-4DC7-9ABC-D33B35200A3D</t>
  </si>
  <si>
    <t>841</t>
  </si>
  <si>
    <t>DDE98694-24EB-47E2-A82D-509A0BE31729</t>
  </si>
  <si>
    <t>831</t>
  </si>
  <si>
    <t>BEE1A97D-B8F9-4944-B2EB-ADC9E29BF09D</t>
  </si>
  <si>
    <t>811</t>
  </si>
  <si>
    <t>EB6B470E-F18B-4F1B-8DF5-45581C9AE164</t>
  </si>
  <si>
    <t>838</t>
  </si>
  <si>
    <t>7D927A3C-D7BC-40F8-A25F-A770F368494D</t>
  </si>
  <si>
    <t>836</t>
  </si>
  <si>
    <t>C56FE748-3227-4159-8A9C-67A6CAB3C722</t>
  </si>
  <si>
    <t>ELECTRONICA CLARION</t>
  </si>
  <si>
    <t>807</t>
  </si>
  <si>
    <t>198B39A5-748A-4F47-A75C-021A6F389D84</t>
  </si>
  <si>
    <t>814</t>
  </si>
  <si>
    <t>D78A381F-15EF-4C06-8E53-38DBCF3CABEB</t>
  </si>
  <si>
    <t>821</t>
  </si>
  <si>
    <t>0C694E5F-62ED-4048-81D7-483F3D0E6902</t>
  </si>
  <si>
    <t>848</t>
  </si>
  <si>
    <t>23C5776F-977A-4D2A-A2A4-C44F0721CE55</t>
  </si>
  <si>
    <t>822</t>
  </si>
  <si>
    <t>75D8447B-5129-445E-8011-C9CBD0137AA6</t>
  </si>
  <si>
    <t>808</t>
  </si>
  <si>
    <t>5A84C8FE-C30C-4B92-8A50-9996B72E7069</t>
  </si>
  <si>
    <t>813</t>
  </si>
  <si>
    <t>AA31E8E3-D210-4A4B-B7AA-E0039A531020</t>
  </si>
  <si>
    <t>829</t>
  </si>
  <si>
    <t>6C9ECE6A-7088-48A2-96A0-4A047CD43327</t>
  </si>
  <si>
    <t>810</t>
  </si>
  <si>
    <t>20C0B310-C893-45C8-96E9-6854EFB2C6A4</t>
  </si>
  <si>
    <t>828</t>
  </si>
  <si>
    <t>187F62EB-2D64-45A6-ACAD-3D9C5E2A905D</t>
  </si>
  <si>
    <t>812</t>
  </si>
  <si>
    <t>546B3866-EDD0-43A5-BE7C-024BDA5518F7</t>
  </si>
  <si>
    <t>F4413</t>
  </si>
  <si>
    <t>A4FE90D9-2B97-40F4-9F3B-CB24348E4B1E</t>
  </si>
  <si>
    <t>2025-02-17</t>
  </si>
  <si>
    <t>F4414</t>
  </si>
  <si>
    <t>AAEFA1EC-8AB0-43B4-9A77-1A7A5600CE04</t>
  </si>
  <si>
    <t>F4415</t>
  </si>
  <si>
    <t>453728E3-E04E-4021-B79F-467CC53C16E3</t>
  </si>
  <si>
    <t>F4416</t>
  </si>
  <si>
    <t>FD16A694-D12E-4A47-93D6-6508B918469C</t>
  </si>
  <si>
    <t>F4417</t>
  </si>
  <si>
    <t>C87C0362-0F13-4770-9912-6CF5E97DBECE</t>
  </si>
  <si>
    <t>F4418</t>
  </si>
  <si>
    <t>D0AA8C9A-B18A-48A4-AE9E-BFD3784ABBD5</t>
  </si>
  <si>
    <t>F4419</t>
  </si>
  <si>
    <t>EA205A33-A8F1-4CBC-A26E-C8D8569BC7D3</t>
  </si>
  <si>
    <t>F4420</t>
  </si>
  <si>
    <t>2F5F6756-8C9C-453B-A977-D6B21B22C4CF</t>
  </si>
  <si>
    <t>F4421</t>
  </si>
  <si>
    <t>0963BBDD-41C7-4E36-A95B-76C7029D4862</t>
  </si>
  <si>
    <t>F4422</t>
  </si>
  <si>
    <t>3068F5B4-E818-431F-8EBD-62F4DB5C7775</t>
  </si>
  <si>
    <t>F4423</t>
  </si>
  <si>
    <t>E81F8CBD-C647-4459-A1D7-C352759E2E4A</t>
  </si>
  <si>
    <t>F4424</t>
  </si>
  <si>
    <t>DD846189-33BE-44A4-AE77-47B3095CE7AD</t>
  </si>
  <si>
    <t>F4425</t>
  </si>
  <si>
    <t>7EDB52F0-FEAA-4EDB-B282-369AF65EA34B</t>
  </si>
  <si>
    <t>F4426</t>
  </si>
  <si>
    <t>5DBE2823-4E84-4559-AB8C-BAAE0EABD73A</t>
  </si>
  <si>
    <t>822B437B-219A-4966-ADB1-4F1A14361F3A</t>
  </si>
  <si>
    <t>2025-02-20</t>
  </si>
  <si>
    <t>F4428</t>
  </si>
  <si>
    <t>DF747B1D-9507-431B-A281-78D68C7521EC</t>
  </si>
  <si>
    <t>F4429</t>
  </si>
  <si>
    <t>4B1499C7-BADC-409C-AFF0-2D507508E8F0</t>
  </si>
  <si>
    <t>862</t>
  </si>
  <si>
    <t>207DD101-5049-4B3C-B953-CD2129E0454B</t>
  </si>
  <si>
    <t>869</t>
  </si>
  <si>
    <t>DD0DB085-5182-48E8-B92E-AC9187BF7468</t>
  </si>
  <si>
    <t>870</t>
  </si>
  <si>
    <t>ED7DEADE-4161-40AA-8BCC-49773BB215D0</t>
  </si>
  <si>
    <t>FAURECIA INTERIOR SYSTEMS INC, US17</t>
  </si>
  <si>
    <t>854</t>
  </si>
  <si>
    <t>DB9A66C3-5BE4-4C74-8214-0EC772987498</t>
  </si>
  <si>
    <t>864</t>
  </si>
  <si>
    <t>3760E346-A06A-4F55-AE64-5903AC577B7A</t>
  </si>
  <si>
    <t>855</t>
  </si>
  <si>
    <t>84C1DB4C-D920-413B-820C-D98065D94F43</t>
  </si>
  <si>
    <t>866</t>
  </si>
  <si>
    <t>E865CC01-7D6B-4845-AEED-425D11CC54CA</t>
  </si>
  <si>
    <t>868</t>
  </si>
  <si>
    <t>D8AFAA39-9B28-4E5F-B908-3343CE6BF39A</t>
  </si>
  <si>
    <t>860</t>
  </si>
  <si>
    <t>7DE4A651-C705-4CAF-994C-362590B8C9D5</t>
  </si>
  <si>
    <t>852</t>
  </si>
  <si>
    <t>E7BDB2B6-7B42-4305-9089-01B563EF398B</t>
  </si>
  <si>
    <t>867</t>
  </si>
  <si>
    <t>7250A99A-178F-4C93-9107-740898455E43</t>
  </si>
  <si>
    <t>851</t>
  </si>
  <si>
    <t>D05A0F8D-18D3-4845-BAA7-229725AE2C5B</t>
  </si>
  <si>
    <t>861</t>
  </si>
  <si>
    <t>32F8FB8A-7388-42FA-9DCD-4C709ED73D9F</t>
  </si>
  <si>
    <t>850</t>
  </si>
  <si>
    <t>7B80B6DA-829E-46B3-AEFF-C07F34E2CBE5</t>
  </si>
  <si>
    <t>859</t>
  </si>
  <si>
    <t>2C4C89FE-FFAC-4CAC-A4D1-5E1E8E7D802F</t>
  </si>
  <si>
    <t>865</t>
  </si>
  <si>
    <t>4D37B73E-F939-4657-B84C-5126247B8295</t>
  </si>
  <si>
    <t>863</t>
  </si>
  <si>
    <t>23EC4B60-48E3-40F9-AC1B-5B57E2E18F15</t>
  </si>
  <si>
    <t>849</t>
  </si>
  <si>
    <t>D839E45F-B117-44E3-A9AB-71F72911E5C9</t>
  </si>
  <si>
    <t>853</t>
  </si>
  <si>
    <t>B4E03F1A-E1B1-4724-9A9A-4038AE970D43</t>
  </si>
  <si>
    <t>856</t>
  </si>
  <si>
    <t>4DDD5BB2-5504-4B00-AAFE-2B17C0B46C45</t>
  </si>
  <si>
    <t>F4430</t>
  </si>
  <si>
    <t>EE08D59A-D8BC-4234-801B-8253A8CE4E69</t>
  </si>
  <si>
    <t>2025-02-24</t>
  </si>
  <si>
    <t>F4431</t>
  </si>
  <si>
    <t>9D07E9C4-17CF-4278-AD80-C652C93A6995</t>
  </si>
  <si>
    <t>F4432</t>
  </si>
  <si>
    <t>F747E926-773A-4857-9F33-1353EC84B78F</t>
  </si>
  <si>
    <t>F4433</t>
  </si>
  <si>
    <t>5BD4E045-3E80-424B-9D25-17BF5904E5CD</t>
  </si>
  <si>
    <t>F4434</t>
  </si>
  <si>
    <t>BE36C22A-C75D-488C-A522-E23682D02BF7</t>
  </si>
  <si>
    <t>F4435</t>
  </si>
  <si>
    <t>EEE57652-E3C2-40A3-847C-D334C313AA71</t>
  </si>
  <si>
    <t>F4436</t>
  </si>
  <si>
    <t>800EF74F-86A8-441A-AC44-783DF7F1C26D</t>
  </si>
  <si>
    <t>F4437</t>
  </si>
  <si>
    <t>FC1DD6A8-231E-47B3-8D24-1B8325C908A6</t>
  </si>
  <si>
    <t>F4438</t>
  </si>
  <si>
    <t>C84F4AD6-79FC-4D1D-9490-3E4EEA4731FF</t>
  </si>
  <si>
    <t>F4439</t>
  </si>
  <si>
    <t>9E9705DA-E4EC-4066-AA8A-6DDC06D82D58</t>
  </si>
  <si>
    <t>F4440</t>
  </si>
  <si>
    <t>CA9ABFB4-412A-4995-A7C3-82741DE476CA</t>
  </si>
  <si>
    <t>F4441</t>
  </si>
  <si>
    <t>9B4C2E91-A231-4EDF-A5C8-750F20351A1E</t>
  </si>
  <si>
    <t>F4442</t>
  </si>
  <si>
    <t>43C04ED2-0281-4051-961E-EBB717BF308F</t>
  </si>
  <si>
    <t>F4443</t>
  </si>
  <si>
    <t>38445DFA-2138-4A46-8B71-E5EF72C0044E</t>
  </si>
  <si>
    <t>2025-02-27</t>
  </si>
  <si>
    <t>F4444</t>
  </si>
  <si>
    <t>A9034942-9127-48F1-8FC6-BF6B473EAEB7</t>
  </si>
  <si>
    <t>F4445</t>
  </si>
  <si>
    <t>014BCA11-6D09-4A48-B3F2-2BC80DB58274</t>
  </si>
  <si>
    <t>F4446</t>
  </si>
  <si>
    <t>ABE285EF-89CE-4260-8B1A-9334155F41ED</t>
  </si>
  <si>
    <t>F4447</t>
  </si>
  <si>
    <t>329E2EC9-A72A-4AA7-9D1B-AC743652B677</t>
  </si>
  <si>
    <t>F4448</t>
  </si>
  <si>
    <t>2D04355E-DE6C-4770-A018-BE62F3DC77D8</t>
  </si>
  <si>
    <t>F4449</t>
  </si>
  <si>
    <t>929950BE-A7E4-41CA-87C0-DBFAB92945C0</t>
  </si>
  <si>
    <t>F4450</t>
  </si>
  <si>
    <t>FEC69847-67D3-4B06-90B0-11B4D1EF7FA5</t>
  </si>
  <si>
    <t>F4451</t>
  </si>
  <si>
    <t>FC42BD43-20BB-41F3-AE37-18B05A52463A</t>
  </si>
  <si>
    <t>F4452</t>
  </si>
  <si>
    <t>31887495-FDDD-44B3-9836-01416F790E0E</t>
  </si>
  <si>
    <t>F4453</t>
  </si>
  <si>
    <t>48849431-6127-44E5-B94B-836B7A052B44</t>
  </si>
  <si>
    <t>F4454</t>
  </si>
  <si>
    <t>54389C70-F218-453D-A2EB-888C7125DA4A</t>
  </si>
  <si>
    <t>F4455</t>
  </si>
  <si>
    <t>ED842842-F90A-491D-8EF9-FF51FBEB881E</t>
  </si>
  <si>
    <t>F4456</t>
  </si>
  <si>
    <t>E893BB57-9180-4685-AF7A-0602F9E283D0</t>
  </si>
  <si>
    <t>F4457</t>
  </si>
  <si>
    <t>435FFC9F-58A0-4A5C-B57B-109280079C53</t>
  </si>
  <si>
    <t>F4458</t>
  </si>
  <si>
    <t>C5A1E1C1-0E76-4768-96F7-33ECD110DBF8</t>
  </si>
  <si>
    <t>F4459</t>
  </si>
  <si>
    <t>7CF68F9F-3E32-4CD7-9A92-5E2424647E5F</t>
  </si>
  <si>
    <t>F4460</t>
  </si>
  <si>
    <t>D880CB5B-86FF-45F3-AB9C-0D056ECCB47B</t>
  </si>
  <si>
    <t>F4461</t>
  </si>
  <si>
    <t>81FB63CE-633C-468A-BFFF-866F656BA31C</t>
  </si>
  <si>
    <t>F4462</t>
  </si>
  <si>
    <t>C74F3EDA-4D6E-4E9D-8BD3-AA6A887B30EA</t>
  </si>
  <si>
    <t>F4463</t>
  </si>
  <si>
    <t>5A5D51A1-9B00-44F8-8399-DA40EAABBD0E</t>
  </si>
  <si>
    <t>F4464</t>
  </si>
  <si>
    <t>1B7208E4-E660-4B6A-8D8B-C76DC6CB4928</t>
  </si>
  <si>
    <t>F4465</t>
  </si>
  <si>
    <t>1C6580D5-9051-43A9-AD2A-CE262A4F89F4</t>
  </si>
  <si>
    <t>F4466</t>
  </si>
  <si>
    <t>12D6087E-267C-4792-BE51-EBEAF749A1DD</t>
  </si>
  <si>
    <t>F4467</t>
  </si>
  <si>
    <t>0C5AA093-F556-40C2-B73A-6ABA2AE88EC1</t>
  </si>
  <si>
    <t>F4468</t>
  </si>
  <si>
    <t>C7A42B4F-F7A6-4D8B-91D8-AA572FD69C96</t>
  </si>
  <si>
    <t>F4469</t>
  </si>
  <si>
    <t>B013B578-0E91-4945-BB97-EFACEA7CF9DA</t>
  </si>
  <si>
    <t>F4470</t>
  </si>
  <si>
    <t>B6C630C4-9C1E-4FF0-BD70-FADF4AC2F570</t>
  </si>
  <si>
    <t>F4471</t>
  </si>
  <si>
    <t>6FFF0604-ED6F-4D3C-A6BA-236045FC84E0</t>
  </si>
  <si>
    <t>F4472</t>
  </si>
  <si>
    <t>7A5623E7-AD8D-4601-B393-7EE42A7ADCA2</t>
  </si>
  <si>
    <t>888</t>
  </si>
  <si>
    <t>758CCB58-7E3D-4C98-BE5A-4F2EFBA4C346</t>
  </si>
  <si>
    <t>889</t>
  </si>
  <si>
    <t>1ED9FB8F-BD64-4DAF-AFE8-E04CDD26C79F</t>
  </si>
  <si>
    <t>871</t>
  </si>
  <si>
    <t>FCF53158-5CAC-4319-8C71-4409DF04C7AB</t>
  </si>
  <si>
    <t>880</t>
  </si>
  <si>
    <t>2B23677A-5FD2-484F-835F-993EC9E79EA3</t>
  </si>
  <si>
    <t>876</t>
  </si>
  <si>
    <t>5B90D2AD-134E-4416-9580-1788F0A185F5</t>
  </si>
  <si>
    <t>882</t>
  </si>
  <si>
    <t>2FF5CA5A-8066-4367-A1F9-3241BF45D515</t>
  </si>
  <si>
    <t>884</t>
  </si>
  <si>
    <t>049B0F93-B29A-4691-808E-6D675735560A</t>
  </si>
  <si>
    <t>872</t>
  </si>
  <si>
    <t>5BD532D0-5E26-4F3A-A0F8-347E8A04024E</t>
  </si>
  <si>
    <t>886</t>
  </si>
  <si>
    <t>E4166C9A-482B-449E-9401-661BF3645606</t>
  </si>
  <si>
    <t>873</t>
  </si>
  <si>
    <t>CCFD7578-7C36-408E-8607-BA9117ED07D0</t>
  </si>
  <si>
    <t>881</t>
  </si>
  <si>
    <t>2A4FD8B6-7E86-4326-93C3-373C5DA576F2</t>
  </si>
  <si>
    <t>875</t>
  </si>
  <si>
    <t>4E47EAAF-292D-4BD3-95ED-2D9FBD431DF8</t>
  </si>
  <si>
    <t>883</t>
  </si>
  <si>
    <t>24914B3C-3BE2-4243-B5E7-EF1045843830</t>
  </si>
  <si>
    <t>877</t>
  </si>
  <si>
    <t>EF78AB53-536A-492A-A9B3-26F5DABE06D1</t>
  </si>
  <si>
    <t>874</t>
  </si>
  <si>
    <t>235C9549-2D21-4B3C-A655-9937CCEF1598</t>
  </si>
  <si>
    <t>878</t>
  </si>
  <si>
    <t>B2C7A1ED-4A8E-447D-96C2-1BD1B1917BFD</t>
  </si>
  <si>
    <t>885</t>
  </si>
  <si>
    <t>70EF771B-4B92-4FF5-B12A-BF4326FE6128</t>
  </si>
  <si>
    <t>887</t>
  </si>
  <si>
    <t>ED74A9F1-4714-4291-9CD5-5903F47A6BF7</t>
  </si>
  <si>
    <t>879</t>
  </si>
  <si>
    <t>699C573B-E48A-480C-891E-320945FEC3A4</t>
  </si>
  <si>
    <t>IVA  Tasa 16.000000</t>
  </si>
  <si>
    <t>901</t>
  </si>
  <si>
    <t>ACCBE841-2EF4-4B2A-AC46-336C20D9DE8D</t>
  </si>
  <si>
    <t>2025-03-05</t>
  </si>
  <si>
    <t>F4474</t>
  </si>
  <si>
    <t>122F9E84-EE04-4C0E-8144-680B4265004C</t>
  </si>
  <si>
    <t>2025-03-04</t>
  </si>
  <si>
    <t>F4475</t>
  </si>
  <si>
    <t>FC252273-884E-4ADB-BE50-A2D6333E40F3</t>
  </si>
  <si>
    <t>F4476</t>
  </si>
  <si>
    <t>E6BA7F42-1BBC-4756-8688-B4A4AA7313EE</t>
  </si>
  <si>
    <t>F4477</t>
  </si>
  <si>
    <t>B2F3D698-A2FE-4186-97A7-C7808DDCFA8E</t>
  </si>
  <si>
    <t>F4478</t>
  </si>
  <si>
    <t>853575CE-C4D9-4A42-B717-1F773030BE2C</t>
  </si>
  <si>
    <t>F4480</t>
  </si>
  <si>
    <t>615BD083-D710-42B0-A80F-767A81B049DB</t>
  </si>
  <si>
    <t>F4481</t>
  </si>
  <si>
    <t>7F70E0F5-E3B5-41D8-A85E-4CECD2BBBC49</t>
  </si>
  <si>
    <t>F4482</t>
  </si>
  <si>
    <t>E2045665-7B12-4CC7-9B28-9502DE3C6DC2</t>
  </si>
  <si>
    <t>903</t>
  </si>
  <si>
    <t>411D3DD3-5569-402F-B714-C61AEFE89077</t>
  </si>
  <si>
    <t>947</t>
  </si>
  <si>
    <t>F4C8B1F3-25A0-4A0F-B3F1-45109F10BD88</t>
  </si>
  <si>
    <t>2025-03-10</t>
  </si>
  <si>
    <t>959</t>
  </si>
  <si>
    <t>3A861AEA-B5DC-4546-A7B8-DB0A81B64202</t>
  </si>
  <si>
    <t>2025-03-17</t>
  </si>
  <si>
    <t>942</t>
  </si>
  <si>
    <t>78C3AE4F-4B20-406D-893D-5E8DDB505060</t>
  </si>
  <si>
    <t>2025-03-07</t>
  </si>
  <si>
    <t>949</t>
  </si>
  <si>
    <t>2A742757-0481-4D44-888C-FA021569E616</t>
  </si>
  <si>
    <t>2025-03-13</t>
  </si>
  <si>
    <t>940</t>
  </si>
  <si>
    <t>7763C5EC-D4C3-477F-BA56-80AD6379D73B</t>
  </si>
  <si>
    <t>68</t>
  </si>
  <si>
    <t>9A869B1A-12FA-4C12-9DAA-B3A90D3212AC</t>
  </si>
  <si>
    <t>2025-03-31</t>
  </si>
  <si>
    <t>956</t>
  </si>
  <si>
    <t>950BBA61-FCE1-4039-ABBB-BD0F992EA93D</t>
  </si>
  <si>
    <t>2025-03-14</t>
  </si>
  <si>
    <t>897</t>
  </si>
  <si>
    <t>62C8C3A2-39FF-466C-9A38-4CE277C3AE85</t>
  </si>
  <si>
    <t>929</t>
  </si>
  <si>
    <t>70DD84A3-A660-4CC4-9898-E5EEEFD7B0CB</t>
  </si>
  <si>
    <t>922</t>
  </si>
  <si>
    <t>03649473-2873-455D-9799-3D657E115BC6</t>
  </si>
  <si>
    <t>F4494</t>
  </si>
  <si>
    <t>3E04AF63-DF8D-41F7-9B7D-41C13B60C591</t>
  </si>
  <si>
    <t>F4495</t>
  </si>
  <si>
    <t>1FAD089F-45C0-4184-B3B7-841E6E595200</t>
  </si>
  <si>
    <t>F4496</t>
  </si>
  <si>
    <t>9E340036-6D13-42E6-B8E5-7AE658DA7FCA</t>
  </si>
  <si>
    <t>F4497</t>
  </si>
  <si>
    <t>72C178CC-6AFA-4405-A96B-49CBF4E830F3</t>
  </si>
  <si>
    <t>963</t>
  </si>
  <si>
    <t>60E2B7A8-885F-43EB-842C-837463DB4C00</t>
  </si>
  <si>
    <t>2025-03-20</t>
  </si>
  <si>
    <t>958</t>
  </si>
  <si>
    <t>D57601E8-23B4-41F6-A0F4-F43C0268A814</t>
  </si>
  <si>
    <t>F4528</t>
  </si>
  <si>
    <t>47A4E6E8-5F04-4539-97C0-405BC08FED37</t>
  </si>
  <si>
    <t>952</t>
  </si>
  <si>
    <t>E6018B90-93B2-4750-9AE2-093A4A94B8B6</t>
  </si>
  <si>
    <t>923</t>
  </si>
  <si>
    <t>EB515999-08E6-44D4-886F-F001B6454E0F</t>
  </si>
  <si>
    <t>966</t>
  </si>
  <si>
    <t>EE5F69CF-63B6-43F2-BCF9-A118FA038BD5</t>
  </si>
  <si>
    <t>69</t>
  </si>
  <si>
    <t>CA5F11EF-A29B-4788-94C5-3057A3E7A597</t>
  </si>
  <si>
    <t>932</t>
  </si>
  <si>
    <t>770FA8C8-7713-4784-9A2A-714A469EB64B</t>
  </si>
  <si>
    <t>931</t>
  </si>
  <si>
    <t>5467A86E-41A5-436F-A5ED-7913DEA1A718</t>
  </si>
  <si>
    <t>962</t>
  </si>
  <si>
    <t>DCE68EA5-8739-49A2-9C36-2278725C4E33</t>
  </si>
  <si>
    <t>950</t>
  </si>
  <si>
    <t>6736B6E3-4F25-4788-9E1F-01DD66DF686C</t>
  </si>
  <si>
    <t>933</t>
  </si>
  <si>
    <t>933707F3-26CD-46FB-B0B4-CDFEAF14B009</t>
  </si>
  <si>
    <t>945</t>
  </si>
  <si>
    <t>EADC6E68-F7AA-4DA9-A087-D05190F7EB96</t>
  </si>
  <si>
    <t>927</t>
  </si>
  <si>
    <t>CF1E4FA4-EC61-4C37-A907-2430D8F73F73</t>
  </si>
  <si>
    <t>938</t>
  </si>
  <si>
    <t>D6C75A04-D86A-4BCE-984D-DD88361442A5</t>
  </si>
  <si>
    <t>934</t>
  </si>
  <si>
    <t>E406A0B1-4103-456A-9D16-7220C2BD05D4</t>
  </si>
  <si>
    <t>946</t>
  </si>
  <si>
    <t>CFF0F63F-E0B9-4B0E-A4B2-78175D50ACFD</t>
  </si>
  <si>
    <t>926</t>
  </si>
  <si>
    <t>2B3CFF82-A38F-4C59-B214-D0418748620F</t>
  </si>
  <si>
    <t>955</t>
  </si>
  <si>
    <t>F428C985-A5B8-45E8-A393-EC2524944857</t>
  </si>
  <si>
    <t>930</t>
  </si>
  <si>
    <t>43FC4B95-463F-450D-8FBA-BAD4923C23A6</t>
  </si>
  <si>
    <t>924</t>
  </si>
  <si>
    <t>57B01B98-C256-4912-B0E5-C7ADB3EEAFD1</t>
  </si>
  <si>
    <t>898</t>
  </si>
  <si>
    <t>525572EE-0573-4F99-B544-13FEE972F46D</t>
  </si>
  <si>
    <t>910</t>
  </si>
  <si>
    <t>11D9742E-3442-48C8-B404-7EFB53733284</t>
  </si>
  <si>
    <t>954</t>
  </si>
  <si>
    <t>BB9D720F-DD73-4BA1-B7CD-18A4648FF158</t>
  </si>
  <si>
    <t>43</t>
  </si>
  <si>
    <t>934AFCA1-46F1-46AA-A796-0A13A47C4DC2</t>
  </si>
  <si>
    <t>2025-03-27</t>
  </si>
  <si>
    <t>965</t>
  </si>
  <si>
    <t>8340F1F5-008D-4577-9A7F-8776BCD838DB</t>
  </si>
  <si>
    <t>960</t>
  </si>
  <si>
    <t>DF86BAB6-0165-4EB8-843A-66ADF0F7925B</t>
  </si>
  <si>
    <t>52</t>
  </si>
  <si>
    <t>A8010B5D-5975-40F4-8E98-D7068525F22A</t>
  </si>
  <si>
    <t>2025-03-28</t>
  </si>
  <si>
    <t>937</t>
  </si>
  <si>
    <t>0EA2A574-EACB-4271-81CD-F04C20A9E40A</t>
  </si>
  <si>
    <t>F4501</t>
  </si>
  <si>
    <t>66FB4D0C-EFB1-4F1B-9C5E-29CC9B49FFBA</t>
  </si>
  <si>
    <t>919</t>
  </si>
  <si>
    <t>4E237FC0-8F0C-4565-A8C7-3C0BEDD204C3</t>
  </si>
  <si>
    <t>953</t>
  </si>
  <si>
    <t>0B504F81-BCFF-432E-90D6-45142A5357EF</t>
  </si>
  <si>
    <t>961</t>
  </si>
  <si>
    <t>6E9E17C6-9C32-4211-AB78-AF22772F764C</t>
  </si>
  <si>
    <t>944</t>
  </si>
  <si>
    <t>3D39FDA1-7ED8-4481-ACB0-EEB683BE14CC</t>
  </si>
  <si>
    <t>26</t>
  </si>
  <si>
    <t>42D8A8C9-1E03-43A7-96F6-7E178A57F6F2</t>
  </si>
  <si>
    <t>2025-03-26</t>
  </si>
  <si>
    <t>964</t>
  </si>
  <si>
    <t>A46AA7FB-0C06-411B-A15B-27404BE343A8</t>
  </si>
  <si>
    <t>INGENIERIA Y MAQUINARIA DE GUADALUPE</t>
  </si>
  <si>
    <t>66</t>
  </si>
  <si>
    <t>E1D51477-960C-4934-B2AE-9B5BC91DE13F</t>
  </si>
  <si>
    <t>67</t>
  </si>
  <si>
    <t>BD5D39B8-BE00-4186-B35B-37CEF2BDA36F</t>
  </si>
  <si>
    <t>895</t>
  </si>
  <si>
    <t>91A751DB-0F15-4B91-8F6B-CB8E85FF7F5B</t>
  </si>
  <si>
    <t>896</t>
  </si>
  <si>
    <t>372E1343-2D6B-4BBB-AF9F-29A9124D25C5</t>
  </si>
  <si>
    <t>935</t>
  </si>
  <si>
    <t>6B133B95-3167-4D81-89E8-56F4EBC45C81</t>
  </si>
  <si>
    <t>928</t>
  </si>
  <si>
    <t>86BB2A85-4BCE-428D-A032-55D1946CA45E</t>
  </si>
  <si>
    <t>F4538</t>
  </si>
  <si>
    <t>A932B1E2-4212-4BA7-9D53-9E7BF589493B</t>
  </si>
  <si>
    <t>2025-03-19</t>
  </si>
  <si>
    <t>F4500</t>
  </si>
  <si>
    <t>85542B66-CB30-430B-8BB2-5FB8E86DB240</t>
  </si>
  <si>
    <t>F4499</t>
  </si>
  <si>
    <t>BBB8A4DF-10C4-444B-B71D-0CA874F5AEB5</t>
  </si>
  <si>
    <t>921</t>
  </si>
  <si>
    <t>7DBB9B08-83ED-43BA-A423-7FBD6CBB56FE</t>
  </si>
  <si>
    <t>957</t>
  </si>
  <si>
    <t>8A3BD526-008D-42B6-B1C9-4DEF88AB7DA4</t>
  </si>
  <si>
    <t>925</t>
  </si>
  <si>
    <t>DC22CD3F-E963-440F-ACB2-228CAB19E666</t>
  </si>
  <si>
    <t>911</t>
  </si>
  <si>
    <t>A085F5F1-A64A-4F23-A28A-562A61DA0170</t>
  </si>
  <si>
    <t>951</t>
  </si>
  <si>
    <t>50A2D550-80B3-46FF-A656-F38DC946D3D2</t>
  </si>
  <si>
    <t>F4505</t>
  </si>
  <si>
    <t>79509601-E377-495B-A105-E78021BF8DF8</t>
  </si>
  <si>
    <t>2</t>
  </si>
  <si>
    <t>F6624600-D1B3-4D85-BB50-46D839D5BA54</t>
  </si>
  <si>
    <t>2025-03-24</t>
  </si>
  <si>
    <t>900</t>
  </si>
  <si>
    <t>03205FE7-9532-4732-B1F9-EFEC56231945</t>
  </si>
  <si>
    <t>936</t>
  </si>
  <si>
    <t>8F179BB6-6521-4BFB-8003-83B0C1548C5C</t>
  </si>
  <si>
    <t>IE TRADE COMERCIAL</t>
  </si>
  <si>
    <t>48</t>
  </si>
  <si>
    <t>89B8C15B-51CA-433A-873F-CA011D0CD530</t>
  </si>
  <si>
    <t>49</t>
  </si>
  <si>
    <t>BBC8343B-D1FE-47B5-A0C4-6D6010E027A5</t>
  </si>
  <si>
    <t>F4562</t>
  </si>
  <si>
    <t>2678435E-0F72-4D68-9665-D84BC5261CFA</t>
  </si>
  <si>
    <t>2025-03-21</t>
  </si>
  <si>
    <t>F4563</t>
  </si>
  <si>
    <t>20A4A51D-C3D6-46E0-9505-D1F6F8B8C487</t>
  </si>
  <si>
    <t>890</t>
  </si>
  <si>
    <t>CD9E0B2D-E90B-41CD-BD0C-E089F385E272</t>
  </si>
  <si>
    <t>36</t>
  </si>
  <si>
    <t>4A08009D-8247-4645-A3C5-A4D699B2351D</t>
  </si>
  <si>
    <t>60</t>
  </si>
  <si>
    <t>EC49F881-A0DF-4C07-93ED-916001442D51</t>
  </si>
  <si>
    <t>10</t>
  </si>
  <si>
    <t>4EA642BA-C6B7-4D36-8255-F7A1CDE57AB0</t>
  </si>
  <si>
    <t>2025-03-25</t>
  </si>
  <si>
    <t>F4537</t>
  </si>
  <si>
    <t>65C54273-FED6-44F3-94A7-2E70CDC081C6</t>
  </si>
  <si>
    <t>908</t>
  </si>
  <si>
    <t>B59F08F5-AED6-4BB6-A573-210DFFB2AB35</t>
  </si>
  <si>
    <t>F4493</t>
  </si>
  <si>
    <t>629AF137-1DA0-410A-86DF-4768A78FD908</t>
  </si>
  <si>
    <t>1</t>
  </si>
  <si>
    <t>88DB55C7-E95E-402F-B8E1-4E5699A9D8D4</t>
  </si>
  <si>
    <t>F4544</t>
  </si>
  <si>
    <t>E612C74E-5A70-423D-9412-94B272A48533</t>
  </si>
  <si>
    <t>27</t>
  </si>
  <si>
    <t>F9F3DC7A-729A-4F69-B697-CD63662BAEDC</t>
  </si>
  <si>
    <t>F4473</t>
  </si>
  <si>
    <t>05BF2ED7-0CE4-42C0-B1D6-D2CDCEE44E75</t>
  </si>
  <si>
    <t>F4518</t>
  </si>
  <si>
    <t>A583A5F0-E290-4EEC-BBEA-9B0111BF78C7</t>
  </si>
  <si>
    <t>F4519</t>
  </si>
  <si>
    <t>CCCB39C1-7079-41D9-B7D1-4D60DAA88BAD</t>
  </si>
  <si>
    <t>F4520</t>
  </si>
  <si>
    <t>E70A90B0-9B3C-436D-B2C8-3C4D3C70A294</t>
  </si>
  <si>
    <t>F4502</t>
  </si>
  <si>
    <t>8B0897B8-4996-4209-B01E-26ECCAE3FE15</t>
  </si>
  <si>
    <t>2025-03-06</t>
  </si>
  <si>
    <t>4</t>
  </si>
  <si>
    <t>760958DA-2335-4E6F-9B8E-E545BE03C473</t>
  </si>
  <si>
    <t>61</t>
  </si>
  <si>
    <t>77D6060A-00FA-4379-A817-8BF1821879DC</t>
  </si>
  <si>
    <t>891</t>
  </si>
  <si>
    <t>CF28D303-C041-415F-A115-213D32EA7516</t>
  </si>
  <si>
    <t>F4564</t>
  </si>
  <si>
    <t>D8E71321-D5E3-47A0-83B4-D57BDFCE2D55</t>
  </si>
  <si>
    <t>F4503</t>
  </si>
  <si>
    <t>C357E9D8-C224-456E-8F38-761E1AEB479A</t>
  </si>
  <si>
    <t>F4522</t>
  </si>
  <si>
    <t>A3217833-7D9C-4E44-A885-4692F393D652</t>
  </si>
  <si>
    <t>F4517</t>
  </si>
  <si>
    <t>0D7A98C9-3275-40F1-ABE7-F3A102FF2982</t>
  </si>
  <si>
    <t>F4507</t>
  </si>
  <si>
    <t>736C44D5-03CA-41CA-AE8E-69E51831EF16</t>
  </si>
  <si>
    <t>38</t>
  </si>
  <si>
    <t>7CE10021-B55F-413A-877F-70AD8EDC3316</t>
  </si>
  <si>
    <t>3</t>
  </si>
  <si>
    <t>5B802B53-54CE-4914-AA1E-211CD977E2C2</t>
  </si>
  <si>
    <t>F4484</t>
  </si>
  <si>
    <t>2C44C0D2-DD27-4586-98BB-481DF28AC6A4</t>
  </si>
  <si>
    <t>F4485</t>
  </si>
  <si>
    <t>4CB15B85-AA36-438E-A682-B415221F97F9</t>
  </si>
  <si>
    <t>943</t>
  </si>
  <si>
    <t>D4D35DFB-BDA9-4E70-87A6-13507E0AA010</t>
  </si>
  <si>
    <t>7E076868-F5F9-4DEF-BB1F-DB439CBCB398</t>
  </si>
  <si>
    <t>F4523</t>
  </si>
  <si>
    <t>47D9E916-A892-4588-A343-FD9B88A40212</t>
  </si>
  <si>
    <t>941</t>
  </si>
  <si>
    <t>04F6B336-D24A-4759-996F-C83F5E4FA77A</t>
  </si>
  <si>
    <t>904</t>
  </si>
  <si>
    <t>E8F29EB3-762C-4583-B889-C72039590AFD</t>
  </si>
  <si>
    <t>914</t>
  </si>
  <si>
    <t>24C5A38A-46DE-45D0-9641-36DEDC4D4ED7</t>
  </si>
  <si>
    <t>909</t>
  </si>
  <si>
    <t>E006B911-6422-4D1D-8123-BF880237A91A</t>
  </si>
  <si>
    <t>913</t>
  </si>
  <si>
    <t>2F9F4A9D-048E-4784-9373-A674F3F34AD4</t>
  </si>
  <si>
    <t>906</t>
  </si>
  <si>
    <t>F265598A-60B2-4D3A-98CB-AC82272EB224</t>
  </si>
  <si>
    <t>905</t>
  </si>
  <si>
    <t>2CFD400E-DFE7-4B63-B162-0826F76F4A85</t>
  </si>
  <si>
    <t>916</t>
  </si>
  <si>
    <t>6B859ABB-FD33-454C-AEBB-C1DDB3099CCE</t>
  </si>
  <si>
    <t>912</t>
  </si>
  <si>
    <t>798BEB47-E823-4B46-BDC2-2F0D6F97D4C6</t>
  </si>
  <si>
    <t>907</t>
  </si>
  <si>
    <t>251DD9DE-2F49-4DF6-AB6D-D9333B0EA425</t>
  </si>
  <si>
    <t>F4483</t>
  </si>
  <si>
    <t>F42C0258-7A71-4B46-9FFC-CF3B76082FD6</t>
  </si>
  <si>
    <t>915</t>
  </si>
  <si>
    <t>A39AC69D-87FD-4063-BD62-EBA5B571A868</t>
  </si>
  <si>
    <t>F4535</t>
  </si>
  <si>
    <t>0120E41B-1762-429D-ABDE-3DC3B0BB7364</t>
  </si>
  <si>
    <t>51</t>
  </si>
  <si>
    <t>CFB7A5BA-B34E-4866-B74D-44F8060B15FD</t>
  </si>
  <si>
    <t>F4556</t>
  </si>
  <si>
    <t>58939F6E-2F25-4180-B977-EBF0D347F051</t>
  </si>
  <si>
    <t>F4531</t>
  </si>
  <si>
    <t>BD56D948-9C16-4273-913C-B0777907B443</t>
  </si>
  <si>
    <t>11</t>
  </si>
  <si>
    <t>0F57CE3C-F1CE-48D5-A77F-D750E875ADAC</t>
  </si>
  <si>
    <t>F4534</t>
  </si>
  <si>
    <t>ABEECEC2-AD55-4B12-90E5-5AB0E3F626CF</t>
  </si>
  <si>
    <t>42</t>
  </si>
  <si>
    <t>2C9549C5-C182-49A1-A7FB-2D7C6D2842D2</t>
  </si>
  <si>
    <t>F4536</t>
  </si>
  <si>
    <t>ACB50965-F7FF-4F19-A9A8-904C614ADD87</t>
  </si>
  <si>
    <t>50</t>
  </si>
  <si>
    <t>25375A12-C6C5-483D-ADE5-54DB97B9E28F</t>
  </si>
  <si>
    <t>F4506</t>
  </si>
  <si>
    <t>90ED0FE1-DCD7-4E75-983C-A1FB8FDBD441</t>
  </si>
  <si>
    <t>F4542</t>
  </si>
  <si>
    <t>5409531A-2047-47AE-AD17-A1CCE8B24EFA</t>
  </si>
  <si>
    <t>F4526</t>
  </si>
  <si>
    <t>A7553BA5-53D9-4E9E-87DF-F824A0A2B477</t>
  </si>
  <si>
    <t>F4508</t>
  </si>
  <si>
    <t>7D729255-2B9F-4B99-95C0-133D2930E360</t>
  </si>
  <si>
    <t>F4487</t>
  </si>
  <si>
    <t>419487D6-0FE2-4ACF-9CB3-125EF76520D0</t>
  </si>
  <si>
    <t>13</t>
  </si>
  <si>
    <t>075F5D8C-1BB6-4FA8-BC2A-B129C9DA1D2E</t>
  </si>
  <si>
    <t>F4524</t>
  </si>
  <si>
    <t>CC803CAD-989D-44A1-B744-4C96F6DD44E0</t>
  </si>
  <si>
    <t>F4545</t>
  </si>
  <si>
    <t>FBC9D43D-DE8C-4412-B9DD-E8B8552EE998</t>
  </si>
  <si>
    <t>F4509</t>
  </si>
  <si>
    <t>88D9DE8D-0B63-4BB8-B941-26C3C7E97FB0</t>
  </si>
  <si>
    <t>F4540</t>
  </si>
  <si>
    <t>83358A98-61A5-4B28-9607-E8E71867C521</t>
  </si>
  <si>
    <t>F4491</t>
  </si>
  <si>
    <t>EB6EAD7D-7E0F-4D44-8A86-9B3C4CD00EF9</t>
  </si>
  <si>
    <t>F4543</t>
  </si>
  <si>
    <t>2FA20B72-11A1-4F2C-856A-D0AECCCE163F</t>
  </si>
  <si>
    <t>F4552</t>
  </si>
  <si>
    <t>AF19A16B-83D3-4541-8D80-9BF5891D81B9</t>
  </si>
  <si>
    <t>F4490</t>
  </si>
  <si>
    <t>038797DA-EA4A-4834-8534-863FE9E645A9</t>
  </si>
  <si>
    <t>F4541</t>
  </si>
  <si>
    <t>980F0530-8C6D-4FB1-AFD0-162105422286</t>
  </si>
  <si>
    <t>F4553</t>
  </si>
  <si>
    <t>95A28598-290C-407B-AD79-6C6300DE6DFB</t>
  </si>
  <si>
    <t>F4547</t>
  </si>
  <si>
    <t>6DE0FB72-87F7-4291-9E80-AE6B92ABF109</t>
  </si>
  <si>
    <t>F4548</t>
  </si>
  <si>
    <t>D0D5B99D-BCE6-4B47-BFD5-DD51CD2AD90E</t>
  </si>
  <si>
    <t>F4549</t>
  </si>
  <si>
    <t>376C6F64-C802-443C-B9D0-237FE1EB8AC7</t>
  </si>
  <si>
    <t>F4550</t>
  </si>
  <si>
    <t>7CCD4CB7-026E-42D3-8158-4CBC9917074B</t>
  </si>
  <si>
    <t>F4554</t>
  </si>
  <si>
    <t>D25DE22E-4293-406B-80FF-7B2901BE3E11</t>
  </si>
  <si>
    <t>F4555</t>
  </si>
  <si>
    <t>BBC3E541-738A-4295-B697-904960354CF8</t>
  </si>
  <si>
    <t>F4551</t>
  </si>
  <si>
    <t>F8C7C9F4-CA41-4187-92C9-0979FFC92587</t>
  </si>
  <si>
    <t>F4532</t>
  </si>
  <si>
    <t>A63F2CA2-BEF6-4259-903D-F9EF771FC349</t>
  </si>
  <si>
    <t>F4557</t>
  </si>
  <si>
    <t>12ECD9FF-2C50-4707-A2EA-C68375A1A846</t>
  </si>
  <si>
    <t>F4559</t>
  </si>
  <si>
    <t>8A060D04-B759-4644-9769-A5B88768F6BF</t>
  </si>
  <si>
    <t>F4561</t>
  </si>
  <si>
    <t>876FA892-2C11-4397-A87B-75DD875A03AA</t>
  </si>
  <si>
    <t>F4527</t>
  </si>
  <si>
    <t>761E798D-8CE7-4AB0-A80C-B40C41B4C7C3</t>
  </si>
  <si>
    <t>35</t>
  </si>
  <si>
    <t>7193C585-C42E-4DF7-8850-C85BBA0CEC9C</t>
  </si>
  <si>
    <t>34</t>
  </si>
  <si>
    <t>A117AEE2-71A1-4BD0-B9BC-E37F8B9F0CDA</t>
  </si>
  <si>
    <t>33</t>
  </si>
  <si>
    <t>E9FD8E25-3E0F-4CE8-BCBC-46C267E74D43</t>
  </si>
  <si>
    <t>F4546</t>
  </si>
  <si>
    <t>E4D9592A-4ABF-4F57-BDC5-0798D60F3604</t>
  </si>
  <si>
    <t>F4488</t>
  </si>
  <si>
    <t>ACF554AC-0EAF-4B25-8F4C-59BF2E7B24E3</t>
  </si>
  <si>
    <t>F4560</t>
  </si>
  <si>
    <t>FC2D3D4E-B850-4231-B428-4BCAA3F12131</t>
  </si>
  <si>
    <t>F4521</t>
  </si>
  <si>
    <t>70A41C70-0606-4F8F-90ED-36F3C9D0A222</t>
  </si>
  <si>
    <t>55</t>
  </si>
  <si>
    <t>021CC80C-0F9A-496A-B906-7FC73A1CF848</t>
  </si>
  <si>
    <t>7</t>
  </si>
  <si>
    <t>58ABE31F-7172-4DC2-B3C4-573A2925E057</t>
  </si>
  <si>
    <t>F4512</t>
  </si>
  <si>
    <t>BEB4B58D-7852-407A-8AE3-1C3A7FA34374</t>
  </si>
  <si>
    <t>59</t>
  </si>
  <si>
    <t>C1C4539F-7B63-4EA4-85F3-0846EF965B6F</t>
  </si>
  <si>
    <t>16</t>
  </si>
  <si>
    <t>F9850361-8D4D-4977-B67A-06D9588D489B</t>
  </si>
  <si>
    <t>17</t>
  </si>
  <si>
    <t>C3E44877-E06B-42DB-A081-7EE35E7EB841</t>
  </si>
  <si>
    <t>14</t>
  </si>
  <si>
    <t>A6D7FEBB-3CD2-464F-84C4-46E869C0B2C6</t>
  </si>
  <si>
    <t>9</t>
  </si>
  <si>
    <t>FD64E65D-D106-4C93-865D-90C444E5E460</t>
  </si>
  <si>
    <t>47</t>
  </si>
  <si>
    <t>FB23780B-5823-4AFB-B346-63FF86EEC6D6</t>
  </si>
  <si>
    <t>15</t>
  </si>
  <si>
    <t>80FADAE0-2785-44C3-B476-68BA2EC71E9A</t>
  </si>
  <si>
    <t>F4525</t>
  </si>
  <si>
    <t>6C63197D-D59B-4DFE-A7EF-AAE60B319494</t>
  </si>
  <si>
    <t>6</t>
  </si>
  <si>
    <t>A108A57F-5632-4D16-9493-C91EF8425B0E</t>
  </si>
  <si>
    <t>8</t>
  </si>
  <si>
    <t>FC2E88C6-FE63-420D-84DC-6FE8C7C949F2</t>
  </si>
  <si>
    <t>39</t>
  </si>
  <si>
    <t>7349925E-5A91-44BF-84D7-303C4CBDF431</t>
  </si>
  <si>
    <t>F4511</t>
  </si>
  <si>
    <t>BEE0C0E0-A604-4180-AD3E-E68D815AE601</t>
  </si>
  <si>
    <t>24</t>
  </si>
  <si>
    <t>7042A853-7A78-4C9D-9A34-2D4A27B43BEA</t>
  </si>
  <si>
    <t>F4539</t>
  </si>
  <si>
    <t>D2B6BC44-0233-4CD3-A8DE-A1E4E23AD21B</t>
  </si>
  <si>
    <t>32</t>
  </si>
  <si>
    <t>16A9BABA-C003-42F3-8697-242769913CBB</t>
  </si>
  <si>
    <t>22</t>
  </si>
  <si>
    <t>EFB9590F-3839-4746-9509-E5F33E7A9DEE</t>
  </si>
  <si>
    <t>21</t>
  </si>
  <si>
    <t>D90929FD-5EA6-49D5-8073-163A83BBDC5E</t>
  </si>
  <si>
    <t>F4529</t>
  </si>
  <si>
    <t>82A2B816-F933-4012-B5BF-51C3735915BF</t>
  </si>
  <si>
    <t>948</t>
  </si>
  <si>
    <t>6D20444E-E72F-47FD-9C7D-56859777998D</t>
  </si>
  <si>
    <t>46</t>
  </si>
  <si>
    <t>45EBED23-57E2-4419-8557-DB55B7D3CA66</t>
  </si>
  <si>
    <t>65</t>
  </si>
  <si>
    <t>A817660B-C6A3-471F-AF51-31E66820B1F0</t>
  </si>
  <si>
    <t>F4513</t>
  </si>
  <si>
    <t>C734B122-9879-49D4-947D-C4C5C0C9959B</t>
  </si>
  <si>
    <t>25</t>
  </si>
  <si>
    <t>B4A89192-0680-4F1B-BD1D-B3DFA66F6813</t>
  </si>
  <si>
    <t>23</t>
  </si>
  <si>
    <t>2758EB32-F42B-41CD-BCD7-BCE7E2E5FAF4</t>
  </si>
  <si>
    <t>F4514</t>
  </si>
  <si>
    <t>32AA2A84-F517-41A3-B006-898B3C01436E</t>
  </si>
  <si>
    <t>31</t>
  </si>
  <si>
    <t>F9967CA2-4BE0-45A9-B2A4-E3617B9EE76D</t>
  </si>
  <si>
    <t>F4489</t>
  </si>
  <si>
    <t>97AEEC1D-1740-437C-8D88-5C1D90549868</t>
  </si>
  <si>
    <t>29</t>
  </si>
  <si>
    <t>2711D4AB-9481-4C90-82DB-A2E825F38C94</t>
  </si>
  <si>
    <t>54</t>
  </si>
  <si>
    <t>4C52B683-F810-4A19-B8FA-13A3307E3B66</t>
  </si>
  <si>
    <t>37</t>
  </si>
  <si>
    <t>CEF44D0E-77F5-4DEF-AC7F-71998B991BDB</t>
  </si>
  <si>
    <t>18</t>
  </si>
  <si>
    <t>7275684B-7A40-4147-AC4F-FD7275F47271</t>
  </si>
  <si>
    <t>19</t>
  </si>
  <si>
    <t>A144994B-E063-4F54-9C48-FC87A0DC7F35</t>
  </si>
  <si>
    <t>F4492</t>
  </si>
  <si>
    <t>E6DE8F62-9C4C-4CF6-BA02-9D0BFCC8C568</t>
  </si>
  <si>
    <t>20</t>
  </si>
  <si>
    <t>41BAE2E2-F783-440C-9497-023FA5B86275</t>
  </si>
  <si>
    <t>HENCO GLOBAL</t>
  </si>
  <si>
    <t>40</t>
  </si>
  <si>
    <t>C46468F4-AE90-4AD3-8564-710EA02A454E</t>
  </si>
  <si>
    <t>F4530</t>
  </si>
  <si>
    <t>10A815AC-1B6B-4B56-ABF2-4D6E407FDB97</t>
  </si>
  <si>
    <t>44</t>
  </si>
  <si>
    <t>ECA5C003-B0AD-4B2B-95E1-D18969A12A46</t>
  </si>
  <si>
    <t>64</t>
  </si>
  <si>
    <t>D5A44B89-67BF-4B0D-9DE7-AE4539143FE0</t>
  </si>
  <si>
    <t>45</t>
  </si>
  <si>
    <t>81D1AD5C-30BF-45EC-9EFD-05F99AD9E3BE</t>
  </si>
  <si>
    <t>F4515</t>
  </si>
  <si>
    <t>E2FD7311-BDC3-40B5-8550-EB093063958D</t>
  </si>
  <si>
    <t>30</t>
  </si>
  <si>
    <t>934DD371-6AFB-4E9C-A741-3AD6D9D847E2</t>
  </si>
  <si>
    <t>F4486</t>
  </si>
  <si>
    <t>1F09ADD4-9324-402D-A563-DC96C6A82D58</t>
  </si>
  <si>
    <t>F4533</t>
  </si>
  <si>
    <t>737EBBC1-26B0-4144-A371-275327036962</t>
  </si>
  <si>
    <t>F4498</t>
  </si>
  <si>
    <t>9AB7148A-6D57-4358-81B7-A44336E11C9F</t>
  </si>
  <si>
    <t>53</t>
  </si>
  <si>
    <t>6C9BA258-2974-434A-9627-F8AEBA8F0648</t>
  </si>
  <si>
    <t>894</t>
  </si>
  <si>
    <t>D17CCEC2-75A1-442B-B61E-911140F7E667</t>
  </si>
  <si>
    <t>28</t>
  </si>
  <si>
    <t>3E4B414A-FF26-4CE1-8C56-0AF763FDC334</t>
  </si>
  <si>
    <t>967</t>
  </si>
  <si>
    <t>DD14A0FC-1964-4C87-A40E-05B54F23A130</t>
  </si>
  <si>
    <t>892</t>
  </si>
  <si>
    <t>5C50D98E-6BA8-4C16-A233-14E393B64F7D</t>
  </si>
  <si>
    <t>63</t>
  </si>
  <si>
    <t>2FE1001E-56D0-4611-84C7-1D1412A260B2</t>
  </si>
  <si>
    <t>58</t>
  </si>
  <si>
    <t>634BAFCB-63F7-4A64-8CEA-C430172D1148</t>
  </si>
  <si>
    <t>12</t>
  </si>
  <si>
    <t>3E1A7C78-69C3-4176-88F3-B308AADA890A</t>
  </si>
  <si>
    <t>893</t>
  </si>
  <si>
    <t>E11C9632-F01D-4CA9-8CE3-2AF76E033C9D</t>
  </si>
  <si>
    <t>62</t>
  </si>
  <si>
    <t>117A0A2B-9C1E-465D-ADF2-FFA228B770E4</t>
  </si>
  <si>
    <t>5</t>
  </si>
  <si>
    <t>6CF9A2BA-ABF9-4571-BF3F-8C204FEC1E58</t>
  </si>
  <si>
    <t>939</t>
  </si>
  <si>
    <t>8E9321B0-2E77-43F0-9020-E5163D68BF7E</t>
  </si>
  <si>
    <t>F4510</t>
  </si>
  <si>
    <t>62FA74E2-69B3-44DA-8F24-55A3F193D021</t>
  </si>
  <si>
    <t>57</t>
  </si>
  <si>
    <t>22816925-D155-4F82-83A1-140C3E44765A</t>
  </si>
  <si>
    <t>F4516</t>
  </si>
  <si>
    <t>8C90DF91-B3D5-43EC-8271-3D8FB939C456</t>
  </si>
  <si>
    <t>F4504</t>
  </si>
  <si>
    <t>6A21B7C3-AA54-4DD2-8DF1-104B30231708</t>
  </si>
  <si>
    <t>F4558</t>
  </si>
  <si>
    <t>936A864B-31B8-4193-9FEE-1E4406C9CDD3</t>
  </si>
  <si>
    <t>Verificado o Asoc</t>
  </si>
  <si>
    <t>Estado SAT</t>
  </si>
  <si>
    <t>CfdiRelacionados</t>
  </si>
  <si>
    <t>Serie</t>
  </si>
  <si>
    <t>Folio</t>
  </si>
  <si>
    <t>Version</t>
  </si>
  <si>
    <t>TipoComprobante</t>
  </si>
  <si>
    <t>FechaTimbradoXML</t>
  </si>
  <si>
    <t>FechaEmisionXML</t>
  </si>
  <si>
    <t>LugarDeExpedicion</t>
  </si>
  <si>
    <t>RFC Emisor</t>
  </si>
  <si>
    <t>Nombre Emisor</t>
  </si>
  <si>
    <t>RegimenFiscal</t>
  </si>
  <si>
    <t>RFC Receptor</t>
  </si>
  <si>
    <t>Nombre Receptor</t>
  </si>
  <si>
    <t>UsoCFDI</t>
  </si>
  <si>
    <t>RegimenFiscalReceptor</t>
  </si>
  <si>
    <t>DomicilioFiscalReceptor</t>
  </si>
  <si>
    <t>FormaDePago</t>
  </si>
  <si>
    <t>Metodo de Pago</t>
  </si>
  <si>
    <t>Complementos comprobante</t>
  </si>
  <si>
    <t>Conceptos</t>
  </si>
  <si>
    <t>Complementos conceptos</t>
  </si>
  <si>
    <t>SubTotal</t>
  </si>
  <si>
    <t>Descuento</t>
  </si>
  <si>
    <t>Total Trasladados</t>
  </si>
  <si>
    <t>Total Retenidos</t>
  </si>
  <si>
    <t>Moneda</t>
  </si>
  <si>
    <t>TipoCambio</t>
  </si>
  <si>
    <t>IVA Exento</t>
  </si>
  <si>
    <t>IVA Exento Base</t>
  </si>
  <si>
    <t>IVA Cero Base</t>
  </si>
  <si>
    <t>IVA 8 Importe</t>
  </si>
  <si>
    <t>IVA 16 Importe</t>
  </si>
  <si>
    <t>ISR Retenido</t>
  </si>
  <si>
    <t>IVA Retenido</t>
  </si>
  <si>
    <t>IEPS Retenido</t>
  </si>
  <si>
    <t>Ret ISR 1.25 Importe</t>
  </si>
  <si>
    <t>Ret IVA 10.6667 Importe</t>
  </si>
  <si>
    <t>Ret IVA 8 Importe</t>
  </si>
  <si>
    <t>Ret IVA 6 Importe</t>
  </si>
  <si>
    <t>Ret IVA 16 Importe</t>
  </si>
  <si>
    <t>No Certificado SAT</t>
  </si>
  <si>
    <t>No Certificado Emisor</t>
  </si>
  <si>
    <t>Archivo XML</t>
  </si>
  <si>
    <t>F</t>
  </si>
  <si>
    <t>I - Ingreso</t>
  </si>
  <si>
    <t>2025-03-04T10:37:38</t>
  </si>
  <si>
    <t>2025-03-04T10:35:39</t>
  </si>
  <si>
    <t>601 - General de Ley Personas Morales</t>
  </si>
  <si>
    <t>BLO1508261JA</t>
  </si>
  <si>
    <t>G03 - Gastos en general</t>
  </si>
  <si>
    <t>99 - Por definir</t>
  </si>
  <si>
    <t xml:space="preserve">SERVICIO LOGISTICO: TERRESTRE ORIGEN: CHARLOTTE, NC DESTINO: LAREDO, TX PRO NUMBER: 1118542 OBSERVACIONES: BL25-497 </t>
  </si>
  <si>
    <t>C:\AdminXML\BovedaCFDi\MME1507071ZA\Emitidas\2025\03\05BF2ED7-0CE4-42C0-B1D6-D2CDCEE44E75@0000000000XX0.xml</t>
  </si>
  <si>
    <t>2025-03-04T10:39:17</t>
  </si>
  <si>
    <t>2025-03-04T10:38:10</t>
  </si>
  <si>
    <t>CPM1604014I1</t>
  </si>
  <si>
    <t xml:space="preserve">SERVICIO LOGISTICO: TERRESTRE ORIGEN: EL MARQUÉS, QA DESTINO: SAN LUIS POTOSÍ, SL PRO NUMBER: 1119262 OBSERVACIONES: 2536225 / A. Raymond  / 1477670 </t>
  </si>
  <si>
    <t>C:\AdminXML\BovedaCFDi\MME1507071ZA\Emitidas\2025\03\122F9E84-EE04-4C0E-8144-680B4265004C@0000000000XX0.xml</t>
  </si>
  <si>
    <t>2025-03-04T10:40:47</t>
  </si>
  <si>
    <t>2025-03-04T10:39:40</t>
  </si>
  <si>
    <t>SERVICIO LOGISTICO: TERRESTRE ORIGEN: EL MARQUÉS, QA DESTINO: SILAO CENTRO, GJ PRO NUMBER: 1119654 OBSERVACIONES: 2536351 / Technimark / 1466030</t>
  </si>
  <si>
    <t>C:\AdminXML\BovedaCFDi\MME1507071ZA\Emitidas\2025\03\FC252273-884E-4ADB-BE50-A2D6333E40F3@0000000000XX0.xml</t>
  </si>
  <si>
    <t>2025-03-04T10:42:25</t>
  </si>
  <si>
    <t>2025-03-04T10:41:14</t>
  </si>
  <si>
    <t>SERVICIO LOGISTICO: TERRESTRE ORIGEN: EL MARQUÉS, QA DESTINO: COLONIA MÉXICO, QA PRO NUMBER: 1119659 OBSERVACIONES: 2536350 / GLN / 1479923</t>
  </si>
  <si>
    <t>C:\AdminXML\BovedaCFDi\MME1507071ZA\Emitidas\2025\03\E6BA7F42-1BBC-4756-8688-B4A4AA7313EE@0000000000XX0.xml</t>
  </si>
  <si>
    <t>2025-03-04T10:43:54</t>
  </si>
  <si>
    <t>2025-03-04T10:42:52</t>
  </si>
  <si>
    <t xml:space="preserve">SERVICIO LOGISTICO: TERRESTRE ORIGEN: APODACA CENTRO, NX DESTINO: EL MARQUÉS, QA PRO NUMBER: 1119663 OBSERVACIONES: BOL#: 2505200051 / PO# 5175007 </t>
  </si>
  <si>
    <t>C:\AdminXML\BovedaCFDi\MME1507071ZA\Emitidas\2025\03\B2F3D698-A2FE-4186-97A7-C7808DDCFA8E@0000000000XX0.xml</t>
  </si>
  <si>
    <t>2025-03-04T10:45:55</t>
  </si>
  <si>
    <t>2025-03-04T10:44:22</t>
  </si>
  <si>
    <t xml:space="preserve">SERVICIO LOGISTICO: TERRESTRE ORIGEN: EL MARQUÉS, QA DESTINO: BENITO JUÁREZ, QA PRO NUMBER: 1120270 OBSERVACIONES: Folio: OSQRO-6564 </t>
  </si>
  <si>
    <t>C:\AdminXML\BovedaCFDi\MME1507071ZA\Emitidas\2025\03\853575CE-C4D9-4A42-B717-1F773030BE2C@0000000000XX0.xml</t>
  </si>
  <si>
    <t>AB32F709-6BD6-4490-8602-AAE700F13CF4</t>
  </si>
  <si>
    <t>F4479</t>
  </si>
  <si>
    <t>2025-03-04T10:57:18</t>
  </si>
  <si>
    <t>2025-03-04T10:55:20</t>
  </si>
  <si>
    <t>IMG860612JKA</t>
  </si>
  <si>
    <t>SERVICIO LOGISTICO: MARITIMO ORIGEN: DENAMARK, XX DESTINO: CASTAÑOS CENTRO, CU PRO NUMBER: 1060077 OBSERVACIONES: OC2024007401A</t>
  </si>
  <si>
    <t>C:\AdminXML\BovedaCFDi\MME1507071ZA\Emitidas\2025\03\AB32F709-6BD6-4490-8602-AAE700F13CF4@0000000000XX0.xml</t>
  </si>
  <si>
    <t>2025-03-04T11:02:18</t>
  </si>
  <si>
    <t>2025-03-04T11:01:14</t>
  </si>
  <si>
    <t>CFM970129RG7</t>
  </si>
  <si>
    <t>SERVICIO LOGISTICO: TERRESTRE ORIGEN: MANZANILLO, CL DESTINO: CHIHUAHUA, CI PRO NUMBER: 1120844 OBSERVACIONES: 1443820009816</t>
  </si>
  <si>
    <t>C:\AdminXML\BovedaCFDi\MME1507071ZA\Emitidas\2025\03\615BD083-D710-42B0-A80F-767A81B049DB@0000000000XX0.xml</t>
  </si>
  <si>
    <t>2025-03-04T11:03:54</t>
  </si>
  <si>
    <t>2025-03-04T11:02:47</t>
  </si>
  <si>
    <t>SERVICIO LOGISTICO: TERRESTRE ORIGEN: APODACA CENTRO, NX DESTINO: IZTAPALAPA, DF PRO NUMBER: 1120300 OBSERVACIONES: 1476984 / Vinoplastic / OCQ10426</t>
  </si>
  <si>
    <t>C:\AdminXML\BovedaCFDi\MME1507071ZA\Emitidas\2025\03\7F70E0F5-E3B5-41D8-A85E-4CECD2BBBC49@0000000000XX0.xml</t>
  </si>
  <si>
    <t>2025-03-04T11:05:12</t>
  </si>
  <si>
    <t>2025-03-04T11:04:18</t>
  </si>
  <si>
    <t>CTU940107CK8</t>
  </si>
  <si>
    <t>REPORTE DE COMISIONES ORIGEN: NA DESTINO: NA PRO NUMBER: NA OBSERVACIONES: NA</t>
  </si>
  <si>
    <t>C:\AdminXML\BovedaCFDi\MME1507071ZA\Emitidas\2025\03\E2045665-7B12-4CC7-9B28-9502DE3C6DC2@0000000000XX0.xml</t>
  </si>
  <si>
    <t>2025-03-04T11:06:32</t>
  </si>
  <si>
    <t>2025-03-04T11:05:38</t>
  </si>
  <si>
    <t>CFO030723285</t>
  </si>
  <si>
    <t xml:space="preserve">SERVICIO LOGISTICO: TERRESTRE ORIGEN: ERIE, PA DESTINO: LAREDO, TX PRO NUMBER: 1120864 OBSERVACIONES: C45695 </t>
  </si>
  <si>
    <t>C:\AdminXML\BovedaCFDi\MME1507071ZA\Emitidas\2025\03\F42C0258-7A71-4B46-9FFC-CF3B76082FD6@0000000000XX0.xml</t>
  </si>
  <si>
    <t>2025-03-04T11:08:27</t>
  </si>
  <si>
    <t>2025-03-04T11:07:27</t>
  </si>
  <si>
    <t>SERVICIO LOGISTICO: TERRESTRE ORIGEN: MILWAUKEE, WI DESTINO: MILWAUKEE, WI PRO NUMBER: 1120945 OBSERVACIONES: C45726</t>
  </si>
  <si>
    <t>C:\AdminXML\BovedaCFDi\MME1507071ZA\Emitidas\2025\03\2C44C0D2-DD27-4586-98BB-481DF28AC6A4@0000000000XX0.xml</t>
  </si>
  <si>
    <t>2025-03-04T11:09:49</t>
  </si>
  <si>
    <t>2025-03-04T11:08:55</t>
  </si>
  <si>
    <t xml:space="preserve">SERVICIO LOGISTICO: TERRESTRE ORIGEN: CANTON, MI DESTINO: LAREDO, TX PRO NUMBER: 1121033 OBSERVACIONES: C45798 </t>
  </si>
  <si>
    <t>C:\AdminXML\BovedaCFDi\MME1507071ZA\Emitidas\2025\03\4CB15B85-AA36-438E-A682-B415221F97F9@0000000000XX0.xml</t>
  </si>
  <si>
    <t>2025-03-04T11:11:18</t>
  </si>
  <si>
    <t>2025-03-04T11:10:24</t>
  </si>
  <si>
    <t>DRO190903817</t>
  </si>
  <si>
    <t xml:space="preserve">SERVICIO LOGISTICO: TERRESTRE ORIGEN: LAREDO, TX DESTINO: HOLLAND, MI PRO NUMBER: 1114633 OBSERVACIONES: SG9L0012735 </t>
  </si>
  <si>
    <t>C:\AdminXML\BovedaCFDi\MME1507071ZA\Emitidas\2025\03\1F09ADD4-9324-402D-A563-DC96C6A82D58@0000000000XX0.xml</t>
  </si>
  <si>
    <t>2025-03-04T11:12:51</t>
  </si>
  <si>
    <t>2025-03-04T11:11:58</t>
  </si>
  <si>
    <t>EOP640608I13</t>
  </si>
  <si>
    <t xml:space="preserve">SERVICIO LOGISTICO: TERRESTRE ORIGEN: EL PASO, TX DESTINO: ÁLVAREZ DEL CASTILLO, JA PRO NUMBER: 1117914 OBSERVACIONES: PL6-OV25-INCA1-00408-2753-573040-USD </t>
  </si>
  <si>
    <t>C:\AdminXML\BovedaCFDi\MME1507071ZA\Emitidas\2025\03\419487D6-0FE2-4ACF-9CB3-125EF76520D0@0000000000XX0.xml</t>
  </si>
  <si>
    <t>2025-03-04T11:14:14</t>
  </si>
  <si>
    <t>2025-03-04T11:13:21</t>
  </si>
  <si>
    <t xml:space="preserve">SERVICIO LOGISTICO: TERRESTRE ORIGEN: LAREDO, TX DESTINO: VANCE, AL PRO NUMBER: 1120614 OBSERVACIONES: PL7-OV25-OUTC1-00354-4514-639208-USD </t>
  </si>
  <si>
    <t>C:\AdminXML\BovedaCFDi\MME1507071ZA\Emitidas\2025\03\ACF554AC-0EAF-4B25-8F4C-59BF2E7B24E3@0000000000XX0.xml</t>
  </si>
  <si>
    <t>2025-03-04T11:16:15</t>
  </si>
  <si>
    <t>2025-03-04T11:14:42</t>
  </si>
  <si>
    <t xml:space="preserve">SERVICIO LOGISTICO: TERRESTRE ORIGEN: LAREDO, TX DESTINO: VANCE, AL PRO NUMBER: 1120845 OBSERVACIONES:  PL7-OV25-OUTC1-00355-4514-639208-USD </t>
  </si>
  <si>
    <t>C:\AdminXML\BovedaCFDi\MME1507071ZA\Emitidas\2025\03\97AEEC1D-1740-437C-8D88-5C1D90549868@0000000000XX0.xml</t>
  </si>
  <si>
    <t>2025-03-04T11:18:12</t>
  </si>
  <si>
    <t>2025-03-04T11:17:19</t>
  </si>
  <si>
    <t xml:space="preserve">SERVICIO LOGISTICO: TERRESTRE ORIGEN: LAREDO, TX DESTINO: NASHVILLE, IL PRO NUMBER: 1121021 OBSERVACIONES: PL6-OV25-OUTA1-00415-2694-639208-USD </t>
  </si>
  <si>
    <t>C:\AdminXML\BovedaCFDi\MME1507071ZA\Emitidas\2025\03\038797DA-EA4A-4834-8534-863FE9E645A9@0000000000XX0.xml</t>
  </si>
  <si>
    <t>2025-03-04T11:19:39</t>
  </si>
  <si>
    <t>2025-03-04T11:18:38</t>
  </si>
  <si>
    <t xml:space="preserve">SERVICIO LOGISTICO: TERRESTRE ORIGEN: EL PASO, TX DESTINO: EL SABINO, JA PRO NUMBER: 1121354 OBSERVACIONES: PL6-OV25-INCA1-00416-2753-573040-USD </t>
  </si>
  <si>
    <t>C:\AdminXML\BovedaCFDi\MME1507071ZA\Emitidas\2025\03\EB6EAD7D-7E0F-4D44-8A86-9B3C4CD00EF9@0000000000XX0.xml</t>
  </si>
  <si>
    <t>2025-03-04T12:33:53</t>
  </si>
  <si>
    <t>2025-03-04T12:32:54</t>
  </si>
  <si>
    <t>HAS120702332</t>
  </si>
  <si>
    <t xml:space="preserve">SERVICIO LOGISTICO: TERRESTRE ORIGEN: LAREDO, TX DESTINO: LEWIS CENTER, OH PRO NUMBER: 1120921 OBSERVACIONES: 1120921 </t>
  </si>
  <si>
    <t>C:\AdminXML\BovedaCFDi\MME1507071ZA\Emitidas\2025\03\E6DE8F62-9C4C-4CF6-BA02-9D0BFCC8C568@0000000000XX0.xml</t>
  </si>
  <si>
    <t>2025-03-04T14:48:10</t>
  </si>
  <si>
    <t>2025-03-04T14:47:04</t>
  </si>
  <si>
    <t>ITC140429H19</t>
  </si>
  <si>
    <t xml:space="preserve">SERVICIO LOGISTICO: TERRESTRE ORIGEN: LAREDO, TX DESTINO: LA LOMA ALTA, GJ PRO NUMBER: 1121321 OBSERVACIONES: IET-2025-8243 </t>
  </si>
  <si>
    <t>C:\AdminXML\BovedaCFDi\MME1507071ZA\Emitidas\2025\03\629AF137-1DA0-410A-86DF-4768A78FD908@0000000000XX0.xml</t>
  </si>
  <si>
    <t>2025-03-04T14:49:47</t>
  </si>
  <si>
    <t>2025-03-04T14:48:42</t>
  </si>
  <si>
    <t>KME9705088B5</t>
  </si>
  <si>
    <t>SERVICIO LOGISTICO: TERRESTRE ORIGEN: CIUDAD JUÁREZ, CI DESTINO: CIUDAD INDUSTRIAL, GJ PRO NUMBER: 1118699 OBSERVACIONES: 71660 </t>
  </si>
  <si>
    <t>C:\AdminXML\BovedaCFDi\MME1507071ZA\Emitidas\2025\03\3E04AF63-DF8D-41F7-9B7D-41C13B60C591@0000000000XX0.xml</t>
  </si>
  <si>
    <t>2025-03-04T14:51:55</t>
  </si>
  <si>
    <t>2025-03-04T14:50:42</t>
  </si>
  <si>
    <t>SERVICIO LOGISTICO: TERRESTRE ORIGEN: CIUDAD JUÁREZ, CI DESTINO: CIUDAD INDUSTRIAL, GJ PRO NUMBER: 1120388 OBSERVACIONES: 71661</t>
  </si>
  <si>
    <t>C:\AdminXML\BovedaCFDi\MME1507071ZA\Emitidas\2025\03\1FAD089F-45C0-4184-B3B7-841E6E595200@0000000000XX0.xml</t>
  </si>
  <si>
    <t>2025-03-04T14:53:23</t>
  </si>
  <si>
    <t>2025-03-04T14:52:27</t>
  </si>
  <si>
    <t>SERVICIO LOGISTICO: TERRESTRE ORIGEN: CHIHUAHUA, CI DESTINO: CIUDAD INDUSTRIAL, GJ PRO NUMBER: 1120837 OBSERVACIONES: 71662 </t>
  </si>
  <si>
    <t>C:\AdminXML\BovedaCFDi\MME1507071ZA\Emitidas\2025\03\9E340036-6D13-42E6-B8E5-7AE658DA7FCA@0000000000XX0.xml</t>
  </si>
  <si>
    <t>2025-03-04T14:55:13</t>
  </si>
  <si>
    <t>2025-03-04T14:54:18</t>
  </si>
  <si>
    <t>MMG201001LG5</t>
  </si>
  <si>
    <t xml:space="preserve">SERVICIO LOGISTICO: TERRESTRE ORIGEN: EL MARQUÉS, QA DESTINO: ZAPOPAN, JA PRO NUMBER: 1121268 OBSERVACIONES: 1121268 </t>
  </si>
  <si>
    <t>C:\AdminXML\BovedaCFDi\MME1507071ZA\Emitidas\2025\03\72C178CC-6AFA-4405-A96B-49CBF4E830F3@0000000000XX0.xml</t>
  </si>
  <si>
    <t>2025-03-04T14:58:38</t>
  </si>
  <si>
    <t>2025-03-04T14:57:32</t>
  </si>
  <si>
    <t>USI970903M23</t>
  </si>
  <si>
    <t xml:space="preserve">SERVICIO LOGISTICO: TERRESTRE ORIGEN: JARDINES DE SANTA ISABEL, JA  DESTINO: PULASKI, TN PRO NUMBER: 1119738 OBSERVACIONES: 1119738 </t>
  </si>
  <si>
    <t>C:\AdminXML\BovedaCFDi\MME1507071ZA\Emitidas\2025\03\9AB7148A-6D57-4358-81B7-A44336E11C9F@0000000000XX0.xml</t>
  </si>
  <si>
    <t>2025-03-04T15:08:05</t>
  </si>
  <si>
    <t>2025-03-04T15:06:43</t>
  </si>
  <si>
    <t>SERVICIO LOGISTICO: TERRESTRE ORIGEN: PEACHTREE CITY, GA DESTINO: LAREDO, TX PRO NUMBER: 1120863 OBSERVACIONES: C45656</t>
  </si>
  <si>
    <t>C:\AdminXML\BovedaCFDi\MME1507071ZA\Emitidas\2025\03\BBB8A4DF-10C4-444B-B71D-0CA874F5AEB5@0000000000XX0.xml</t>
  </si>
  <si>
    <t>2025-03-05T20:00:25</t>
  </si>
  <si>
    <t>2025-03-05T19:58:57</t>
  </si>
  <si>
    <t xml:space="preserve">SERVICIO LOGISTICO: TERRESTRE ORIGEN: SAINT LOUIS, MO DESTINO: LAREDO, TX PRO NUMBER: 1120807 OBSERVACIONES: C45653 </t>
  </si>
  <si>
    <t>C:\AdminXML\BovedaCFDi\MME1507071ZA\Emitidas\2025\03\85542B66-CB30-430B-8BB2-5FB8E86DB240@0000000000XX0.xml</t>
  </si>
  <si>
    <t>2025-03-05T20:02:10</t>
  </si>
  <si>
    <t>2025-03-05T20:00:59</t>
  </si>
  <si>
    <t>Servicio de almacenaje ORIGEN: NA DESTINO: NA PRO NUMBER: February 01 to February 28 2025 OBSERVACIONES: Apodaca Warehouse</t>
  </si>
  <si>
    <t>C:\AdminXML\BovedaCFDi\MME1507071ZA\Emitidas\2025\03\66FB4D0C-EFB1-4F1B-9C5E-29CC9B49FFBA@0000000000XX0.xml</t>
  </si>
  <si>
    <t>FC</t>
  </si>
  <si>
    <t>2025-03-05T20:19:38</t>
  </si>
  <si>
    <t>2025-03-05T20:19:37</t>
  </si>
  <si>
    <t>FSA980318AL3</t>
  </si>
  <si>
    <t>SERVICIO LOGISTICO: TERRESTRE ORIGEN: COLUMBUS, IN DESTINO: FORT WAYNE, IN PRO NUMBER: 1110285 OBSERVACIONES: ID2501G5D5 / 7100169354 / 8200091138</t>
  </si>
  <si>
    <t>C:\AdminXML\BovedaCFDi\MME1507071ZA\Emitidas\2025\03\CD9E0B2D-E90B-41CD-BD0C-E089F385E272@0000000000XX0.xml</t>
  </si>
  <si>
    <t>2025-03-05T20:21:44</t>
  </si>
  <si>
    <t>2025-03-05T20:21:43</t>
  </si>
  <si>
    <t>SERVICIO LOGISTICO: TERRESTRE ORIGEN: LAREDO, TX DESTINO: CUAUTLANCINGO CORREDOR EMPRESARIAL, PU PRO NUMBER: 1114207 OBSERVACIONES: ID2501J11G / 7100171126 / 8200092594</t>
  </si>
  <si>
    <t>C:\AdminXML\BovedaCFDi\MME1507071ZA\Emitidas\2025\03\CF28D303-C041-415F-A115-213D32EA7516@0000000000XX0.xml</t>
  </si>
  <si>
    <t>2025-03-05T20:23:13</t>
  </si>
  <si>
    <t>2025-03-05T20:23:12</t>
  </si>
  <si>
    <t>SERVICIO LOGISTICO: TERRESTRE ORIGEN: QUERÉTARO (ING FERNANDO ESPINOZA GTZ), QA DESTINO: DEXTER, MO PRO NUMBER: 1115731 OBSERVACIONES: ID2502K83B / 7100171980 / 8200093528</t>
  </si>
  <si>
    <t>C:\AdminXML\BovedaCFDi\MME1507071ZA\Emitidas\2025\03\5C50D98E-6BA8-4C16-A233-14E393B64F7D@0000000000XX0.xml</t>
  </si>
  <si>
    <t>2025-03-05T20:24:43</t>
  </si>
  <si>
    <t>2025-03-05T20:24:42</t>
  </si>
  <si>
    <t>SERVICIO LOGISTICO: TERRESTRE ORIGEN: AMPLIACIÓN MONTE DEL COECILLO, GJ DESTINO: FORT WAYNE, IN PRO NUMBER: 1116302 OBSERVACIONES: XF2502KH38 / 7100172242 / 8200095918</t>
  </si>
  <si>
    <t>C:\AdminXML\BovedaCFDi\MME1507071ZA\Emitidas\2025\03\E11C9632-F01D-4CA9-8CE3-2AF76E033C9D@0000000000XX0.xml</t>
  </si>
  <si>
    <t>2025-03-05T20:25:58</t>
  </si>
  <si>
    <t>2025-03-05T20:25:57</t>
  </si>
  <si>
    <t>SERVICIO LOGISTICO: TERRESTRE ORIGEN: AUBURN HILLS, MI DESTINO: CUARTO, PU PRO NUMBER: 1116306 OBSERVACIONES: XF2502KH9N / 7100172269 / 8200093765</t>
  </si>
  <si>
    <t>C:\AdminXML\BovedaCFDi\MME1507071ZA\Emitidas\2025\03\D17CCEC2-75A1-442B-B61E-911140F7E667@0000000000XX0.xml</t>
  </si>
  <si>
    <t>2025-03-05T20:27:13</t>
  </si>
  <si>
    <t>2025-03-05T20:27:12</t>
  </si>
  <si>
    <t>SERVICIO LOGISTICO: TERRESTRE ORIGEN: CUAUTLANCINGO CORREDOR EMPRESARIAL, PU DESTINO: TOLUCA, EM PRO NUMBER: 1116339 OBSERVACIONES: ID2502KI8M / 7100172313 / 8200093801</t>
  </si>
  <si>
    <t>C:\AdminXML\BovedaCFDi\MME1507071ZA\Emitidas\2025\03\91A751DB-0F15-4B91-8F6B-CB8E85FF7F5B@0000000000XX0.xml</t>
  </si>
  <si>
    <t>2025-03-05T20:28:42</t>
  </si>
  <si>
    <t>2025-03-05T20:28:41</t>
  </si>
  <si>
    <t>SERVICIO LOGISTICO: TERRESTRE ORIGEN: FRANKLIN, OH DESTINO: LOUISVILLE, KY PRO NUMBER: 1118772 OBSERVACIONES: XF2502ML86 / 7100174610 / 8200095236</t>
  </si>
  <si>
    <t>C:\AdminXML\BovedaCFDi\MME1507071ZA\Emitidas\2025\03\372E1343-2D6B-4BBB-AF9F-29A9124D25C5@0000000000XX0.xml</t>
  </si>
  <si>
    <t>2025-03-05T20:31:22</t>
  </si>
  <si>
    <t>2025-03-05T20:31:18</t>
  </si>
  <si>
    <t>SERVICIO LOGISTICO: TERRESTRE ORIGEN: JACKSON, MI DESTINO: FRANKLIN, OH PRO NUMBER: 1119360 OBSERVACIONES: ID2502NBKD / 7100173957 / 8200095561</t>
  </si>
  <si>
    <t>C:\AdminXML\BovedaCFDi\MME1507071ZA\Emitidas\2025\03\62C8C3A2-39FF-466C-9A38-4CE277C3AE85@0000000000XX0.xml</t>
  </si>
  <si>
    <t>2025-03-05T20:32:30</t>
  </si>
  <si>
    <t>2025-03-05T20:32:29</t>
  </si>
  <si>
    <t>SERVICIO LOGISTICO: TERRESTRE ORIGEN: EDINBURGH, IN DESTINO: TOLEDO, OH PRO NUMBER: 1119513 OBSERVACIONES: ID2502ND8J / 7100174108 / 8200094685</t>
  </si>
  <si>
    <t>C:\AdminXML\BovedaCFDi\MME1507071ZA\Emitidas\2025\03\525572EE-0573-4F99-B544-13FEE972F46D@0000000000XX0.xml</t>
  </si>
  <si>
    <t>2025-03-05T20:33:42</t>
  </si>
  <si>
    <t>2025-03-05T20:33:41</t>
  </si>
  <si>
    <t>SERVICIO LOGISTICO: TERRESTRE ORIGEN: ROCHESTER, MI DESTINO: LAREDO, TX PRO NUMBER: 1119782 OBSERVACIONES: ID2502NJCH / 7100174159 / 8200095783</t>
  </si>
  <si>
    <t>C:\AdminXML\BovedaCFDi\MME1507071ZA\Emitidas\2025\03\7E076868-F5F9-4DEF-BB1F-DB439CBCB398@0000000000XX0.xml</t>
  </si>
  <si>
    <t>2025-03-05T20:35:04</t>
  </si>
  <si>
    <t>2025-03-05T20:35:03</t>
  </si>
  <si>
    <t>SERVICIO LOGISTICO: TERRESTRE ORIGEN: FRANKLIN, OH DESTINO: DEXTER, MO PRO NUMBER: 1120176 OBSERVACIONES: XF25020387 / 7100174365 / 8200095917</t>
  </si>
  <si>
    <t>C:\AdminXML\BovedaCFDi\MME1507071ZA\Emitidas\2025\03\03205FE7-9532-4732-B1F9-EFEC56231945@0000000000XX0.xml</t>
  </si>
  <si>
    <t>2025-03-05T20:36:40</t>
  </si>
  <si>
    <t>2025-03-05T20:36:37</t>
  </si>
  <si>
    <t xml:space="preserve">SERVICIO LOGISTICO: TERRESTRE ORIGEN: COLUMBUS, IN DESTINO: LAREDO, TX PRO NUMBER: 1045988 OBSERVACIONES: ID2406ME5J / 7100142882 / 8200088286 </t>
  </si>
  <si>
    <t>C:\AdminXML\BovedaCFDi\MME1507071ZA\Emitidas\2025\03\ACCBE841-2EF4-4B2A-AC46-336C20D9DE8D@0000000000XX0.xml</t>
  </si>
  <si>
    <t>22AF426C-3DF9-4D8F-A9FA-2CDE9493CF40</t>
  </si>
  <si>
    <t>2025-03-05T20:38:05</t>
  </si>
  <si>
    <t>2025-03-05T20:38:04</t>
  </si>
  <si>
    <t>SERVICIO LOGISTICO: TERRESTRE ORIGEN: CHIPPEWA FALLS, WI DESTINO: FINSA, PU PRO NUMBER: 1096434 OBSERVACIONES: ID24115ECA / 7100162508 / 8200085906</t>
  </si>
  <si>
    <t>C:\AdminXML\BovedaCFDi\MME1507071ZA\Emitidas\2025\03\22AF426C-3DF9-4D8F-A9FA-2CDE9493CF40@0000000000XX0.xml</t>
  </si>
  <si>
    <t>2025-03-05T20:39:14</t>
  </si>
  <si>
    <t>2025-03-05T20:39:13</t>
  </si>
  <si>
    <t>SERVICIO LOGISTICO: TERRESTRE ORIGEN: ACUEDUCTO TENAYUCA, EM DESTINO: CUARTO, PU PRO NUMBER: 1103231 OBSERVACIONES: ID2412BIN7 / 7100166482 / 8200089815</t>
  </si>
  <si>
    <t>C:\AdminXML\BovedaCFDi\MME1507071ZA\Emitidas\2025\03\411D3DD3-5569-402F-B714-C61AEFE89077@0000000000XX0.xml</t>
  </si>
  <si>
    <t>2025-03-05T20:41:35</t>
  </si>
  <si>
    <t>2025-03-05T20:41:34</t>
  </si>
  <si>
    <t>XEXX010101000</t>
  </si>
  <si>
    <t>S01 - Sin efectos fiscales</t>
  </si>
  <si>
    <t>616 - Sin obligaciones fiscales</t>
  </si>
  <si>
    <t>SERVICIO LOGISTICO: TERRESTRE ORIGEN: INDEPENDENCE, MO DESTINO: SALINE, MI PRO NUMBER: 1102472 OBSERVACIONES: XF2412B9IC / XF2412B9IC / XF2412B9IC</t>
  </si>
  <si>
    <t>C:\AdminXML\BovedaCFDi\MME1507071ZA\Emitidas\2025\03\E8F29EB3-762C-4583-B889-C72039590AFD@0000000000XX0.xml</t>
  </si>
  <si>
    <t>2025-03-05T20:43:03</t>
  </si>
  <si>
    <t>2025-03-05T20:43:02</t>
  </si>
  <si>
    <t>SERVICIO LOGISTICO: TERRESTRE ORIGEN: INDEPENDENCE, MO DESTINO: SALINE, MI PRO NUMBER: 1102475 OBSERVACIONES: XF2412B9I2 / XF2412B9I2 / XF2412B9I2</t>
  </si>
  <si>
    <t>C:\AdminXML\BovedaCFDi\MME1507071ZA\Emitidas\2025\03\2CFD400E-DFE7-4B63-B162-0826F76F4A85@0000000000XX0.xml</t>
  </si>
  <si>
    <t>2025-03-05T20:44:23</t>
  </si>
  <si>
    <t>2025-03-05T20:44:20</t>
  </si>
  <si>
    <t>SERVICIO LOGISTICO: TERRESTRE ORIGEN: INDEPENDENCE, MO DESTINO: SALINE, MI PRO NUMBER: 1102328 OBSERVACIONES: XF2412B44I / XF2412B44I / XF2412B44I</t>
  </si>
  <si>
    <t>C:\AdminXML\BovedaCFDi\MME1507071ZA\Emitidas\2025\03\F265598A-60B2-4D3A-98CB-AC82272EB224@0000000000XX0.xml</t>
  </si>
  <si>
    <t>2025-03-05T20:46:02</t>
  </si>
  <si>
    <t>2025-03-05T20:46:01</t>
  </si>
  <si>
    <t>SERVICIO LOGISTICO: TERRESTRE ORIGEN: INDEPENDENCE, MO DESTINO: SALINE, MI PRO NUMBER: 1102331 OBSERVACIONES: XF2412B454 / XF2412B454 / XF2412B454</t>
  </si>
  <si>
    <t>C:\AdminXML\BovedaCFDi\MME1507071ZA\Emitidas\2025\03\251DD9DE-2F49-4DF6-AB6D-D9333B0EA425@0000000000XX0.xml</t>
  </si>
  <si>
    <t>2025-03-05T20:48:50</t>
  </si>
  <si>
    <t>2025-03-05T20:48:49</t>
  </si>
  <si>
    <t>SERVICIO LOGISTICO: TERRESTRE ORIGEN: ROMULUS, MI DESTINO: GRAIN VALLEY, MO PRO NUMBER: 1102367 OBSERVACIONES: XF2412B48B / XF2412B48B / XF2412B48B</t>
  </si>
  <si>
    <t>C:\AdminXML\BovedaCFDi\MME1507071ZA\Emitidas\2025\03\B59F08F5-AED6-4BB6-A573-210DFFB2AB35@0000000000XX0.xml</t>
  </si>
  <si>
    <t>2025-03-05T20:50:17</t>
  </si>
  <si>
    <t>2025-03-05T20:50:16</t>
  </si>
  <si>
    <t xml:space="preserve">SERVICIO LOGISTICO: TERRESTRE ORIGEN: INDEPENDENCE, MO DESTINO: SALINE, MI PRO NUMBER: 1102876 OBSERVACIONES: XF2412BIF0 / XF2412BIF0 / XF2412BIF0 </t>
  </si>
  <si>
    <t>C:\AdminXML\BovedaCFDi\MME1507071ZA\Emitidas\2025\03\E006B911-6422-4D1D-8123-BF880237A91A@0000000000XX0.xml</t>
  </si>
  <si>
    <t>2025-03-05T20:52:11</t>
  </si>
  <si>
    <t>2025-03-05T20:52:08</t>
  </si>
  <si>
    <t>SERVICIO LOGISTICO: TERRESTRE ORIGEN: CEDAR SPRINGS, MI DESTINO: SALINE, MI PRO NUMBER: 1103104 OBSERVACIONES: XF2412BJF3 / XF2412BJF3 / XF2412BJF3</t>
  </si>
  <si>
    <t>C:\AdminXML\BovedaCFDi\MME1507071ZA\Emitidas\2025\03\11D9742E-3442-48C8-B404-7EFB53733284@0000000000XX0.xml</t>
  </si>
  <si>
    <t>2025-03-05T20:54:05</t>
  </si>
  <si>
    <t>2025-03-05T20:54:04</t>
  </si>
  <si>
    <t>SERVICIO LOGISTICO: TERRESTRE ORIGEN: MEBANE, NC DESTINO: SPRING HILL, TN PRO NUMBER: 1104012 OBSERVACIONES: XF2412CA6A / XF2412CA6A / XF2412CA6A</t>
  </si>
  <si>
    <t>C:\AdminXML\BovedaCFDi\MME1507071ZA\Emitidas\2025\03\A085F5F1-A64A-4F23-A28A-562A61DA0170@0000000000XX0.xml</t>
  </si>
  <si>
    <t>2025-03-05T20:55:42</t>
  </si>
  <si>
    <t>2025-03-05T20:55:41</t>
  </si>
  <si>
    <t>SERVICIO LOGISTICO: TERRESTRE ORIGEN: SALINE, MI DESTINO: INDEPENDENCE, MO PRO NUMBER: 1104190 OBSERVACIONES: XF2412CF82 / XF2412CF82 / XF2412CF82</t>
  </si>
  <si>
    <t>C:\AdminXML\BovedaCFDi\MME1507071ZA\Emitidas\2025\03\798BEB47-E823-4B46-BDC2-2F0D6F97D4C6@0000000000XX0.xml</t>
  </si>
  <si>
    <t>2025-03-05T20:57:09</t>
  </si>
  <si>
    <t>2025-03-05T20:57:08</t>
  </si>
  <si>
    <t xml:space="preserve">SERVICIO LOGISTICO: TERRESTRE ORIGEN: SALINE, MI DESTINO: INDEPENDENCE, MO PRO NUMBER: 1104192 OBSERVACIONES: XF2412CF6A / XF2412CF6A / XF2412CF6A </t>
  </si>
  <si>
    <t>C:\AdminXML\BovedaCFDi\MME1507071ZA\Emitidas\2025\03\2F9F4A9D-048E-4784-9373-A674F3F34AD4@0000000000XX0.xml</t>
  </si>
  <si>
    <t>2025-03-05T20:58:21</t>
  </si>
  <si>
    <t>2025-03-05T20:58:20</t>
  </si>
  <si>
    <t>SERVICIO LOGISTICO: TERRESTRE ORIGEN: SALINE, MI DESTINO: GRAIN VALLEY, MO PRO NUMBER: 1104195 OBSERVACIONES: XF2412CFA4 / XF2412CFA4 / XF2412CFA4</t>
  </si>
  <si>
    <t>C:\AdminXML\BovedaCFDi\MME1507071ZA\Emitidas\2025\03\24C5A38A-46DE-45D0-9641-36DEDC4D4ED7@0000000000XX0.xml</t>
  </si>
  <si>
    <t>2025-03-05T20:59:37</t>
  </si>
  <si>
    <t>2025-03-05T20:59:36</t>
  </si>
  <si>
    <t>SERVICIO LOGISTICO: TERRESTRE ORIGEN: SALINE, MI DESTINO: INDEPENDENCE, MO PRO NUMBER: 1105057 OBSERVACIONES: XF2412D62F / XF2412D62F / XF2412D62F</t>
  </si>
  <si>
    <t>C:\AdminXML\BovedaCFDi\MME1507071ZA\Emitidas\2025\03\A39AC69D-87FD-4063-BD62-EBA5B571A868@0000000000XX0.xml</t>
  </si>
  <si>
    <t>2025-03-05T21:01:01</t>
  </si>
  <si>
    <t>2025-03-05T21:01:00</t>
  </si>
  <si>
    <t xml:space="preserve">SERVICIO LOGISTICO: TERRESTRE ORIGEN: INDEPENDENCE, MO DESTINO: SALINE, MI PRO NUMBER: 1102875 OBSERVACIONES: XF2412BIE4 / XF2412BIE4 / XF2412BIE4 </t>
  </si>
  <si>
    <t>C:\AdminXML\BovedaCFDi\MME1507071ZA\Emitidas\2025\03\6B859ABB-FD33-454C-AEBB-C1DDB3099CCE@0000000000XX0.xml</t>
  </si>
  <si>
    <t>92A9F9E3-424B-437C-BB79-96AD46FE0EE3</t>
  </si>
  <si>
    <t>2025-03-05T21:02:22</t>
  </si>
  <si>
    <t>2025-03-05T21:02:21</t>
  </si>
  <si>
    <t>SERVICIO LOGISTICO: TERRESTRE ORIGEN: GRAIN VALLEY, MO DESTINO: SPRING HILL, TN PRO NUMBER: 1100838 OBSERVACIONES: XF24129LB6 / XF24129LB6 / XF24129LB6</t>
  </si>
  <si>
    <t>C:\AdminXML\BovedaCFDi\MME1507071ZA\Emitidas\2025\03\92A9F9E3-424B-437C-BB79-96AD46FE0EE3@0000000000XX0.xml</t>
  </si>
  <si>
    <t>BE97CE4A-7ABA-49BA-8C31-C115FE8FEB77</t>
  </si>
  <si>
    <t>2025-03-05T21:04:01</t>
  </si>
  <si>
    <t>2025-03-05T21:04:00</t>
  </si>
  <si>
    <t>SERVICIO LOGISTICO: TERRESTRE ORIGEN: ATHENS, TN DESTINO: SPRING HILL, TN PRO NUMBER: 1101166 OBSERVACIONES: XF2412A57D / 7100166008 / 8200089066</t>
  </si>
  <si>
    <t>C:\AdminXML\BovedaCFDi\MME1507071ZA\Emitidas\2025\03\BE97CE4A-7ABA-49BA-8C31-C115FE8FEB77@0000000000XX0.xml</t>
  </si>
  <si>
    <t>2025-03-05T21:06:12</t>
  </si>
  <si>
    <t>2025-03-05T21:06:11</t>
  </si>
  <si>
    <t>SERVICIO LOGISTICO: TERRESTRE ORIGEN: ATHENS, TN DESTINO: SPRING HILL, TN PRO NUMBER: 1102571 OBSERVACIONES: ID2412BAJB / 7100166198 / 8200088785</t>
  </si>
  <si>
    <t>C:\AdminXML\BovedaCFDi\MME1507071ZA\Emitidas\2025\03\4E237FC0-8F0C-4565-A8C7-3C0BEDD204C3@0000000000XX0.xml</t>
  </si>
  <si>
    <t>DA058112-80A9-4C74-81EB-70A7A6DB172D</t>
  </si>
  <si>
    <t>2025-03-05T21:08:11</t>
  </si>
  <si>
    <t>2025-03-05T21:08:10</t>
  </si>
  <si>
    <t xml:space="preserve">SERVICIO LOGISTICO: TERRESTRE ORIGEN: DANVILLE, KY DESTINO: SPRING HILL, TN PRO NUMBER: 1100191 OBSERVACIONES: XF24129C10 / XF24129C10 / XF24129C10 </t>
  </si>
  <si>
    <t>C:\AdminXML\BovedaCFDi\MME1507071ZA\Emitidas\2025\03\DA058112-80A9-4C74-81EB-70A7A6DB172D@0000000000XX0.xml</t>
  </si>
  <si>
    <t>2025-03-05T21:09:47</t>
  </si>
  <si>
    <t>2025-03-05T21:09:45</t>
  </si>
  <si>
    <t>SERVICIO LOGISTICO: TERRESTRE ORIGEN: SPRING HILL, TN DESTINO: LOUISVILLE, KY PRO NUMBER: 1118829 OBSERVACIONES: XF2502N1IL / XF2502N1IL / XF2502N1IL</t>
  </si>
  <si>
    <t>C:\AdminXML\BovedaCFDi\MME1507071ZA\Emitidas\2025\03\7DBB9B08-83ED-43BA-A423-7FBD6CBB56FE@0000000000XX0.xml</t>
  </si>
  <si>
    <t>2025-03-05T21:11:17</t>
  </si>
  <si>
    <t>2025-03-05T21:11:16</t>
  </si>
  <si>
    <t>SERVICIO LOGISTICO: TERRESTRE ORIGEN: SPRING HILL, TN DESTINO: LOUISVILLE, KY PRO NUMBER: 1118830 OBSERVACIONES: XF2502N1KN / XF2502N1KN / XF2502N1KN</t>
  </si>
  <si>
    <t>C:\AdminXML\BovedaCFDi\MME1507071ZA\Emitidas\2025\03\03649473-2873-455D-9799-3D657E115BC6@0000000000XX0.xml</t>
  </si>
  <si>
    <t>2025-03-05T21:13:36</t>
  </si>
  <si>
    <t>2025-03-05T21:13:35</t>
  </si>
  <si>
    <t>SERVICIO LOGISTICO: TERRESTRE ORIGEN: CANTON, GA DESTINO: LOUISVILLE, KY PRO NUMBER: 1119404 OBSERVACIONES: XF2502NC92 / XF2502NC92 / XF2502NC92</t>
  </si>
  <si>
    <t>C:\AdminXML\BovedaCFDi\MME1507071ZA\Emitidas\2025\03\EB515999-08E6-44D4-886F-F001B6454E0F@0000000000XX0.xml</t>
  </si>
  <si>
    <t>2025-03-05T21:15:00</t>
  </si>
  <si>
    <t>2025-03-05T21:14:59</t>
  </si>
  <si>
    <t>SERVICIO LOGISTICO: TERRESTRE ORIGEN: LOUISVILLE, KY DESTINO: NORTH VERNON, IN PRO NUMBER: 1115788 OBSERVACIONES: XF2502K9EL / 7100172052 / 8200093467</t>
  </si>
  <si>
    <t>C:\AdminXML\BovedaCFDi\MME1507071ZA\Emitidas\2025\03\57B01B98-C256-4912-B0E5-C7ADB3EEAFD1@0000000000XX0.xml</t>
  </si>
  <si>
    <t>2025-03-05T21:16:22</t>
  </si>
  <si>
    <t>2025-03-05T21:16:21</t>
  </si>
  <si>
    <t>SERVICIO LOGISTICO: TERRESTRE ORIGEN: SALINE, MI DESTINO: LOUISVILLE, KY PRO NUMBER: 1115952 OBSERVACIONES: XF2502KB6B / XF2502KB6B / XF2502KB6B</t>
  </si>
  <si>
    <t>C:\AdminXML\BovedaCFDi\MME1507071ZA\Emitidas\2025\03\DC22CD3F-E963-440F-ACB2-228CAB19E666@0000000000XX0.xml</t>
  </si>
  <si>
    <t>2025-03-05T21:19:46</t>
  </si>
  <si>
    <t>2025-03-05T21:19:45</t>
  </si>
  <si>
    <t>SERVICIO LOGISTICO: TERRESTRE ORIGEN: ROCHESTER, MI DESTINO: SPRING HILL, TN PRO NUMBER: 1117781 OBSERVACIONES: XF2502LN59 / 7100173844 / 8200094632</t>
  </si>
  <si>
    <t>C:\AdminXML\BovedaCFDi\MME1507071ZA\Emitidas\2025\03\2B3CFF82-A38F-4C59-B214-D0418748620F@0000000000XX0.xml</t>
  </si>
  <si>
    <t>2025-03-05T21:23:04</t>
  </si>
  <si>
    <t>2025-03-05T21:23:03</t>
  </si>
  <si>
    <t>SERVICIO LOGISTICO: TERRESTRE ORIGEN: HOLLAND, MI DESTINO: SPRING HILL, TN PRO NUMBER: 1118570 OBSERVACIONES: XF2502MK5E / XF2502MK5E / XF2502MK5E</t>
  </si>
  <si>
    <t>C:\AdminXML\BovedaCFDi\MME1507071ZA\Emitidas\2025\03\CF1E4FA4-EC61-4C37-A907-2430D8F73F73@0000000000XX0.xml</t>
  </si>
  <si>
    <t>2025-03-05T21:25:24</t>
  </si>
  <si>
    <t>2025-03-05T21:25:23</t>
  </si>
  <si>
    <t>SERVICIO LOGISTICO: TERRESTRE ORIGEN: SPRING HILL, TN DESTINO: CHATTANOOGA, TN PRO NUMBER: 1118913 OBSERVACIONES: XF2502N2LD / XF2502N2LD /XF2502N2LD</t>
  </si>
  <si>
    <t>C:\AdminXML\BovedaCFDi\MME1507071ZA\Emitidas\2025\03\86BB2A85-4BCE-428D-A032-55D1946CA45E@0000000000XX0.xml</t>
  </si>
  <si>
    <t>2025-03-05T21:27:29</t>
  </si>
  <si>
    <t>2025-03-05T21:27:28</t>
  </si>
  <si>
    <t>SERVICIO LOGISTICO: TERRESTRE ORIGEN: SPRING HILL, TN DESTINO: CHATTANOOGA, TN PRO NUMBER: 1119627 OBSERVACIONES: XF2502NIB7 / XF2502NIB7 / XF2502NIB7</t>
  </si>
  <si>
    <t>C:\AdminXML\BovedaCFDi\MME1507071ZA\Emitidas\2025\03\70DD84A3-A660-4CC4-9898-E5EEEFD7B0CB@0000000000XX0.xml</t>
  </si>
  <si>
    <t>2025-03-05T21:29:08</t>
  </si>
  <si>
    <t>2025-03-05T21:29:07</t>
  </si>
  <si>
    <t>SERVICIO LOGISTICO: TERRESTRE ORIGEN: LOUISVILLE, KY DESTINO: LOUISVILLE, KY PRO NUMBER: 1119556 OBSERVACIONES: XF2502NHCJ / XF2502NHCJ / XF2502NHCJ</t>
  </si>
  <si>
    <t>C:\AdminXML\BovedaCFDi\MME1507071ZA\Emitidas\2025\03\43FC4B95-463F-450D-8FBA-BAD4923C23A6@0000000000XX0.xml</t>
  </si>
  <si>
    <t>2025-03-05T21:30:40</t>
  </si>
  <si>
    <t>2025-03-05T21:30:39</t>
  </si>
  <si>
    <t>SERVICIO LOGISTICO: TERRESTRE ORIGEN: FLINT, MI DESTINO: LOUISVILLE, KY PRO NUMBER: 1120016 OBSERVACIONES: XF250202IC / XF250202IC / XF250202IC</t>
  </si>
  <si>
    <t>C:\AdminXML\BovedaCFDi\MME1507071ZA\Emitidas\2025\03\5467A86E-41A5-436F-A5ED-7913DEA1A718@0000000000XX0.xml</t>
  </si>
  <si>
    <t>2025-03-05T21:32:02</t>
  </si>
  <si>
    <t>2025-03-05T21:32:01</t>
  </si>
  <si>
    <t>SERVICIO LOGISTICO: TERRESTRE ORIGEN: LOUISVILLE, KY DESTINO: LOUISVILLE, KY PRO NUMBER: 1120050 OBSERVACIONES:  XF250202AE / XF250202AE / XF250202AE</t>
  </si>
  <si>
    <t>C:\AdminXML\BovedaCFDi\MME1507071ZA\Emitidas\2025\03\770FA8C8-7713-4784-9A2A-714A469EB64B@0000000000XX0.xml</t>
  </si>
  <si>
    <t>2025-03-05T21:33:19</t>
  </si>
  <si>
    <t>2025-03-05T21:33:18</t>
  </si>
  <si>
    <t>SERVICIO LOGISTICO: TERRESTRE ORIGEN: EVANSVILLE, IN DESTINO: FRASER, MI PRO NUMBER: 1120090 OBSERVACIONES: XF2502034N / XF2502034N / XF2502034N</t>
  </si>
  <si>
    <t>C:\AdminXML\BovedaCFDi\MME1507071ZA\Emitidas\2025\03\933707F3-26CD-46FB-B0B4-CDFEAF14B009@0000000000XX0.xml</t>
  </si>
  <si>
    <t>2025-03-05T21:34:41</t>
  </si>
  <si>
    <t>2025-03-05T21:34:40</t>
  </si>
  <si>
    <t>SERVICIO LOGISTICO: TERRESTRE ORIGEN: SPRING HILL, TN DESTINO: CHATTANOOGA, TN PRO NUMBER: 1120105 OBSERVACIONES: XF25020337 / XF25020337 / XF25020337</t>
  </si>
  <si>
    <t>C:\AdminXML\BovedaCFDi\MME1507071ZA\Emitidas\2025\03\E406A0B1-4103-456A-9D16-7220C2BD05D4@0000000000XX0.xml</t>
  </si>
  <si>
    <t>2025-03-05T21:35:59</t>
  </si>
  <si>
    <t>2025-03-05T21:35:58</t>
  </si>
  <si>
    <t>SERVICIO LOGISTICO: TERRESTRE ORIGEN: SPRING HILL, TN DESTINO: CHATTANOOGA, TN PRO NUMBER: 1120504 OBSERVACIONES: XF25020BJE / XF25020BJE / XF25020BJE</t>
  </si>
  <si>
    <t>C:\AdminXML\BovedaCFDi\MME1507071ZA\Emitidas\2025\03\6B133B95-3167-4D81-89E8-56F4EBC45C81@0000000000XX0.xml</t>
  </si>
  <si>
    <t>2025-03-05T21:42:15</t>
  </si>
  <si>
    <t>2025-03-05T21:42:14</t>
  </si>
  <si>
    <t>SERVICIO LOGISTICO: TERRESTRE ORIGEN: CEDAR SPRINGS, MI DESTINO: SPRING HILL, TN PRO NUMBER: 1117700 OBSERVACIONES: XF2502LN9N / 7100173877 / 8200094661</t>
  </si>
  <si>
    <t>C:\AdminXML\BovedaCFDi\MME1507071ZA\Emitidas\2025\03\8F179BB6-6521-4BFB-8003-83B0C1548C5C@0000000000XX0.xml</t>
  </si>
  <si>
    <t>2025-03-06T16:44:04</t>
  </si>
  <si>
    <t>2025-03-06T16:43:05</t>
  </si>
  <si>
    <t xml:space="preserve">SERVICIO LOGISTICO: TERRESTRE ORIGEN: LAREDO, TX DESTINO: FORT WORTH, TX PRO NUMBER: 1121531 OBSERVACIONES: C45659 </t>
  </si>
  <si>
    <t>C:\AdminXML\BovedaCFDi\MME1507071ZA\Emitidas\2025\03\8B0897B8-4996-4209-B01E-26ECCAE3FE15@0000000000XX0.xml</t>
  </si>
  <si>
    <t>2025-03-06T16:45:47</t>
  </si>
  <si>
    <t>2025-03-06T16:44:36</t>
  </si>
  <si>
    <t xml:space="preserve">SERVICIO LOGISTICO: AEREO ORIGEN: MORGAN HILL, CA DESTINO: BELLAVISTA, JA PRO NUMBER: 1121616 OBSERVACIONES: HANDCARRY NPI 3/3 </t>
  </si>
  <si>
    <t>C:\AdminXML\BovedaCFDi\MME1507071ZA\Emitidas\2025\03\C357E9D8-C224-456E-8F38-761E1AEB479A@0000000000XX0.xml</t>
  </si>
  <si>
    <t>2025-03-06T16:47:22</t>
  </si>
  <si>
    <t>2025-03-06T16:46:22</t>
  </si>
  <si>
    <t xml:space="preserve">SERVICIO LOGISTICO: TERRESTRE ORIGEN: JARDINES DE SANTA ISABEL, JA DESTINO: ELK GROVE VILLAGE, IL PRO NUMBER: 1121167 OBSERVACIONES: 1121167 </t>
  </si>
  <si>
    <t>C:\AdminXML\BovedaCFDi\MME1507071ZA\Emitidas\2025\03\6A21B7C3-AA54-4DD2-8DF1-104B30231708@0000000000XX0.xml</t>
  </si>
  <si>
    <t>2025-03-07T22:35:56</t>
  </si>
  <si>
    <t>2025-03-07T22:34:21</t>
  </si>
  <si>
    <t xml:space="preserve">SERVICIO LOGISTICO: TERRESTRE ORIGEN: MANZANILLO, CL DESTINO: CHIHUAHUA, CI PRO NUMBER: 1122141 OBSERVACIONES: 1443820009825 </t>
  </si>
  <si>
    <t>C:\AdminXML\BovedaCFDi\MME1507071ZA\Emitidas\2025\03\79509601-E377-495B-A105-E78021BF8DF8@0000000000XX0.xml</t>
  </si>
  <si>
    <t>2025-03-07T22:37:41</t>
  </si>
  <si>
    <t>2025-03-07T22:36:39</t>
  </si>
  <si>
    <t xml:space="preserve">SERVICIO LOGISTICO: TERRESTRE ORIGEN: SAINT LOUIS, MO DESTINO: LAREDO, TX PRO NUMBER: 1121796 OBSERVACIONES: C46010 </t>
  </si>
  <si>
    <t>C:\AdminXML\BovedaCFDi\MME1507071ZA\Emitidas\2025\03\90ED0FE1-DCD7-4E75-983C-A1FB8FDBD441@0000000000XX0.xml</t>
  </si>
  <si>
    <t>2025-03-07T22:58:47</t>
  </si>
  <si>
    <t>2025-03-07T22:52:08</t>
  </si>
  <si>
    <t>SERVICIO LOGISTICO: MARITIMO ORIGEN: DENAMARK, XX DESTINO: CASTAÑOS CENTRO, CU PRO NUMBER: 1060077 OBSERVACIONES: OC2024007401A / FLETE MARITIMO | SERVICIO LOGISTICO: MARITIMO ORIGEN: DENAMARK, XX DESTINO: CASTAÑOS CENTRO, CU PRO NUMBER: 1060077 OBSERVACIONES: TRANSPORTE DE ORIGEN | SERVICIO LOGISTICO: MARITIMO ORIGEN: DENAMARK, XX DESTINO: CASTAÑOS CENTRO, CU PRO NUMBER: 1060077 OBSERVACIONES: GASTOS DE ORIGEN | SERVICIO LOGISTICO: MARITIMO ORIGEN: DENAMARK, XX DESTINO: CASTAÑOS CENTRO, CU PRO NUMBER: 1060077 OBSERVACIONES: GASTOS DE DESTINO</t>
  </si>
  <si>
    <t>C:\AdminXML\BovedaCFDi\MME1507071ZA\Emitidas\2025\03\736C44D5-03CA-41CA-AE8E-69E51831EF16@0000000000XX0.xml</t>
  </si>
  <si>
    <t>2025-03-07T23:13:21</t>
  </si>
  <si>
    <t>2025-03-07T23:01:11</t>
  </si>
  <si>
    <t xml:space="preserve">SERVICIO LOGISTICO: TERRESTRE ORIGEN: HARRISON, OH DESTINO: LAREDO, TX PRO NUMBER: 1121406 OBSERVACIONES: C45923 </t>
  </si>
  <si>
    <t>C:\AdminXML\BovedaCFDi\MME1507071ZA\Emitidas\2025\03\7D729255-2B9F-4B99-95C0-133D2930E360@0000000000XX0.xml</t>
  </si>
  <si>
    <t>2025-03-07T23:03:03</t>
  </si>
  <si>
    <t>2025-03-07T23:02:39</t>
  </si>
  <si>
    <t>SERVICIO LOGISTICO: TERRESTRE ORIGEN: INDIANAPOLIS, IN DESTINO: FRANKLIN, OH PRO NUMBER: 1029834 OBSERVACIONES: XF2405DF21 / 7100173765 / 8200095997</t>
  </si>
  <si>
    <t>C:\AdminXML\BovedaCFDi\MME1507071ZA\Emitidas\2025\03\0EA2A574-EACB-4271-81CD-F04C20A9E40A@0000000000XX0.xml</t>
  </si>
  <si>
    <t>2025-03-07T23:04:32</t>
  </si>
  <si>
    <t>2025-03-07T23:04:29</t>
  </si>
  <si>
    <t xml:space="preserve">SERVICIO LOGISTICO: TERRESTRE ORIGEN: COLUMBUS, IN DESTINO: FRANKLIN, OH PRO NUMBER: 1035259 OBSERVACIONES: XF2405GAMJ / 7100173719 / 8200096006 </t>
  </si>
  <si>
    <t>C:\AdminXML\BovedaCFDi\MME1507071ZA\Emitidas\2025\03\D6C75A04-D86A-4BCE-984D-DD88361442A5@0000000000XX0.xml</t>
  </si>
  <si>
    <t>2025-03-07T23:06:33</t>
  </si>
  <si>
    <t>2025-03-07T23:06:09</t>
  </si>
  <si>
    <t>SERVICIO LOGISTICO: TERRESTRE ORIGEN: QUERÉTARO, QA DESTINO: FORT WAYNE, IN PRO NUMBER: 1042756 OBSERVACIONES: XF2406K9M0 / 7100173834 / 8200096000</t>
  </si>
  <si>
    <t>C:\AdminXML\BovedaCFDi\MME1507071ZA\Emitidas\2025\03\8E9321B0-2E77-43F0-9020-E5163D68BF7E@0000000000XX0.xml</t>
  </si>
  <si>
    <t>2025-03-07T23:08:02</t>
  </si>
  <si>
    <t>2025-03-07T23:07:59</t>
  </si>
  <si>
    <t>SERVICIO LOGISTICO: TERRESTRE ORIGEN: FORT LORAMIE, OH DESTINO: FRANKLIN, OH PRO NUMBER: 1080354 OBSERVACIONES: ID2409I9CN / 7100155678 / 8200095954</t>
  </si>
  <si>
    <t>C:\AdminXML\BovedaCFDi\MME1507071ZA\Emitidas\2025\03\7763C5EC-D4C3-477F-BA56-80AD6379D73B@0000000000XX0.xml</t>
  </si>
  <si>
    <t>2025-03-07T23:09:26</t>
  </si>
  <si>
    <t>2025-03-07T23:09:23</t>
  </si>
  <si>
    <t>SERVICIO LOGISTICO: TERRESTRE ORIGEN: LEXINGTON, MI DESTINO: LEXINGTON, MI PRO NUMBER: 1068489 OBSERVACIONES: XF24089A7C / 7100152962 / 8200077783</t>
  </si>
  <si>
    <t>C:\AdminXML\BovedaCFDi\MME1507071ZA\Emitidas\2025\03\04F6B336-D24A-4759-996F-C83F5E4FA77A@0000000000XX0.xml</t>
  </si>
  <si>
    <t>2025-03-07T23:11:33</t>
  </si>
  <si>
    <t>2025-03-07T23:11:09</t>
  </si>
  <si>
    <t>SERVICIO LOGISTICO: TERRESTRE ORIGEN: AUBURN HILLS, MI DESTINO: CUARTO, PU PRO NUMBER: 1116306 OBSERVACIONES: XF2502KH9N / 7100172269 / 8200095909</t>
  </si>
  <si>
    <t>C:\AdminXML\BovedaCFDi\MME1507071ZA\Emitidas\2025\03\78C3AE4F-4B20-406D-893D-5E8DDB505060@0000000000XX0.xml</t>
  </si>
  <si>
    <t>2025-03-07T23:14:58</t>
  </si>
  <si>
    <t>2025-03-07T23:14:03</t>
  </si>
  <si>
    <t xml:space="preserve">SERVICIO LOGISTICO: TERRESTRE ORIGEN: CHINO, CA DESTINO: MCALLEN, TX PRO NUMBER: 1121745 OBSERVACIONES: C45849 </t>
  </si>
  <si>
    <t>C:\AdminXML\BovedaCFDi\MME1507071ZA\Emitidas\2025\03\88D9DE8D-0B63-4BB8-B941-26C3C7E97FB0@0000000000XX0.xml</t>
  </si>
  <si>
    <t>2025-03-07T23:16:50</t>
  </si>
  <si>
    <t>2025-03-07T23:15:45</t>
  </si>
  <si>
    <t xml:space="preserve">SERVICIO LOGISTICO: AEREO ORIGEN: WEMBACH, XX DESTINO: EL SALTO CENTRO, JA PRO NUMBER: 1121443 OBSERVACIONES: PL6-AIR25-INC1-0039-1621-573040USD-573042MXN </t>
  </si>
  <si>
    <t>C:\AdminXML\BovedaCFDi\MME1507071ZA\Emitidas\2025\03\62FA74E2-69B3-44DA-8F24-55A3F193D021@0000000000XX0.xml</t>
  </si>
  <si>
    <t>2025-03-07T23:18:14</t>
  </si>
  <si>
    <t>2025-03-07T23:17:20</t>
  </si>
  <si>
    <t xml:space="preserve">SERVICIO LOGISTICO: TERRESTRE ORIGEN: LAREDO, TX DESTINO: VANCE, AL PRO NUMBER: 1121500 OBSERVACIONES: PL7-OV25-OUTC1-00357-4514-639208-USD </t>
  </si>
  <si>
    <t>C:\AdminXML\BovedaCFDi\MME1507071ZA\Emitidas\2025\03\BEE0C0E0-A604-4180-AD3E-E68D815AE601@0000000000XX0.xml</t>
  </si>
  <si>
    <t>2025-03-07T23:19:42</t>
  </si>
  <si>
    <t>2025-03-07T23:18:42</t>
  </si>
  <si>
    <t xml:space="preserve">SERVICIO LOGISTICO: TERRESTRE ORIGEN: LAREDO, TX DESTINO: VANCE, AL PRO NUMBER: 1121502 OBSERVACIONES: PL7-OV25-OUTC1-00358-4514-639208-USD </t>
  </si>
  <si>
    <t>C:\AdminXML\BovedaCFDi\MME1507071ZA\Emitidas\2025\03\BEB4B58D-7852-407A-8AE3-1C3A7FA34374@0000000000XX0.xml</t>
  </si>
  <si>
    <t>2025-03-07T23:21:17</t>
  </si>
  <si>
    <t>2025-03-07T23:20:24</t>
  </si>
  <si>
    <t xml:space="preserve">SERVICIO LOGISTICO: TERRESTRE ORIGEN: LAREDO, TX DESTINO: VANCE, AL PRO NUMBER: 1121503 OBSERVACIONES: PL7-OV25-OUTC1-00365-4514-639208-USD </t>
  </si>
  <si>
    <t>C:\AdminXML\BovedaCFDi\MME1507071ZA\Emitidas\2025\03\C734B122-9879-49D4-947D-C4C5C0C9959B@0000000000XX0.xml</t>
  </si>
  <si>
    <t>2025-03-07T23:23:03</t>
  </si>
  <si>
    <t>2025-03-07T23:21:54</t>
  </si>
  <si>
    <t xml:space="preserve">SERVICIO LOGISTICO: TERRESTRE ORIGEN: LAREDO, TX DESTINO: VANCE, AL PRO NUMBER: 1121504 OBSERVACIONES: PL7-OV25-OUTC1-00366-4514-639208-USD </t>
  </si>
  <si>
    <t>C:\AdminXML\BovedaCFDi\MME1507071ZA\Emitidas\2025\03\32AA2A84-F517-41A3-B006-898B3C01436E@0000000000XX0.xml</t>
  </si>
  <si>
    <t>2025-03-07T23:24:23</t>
  </si>
  <si>
    <t>2025-03-07T23:23:30</t>
  </si>
  <si>
    <t xml:space="preserve">SERVICIO LOGISTICO: TERRESTRE ORIGEN: LAREDO, TX DESTINO: VANCE, AL PRO NUMBER: 1122360 OBSERVACIONES: PL7-OV25-OUTC1-00367-4514-639208-USD </t>
  </si>
  <si>
    <t>C:\AdminXML\BovedaCFDi\MME1507071ZA\Emitidas\2025\03\E2FD7311-BDC3-40B5-8550-EB093063958D@0000000000XX0.xml</t>
  </si>
  <si>
    <t>2025-03-07T23:25:56</t>
  </si>
  <si>
    <t>2025-03-07T23:24:55</t>
  </si>
  <si>
    <t xml:space="preserve">SERVICIO LOGISTICO: AEREO ORIGEN: SHENZHEN, XX DESTINO: BOSQUES VALLARTA, JA PRO NUMBER: 1118693 OBSERVACIONES: SKY250143 </t>
  </si>
  <si>
    <t>C:\AdminXML\BovedaCFDi\MME1507071ZA\Emitidas\2025\03\8C90DF91-B3D5-43EC-8271-3D8FB939C456@0000000000XX0.xml</t>
  </si>
  <si>
    <t>2025-03-07T23:27:52</t>
  </si>
  <si>
    <t>2025-03-07T23:26:29</t>
  </si>
  <si>
    <t xml:space="preserve">SERVICIO LOGISTICO: MARITIMO ORIGEN: DAVIDSONVILLE, MD DESTINO: ARBOLEDAS, TM PRO NUMBER: 1109358 OBSERVACIONES: A0019913298 </t>
  </si>
  <si>
    <t>C:\AdminXML\BovedaCFDi\MME1507071ZA\Emitidas\2025\03\0D7A98C9-3275-40F1-ABE7-F3A102FF2982@0000000000XX0.xml</t>
  </si>
  <si>
    <t>2025-03-10T17:07:49</t>
  </si>
  <si>
    <t>2025-03-10T17:06:49</t>
  </si>
  <si>
    <t xml:space="preserve">SERVICIO LOGISTICO: TERRESTRE ORIGEN: MANZANILLO, CL DESTINO: CHIHUAHUA, CI PRO NUMBER: 1123124 OBSERVACIONES: 1443820009830 </t>
  </si>
  <si>
    <t>C:\AdminXML\BovedaCFDi\MME1507071ZA\Emitidas\2025\03\A583A5F0-E290-4EEC-BBEA-9B0111BF78C7@0000000000XX0.xml</t>
  </si>
  <si>
    <t>2025-03-10T17:10:23</t>
  </si>
  <si>
    <t>2025-03-10T17:09:09</t>
  </si>
  <si>
    <t xml:space="preserve">SERVICIO LOGISTICO: TERRESTRE ORIGEN: EL MARQUÉS, QA DESTINO: IRAPUATO, GJ PRO NUMBER: 1122369 OBSERVACIONES: 2537751 / NIFCO /  1479941 </t>
  </si>
  <si>
    <t>C:\AdminXML\BovedaCFDi\MME1507071ZA\Emitidas\2025\03\CCCB39C1-7079-41D9-B7D1-4D60DAA88BAD@0000000000XX0.xml</t>
  </si>
  <si>
    <t>2025-03-10T17:11:51</t>
  </si>
  <si>
    <t>2025-03-10T17:11:04</t>
  </si>
  <si>
    <t xml:space="preserve">SERVICIO LOGISTICO: TERRESTRE ORIGEN: CENTRO LOGISTICO JALISCO II, JA DESTINO: GUADALAJARA (MIGUEL HIDALGO Y COSTILLA), JA PRO NUMBER: 1122952 OBSERVACIONES: 1122952 </t>
  </si>
  <si>
    <t>C:\AdminXML\BovedaCFDi\MME1507071ZA\Emitidas\2025\03\E70A90B0-9B3C-436D-B2C8-3C4D3C70A294@0000000000XX0.xml</t>
  </si>
  <si>
    <t>2025-03-10T18:24:03</t>
  </si>
  <si>
    <t>2025-03-10T18:24:00</t>
  </si>
  <si>
    <t>SERVICIO LOGISTICO: TERRESTRE ORIGEN: BENTON HARBOR, MI DESTINO: GRAIN VALLEY, MO PRO NUMBER: 1088980 OBSERVACIONES: XF2410NM5D / 7100159217 / 8200086820</t>
  </si>
  <si>
    <t>C:\AdminXML\BovedaCFDi\MME1507071ZA\Emitidas\2025\03\D4D35DFB-BDA9-4E70-87A6-13507E0AA010@0000000000XX0.xml</t>
  </si>
  <si>
    <t>2025-03-10T18:26:55</t>
  </si>
  <si>
    <t>2025-03-10T18:26:53</t>
  </si>
  <si>
    <t>SERVICIO LOGISTICO: TERRESTRE ORIGEN: ROMULUS, MI DESTINO: SPRING HILL, TN PRO NUMBER: 1090675 OBSERVACIONES: ID241014KD / 7100159941 / 8200085457</t>
  </si>
  <si>
    <t>C:\AdminXML\BovedaCFDi\MME1507071ZA\Emitidas\2025\03\3D39FDA1-7ED8-4481-ACB0-EEB683BE14CC@0000000000XX0.xml</t>
  </si>
  <si>
    <t>2025-03-10T18:34:07</t>
  </si>
  <si>
    <t>2025-03-10T18:33:44</t>
  </si>
  <si>
    <t xml:space="preserve">SERVICIO LOGISTICO: TERRESTRE ORIGEN: CEDAR SPRINGS, MI DESTINO: SALINE, MI PRO NUMBER: 1092233 OBSERVACIONES: XF241126JM / 7100161238 / 8200083850 </t>
  </si>
  <si>
    <t>C:\AdminXML\BovedaCFDi\MME1507071ZA\Emitidas\2025\03\EADC6E68-F7AA-4DA9-A087-D05190F7EB96@0000000000XX0.xml</t>
  </si>
  <si>
    <t>2025-03-10T18:35:38</t>
  </si>
  <si>
    <t>2025-03-10T18:35:35</t>
  </si>
  <si>
    <t>SERVICIO LOGISTICO: TERRESTRE ORIGEN: ROMULUS, MI DESTINO: SPRING HILL, TN PRO NUMBER: 1093277 OBSERVACIONES: ID241131AN / 7100160897 / 8200083890</t>
  </si>
  <si>
    <t>C:\AdminXML\BovedaCFDi\MME1507071ZA\Emitidas\2025\03\CFF0F63F-E0B9-4B0E-A4B2-78175D50ACFD@0000000000XX0.xml</t>
  </si>
  <si>
    <t>2025-03-10T18:37:46</t>
  </si>
  <si>
    <t>2025-03-10T18:37:22</t>
  </si>
  <si>
    <t>SERVICIO LOGISTICO: TERRESTRE ORIGEN: SPRING HILL, TN  DESTINO: LOUISVILLE, KY PRO NUMBER: 1118829 OBSERVACIONES: XF2502N1IL / XF2502N1IL / XF2502N1IL</t>
  </si>
  <si>
    <t>C:\AdminXML\BovedaCFDi\MME1507071ZA\Emitidas\2025\03\F4C8B1F3-25A0-4A0F-B3F1-45109F10BD88@0000000000XX0.xml</t>
  </si>
  <si>
    <t>2025-03-13T12:09:50</t>
  </si>
  <si>
    <t>2025-03-13T12:05:47</t>
  </si>
  <si>
    <t xml:space="preserve">SERVICIO LOGISTICO: TERRESTRE ORIGEN: APODACA CENTRO, NX DESTINO: NEWTOWN, CT PRO NUMBER: 1122027 OBSERVACIONES: BL25-462 </t>
  </si>
  <si>
    <t>C:\AdminXML\BovedaCFDi\MME1507071ZA\Emitidas\2025\03\70A41C70-0606-4F8F-90ED-36F3C9D0A222@0000000000XX0.xml</t>
  </si>
  <si>
    <t>2025-03-13T12:13:16</t>
  </si>
  <si>
    <t>2025-03-13T12:11:02</t>
  </si>
  <si>
    <t xml:space="preserve">SERVICIO LOGISTICO: TERRESTRE ORIGEN: EL MARQUÉS, QA DESTINO: LEÓN DE LOS ALDAMA, GJ PRO NUMBER: 1123082 OBSERVACIONES: 2538167 / Novatecleon / 1467758 </t>
  </si>
  <si>
    <t>C:\AdminXML\BovedaCFDi\MME1507071ZA\Emitidas\2025\03\A3217833-7D9C-4E44-A885-4692F393D652@0000000000XX0.xml</t>
  </si>
  <si>
    <t>2025-03-13T12:15:05</t>
  </si>
  <si>
    <t>2025-03-13T12:13:52</t>
  </si>
  <si>
    <t xml:space="preserve">SERVICIO LOGISTICO: TERRESTRE ORIGEN: AZUSA, CA DESTINO: EL PASO, TX PRO NUMBER: 1121667 OBSERVACIONES: C45959 </t>
  </si>
  <si>
    <t>C:\AdminXML\BovedaCFDi\MME1507071ZA\Emitidas\2025\03\47D9E916-A892-4588-A343-FD9B88A40212@0000000000XX0.xml</t>
  </si>
  <si>
    <t>2025-03-13T12:16:30</t>
  </si>
  <si>
    <t>2025-03-13T12:15:38</t>
  </si>
  <si>
    <t xml:space="preserve">SERVICIO LOGISTICO: TERRESTRE ORIGEN: LAREDO, TX DESTINO: JANESVILLE, WI PRO NUMBER: 1123278 OBSERVACIONES: C45895 </t>
  </si>
  <si>
    <t>C:\AdminXML\BovedaCFDi\MME1507071ZA\Emitidas\2025\03\CC803CAD-989D-44A1-B744-4C96F6DD44E0@0000000000XX0.xml</t>
  </si>
  <si>
    <t>2025-03-13T12:18:36</t>
  </si>
  <si>
    <t>2025-03-13T12:17:36</t>
  </si>
  <si>
    <t xml:space="preserve">SERVICIO LOGISTICO: TERRESTRE ORIGEN: LAREDO, TX DESTINO: VANCE, AL PRO NUMBER: 1121499 OBSERVACIONES: PL7-OV25-OUTC1-00356-4514-639208-USD </t>
  </si>
  <si>
    <t>C:\AdminXML\BovedaCFDi\MME1507071ZA\Emitidas\2025\03\6C63197D-D59B-4DFE-A7EF-AAE60B319494@0000000000XX0.xml</t>
  </si>
  <si>
    <t>2025-03-13T12:21:51</t>
  </si>
  <si>
    <t>2025-03-13T12:19:17</t>
  </si>
  <si>
    <t xml:space="preserve">SERVICIO LOGISTICO: AEREO ORIGEN: GARLAND, TX DESTINO: ALTAGRACIA, JA PRO NUMBER: 1123734 OBSERVACIONES: HCOPT110325 </t>
  </si>
  <si>
    <t>C:\AdminXML\BovedaCFDi\MME1507071ZA\Emitidas\2025\03\A7553BA5-53D9-4E9E-87DF-F824A0A2B477@0000000000XX0.xml</t>
  </si>
  <si>
    <t>2025-03-13T14:50:20</t>
  </si>
  <si>
    <t>2025-03-13T14:50:18</t>
  </si>
  <si>
    <t>SERVICIO LOGISTICO: TERRESTRE ORIGEN: LAREDO, TX DESTINO: LOUISVILLE, KY PRO NUMBER: 1108210 OBSERVACIONES: XF2501EI42 / 7100169234 / 8200091407</t>
  </si>
  <si>
    <t>C:\AdminXML\BovedaCFDi\MME1507071ZA\Emitidas\2025\03\6D20444E-E72F-47FD-9C7D-56859777998D@0000000000XX0.xml</t>
  </si>
  <si>
    <t>2025-03-13T14:51:45</t>
  </si>
  <si>
    <t>2025-03-13T14:51:43</t>
  </si>
  <si>
    <t>SERVICIO LOGISTICO: TERRESTRE ORIGEN: FRASER, MI DESTINO: BARDSTOWN, KY PRO NUMBER: 1106665 OBSERVACIONES: XF2501DGNM / XF2501DGNM / XF2501DGNM</t>
  </si>
  <si>
    <t>C:\AdminXML\BovedaCFDi\MME1507071ZA\Emitidas\2025\03\2A742757-0481-4D44-888C-FA021569E616@0000000000XX0.xml</t>
  </si>
  <si>
    <t>2025-03-13T14:53:29</t>
  </si>
  <si>
    <t>2025-03-13T14:53:27</t>
  </si>
  <si>
    <t>SERVICIO LOGISTICO: TERRESTRE ORIGEN: LOUISVILLE, KY DESTINO: LOUISVILLE, KY PRO NUMBER: 1113799 OBSERVACIONES: XF2501IH79 / XF2501IH79 / XF2501IH79</t>
  </si>
  <si>
    <t>C:\AdminXML\BovedaCFDi\MME1507071ZA\Emitidas\2025\03\6736B6E3-4F25-4788-9E1F-01DD66DF686C@0000000000XX0.xml</t>
  </si>
  <si>
    <t>2025-03-13T14:55:22</t>
  </si>
  <si>
    <t>2025-03-13T14:55:19</t>
  </si>
  <si>
    <t>SERVICIO LOGISTICO: TERRESTRE ORIGEN: CEDAR SPRINGS, MI DESTINO: SPRING HILL, TN PRO NUMBER: 1120496 OBSERVACIONES: XF25020BGH / 7100174554 / 8200095556</t>
  </si>
  <si>
    <t>C:\AdminXML\BovedaCFDi\MME1507071ZA\Emitidas\2025\03\50A2D550-80B3-46FF-A656-F38DC946D3D2@0000000000XX0.xml</t>
  </si>
  <si>
    <t>2025-03-13T14:56:49</t>
  </si>
  <si>
    <t>2025-03-13T14:56:47</t>
  </si>
  <si>
    <t xml:space="preserve">SERVICIO LOGISTICO: TERRESTRE ORIGEN: GREER, SC DESTINO: LOUISVILLE, KY PRO NUMBER: 1120587 OBSERVACIONES: ID25020GC3 / 7100174712 / 8200095385 </t>
  </si>
  <si>
    <t>C:\AdminXML\BovedaCFDi\MME1507071ZA\Emitidas\2025\03\E6018B90-93B2-4750-9AE2-093A4A94B8B6@0000000000XX0.xml</t>
  </si>
  <si>
    <t>2025-03-13T14:59:23</t>
  </si>
  <si>
    <t>2025-03-13T14:59:21</t>
  </si>
  <si>
    <t>SERVICIO LOGISTICO: TERRESTRE ORIGEN: GRAIN VALLEY, MO DESTINO: NEW BALTIMORE, MI PRO NUMBER: 1121047 OBSERVACIONES: XF250210EG / XF250210EG / XF250210EG</t>
  </si>
  <si>
    <t>C:\AdminXML\BovedaCFDi\MME1507071ZA\Emitidas\2025\03\0B504F81-BCFF-432E-90D6-45142A5357EF@0000000000XX0.xml</t>
  </si>
  <si>
    <t>2025-03-13T15:00:48</t>
  </si>
  <si>
    <t>2025-03-13T15:00:46</t>
  </si>
  <si>
    <t>SERVICIO LOGISTICO: TERRESTRE ORIGEN: GRAIN VALLEY, MO DESTINO: NEW BALTIMORE, MI PRO NUMBER: 1117679 OBSERVACIONES: XF2502LMHH / XF2502LMHH / XF2502LMHH</t>
  </si>
  <si>
    <t>C:\AdminXML\BovedaCFDi\MME1507071ZA\Emitidas\2025\03\BB9D720F-DD73-4BA1-B7CD-18A4648FF158@0000000000XX0.xml</t>
  </si>
  <si>
    <t>2025-03-13T15:09:45</t>
  </si>
  <si>
    <t>2025-03-13T15:09:43</t>
  </si>
  <si>
    <t xml:space="preserve">SERVICIO LOGISTICO: TERRESTRE ORIGEN: HOLLAND, MI DESTINO: SPRING HILL, TN PRO NUMBER: 1121346 OBSERVACIONES: ID250217JF / ID250217JF / ID250217JF </t>
  </si>
  <si>
    <t>C:\AdminXML\BovedaCFDi\MME1507071ZA\Emitidas\2025\03\F428C985-A5B8-45E8-A393-EC2524944857@0000000000XX0.xml</t>
  </si>
  <si>
    <t>2025-03-14T16:44:02</t>
  </si>
  <si>
    <t>2025-03-14T16:42:55</t>
  </si>
  <si>
    <t>ECL831108M87</t>
  </si>
  <si>
    <t xml:space="preserve">SERVICIO LOGISTICO: AEREO ORIGEN: JI AN SHI, XX DESTINO: SAN JUAN, XX PRO NUMBER: 1122443 OBSERVACIONES: XF250323DJ </t>
  </si>
  <si>
    <t>C:\AdminXML\BovedaCFDi\MME1507071ZA\Emitidas\2025\03\761E798D-8CE7-4AB0-A80C-B40C41B4C7C3@0000000000XX0.xml</t>
  </si>
  <si>
    <t>2025-03-14T16:45:55</t>
  </si>
  <si>
    <t>2025-03-14T16:44:42</t>
  </si>
  <si>
    <t xml:space="preserve">SERVICIO LOGISTICO: TERRESTRE ORIGEN: HOUSTON, TX DESTINO: LAREDO, TX PRO NUMBER: 1122766 OBSERVACIONES: C46272 </t>
  </si>
  <si>
    <t>C:\AdminXML\BovedaCFDi\MME1507071ZA\Emitidas\2025\03\47A4E6E8-5F04-4539-97C0-405BC08FED37@0000000000XX0.xml</t>
  </si>
  <si>
    <t>2025-03-14T16:47:55</t>
  </si>
  <si>
    <t>2025-03-14T16:46:35</t>
  </si>
  <si>
    <t xml:space="preserve">SERVICIO LOGISTICO: AEREO ORIGEN: CHICAGO, IL DESTINO: PLYMOUTH, MI PRO NUMBER: 1122662 OBSERVACIONES: PL5-AIR25-OUTC1-0664-161829-639213USD </t>
  </si>
  <si>
    <t>C:\AdminXML\BovedaCFDi\MME1507071ZA\Emitidas\2025\03\82A2B816-F933-4012-B5BF-51C3735915BF@0000000000XX0.xml</t>
  </si>
  <si>
    <t>2025-03-14T16:49:51</t>
  </si>
  <si>
    <t>2025-03-14T16:48:40</t>
  </si>
  <si>
    <t xml:space="preserve">SERVICIO LOGISTICO: AEREO ORIGEN: ANNAPOLIS, MD DESTINO: ALTAGRACIA, JA PRO NUMBER: 1121612 OBSERVACIONES: 160-88737644 </t>
  </si>
  <si>
    <t>C:\AdminXML\BovedaCFDi\MME1507071ZA\Emitidas\2025\03\10A815AC-1B6B-4B56-ABF2-4D6E407FDB97@0000000000XX0.xml</t>
  </si>
  <si>
    <t>2025-03-14T16:52:23</t>
  </si>
  <si>
    <t>2025-03-14T16:51:21</t>
  </si>
  <si>
    <t xml:space="preserve">SERVICIO LOGISTICO: TERRESTRE ORIGEN: HARRISON, OH DESTINO: LAREDO, TX PRO NUMBER: 1123092 OBSERVACIONES: C46394 </t>
  </si>
  <si>
    <t>C:\AdminXML\BovedaCFDi\MME1507071ZA\Emitidas\2025\03\BD56D948-9C16-4273-913C-B0777907B443@0000000000XX0.xml</t>
  </si>
  <si>
    <t>2025-03-14T16:54:33</t>
  </si>
  <si>
    <t>2025-03-14T16:53:10</t>
  </si>
  <si>
    <t xml:space="preserve">SERVICIO LOGISTICO: AEREO ORIGEN: CERRO DEL TESORO, JA DESTINO: PLYMOUTH, MI PRO NUMBER: 1123456 OBSERVACIONES: PL5-AIR25-OUTC1-1303-161829-639208-USD </t>
  </si>
  <si>
    <t>C:\AdminXML\BovedaCFDi\MME1507071ZA\Emitidas\2025\03\A63F2CA2-BEF6-4259-903D-F9EF771FC349@0000000000XX0.xml</t>
  </si>
  <si>
    <t>2025-03-14T17:00:58</t>
  </si>
  <si>
    <t>2025-03-14T17:00:34</t>
  </si>
  <si>
    <t>SERVICIO LOGISTICO: TERRESTRE ORIGEN: CHIPPEWA FALLS, WI DESTINO: FINSA, PU PRO NUMBER: 1096434 OBSERVACIONES: ID24115ECA / 7100168368 / 8200096809</t>
  </si>
  <si>
    <t>C:\AdminXML\BovedaCFDi\MME1507071ZA\Emitidas\2025\03\950BBA61-FCE1-4039-ABBB-BD0F992EA93D@0000000000XX0.xml</t>
  </si>
  <si>
    <t>2025-03-14T17:03:01</t>
  </si>
  <si>
    <t>2025-03-14T17:02:33</t>
  </si>
  <si>
    <t>SERVICIO LOGISTICO: TERRESTRE ORIGEN: LOUISVILLE, KY DESTINO: SPRING HILL, TN PRO NUMBER: 1088846 OBSERVACIONES: XF2410NL70 / 7100159163 / 8200086819</t>
  </si>
  <si>
    <t>C:\AdminXML\BovedaCFDi\MME1507071ZA\Emitidas\2025\03\8A3BD526-008D-42B6-B1C9-4DEF88AB7DA4@0000000000XX0.xml</t>
  </si>
  <si>
    <t>2025-03-17T21:01:10</t>
  </si>
  <si>
    <t>2025-03-17T20:59:31</t>
  </si>
  <si>
    <t>ETR140924VC7</t>
  </si>
  <si>
    <t xml:space="preserve">SERVICIO LOGISTICO: TERRESTRE ORIGEN: CHEEKTOWAGA, NY DESTINO: LAREDO, TX PRO NUMBER: 1123061 OBSERVACIONES: DT-0325-69592 </t>
  </si>
  <si>
    <t>C:\AdminXML\BovedaCFDi\MME1507071ZA\Emitidas\2025\03\737EBBC1-26B0-4144-A371-275327036962@0000000000XX0.xml</t>
  </si>
  <si>
    <t>2025-03-17T21:06:22</t>
  </si>
  <si>
    <t>2025-03-17T21:05:58</t>
  </si>
  <si>
    <t>SERVICIO LOGISTICO: TERRESTRE ORIGEN: BUENAVISTA, GJ DESTINO: BUENAVISTA, GJ PRO NUMBER: 1105465 OBSERVACIONES: ID2412D9JA / 7100167326 / 8200096800</t>
  </si>
  <si>
    <t>C:\AdminXML\BovedaCFDi\MME1507071ZA\Emitidas\2025\03\D57601E8-23B4-41F6-A0F4-F43C0268A814@0000000000XX0.xml</t>
  </si>
  <si>
    <t>2025-03-17T21:08:54</t>
  </si>
  <si>
    <t>2025-03-17T21:08:31</t>
  </si>
  <si>
    <t>SERVICIO LOGISTICO: TERRESTRE ORIGEN: COLUMBUS, IN DESTINO: FORT WAYNE, IN PRO NUMBER: 1113176 OBSERVACIONES: ID2501I9JJ / 7100172580 / 8200096484</t>
  </si>
  <si>
    <t>C:\AdminXML\BovedaCFDi\MME1507071ZA\Emitidas\2025\03\3A861AEA-B5DC-4546-A7B8-DB0A81B64202@0000000000XX0.xml</t>
  </si>
  <si>
    <t>2025-03-17T21:11:14</t>
  </si>
  <si>
    <t>2025-03-17T21:10:51</t>
  </si>
  <si>
    <t>SERVICIO LOGISTICO: TERRESTRE ORIGEN: COLUMBUS, IN DESTINO: LOUISVILLE, KY  PRO NUMBER: 1118350 OBSERVACIONES: ID2502MD28 / 7100173364 / 8200096249</t>
  </si>
  <si>
    <t>C:\AdminXML\BovedaCFDi\MME1507071ZA\Emitidas\2025\03\DF86BAB6-0165-4EB8-843A-66ADF0F7925B@0000000000XX0.xml</t>
  </si>
  <si>
    <t>2025-03-17T21:12:51</t>
  </si>
  <si>
    <t>2025-03-17T21:12:49</t>
  </si>
  <si>
    <t>SERVICIO LOGISTICO: TERRESTRE ORIGEN: COLUMBUS, IN DESTINO: FORT WAYNE, IN PRO NUMBER: 1119371 OBSERVACIONES: ID2502NBN1 / 7100173930 / 8200096251</t>
  </si>
  <si>
    <t>C:\AdminXML\BovedaCFDi\MME1507071ZA\Emitidas\2025\03\6E9E17C6-9C32-4211-AB78-AF22772F764C@0000000000XX0.xml</t>
  </si>
  <si>
    <t>2025-03-17T21:14:52</t>
  </si>
  <si>
    <t>2025-03-17T21:14:29</t>
  </si>
  <si>
    <t>SERVICIO LOGISTICO: TERRESTRE ORIGEN: NEW BRAUNFELS, TX DESTINO: LAREDO, TX PRO NUMBER: 1120098 OBSERVACIONES: ID2502026K / 7100174354 / 8200096194</t>
  </si>
  <si>
    <t>C:\AdminXML\BovedaCFDi\MME1507071ZA\Emitidas\2025\03\DCE68EA5-8739-49A2-9C36-2278725C4E33@0000000000XX0.xml</t>
  </si>
  <si>
    <t>2025-03-19T17:11:48</t>
  </si>
  <si>
    <t>2025-03-19T17:10:52</t>
  </si>
  <si>
    <t xml:space="preserve">SERVICIO LOGISTICO: TERRESTRE ORIGEN: MANZANILLO, CL DESTINO: CHIHUAHUA, CI PRO NUMBER: 1124494 OBSERVACIONES: 1443820009847 </t>
  </si>
  <si>
    <t>C:\AdminXML\BovedaCFDi\MME1507071ZA\Emitidas\2025\03\ABEECEC2-AD55-4B12-90E5-5AB0E3F626CF@0000000000XX0.xml</t>
  </si>
  <si>
    <t>2025-03-19T17:13:38</t>
  </si>
  <si>
    <t>2025-03-19T17:12:18</t>
  </si>
  <si>
    <t xml:space="preserve">SERVICIO LOGISTICO: AEREO ORIGEN: PLYMOUTH, MI DESTINO: CERRO DEL TESORO, JA PRO NUMBER: 1124502 OBSERVACIONES: PL5-AIR25-INC1-1336-161829-639213USD-621209-MXN </t>
  </si>
  <si>
    <t>C:\AdminXML\BovedaCFDi\MME1507071ZA\Emitidas\2025\03\0120E41B-1762-429D-ABDE-3DC3B0BB7364@0000000000XX0.xml</t>
  </si>
  <si>
    <t>2025-03-19T17:15:38</t>
  </si>
  <si>
    <t>2025-03-19T17:14:19</t>
  </si>
  <si>
    <t xml:space="preserve">SERVICIO LOGISTICO: AEREO ORIGEN: ZAPOPAN, JA DESTINO: CIUDAD JUAREZ, XX PRO NUMBER: 1124160 OBSERVACIONES: ENVIO LEAR MONARCA 6803727791 </t>
  </si>
  <si>
    <t>C:\AdminXML\BovedaCFDi\MME1507071ZA\Emitidas\2025\03\ACB50965-F7FF-4F19-A9A8-904C614ADD87@0000000000XX0.xml</t>
  </si>
  <si>
    <t>2025-03-19T18:23:58</t>
  </si>
  <si>
    <t>2025-03-19T18:22:44</t>
  </si>
  <si>
    <t>GLM200805515</t>
  </si>
  <si>
    <t xml:space="preserve">SERVICIO LOGISTICO: TERRESTRE ORIGEN: HOUSTON, TX DESTINO: APODACA CENTRO, NX PRO NUMBER: 1121171 OBSERVACIONES: MEXOI250210058 </t>
  </si>
  <si>
    <t>C:\AdminXML\BovedaCFDi\MME1507071ZA\Emitidas\2025\03\65C54273-FED6-44F3-94A7-2E70CDC081C6@0000000000XX0.xml</t>
  </si>
  <si>
    <t>2025-03-19T18:25:53</t>
  </si>
  <si>
    <t>2025-03-19T18:24:34</t>
  </si>
  <si>
    <t xml:space="preserve">SERVICIO LOGISTICO: AEREO ORIGEN: HSINCHU CITY, XX DESTINO: BELLAVISTA, JA PRO NUMBER: 1122266 OBSERVACIONES: MOVFALSO108CADENCE </t>
  </si>
  <si>
    <t>C:\AdminXML\BovedaCFDi\MME1507071ZA\Emitidas\2025\03\A932B1E2-4212-4BA7-9D53-9E7BF589493B@0000000000XX0.xml</t>
  </si>
  <si>
    <t>2025-03-19T18:27:50</t>
  </si>
  <si>
    <t>2025-03-19T18:26:25</t>
  </si>
  <si>
    <t xml:space="preserve">SERVICIO LOGISTICO: MARITIMO ORIGEN: BUGAMBILIAS, ZT DESTINO: BURÓCRATA, CL PRO NUMBER: 1105976 OBSERVACIONES: PO 1032756-1,1032756-2,1032756-3,1032756-4,10064-38,2-22 </t>
  </si>
  <si>
    <t>C:\AdminXML\BovedaCFDi\MME1507071ZA\Emitidas\2025\03\D2B6BC44-0233-4CD3-A8DE-A1E4E23AD21B@0000000000XX0.xml</t>
  </si>
  <si>
    <t>2025-03-19T18:29:17</t>
  </si>
  <si>
    <t>2025-03-19T18:28:19</t>
  </si>
  <si>
    <t xml:space="preserve">SERVICIO LOGISTICO: MARITIMO ORIGEN: YANTIAN, XX DESTINO:YANTIAN, XX  PRO NUMBER: 1111454 OBSERVACIONES: PO 10634-4 3RD,10634-5,10635-5 2ND </t>
  </si>
  <si>
    <t>C:\AdminXML\BovedaCFDi\MME1507071ZA\Emitidas\2025\03\83358A98-61A5-4B28-9607-E8E71867C521@0000000000XX0.xml</t>
  </si>
  <si>
    <t>2025-03-19T18:30:42</t>
  </si>
  <si>
    <t>2025-03-19T18:29:50</t>
  </si>
  <si>
    <t xml:space="preserve">SERVICIO LOGISTICO: TERRESTRE ORIGEN: DUNCAN, SC DESTINO: LAREDO, TX PRO NUMBER: 1122179 OBSERVACIONES: V10208 / RRPF#25036 </t>
  </si>
  <si>
    <t>C:\AdminXML\BovedaCFDi\MME1507071ZA\Emitidas\2025\03\980F0530-8C6D-4FB1-AFD0-162105422286@0000000000XX0.xml</t>
  </si>
  <si>
    <t>2025-03-20T17:49:16</t>
  </si>
  <si>
    <t>2025-03-20T17:45:48</t>
  </si>
  <si>
    <t>BLO220214560</t>
  </si>
  <si>
    <t>626 - Régimen Simplificado de Confianza</t>
  </si>
  <si>
    <t xml:space="preserve">SERVICIO LOGISTICO: TERRESTRE ORIGEN: SOUTH BEND, IN DESTINO: ALMERÍA, NX PRO NUMBER: 1121676 OBSERVACIONES: SHPLI25-0008 </t>
  </si>
  <si>
    <t>C:\AdminXML\BovedaCFDi\MME1507071ZA\Emitidas\2025\03\5409531A-2047-47AE-AD17-A1CCE8B24EFA@0000000000XX0.xml</t>
  </si>
  <si>
    <t>2025-03-20T17:50:58</t>
  </si>
  <si>
    <t>2025-03-20T17:50:00</t>
  </si>
  <si>
    <t xml:space="preserve">SERVICIO LOGISTICO: TERRESTRE ORIGEN: THOMASTON, CT DESTINO: ALMERÍA, NX PRO NUMBER: 1121854 OBSERVACIONES: TEC2025069 </t>
  </si>
  <si>
    <t>C:\AdminXML\BovedaCFDi\MME1507071ZA\Emitidas\2025\03\2FA20B72-11A1-4F2C-856A-D0AECCCE163F@0000000000XX0.xml</t>
  </si>
  <si>
    <t>2025-03-20T17:52:27</t>
  </si>
  <si>
    <t>2025-03-20T17:51:25</t>
  </si>
  <si>
    <t>SERVICIO LOGISTICO: TERRESTRE ORIGEN: ELGIN, IL DESTINO: LAREDO, TX PRO NUMBER: 1124649 OBSERVACIONES: 1124649</t>
  </si>
  <si>
    <t>C:\AdminXML\BovedaCFDi\MME1507071ZA\Emitidas\2025\03\E612C74E-5A70-423D-9412-94B272A48533@0000000000XX0.xml</t>
  </si>
  <si>
    <t>2025-03-20T19:21:35</t>
  </si>
  <si>
    <t>2025-03-20T19:18:50</t>
  </si>
  <si>
    <t>Servicio De Distribuidores Por Comision ORIGEN: NA DESTINO: NA PRO NUMBER: NA OBSERVACIONES: NA</t>
  </si>
  <si>
    <t>C:\AdminXML\BovedaCFDi\MME1507071ZA\Emitidas\2025\03\FBC9D43D-DE8C-4412-B9DD-E8B8552EE998@0000000000XX0.xml</t>
  </si>
  <si>
    <t>2025-03-20T19:26:21</t>
  </si>
  <si>
    <t>2025-03-20T19:25:10</t>
  </si>
  <si>
    <t xml:space="preserve">SERVICIO LOGISTICO: TERRESTRE ORIGEN: LAREDO, TX DESTINO: VANCE, AL PRO NUMBER: 1122705 OBSERVACIONES: PL7-OV25-OUTC1-00881-4514-639208-USD </t>
  </si>
  <si>
    <t>C:\AdminXML\BovedaCFDi\MME1507071ZA\Emitidas\2025\03\E4D9592A-4ABF-4F57-BDC5-0798D60F3604@0000000000XX0.xml</t>
  </si>
  <si>
    <t>2025-03-20T19:27:50</t>
  </si>
  <si>
    <t>2025-03-20T19:26:55</t>
  </si>
  <si>
    <t xml:space="preserve">SERVICIO LOGISTICO: TERRESTRE ORIGEN: LAREDO, TX DESTINO: VANCE, AL PRO NUMBER: 1122706 OBSERVACIONES: PL7-OV25-OUTC1-00882-4514-639208-USD </t>
  </si>
  <si>
    <t>C:\AdminXML\BovedaCFDi\MME1507071ZA\Emitidas\2025\03\6DE0FB72-87F7-4291-9E80-AE6B92ABF109@0000000000XX0.xml</t>
  </si>
  <si>
    <t>2025-03-20T19:29:15</t>
  </si>
  <si>
    <t>2025-03-20T19:28:17</t>
  </si>
  <si>
    <t xml:space="preserve">SERVICIO LOGISTICO: TERRESTRE ORIGEN: LAREDO, TX DESTINO: VANCE, AL PRO NUMBER: 1123048 OBSERVACIONES: PL7-OV25-OUTC1-00883-4514-639208-USD </t>
  </si>
  <si>
    <t>C:\AdminXML\BovedaCFDi\MME1507071ZA\Emitidas\2025\03\D0D5B99D-BCE6-4B47-BFD5-DD51CD2AD90E@0000000000XX0.xml</t>
  </si>
  <si>
    <t>2025-03-20T19:30:50</t>
  </si>
  <si>
    <t>2025-03-20T19:29:44</t>
  </si>
  <si>
    <t xml:space="preserve">SERVICIO LOGISTICO: TERRESTRE ORIGEN: LAREDO, TX DESTINO: VANCE, AL PRO NUMBER: 1123049 OBSERVACIONES: PL7-OV25-OUTC1-00884-4514-639208-USD </t>
  </si>
  <si>
    <t>C:\AdminXML\BovedaCFDi\MME1507071ZA\Emitidas\2025\03\376C6F64-C802-443C-B9D0-237FE1EB8AC7@0000000000XX0.xml</t>
  </si>
  <si>
    <t>2025-03-20T19:32:10</t>
  </si>
  <si>
    <t>2025-03-20T19:31:18</t>
  </si>
  <si>
    <t xml:space="preserve">SERVICIO LOGISTICO: TERRESTRE ORIGEN: LAREDO, TX DESTINO: NASHVILLE, IL PRO NUMBER: 1123326 OBSERVACIONES: PL6-OV25-OUTA1-00424-2694-639208-USD </t>
  </si>
  <si>
    <t>C:\AdminXML\BovedaCFDi\MME1507071ZA\Emitidas\2025\03\7CCD4CB7-026E-42D3-8158-4CBC9917074B@0000000000XX0.xml</t>
  </si>
  <si>
    <t>2025-03-20T19:33:29</t>
  </si>
  <si>
    <t>2025-03-20T19:32:37</t>
  </si>
  <si>
    <t xml:space="preserve">SERVICIO LOGISTICO: TERRESTRE ORIGEN: LAREDO, TX DESTINO: VANCE, AL PRO NUMBER: 1123790 OBSERVACIONES: PL7-OV25-OUTC1-00904-4514-639208-USD </t>
  </si>
  <si>
    <t>C:\AdminXML\BovedaCFDi\MME1507071ZA\Emitidas\2025\03\F8C7C9F4-CA41-4187-92C9-0979FFC92587@0000000000XX0.xml</t>
  </si>
  <si>
    <t>2025-03-20T19:34:55</t>
  </si>
  <si>
    <t>2025-03-20T19:33:57</t>
  </si>
  <si>
    <t xml:space="preserve">SERVICIO LOGISTICO: TERRESTRE ORIGEN: LAREDO, TX DESTINO: NASHVILLE, IL PRO NUMBER: 1124454 OBSERVACIONES: PL6-OV25-OUTA1-00425-2694-639208-USD </t>
  </si>
  <si>
    <t>C:\AdminXML\BovedaCFDi\MME1507071ZA\Emitidas\2025\03\AF19A16B-83D3-4541-8D80-9BF5891D81B9@0000000000XX0.xml</t>
  </si>
  <si>
    <t>2025-03-20T19:36:31</t>
  </si>
  <si>
    <t>2025-03-20T19:35:29</t>
  </si>
  <si>
    <t>TPR070102I84</t>
  </si>
  <si>
    <t>C:\AdminXML\BovedaCFDi\MME1507071ZA\Emitidas\2025\03\95A28598-290C-407B-AD79-6C6300DE6DFB@0000000000XX0.xml</t>
  </si>
  <si>
    <t>2025-03-20T22:14:35</t>
  </si>
  <si>
    <t>2025-03-20T22:14:34</t>
  </si>
  <si>
    <t xml:space="preserve">SERVICIO LOGISTICO: TERRESTRE ORIGEN: GRAND RAPIDS, MI DESTINO: COLUMBUS, IN PRO NUMBER: 1120005 OBSERVACIONES: ID2502023D / 7100174320 / 8200097334 </t>
  </si>
  <si>
    <t>C:\AdminXML\BovedaCFDi\MME1507071ZA\Emitidas\2025\03\60E2B7A8-885F-43EB-842C-837463DB4C00@0000000000XX0.xml</t>
  </si>
  <si>
    <t>2025-03-20T22:16:31</t>
  </si>
  <si>
    <t>2025-03-20T22:16:28</t>
  </si>
  <si>
    <t>SERVICIO LOGISTICO: TERRESTRE ORIGEN: COLUMBUS, IN DESTINO: FORT WAYNE, IN PRO NUMBER: 1120112 OBSERVACIONES: ID2502037L / 7100174355 / 8200097329</t>
  </si>
  <si>
    <t>C:\AdminXML\BovedaCFDi\MME1507071ZA\Emitidas\2025\03\A46AA7FB-0C06-411B-A15B-27404BE343A8@0000000000XX0.xml</t>
  </si>
  <si>
    <t>2025-03-20T22:18:27</t>
  </si>
  <si>
    <t>2025-03-20T22:18:04</t>
  </si>
  <si>
    <t>SERVICIO LOGISTICO: TERRESTRE ORIGEN: COLUMBUS, IN DESTINO: LOUISVILLE, KY PRO NUMBER: 1119672 OBSERVACIONES: ID2502NIJG / 7100174096 / 8200097421</t>
  </si>
  <si>
    <t>C:\AdminXML\BovedaCFDi\MME1507071ZA\Emitidas\2025\03\8340F1F5-008D-4577-9A7F-8776BCD838DB@0000000000XX0.xml</t>
  </si>
  <si>
    <t>2025-03-20T22:20:06</t>
  </si>
  <si>
    <t>2025-03-20T22:20:03</t>
  </si>
  <si>
    <t>SERVICIO LOGISTICO: TERRESTRE ORIGEN: EDINBURGH, IN DESTINO: COLUMBUS, IN PRO NUMBER: 1120777 OBSERVACIONES: ID25020HB0 / 7100174732 / 8200097333</t>
  </si>
  <si>
    <t>C:\AdminXML\BovedaCFDi\MME1507071ZA\Emitidas\2025\03\EE5F69CF-63B6-43F2-BCF9-A118FA038BD5@0000000000XX0.xml</t>
  </si>
  <si>
    <t>2025-03-21T15:31:13</t>
  </si>
  <si>
    <t>2025-03-21T15:30:21</t>
  </si>
  <si>
    <t xml:space="preserve">SERVICIO LOGISTICO: TERRESTRE ORIGEN: MANZANILLO, CL DESTINO: CHIHUAHUA, CI PRO NUMBER: 1125714 OBSERVACIONES: 1443820009851 </t>
  </si>
  <si>
    <t>C:\AdminXML\BovedaCFDi\MME1507071ZA\Emitidas\2025\03\D25DE22E-4293-406B-80FF-7B2901BE3E11@0000000000XX0.xml</t>
  </si>
  <si>
    <t>2025-03-21T15:32:39</t>
  </si>
  <si>
    <t>2025-03-21T15:31:45</t>
  </si>
  <si>
    <t xml:space="preserve">SERVICIO LOGISTICO: TERRESTRE ORIGEN: MANZANILLO, CL DESTINO: CHIHUAHUA, CI PRO NUMBER: 1125715 OBSERVACIONES: 1443820009852 </t>
  </si>
  <si>
    <t>C:\AdminXML\BovedaCFDi\MME1507071ZA\Emitidas\2025\03\BBC3E541-738A-4295-B697-904960354CF8@0000000000XX0.xml</t>
  </si>
  <si>
    <t>2025-03-21T15:35:51</t>
  </si>
  <si>
    <t>2025-03-21T15:34:55</t>
  </si>
  <si>
    <t xml:space="preserve">SERVICIO LOGISTICO: TERRESTRE ORIGEN: LAREDO, TX DESTINO: BESSEMER CITY, NC PRO NUMBER: 1122734 OBSERVACIONES: SQ9O0009816 </t>
  </si>
  <si>
    <t>C:\AdminXML\BovedaCFDi\MME1507071ZA\Emitidas\2025\03\58939F6E-2F25-4180-B977-EBF0D347F051@0000000000XX0.xml</t>
  </si>
  <si>
    <t>2025-03-21T15:38:04</t>
  </si>
  <si>
    <t>2025-03-21T15:36:18</t>
  </si>
  <si>
    <t xml:space="preserve">SERVICIO LOGISTICO: TERRESTRE ORIGEN: LAREDO, TX DESTINO: ANGOLA, IN PRO NUMBER: 1123070 OBSERVACIONES: SM9Y0023620 </t>
  </si>
  <si>
    <t>C:\AdminXML\BovedaCFDi\MME1507071ZA\Emitidas\2025\03\12ECD9FF-2C50-4707-A2EA-C68375A1A846@0000000000XX0.xml</t>
  </si>
  <si>
    <t>2025-03-21T15:40:45</t>
  </si>
  <si>
    <t>2025-03-21T15:39:28</t>
  </si>
  <si>
    <t xml:space="preserve">SERVICIO LOGISTICO: AEREO ORIGEN: SLOVAKIA, XX DESTINO: IRAPUATO, GJ PRO NUMBER: 1021139 OBSERVACIONES: PL7-AIR24-INC1-0848-4514-573040USD-573042MXN </t>
  </si>
  <si>
    <t>C:\AdminXML\BovedaCFDi\MME1507071ZA\Emitidas\2025\03\936A864B-31B8-4193-9FEE-1E4406C9CDD3@0000000000XX0.xml</t>
  </si>
  <si>
    <t>2025-03-21T15:42:19</t>
  </si>
  <si>
    <t>2025-03-21T15:41:12</t>
  </si>
  <si>
    <t>SERVICIO LOGISTICO: TERRESTRE ORIGEN: LAREDO, TX DESTINO: VANCE, AL PRO NUMBER: 1123053 OBSERVACIONES: PL7-OV25-OUTC1-00885-4514-639208-USD</t>
  </si>
  <si>
    <t>C:\AdminXML\BovedaCFDi\MME1507071ZA\Emitidas\2025\03\8A060D04-B759-4644-9769-A5B88768F6BF@0000000000XX0.xml</t>
  </si>
  <si>
    <t>2025-03-21T15:43:33</t>
  </si>
  <si>
    <t>2025-03-21T15:42:39</t>
  </si>
  <si>
    <t xml:space="preserve">SERVICIO LOGISTICO: TERRESTRE ORIGEN: LAREDO, TX DESTINO: VANCE, AL PRO NUMBER: 1123054 OBSERVACIONES: PL7-OV25-OUTC1-00886-4514-639208-USD </t>
  </si>
  <si>
    <t>C:\AdminXML\BovedaCFDi\MME1507071ZA\Emitidas\2025\03\FC2D3D4E-B850-4231-B428-4BCAA3F12131@0000000000XX0.xml</t>
  </si>
  <si>
    <t>2025-03-21T15:44:45</t>
  </si>
  <si>
    <t>2025-03-21T15:43:52</t>
  </si>
  <si>
    <t xml:space="preserve">SERVICIO LOGISTICO: TERRESTRE ORIGEN: LAREDO, TX DESTINO: WOODSTOCK, AL PRO NUMBER: 1123055 OBSERVACIONES: PL7-OV25-OUTC1-00903-4514-639208-USD </t>
  </si>
  <si>
    <t>C:\AdminXML\BovedaCFDi\MME1507071ZA\Emitidas\2025\03\876FA892-2C11-4397-A87B-75DD875A03AA@0000000000XX0.xml</t>
  </si>
  <si>
    <t>2025-03-21T15:46:41</t>
  </si>
  <si>
    <t>2025-03-21T15:45:08</t>
  </si>
  <si>
    <t>SERVICIO LOGISTICO: TERRESTRE ORIGEN: LAREDO, TX DESTINO: KIBBUTZ, GJ PRO NUMBER: 1122722 OBSERVACIONES: IET-2025-8271</t>
  </si>
  <si>
    <t>C:\AdminXML\BovedaCFDi\MME1507071ZA\Emitidas\2025\03\2678435E-0F72-4D68-9665-D84BC5261CFA@0000000000XX0.xml</t>
  </si>
  <si>
    <t>2025-03-21T15:48:21</t>
  </si>
  <si>
    <t>2025-03-21T15:47:01</t>
  </si>
  <si>
    <t xml:space="preserve">SERVICIO LOGISTICO: TERRESTRE ORIGEN: LAREDO, TX DESTINO: APASEO EL GRANDE, GJ PRO NUMBER: 1125944 OBSERVACIONES: IET-2025-8306 </t>
  </si>
  <si>
    <t>C:\AdminXML\BovedaCFDi\MME1507071ZA\Emitidas\2025\03\20A4A51D-C3D6-46E0-9505-D1F6F8B8C487@0000000000XX0.xml</t>
  </si>
  <si>
    <t>2025-03-21T16:24:58</t>
  </si>
  <si>
    <t>2025-03-21T16:23:44</t>
  </si>
  <si>
    <t xml:space="preserve">SERVICIO LOGISTICO: TERRESTRE ORIGEN: ERIE, PA DESTINO: LAREDO, TX PRO NUMBER: 1125739 OBSERVACIONES: C46841 </t>
  </si>
  <si>
    <t>C:\AdminXML\BovedaCFDi\MME1507071ZA\Emitidas\2025\03\D8E71321-D5E3-47A0-83B4-D57BDFCE2D55@0000000000XX0.xml</t>
  </si>
  <si>
    <t>2025-03-24T15:32:26</t>
  </si>
  <si>
    <t>2025-03-24T15:32:25</t>
  </si>
  <si>
    <t>SERVICIO LOGISTICO: TERRESTRE ORIGEN: HARTFORD CITY, IN  DESTINO: LAREDO, TX   PRO NUMBER: 1125340  OBSERVACIONES: C46796</t>
  </si>
  <si>
    <t>C:\AdminXML\BovedaCFDi\MME1507071ZA\Emitidas\2025\03\88DB55C7-E95E-402F-B8E1-4E5699A9D8D4@0000000000XX0.xml</t>
  </si>
  <si>
    <t>2025-03-24T15:49:17</t>
  </si>
  <si>
    <t>2025-03-24T15:49:16</t>
  </si>
  <si>
    <t>SERVICIO LOGISTICO: TERRESTRE ORIGEN: INDIANAPOLIS, IN  DESTINO: LAREDO, TX  PRO NUMBER:1125370 OBSERVACIONES: C46793</t>
  </si>
  <si>
    <t>C:\AdminXML\BovedaCFDi\MME1507071ZA\Emitidas\2025\03\F6624600-D1B3-4D85-BB50-46D839D5BA54@0000000000XX0.xml</t>
  </si>
  <si>
    <t>2025-03-24T15:55:57</t>
  </si>
  <si>
    <t>2025-03-24T15:55:56</t>
  </si>
  <si>
    <t>SERVICIO LOGISTICO: TERRESTRE ORIGEN: MILWAUKEE, WI DESTINO: LAREDO, TX  PRO NUMBER: 1125592  OBSERVACIONES: C46858</t>
  </si>
  <si>
    <t>C:\AdminXML\BovedaCFDi\MME1507071ZA\Emitidas\2025\03\5B802B53-54CE-4914-AA1E-211CD977E2C2@0000000000XX0.xml</t>
  </si>
  <si>
    <t>2025-03-24T15:59:07</t>
  </si>
  <si>
    <t>2025-03-24T15:59:06</t>
  </si>
  <si>
    <t>SERVICIO LOGISTICO: TERRESTRE ORIGEN: LAREDO, TX DESTINO: FORT WORTH, TX PRO NUMBER: 1125919  OBSERVACIONES: C46957</t>
  </si>
  <si>
    <t>C:\AdminXML\BovedaCFDi\MME1507071ZA\Emitidas\2025\03\760958DA-2335-4E6F-9B8E-E545BE03C473@0000000000XX0.xml</t>
  </si>
  <si>
    <t>2025-03-24T16:06:10</t>
  </si>
  <si>
    <t>2025-03-24T16:06:09</t>
  </si>
  <si>
    <t>SERVICIO LOGISTICO: TERRESTRE ORIGEN: JARDINES DE SANTA ISABEL, JA  DESTINO: PULASKI, TN  PRO NUMBER: 1124497 OBSERVACIONES: 1124497</t>
  </si>
  <si>
    <t>C:\AdminXML\BovedaCFDi\MME1507071ZA\Emitidas\2025\03\6CF9A2BA-ABF9-4571-BF3F-8C204FEC1E58@0000000000XX0.xml</t>
  </si>
  <si>
    <t>2025-03-25T12:04:47</t>
  </si>
  <si>
    <t>2025-03-25T12:04:46</t>
  </si>
  <si>
    <t>SERVICIO LOGISTICO: TERRESTRE ORIGEN: EL MARQUÉS, QA  DESTINO: SAN LUIS POTOSÍ, SL  PRO NUMBER: 1122790  OBSERVACIONES: 2537989 / SLP MI Integracion / 1474216</t>
  </si>
  <si>
    <t>C:\AdminXML\BovedaCFDi\MME1507071ZA\Emitidas\2025\03\A108A57F-5632-4D16-9493-C91EF8425B0E@0000000000XX0.xml</t>
  </si>
  <si>
    <t>2025-03-25T12:10:46</t>
  </si>
  <si>
    <t>2025-03-25T12:10:45</t>
  </si>
  <si>
    <t>SERVICIO LOGISTICO: TERRESTRE ORIGEN:EL MARQUÉS, QA  DESTINO:IZTAPALAPA, DF  PRO NUMBER: 1123085  OBSERVACIONES: 2538194 / Vinoplastic / 1464962</t>
  </si>
  <si>
    <t>C:\AdminXML\BovedaCFDi\MME1507071ZA\Emitidas\2025\03\58ABE31F-7172-4DC2-B3C4-573A2925E057@0000000000XX0.xml</t>
  </si>
  <si>
    <t>2025-03-25T12:14:39</t>
  </si>
  <si>
    <t>2025-03-25T12:14:38</t>
  </si>
  <si>
    <t xml:space="preserve">SERVICIO LOGISTICO: TERRESTRE ORIGEN: EL MARQUÉS, QA  DESTINO: EL MARQUÉS, QA  PRO NUMBER: 1123304  OBSERVACIONES: 2538270 / RPTECH / 1479885 </t>
  </si>
  <si>
    <t>C:\AdminXML\BovedaCFDi\MME1507071ZA\Emitidas\2025\03\FC2E88C6-FE63-420D-84DC-6FE8C7C949F2@0000000000XX0.xml</t>
  </si>
  <si>
    <t>2025-03-25T12:21:41</t>
  </si>
  <si>
    <t>2025-03-25T12:21:39</t>
  </si>
  <si>
    <t>SERVICIO LOGISTICO: TERRESTRE ORIGEN: APODACA CENTRO, NX   DESTINO: SAN LUIS POTOSÍ, SL   PRO NUMBER: 1123345  OBSERVACIONES: 2538246 / A. Raymond / 1470701</t>
  </si>
  <si>
    <t>C:\AdminXML\BovedaCFDi\MME1507071ZA\Emitidas\2025\03\FD64E65D-D106-4C93-865D-90C444E5E460@0000000000XX0.xml</t>
  </si>
  <si>
    <t>2025-03-25T12:30:11</t>
  </si>
  <si>
    <t>2025-03-25T12:30:10</t>
  </si>
  <si>
    <t>SERVICIO LOGISTICO: TERRESTRE ORIGEN: EL PASO, TX  DESTINO: MILLS RIVER, NC  PRO NUMBER: 1123098  OBSERVACIONES: C46403</t>
  </si>
  <si>
    <t>C:\AdminXML\BovedaCFDi\MME1507071ZA\Emitidas\2025\03\4EA642BA-C6B7-4D36-8255-F7A1CDE57AB0@0000000000XX0.xml</t>
  </si>
  <si>
    <t>2025-03-25T12:36:44</t>
  </si>
  <si>
    <t>2025-03-25T12:36:43</t>
  </si>
  <si>
    <t xml:space="preserve">SERVICIO LOGISTICO: TERRESTRE ORIGEN: CANAL WINCHESTER, OH  DESTINO: LAREDO, TX  PRO NUMBER: 1122965  OBSERVACIONES: V10586 / MMPF#250 </t>
  </si>
  <si>
    <t>C:\AdminXML\BovedaCFDi\MME1507071ZA\Emitidas\2025\03\0F57CE3C-F1CE-48D5-A77F-D750E875ADAC@0000000000XX0.xml</t>
  </si>
  <si>
    <t>2025-03-25T12:46:46</t>
  </si>
  <si>
    <t>2025-03-25T12:46:45</t>
  </si>
  <si>
    <t>SIN941130MV1</t>
  </si>
  <si>
    <t>SERVICIO LOGISTICO: TERRESTRE ORIGEN: AZCAPOTZALCO, EM  DESTINO: KANSAS CITY, MO  PRO NUMBER: 1121738  OBSERVACIONES: ET03-00006-2025 02</t>
  </si>
  <si>
    <t>C:\AdminXML\BovedaCFDi\MME1507071ZA\Emitidas\2025\03\3E1A7C78-69C3-4176-88F3-B308AADA890A@0000000000XX0.xml</t>
  </si>
  <si>
    <t>2025-03-25T13:01:29</t>
  </si>
  <si>
    <t>2025-03-25T13:01:27</t>
  </si>
  <si>
    <t>SERVICIO LOGISTICO: TERRESTRE ORIGEN: HOUSTON, TX  DESTINO: EL PASO, TX  PRO NUMBER: 1121096  OBSERVACIONES: C45501</t>
  </si>
  <si>
    <t>C:\AdminXML\BovedaCFDi\MME1507071ZA\Emitidas\2025\03\075F5D8C-1BB6-4FA8-BC2A-B129C9DA1D2E@0000000000XX0.xml</t>
  </si>
  <si>
    <t>2025-03-25T16:20:08</t>
  </si>
  <si>
    <t>2025-03-25T16:20:07</t>
  </si>
  <si>
    <t>SERVICIO LOGISTICO: TERRESTRE ORIGEN: CENTRO LOGISTICO JALISCO II, JA  DESTINO: GUADALAJARA (MIGUEL HIDALGO Y COSTILLA), JA  PRO NUMBER: 1125732  OBSERVACIONES: 1125732</t>
  </si>
  <si>
    <t>C:\AdminXML\BovedaCFDi\MME1507071ZA\Emitidas\2025\03\A6D7FEBB-3CD2-464F-84C4-46E869C0B2C6@0000000000XX0.xml</t>
  </si>
  <si>
    <t>2025-03-25T16:23:28</t>
  </si>
  <si>
    <t>2025-03-25T16:23:27</t>
  </si>
  <si>
    <t>SERVICIO LOGISTICO: TERRESTRE ORIGEN: ZAPOPAN, JA   DESTINO: GUADALAJARA (MIGUEL HIDALGO Y COSTILLA), JA  PRO NUMBER: 1125764  OBSERVACIONES: 1125764</t>
  </si>
  <si>
    <t>C:\AdminXML\BovedaCFDi\MME1507071ZA\Emitidas\2025\03\80FADAE0-2785-44C3-B476-68BA2EC71E9A@0000000000XX0.xml</t>
  </si>
  <si>
    <t>2025-03-25T16:27:04</t>
  </si>
  <si>
    <t>2025-03-25T16:27:03</t>
  </si>
  <si>
    <t xml:space="preserve">SERVICIO LOGISTICO: TERRESTRE ORIGEN: CENTRO LOGISTICO JALISCO II, JA  DESTINO: GUADALAJARA (MIGUEL HIDALGO Y COSTILLA), JA  PRO NUMBER: 1126116 OBSERVACIONES: 1126116 </t>
  </si>
  <si>
    <t>C:\AdminXML\BovedaCFDi\MME1507071ZA\Emitidas\2025\03\F9850361-8D4D-4977-B67A-06D9588D489B@0000000000XX0.xml</t>
  </si>
  <si>
    <t>2025-03-25T16:30:06</t>
  </si>
  <si>
    <t>2025-03-25T16:30:05</t>
  </si>
  <si>
    <t>SERVICIO LOGISTICO: TERRESTRE ORIGEN: CENTRO LOGISTICO JALISCO II, JA  DESTINO: GUADALAJARA (MIGUEL HIDALGO Y COSTILLA), JA  PRO NUMBER: 1126936  OBSERVACIONES: 1126936</t>
  </si>
  <si>
    <t>C:\AdminXML\BovedaCFDi\MME1507071ZA\Emitidas\2025\03\C3E44877-E06B-42DB-A081-7EE35E7EB841@0000000000XX0.xml</t>
  </si>
  <si>
    <t>2025-03-26T11:43:57</t>
  </si>
  <si>
    <t>2025-03-26T11:43:54</t>
  </si>
  <si>
    <t>SERVICIO LOGISTICO: TERRESTRE ORIGEN: EL MARQUÉS, QA  DESTINO: IRAPUATO, GJ  PRO NUMBER: 1124231 OBSERVACIONES: 2538538 / KB Components / 1480844</t>
  </si>
  <si>
    <t>C:\AdminXML\BovedaCFDi\MME1507071ZA\Emitidas\2025\03\7275684B-7A40-4147-AC4F-FD7275F47271@0000000000XX0.xml</t>
  </si>
  <si>
    <t>2025-03-26T11:47:22</t>
  </si>
  <si>
    <t>2025-03-26T11:47:19</t>
  </si>
  <si>
    <t>SERVICIO LOGISTICO: TERRESTRE ORIGEN: EL MARQUÉS, QA  DESTINO: SILAO CENTRO, GJ  PRO NUMBER: 1124675  OBSERVACIONES: 2538904 / Technimark / 1466033</t>
  </si>
  <si>
    <t>C:\AdminXML\BovedaCFDi\MME1507071ZA\Emitidas\2025\03\A144994B-E063-4F54-9C48-FC87A0DC7F35@0000000000XX0.xml</t>
  </si>
  <si>
    <t>2025-03-26T11:49:48</t>
  </si>
  <si>
    <t>2025-03-26T11:49:46</t>
  </si>
  <si>
    <t>SERVICIO LOGISTICO: TERRESTRE ORIGEN: EL MARQUÉS, QA  DESTINO: SAN LUIS POTOSÍ, SL  PRO NUMBER: 1124488  OBSERVACIONES: 2538707 / A. Raymond / 1477670</t>
  </si>
  <si>
    <t>C:\AdminXML\BovedaCFDi\MME1507071ZA\Emitidas\2025\03\41BAE2E2-F783-440C-9497-023FA5B86275@0000000000XX0.xml</t>
  </si>
  <si>
    <t>2025-03-26T11:53:08</t>
  </si>
  <si>
    <t>2025-03-26T11:53:06</t>
  </si>
  <si>
    <t>SERVICIO LOGISTICO: TERRESTRE ORIGEN: APODACA CENTRO, NX  DESTINO: RAMOS ARIZPE, CU  PRO NUMBER: 1125199  OBSERVACIONES: 2539143 / Injelic / 1478083</t>
  </si>
  <si>
    <t>C:\AdminXML\BovedaCFDi\MME1507071ZA\Emitidas\2025\03\D90929FD-5EA6-49D5-8073-163A83BBDC5E@0000000000XX0.xml</t>
  </si>
  <si>
    <t>2025-03-26T11:56:48</t>
  </si>
  <si>
    <t>2025-03-26T11:56:47</t>
  </si>
  <si>
    <t>SERVICIO LOGISTICO: TERRESTRE ORIGEN:EL MARQUÉS, QA  DESTINO: IRAPUATO, GJ  PRO NUMBER: 1125107  OBSERVACIONES: 2539073 / KB Components / 1480830</t>
  </si>
  <si>
    <t>C:\AdminXML\BovedaCFDi\MME1507071ZA\Emitidas\2025\03\EFB9590F-3839-4746-9509-E5F33E7A9DEE@0000000000XX0.xml</t>
  </si>
  <si>
    <t>2025-03-26T12:00:05</t>
  </si>
  <si>
    <t>2025-03-26T12:00:03</t>
  </si>
  <si>
    <t>SERVICIO LOGISTICO: TERRESTRE ORIGEN: APODACA CENTRO, NX  DESTINO: PARQUE INDUSTRIAL AMISTAD AEROPUERTO, CU  PRO NUMBER: 1125766   OBSERVACIONES:  2539386 / Injelic / 1478077</t>
  </si>
  <si>
    <t>C:\AdminXML\BovedaCFDi\MME1507071ZA\Emitidas\2025\03\2758EB32-F42B-41CD-BCD7-BCE7E2E5FAF4@0000000000XX0.xml</t>
  </si>
  <si>
    <t>2025-03-26T12:06:50</t>
  </si>
  <si>
    <t>2025-03-26T12:06:48</t>
  </si>
  <si>
    <t>SERVICIO LOGISTICO: TERRESTRE ORIGEN: ARBOLEDAS, QA  DESTINO: APASEO EL GRANDE CENTRO, GJ  PRO NUMBER: 1126545  OBSERVACIONES: 2539715 / Vistamex / 1475556</t>
  </si>
  <si>
    <t>C:\AdminXML\BovedaCFDi\MME1507071ZA\Emitidas\2025\03\7042A853-7A78-4C9D-9A34-2D4A27B43BEA@0000000000XX0.xml</t>
  </si>
  <si>
    <t>2025-03-26T12:09:29</t>
  </si>
  <si>
    <t>2025-03-26T12:09:28</t>
  </si>
  <si>
    <t>SERVICIO LOGISTICO: TERRESTRE ORIGEN: SANTIAGO DE QUERETARO, QA  DESTINO: EL MARQUÉS, QA  PRO NUMBER: 1126122  OBSERVACIONES: 2539552 / RPTECH / 1479885</t>
  </si>
  <si>
    <t>C:\AdminXML\BovedaCFDi\MME1507071ZA\Emitidas\2025\03\B4A89192-0680-4F1B-BD1D-B3DFA66F6813@0000000000XX0.xml</t>
  </si>
  <si>
    <t>2025-03-26T12:25:44</t>
  </si>
  <si>
    <t>2025-03-26T12:25:43</t>
  </si>
  <si>
    <t>SERVICIO LOGISTICO: TERRESTRE ORIGEN: APODACA CENTRO, NX  DESTINO: LAREDO, TX  PRO NUMBER: 1123792  OBSERVACIONES: C46549</t>
  </si>
  <si>
    <t>C:\AdminXML\BovedaCFDi\MME1507071ZA\Emitidas\2025\03\42D8A8C9-1E03-43A7-96F6-7E178A57F6F2@0000000000XX0.xml</t>
  </si>
  <si>
    <t>2025-03-26T12:32:04</t>
  </si>
  <si>
    <t>2025-03-26T12:31:42</t>
  </si>
  <si>
    <t>SERVICIO LOGISTICO: TERRESTRE ORIGEN: SCHILLER PARK, IL  DESTINO: LAREDO, TX  PRO NUMBER: 1124704  OBSERVACIONES: C46766</t>
  </si>
  <si>
    <t>C:\AdminXML\BovedaCFDi\MME1507071ZA\Emitidas\2025\03\F9F3DC7A-729A-4F69-B697-CD63662BAEDC@0000000000XX0.xml</t>
  </si>
  <si>
    <t>2025-03-26T12:40:16</t>
  </si>
  <si>
    <t>2025-03-26T12:40:15</t>
  </si>
  <si>
    <t xml:space="preserve">SERVICIO LOGISTICO: TERRESTRE ORIGEN: LAREDO, TX  DESTINO: MATÍAS ROMERO CENTRO, OA  PRO NUMBER: 1126675  OBSERVACIONES: C44304 </t>
  </si>
  <si>
    <t>C:\AdminXML\BovedaCFDi\MME1507071ZA\Emitidas\2025\03\3E4B414A-FF26-4CE1-8C56-0AF763FDC334@0000000000XX0.xml</t>
  </si>
  <si>
    <t>2025-03-26T12:55:28</t>
  </si>
  <si>
    <t>2025-03-26T12:55:26</t>
  </si>
  <si>
    <t>SERVICIO LOGISTICO: TERRESTRE ORIGEN: LAREDO, TX DESTINO: VANCE, AL PRO NUMBER: 1124298 OBSERVACIONES: PL7-OV25-OUTC1-00905-4514-639208-USD</t>
  </si>
  <si>
    <t>C:\AdminXML\BovedaCFDi\MME1507071ZA\Emitidas\2025\03\2711D4AB-9481-4C90-82DB-A2E825F38C94@0000000000XX0.xml</t>
  </si>
  <si>
    <t>2025-03-26T13:00:43</t>
  </si>
  <si>
    <t>2025-03-26T13:00:19</t>
  </si>
  <si>
    <t>SERVICIO LOGISTICO: TERRESTRE ORIGEN: LAREDO, TX DESTINO: VANCE, AL  PRO NUMBER: 1125687 OBSERVACIONES: PL7-OV25-OUTC1-00944-4514-639208-USD</t>
  </si>
  <si>
    <t>C:\AdminXML\BovedaCFDi\MME1507071ZA\Emitidas\2025\03\934DD371-6AFB-4E9C-A741-3AD6D9D847E2@0000000000XX0.xml</t>
  </si>
  <si>
    <t>2025-03-26T13:04:11</t>
  </si>
  <si>
    <t>2025-03-26T13:04:08</t>
  </si>
  <si>
    <t>SERVICIO LOGISTICO: TERRESTRE ORIGEN: LAREDO, TX  DESTINO: VANCE, AL  PRO NUMBER: 1125717  OBSERVACIONES: PL7-OV25-OUTC1-00945-4514-639208-USD</t>
  </si>
  <si>
    <t>C:\AdminXML\BovedaCFDi\MME1507071ZA\Emitidas\2025\03\F9967CA2-4BE0-45A9-B2A4-E3617B9EE76D@0000000000XX0.xml</t>
  </si>
  <si>
    <t>2025-03-26T13:08:54</t>
  </si>
  <si>
    <t>2025-03-26T13:08:51</t>
  </si>
  <si>
    <t>SERVICIO LOGISTICO: TERRESTRE ORIGEN: LAREDO, TX  DESTINO: VANCE, AL  PRO NUMBER:1126652  OBSERVACIONES: PL7-OV25-OUTC1-01306-4514-639208-USD</t>
  </si>
  <si>
    <t>C:\AdminXML\BovedaCFDi\MME1507071ZA\Emitidas\2025\03\16A9BABA-C003-42F3-8697-242769913CBB@0000000000XX0.xml</t>
  </si>
  <si>
    <t>2025-03-26T13:13:19</t>
  </si>
  <si>
    <t>2025-03-26T13:13:16</t>
  </si>
  <si>
    <t>SERVICIO LOGISTICO: TERRESTRE ORIGEN: LAREDO, TX DESTINO: VANCE, AL PRO NUMBER: 1126655  OBSERVACIONES: PL7-OV25-OUTC1-01307-4514-639208-USD</t>
  </si>
  <si>
    <t>C:\AdminXML\BovedaCFDi\MME1507071ZA\Emitidas\2025\03\E9FD8E25-3E0F-4CE8-BCBC-46C267E74D43@0000000000XX0.xml</t>
  </si>
  <si>
    <t>2025-03-26T13:15:32</t>
  </si>
  <si>
    <t>2025-03-26T13:15:30</t>
  </si>
  <si>
    <t>SERVICIO LOGISTICO: TERRESTRE ORIGEN: LAREDO, TX  DESTINO: VANCE, AL PRO NUMBER: 1126656  OBSERVACIONES: PL7-OV25-OUTC1-01308-4514-639208-USD</t>
  </si>
  <si>
    <t>C:\AdminXML\BovedaCFDi\MME1507071ZA\Emitidas\2025\03\A117AEE2-71A1-4BD0-B9BC-E37F8B9F0CDA@0000000000XX0.xml</t>
  </si>
  <si>
    <t>2025-03-26T13:26:04</t>
  </si>
  <si>
    <t>2025-03-26T13:26:02</t>
  </si>
  <si>
    <t>SERVICIO LOGISTICO: TERRESTRE ORIGEN: LAREDO, TX  DESTINO: VANCE, AL  PRO NUMBER: 1126924  OBSERVACIONES: PL7-OV25-OUTB1-01313-172438-639213-USD</t>
  </si>
  <si>
    <t>C:\AdminXML\BovedaCFDi\MME1507071ZA\Emitidas\2025\03\7193C585-C42E-4DF7-8850-C85BBA0CEC9C@0000000000XX0.xml</t>
  </si>
  <si>
    <t>2025-03-26T13:28:58</t>
  </si>
  <si>
    <t>2025-03-26T13:28:56</t>
  </si>
  <si>
    <t xml:space="preserve">SERVICIO LOGISTICO: TERRESTRE ORIGEN: LAREDO, TX  DESTINO: APASEO EL GRANDE, GJ  PRO NUMBER: 1125196  OBSERVACIONES: IET-2025-8306 </t>
  </si>
  <si>
    <t>C:\AdminXML\BovedaCFDi\MME1507071ZA\Emitidas\2025\03\4A08009D-8247-4645-A3C5-A4D699B2351D@0000000000XX0.xml</t>
  </si>
  <si>
    <t>2025-03-26T13:52:01</t>
  </si>
  <si>
    <t>2025-03-26T13:51:38</t>
  </si>
  <si>
    <t>ATS170307II8</t>
  </si>
  <si>
    <t>SERVICIO LOGISTICO: TERRESTRE ORIGEN: GUADALUPE, NX  DESTINO: APODACA CENTRO, NX  PRO NUMBER: 1126444 OBSERVACIONES: OC 18608</t>
  </si>
  <si>
    <t>C:\AdminXML\BovedaCFDi\MME1507071ZA\Emitidas\2025\03\CEF44D0E-77F5-4DEF-AC7F-71998B991BDB@0000000000XX0.xml</t>
  </si>
  <si>
    <t>2025-03-26T14:01:09</t>
  </si>
  <si>
    <t>2025-03-26T14:01:07</t>
  </si>
  <si>
    <t xml:space="preserve">SERVICIO LOGISTICO: TERRESTRE ORIGEN: GRAY COURT, SC  DESTINO: LAREDO, TX  PRO NUMBER: 1126674  OBSERVACIONES: BL25-597 </t>
  </si>
  <si>
    <t>C:\AdminXML\BovedaCFDi\MME1507071ZA\Emitidas\2025\03\7CE10021-B55F-413A-877F-70AD8EDC3316@0000000000XX0.xml</t>
  </si>
  <si>
    <t>2025-03-26T14:38:58</t>
  </si>
  <si>
    <t>2025-03-26T14:38:57</t>
  </si>
  <si>
    <t>SERVICIO LOGISTICO: TERRESTRE ORIGEN: EL MARQUÉS, QA  DESTINO: ZAPOPAN, JA  PRO NUMBER: 1127179  OBSERVACIONES: 1127179</t>
  </si>
  <si>
    <t>C:\AdminXML\BovedaCFDi\MME1507071ZA\Emitidas\2025\03\7349925E-5A91-44BF-84D7-303C4CBDF431@0000000000XX0.xml</t>
  </si>
  <si>
    <t>2025-03-26T15:37:45</t>
  </si>
  <si>
    <t>2025-03-26T15:37:23</t>
  </si>
  <si>
    <t>HGL980417J43</t>
  </si>
  <si>
    <t xml:space="preserve">SERVICIO LOGISTICO: TERRESTRE ORIGEN: ROCHESTER, MI DESTINO: AMOZOC CENTRO, PU  PRO NUMBER: 1125600  OBSERVACIONES: II2500369 </t>
  </si>
  <si>
    <t>C:\AdminXML\BovedaCFDi\MME1507071ZA\Emitidas\2025\03\C46468F4-AE90-4AD3-8564-710EA02A454E@0000000000XX0.xml</t>
  </si>
  <si>
    <t>6CBEF166-A3D6-407A-BE8E-D3BD6CAD6A6B</t>
  </si>
  <si>
    <t>2025-03-26T15:50:28</t>
  </si>
  <si>
    <t>2025-03-26T15:50:27</t>
  </si>
  <si>
    <t>JCM9701315Q6</t>
  </si>
  <si>
    <t>JABIL CIRCUIT DE MEXICO</t>
  </si>
  <si>
    <t>SERVICIO LOGISTICO: TERRESTRE ORIGEN: MANSFIELD, TX  DESTINO: LAREDO, TX  PRO NUMBER: 1127080  OBSERVACIONES: 1127080</t>
  </si>
  <si>
    <t>C:\AdminXML\BovedaCFDi\MME1507071ZA\Emitidas\2025\03\6CBEF166-A3D6-407A-BE8E-D3BD6CAD6A6B@0000000000XX0.xml</t>
  </si>
  <si>
    <t>2025-03-26T16:06:20</t>
  </si>
  <si>
    <t>2025-03-26T16:06:17</t>
  </si>
  <si>
    <t>SERVICIO LOGISTICO: TERRESTRE ORIGEN: SCHILLER PARK, IL  DESTINO: LAREDO, TX  PRO NUMBER:1127166  OBSERVACIONES: C47234</t>
  </si>
  <si>
    <t>C:\AdminXML\BovedaCFDi\MME1507071ZA\Emitidas\2025\03\2C9549C5-C182-49A1-A7FB-2D7C6D2842D2@0000000000XX0.xml</t>
  </si>
  <si>
    <t>2025-03-27T13:49:14</t>
  </si>
  <si>
    <t>2025-03-27T13:48:51</t>
  </si>
  <si>
    <t>SERVICIO LOGISTICO: TERRESTRE ORIGEN: SANTA TERESA, NM  DESTINO:  LAREDO, TX PRO NUMBER: 1127501  OBSERVACIONES: BL25-831</t>
  </si>
  <si>
    <t>C:\AdminXML\BovedaCFDi\MME1507071ZA\Emitidas\2025\03\934AFCA1-46F1-46AA-A796-0A13A47C4DC2@0000000000XX0.xml</t>
  </si>
  <si>
    <t>2025-03-27T13:53:15</t>
  </si>
  <si>
    <t>2025-03-27T13:53:14</t>
  </si>
  <si>
    <t xml:space="preserve">SERVICIO LOGISTICO: TERRESTRE ORIGEN: MANZANILLO, CL  DESTINO: CHIHUAHUA, CI  PRO NUMBER: 1127394  OBSERVACIONES: 1443820009865 </t>
  </si>
  <si>
    <t>C:\AdminXML\BovedaCFDi\MME1507071ZA\Emitidas\2025\03\ECA5C003-B0AD-4B2B-95E1-D18969A12A46@0000000000XX0.xml</t>
  </si>
  <si>
    <t>2025-03-27T13:57:45</t>
  </si>
  <si>
    <t>2025-03-27T13:57:44</t>
  </si>
  <si>
    <t>SERVICIO LOGISTICO: TERRESTRE ORIGEN: EL MARQUÉS, QA DESTINO: COLONIA MÉXICO, QA   PRO NUMBER: 1122966   OBSERVACIONES: 2538170 / GLN / 1479923</t>
  </si>
  <si>
    <t>C:\AdminXML\BovedaCFDi\MME1507071ZA\Emitidas\2025\03\81D1AD5C-30BF-45EC-9EFD-05F99AD9E3BE@0000000000XX0.xml</t>
  </si>
  <si>
    <t>2025-03-27T14:01:49</t>
  </si>
  <si>
    <t>2025-03-27T14:01:48</t>
  </si>
  <si>
    <t>SERVICIO LOGISTICO: TERRESTRE ORIGEN: LAREDO, TX DESTINO: VANCE, AL  PRO NUMBER: 1126056  OBSERVACIONES: PL7-OV25-OUTA1-00946-4514-639208-USD</t>
  </si>
  <si>
    <t>C:\AdminXML\BovedaCFDi\MME1507071ZA\Emitidas\2025\03\45EBED23-57E2-4419-8557-DB55B7D3CA66@0000000000XX0.xml</t>
  </si>
  <si>
    <t>2025-03-27T14:04:16</t>
  </si>
  <si>
    <t>2025-03-27T14:04:15</t>
  </si>
  <si>
    <t>SERVICIO LOGISTICO: TERRESTRE ORIGEN: LAREDO, TX  DESTINO: VANCE, AL  PRO NUMBER: 1126079  OBSERVACIONES: PL7-OV25-OUTC1-01303-4514-639208-USD</t>
  </si>
  <si>
    <t>C:\AdminXML\BovedaCFDi\MME1507071ZA\Emitidas\2025\03\FB23780B-5823-4AFB-B346-63FF86EEC6D6@0000000000XX0.xml</t>
  </si>
  <si>
    <t>2025-03-27T14:11:38</t>
  </si>
  <si>
    <t>2025-03-27T14:11:37</t>
  </si>
  <si>
    <t>SERVICIO LOGISTICO: TERRESTRE ORIGEN: LAREDO, TX  DESTINO: APASEO EL GRANDE, GJ PRO NUMBER: 1127509  OBSERVACIONES: IET-2025-8343</t>
  </si>
  <si>
    <t>C:\AdminXML\BovedaCFDi\MME1507071ZA\Emitidas\2025\03\89B8C15B-51CA-433A-873F-CA011D0CD530@0000000000XX0.xml</t>
  </si>
  <si>
    <t>2025-03-27T14:17:19</t>
  </si>
  <si>
    <t>2025-03-27T14:17:18</t>
  </si>
  <si>
    <t xml:space="preserve">SERVICIO LOGISTICO: TERRESTRE ORIGEN: LAREDO, TX  DESTINO: APASEO EL GRANDE, GJ  PRO NUMBER: 1127173  OBSERVACIONES: IET-2025-8339 </t>
  </si>
  <si>
    <t>C:\AdminXML\BovedaCFDi\MME1507071ZA\Emitidas\2025\03\BBC8343B-D1FE-47B5-A0C4-6D6010E027A5@0000000000XX0.xml</t>
  </si>
  <si>
    <t>2025-03-27T16:15:18</t>
  </si>
  <si>
    <t>2025-03-27T16:15:16</t>
  </si>
  <si>
    <t>SERVICIO LOGISTICO: TERRESTRE ORIGEN: RANDOLPH, VT  DESTINO: LAREDO, TX  PRO NUMBER: 1126901  OBSERVACIONES: TEC2025093</t>
  </si>
  <si>
    <t>C:\AdminXML\BovedaCFDi\MME1507071ZA\Emitidas\2025\03\25375A12-C6C5-483D-ADE5-54DB97B9E28F@0000000000XX0.xml</t>
  </si>
  <si>
    <t>2025-03-27T16:17:25</t>
  </si>
  <si>
    <t>2025-03-27T16:17:03</t>
  </si>
  <si>
    <t>SERVICIO LOGISTICO: TERRESTRE ORIGEN: RANDOLPH, VT  DESTINO: LAREDO, TX  PRO NUMBER: 1127319  OBSERVACIONES: TEC2025097</t>
  </si>
  <si>
    <t>C:\AdminXML\BovedaCFDi\MME1507071ZA\Emitidas\2025\03\CFB7A5BA-B34E-4866-B74D-44F8060B15FD@0000000000XX0.xml</t>
  </si>
  <si>
    <t>2025-03-28T09:35:31</t>
  </si>
  <si>
    <t>2025-03-28T09:35:30</t>
  </si>
  <si>
    <t>SERVICIO LOGISTICO: TERRESTRE ORIGEN: AMPLIACIÓN MONTE DEL COECILLO, GJ  DESTINO: DEXTER, MO   PRO NUMBER: 1121187  OBSERVACIONES: ID250212BG / 7100174946 / 8200095956</t>
  </si>
  <si>
    <t>C:\AdminXML\BovedaCFDi\MME1507071ZA\Emitidas\2025\03\DD14A0FC-1964-4C87-A40E-05B54F23A130@0000000000XX0.xml</t>
  </si>
  <si>
    <t>2025-03-28T10:29:19</t>
  </si>
  <si>
    <t>2025-03-28T10:29:18</t>
  </si>
  <si>
    <t>SERVICIO LOGISTICO: TERRESTRE ORIGEN: MANSFIELD, TX   DESTINO: LAREDO, TX  PRO NUMBER: 1127080  OBSERVACIONES: 1127080</t>
  </si>
  <si>
    <t>C:\AdminXML\BovedaCFDi\MME1507071ZA\Emitidas\2025\03\A8010B5D-5975-40F4-8E98-D7068525F22A@0000000000XX0.xml</t>
  </si>
  <si>
    <t>2025-03-28T13:14:14</t>
  </si>
  <si>
    <t>2025-03-28T13:13:52</t>
  </si>
  <si>
    <t>SERVICIO LOGISTICO: TERRESTRE ORIGEN: ARBOLEDAS, QA   DESTINO: SAN LUIS POTOSÍ, SL  PRO NUMBER: 1127832  OBSERVACIONES: 2540188 / DBM / 1467081</t>
  </si>
  <si>
    <t>C:\AdminXML\BovedaCFDi\MME1507071ZA\Emitidas\2025\03\6C9BA258-2974-434A-9627-F8AEBA8F0648@0000000000XX0.xml</t>
  </si>
  <si>
    <t>2025-03-28T13:18:17</t>
  </si>
  <si>
    <t>2025-03-28T13:18:16</t>
  </si>
  <si>
    <t>SERVICIO LOGISTICO: TERRESTRE ORIGEN: LAREDO, TX  DESTINO: VANCE, AL   PRO NUMBER: 1127444   OBSERVACIONES: PL7-OV25-OUTC1-01304-4514-639208-USD</t>
  </si>
  <si>
    <t>C:\AdminXML\BovedaCFDi\MME1507071ZA\Emitidas\2025\03\4C52B683-F810-4A19-B8FA-13A3307E3B66@0000000000XX0.xml</t>
  </si>
  <si>
    <t>2025-03-28T13:23:57</t>
  </si>
  <si>
    <t>2025-03-28T13:23:56</t>
  </si>
  <si>
    <t>SERVICIO LOGISTICO: MARITIMO   ORIGEN: BUGAMBILIAS, ZT  DESTINO: BURÓCRATA, CL    PRO NUMBER: 1117075   OBSERVACIONES: PO 10575-4 10577-4 4760-50 10631-6 5688-31 5689-31</t>
  </si>
  <si>
    <t>C:\AdminXML\BovedaCFDi\MME1507071ZA\Emitidas\2025\03\021CC80C-0F9A-496A-B906-7FC73A1CF848@0000000000XX0.xml</t>
  </si>
  <si>
    <t>BDE68EFF-65BD-4195-B7F7-0B72314AAD01</t>
  </si>
  <si>
    <t>2025-03-31T09:04:38</t>
  </si>
  <si>
    <t>2025-03-31T09:04:37</t>
  </si>
  <si>
    <t>SERVICIO LOGISTICO: AEREO ORIGEN: ANNAPOLIS, MD  DESTINO: ALTAGRACIA, JA   PRO NUMBER: 1121612  OBSERVACIONES: 160-88737644</t>
  </si>
  <si>
    <t>C:\AdminXML\BovedaCFDi\MME1507071ZA\Emitidas\2025\03\BDE68EFF-65BD-4195-B7F7-0B72314AAD01@0000000000XX0.xml</t>
  </si>
  <si>
    <t>2025-03-31T12:24:51</t>
  </si>
  <si>
    <t>2025-03-31T12:24:50</t>
  </si>
  <si>
    <t>SERVICIO LOGISTICO: TERRESTRE ORIGEN: JARDINES DE SANTA ISABEL, JA  DESTINO: ELK GROVE VILLAGE, IL  PRO NUMBER: 1126300  OBSERVACIONES: 1126300</t>
  </si>
  <si>
    <t>C:\AdminXML\BovedaCFDi\MME1507071ZA\Emitidas\2025\03\22816925-D155-4F82-83A1-140C3E44765A@0000000000XX0.xml</t>
  </si>
  <si>
    <t>2025-03-31T12:26:51</t>
  </si>
  <si>
    <t>2025-03-31T12:26:50</t>
  </si>
  <si>
    <t>SERVICIO LOGISTICO: TERRESTRE ORIGEN: JARDINES DE SANTA ISABEL, JA  DESTINO: ELK GROVE VILLAGE, IL  PRO NUMBER: 1127823  OBSERVACIONES: 1127823</t>
  </si>
  <si>
    <t>C:\AdminXML\BovedaCFDi\MME1507071ZA\Emitidas\2025\03\634BAFCB-63F7-4A64-8CEA-C430172D1148@0000000000XX0.xml</t>
  </si>
  <si>
    <t>2025-03-31T12:39:26</t>
  </si>
  <si>
    <t>2025-03-31T12:39:25</t>
  </si>
  <si>
    <t>SERVICIO LOGISTICO: TERRESTRE ORIGEN: HOPKINSVILLE, KY DESTINO: EL PASO, TX  PRO NUMBER: 1127516  OBSERVACIONES: C47316</t>
  </si>
  <si>
    <t>C:\AdminXML\BovedaCFDi\MME1507071ZA\Emitidas\2025\03\C1C4539F-7B63-4EA4-85F3-0846EF965B6F@0000000000XX0.xml</t>
  </si>
  <si>
    <t>2025-03-31T12:41:58</t>
  </si>
  <si>
    <t>2025-03-31T12:41:57</t>
  </si>
  <si>
    <t>SERVICIO LOGISTICO: TERRESTRE ORIGEN: ROMEOVILLE, IL   DESTINO: LAREDO, TX   PRO NUMBER: 1127745  OBSERVACIONES:  C47367</t>
  </si>
  <si>
    <t>C:\AdminXML\BovedaCFDi\MME1507071ZA\Emitidas\2025\03\EC49F881-A0DF-4C07-93ED-916001442D51@0000000000XX0.xml</t>
  </si>
  <si>
    <t>2025-03-31T12:53:00</t>
  </si>
  <si>
    <t>2025-03-31T12:52:59</t>
  </si>
  <si>
    <t>SERVICIO LOGISTICO: TERRESTRE ORIGEN: HOUSTON, TX  DESTINO: LAREDO, TX  PRO NUMBER: 1125939 OBSERVACIONES: C44304</t>
  </si>
  <si>
    <t>C:\AdminXML\BovedaCFDi\MME1507071ZA\Emitidas\2025\03\77D6060A-00FA-4379-A817-8BF1821879DC@0000000000XX0.xml</t>
  </si>
  <si>
    <t>2025-03-31T13:12:06</t>
  </si>
  <si>
    <t>2025-03-31T13:12:05</t>
  </si>
  <si>
    <t>SERVICIO LOGISTICO: TERRESTRE ORIGEN: APODACA CENTRO, NX   DESTINO: SILAO CENTRO, GJ  PRO NUMBER: 1127826  OBSERVACIONES: 2540131 / Technimark / 1466036</t>
  </si>
  <si>
    <t>C:\AdminXML\BovedaCFDi\MME1507071ZA\Emitidas\2025\03\117A0A2B-9C1E-465D-ADF2-FFA228B770E4@0000000000XX0.xml</t>
  </si>
  <si>
    <t>2025-03-31T13:13:47</t>
  </si>
  <si>
    <t>2025-03-31T13:13:44</t>
  </si>
  <si>
    <t>SERVICIO LOGISTICO: TERRESTRE ORIGEN: ARBOLEDAS, QA  DESTINO: LOGISTIK, SL  PRO NUMBER: 1127833  OBSERVACIONES: 2540186 / Minghua / 1479461</t>
  </si>
  <si>
    <t>C:\AdminXML\BovedaCFDi\MME1507071ZA\Emitidas\2025\03\2FE1001E-56D0-4611-84C7-1D1412A260B2@0000000000XX0.xml</t>
  </si>
  <si>
    <t>2025-03-31T13:17:50</t>
  </si>
  <si>
    <t>SERVICIO LOGISTICO: AEREO ORIGEN: SAN PEDRO, XX DESTINO: EL SALTO CENTRO, JA  PRO NUMBER: 1128472  OBSERVACIONES: PL6-AIR25-INC1-0096-2694-573040USD-573042-MXN</t>
  </si>
  <si>
    <t>C:\AdminXML\BovedaCFDi\MME1507071ZA\Emitidas\2025\03\D5A44B89-67BF-4B0D-9DE7-AE4539143FE0@0000000000XX0.xml</t>
  </si>
  <si>
    <t>2025-03-31T13:19:59</t>
  </si>
  <si>
    <t>2025-03-31T13:19:58</t>
  </si>
  <si>
    <t>SERVICIO LOGISTICO: TERRESTRE ORIGEN: LAREDO, TX  DESTINO: VANCE, AL  PRO NUMBER: 1128561 OBSERVACIONES: PL7-OV25-OUTC1-01319-4514-639208-USD</t>
  </si>
  <si>
    <t>C:\AdminXML\BovedaCFDi\MME1507071ZA\Emitidas\2025\03\A817660B-C6A3-471F-AF51-31E66820B1F0@0000000000XX0.xml</t>
  </si>
  <si>
    <t>2025-03-31T13:29:31</t>
  </si>
  <si>
    <t>2025-03-31T13:29:30</t>
  </si>
  <si>
    <t>SERVICIO LOGISTICO: TERRESTRE ORIGEN: CASTAÑOS CENTRO, CU   DESTINO:  LAREDO, TX  PRO NUMBER: 1123466  OBSERVACIONES: OC2025002673A</t>
  </si>
  <si>
    <t>C:\AdminXML\BovedaCFDi\MME1507071ZA\Emitidas\2025\03\E1D51477-960C-4934-B2AE-9B5BC91DE13F@0000000000XX0.xml</t>
  </si>
  <si>
    <t>2025-03-31T13:31:43</t>
  </si>
  <si>
    <t>2025-03-31T13:31:41</t>
  </si>
  <si>
    <t>SERVICIO LOGISTICO: TERRESTRE ORIGEN: CASTAÑOS CENTRO, CU  DESTINO: LAREDO, TX  PRO NUMBER: 1126301 OBSERVACIONES: OC2025003059A</t>
  </si>
  <si>
    <t>C:\AdminXML\BovedaCFDi\MME1507071ZA\Emitidas\2025\03\BD5D39B8-BE00-4186-B35B-37CEF2BDA36F@0000000000XX0.xml</t>
  </si>
  <si>
    <t>2025-03-31T13:38:10</t>
  </si>
  <si>
    <t>2025-03-31T13:38:09</t>
  </si>
  <si>
    <t>SERVICIO LOGISTICO: TERRESTRE ORIGEN: GAFFNEY, SC  DESTINO: LAREDO, TX  PRO NUMBER: 1126304 OBSERVACIONES: V10354 / MMPF#25029</t>
  </si>
  <si>
    <t>C:\AdminXML\BovedaCFDi\MME1507071ZA\Emitidas\2025\03\9A869B1A-12FA-4C12-9DAA-B3A90D3212AC@0000000000XX0.xml</t>
  </si>
  <si>
    <t>2025-03-31T15:45:08</t>
  </si>
  <si>
    <t>2025-03-31T15:45:07</t>
  </si>
  <si>
    <t>RST100127FE0</t>
  </si>
  <si>
    <t>SERVICIO LOGISTICO: TERRESTRE ORIGEN: MCALLEN, TX  DESTINO: LAREDO, TX  PRO NUMBER: 1128230  OBSERVACIONES: S00018416</t>
  </si>
  <si>
    <t>C:\AdminXML\BovedaCFDi\MME1507071ZA\Emitidas\2025\03\CA5F11EF-A29B-4788-94C5-3057A3E7A597@0000000000XX0.xml</t>
  </si>
  <si>
    <t>Tipo</t>
  </si>
  <si>
    <t>Etiqueta</t>
  </si>
  <si>
    <t>Fecha de ingreso</t>
  </si>
  <si>
    <t>Fecha del documento</t>
  </si>
  <si>
    <t>Cliente</t>
  </si>
  <si>
    <t>RFC</t>
  </si>
  <si>
    <t>Régimen Fiscal</t>
  </si>
  <si>
    <t>Forma de Pago</t>
  </si>
  <si>
    <t>Método de Pago</t>
  </si>
  <si>
    <t>Uso de CFDI</t>
  </si>
  <si>
    <t>Importe Total de Factura (Sin Impuestos)</t>
  </si>
  <si>
    <t>Importe Base de Factura que gravó IVA 16%</t>
  </si>
  <si>
    <t>Importe Base de Factura que gravó IVA 8%</t>
  </si>
  <si>
    <t>Importe Base de Factura Tasa 0</t>
  </si>
  <si>
    <t>Importe Base de Factura Exento</t>
  </si>
  <si>
    <t>Importe Base Factura No objeto de Impuestos</t>
  </si>
  <si>
    <t>Importe Base No Considerados</t>
  </si>
  <si>
    <t>IVA Facturado 16%</t>
  </si>
  <si>
    <t>IVA Facturado 8%</t>
  </si>
  <si>
    <t>ISR Retenido de Nómina</t>
  </si>
  <si>
    <t>Importe Total (Inc. Impuestos y Retenciones)</t>
  </si>
  <si>
    <t>Importe del Ingreso</t>
  </si>
  <si>
    <t>% del Cobro</t>
  </si>
  <si>
    <t>Ingreso cobrado tasa 16%</t>
  </si>
  <si>
    <t>Ingreso cobrado tasa 8%</t>
  </si>
  <si>
    <t>Ingreso Cobrado 0%</t>
  </si>
  <si>
    <t>Ingreso Cobrado Exento</t>
  </si>
  <si>
    <t>Ingreso Cobrado No Objeto de impuesto</t>
  </si>
  <si>
    <t>Ingreso Cobrado Base No Considerados</t>
  </si>
  <si>
    <t>IVA Efectivamente cobrado</t>
  </si>
  <si>
    <t>Importe Cobrado con Tasa 8</t>
  </si>
  <si>
    <t>Retención de IVA Efectivamente cobrada</t>
  </si>
  <si>
    <t>Retención de ISR Efectivamente cobrada</t>
  </si>
  <si>
    <t>Factura</t>
  </si>
  <si>
    <t>401-04 ~ Ventas y/o servicios gravados al 0%</t>
  </si>
  <si>
    <t>2025-01-02</t>
  </si>
  <si>
    <t>2024-09-30</t>
  </si>
  <si>
    <t>F3501</t>
  </si>
  <si>
    <t>SCL090414QE0</t>
  </si>
  <si>
    <t>Por definir</t>
  </si>
  <si>
    <t>PPD - Pago en Parcialidades o Diferido</t>
  </si>
  <si>
    <t>2024-08-14</t>
  </si>
  <si>
    <t>F3125</t>
  </si>
  <si>
    <t>401-01 ~ Ventas y/o servicios gravados a la tasa general</t>
  </si>
  <si>
    <t>2024-02-06</t>
  </si>
  <si>
    <t>F1487</t>
  </si>
  <si>
    <t>MIOP6904169V2</t>
  </si>
  <si>
    <t>612 - Personas Físicas con Actividades Empresariales y Profesionales</t>
  </si>
  <si>
    <t>2024-09-19</t>
  </si>
  <si>
    <t>F3349</t>
  </si>
  <si>
    <t>2024-10-16</t>
  </si>
  <si>
    <t>F3632</t>
  </si>
  <si>
    <t>2024-02-28</t>
  </si>
  <si>
    <t>F1652</t>
  </si>
  <si>
    <t>2024-10-08</t>
  </si>
  <si>
    <t>F3574</t>
  </si>
  <si>
    <t>2024-09-17</t>
  </si>
  <si>
    <t>F3336</t>
  </si>
  <si>
    <t>2024-11-13</t>
  </si>
  <si>
    <t>F3838</t>
  </si>
  <si>
    <t>2024-07-25</t>
  </si>
  <si>
    <t>F2914</t>
  </si>
  <si>
    <t>2024-09-26</t>
  </si>
  <si>
    <t>F3484</t>
  </si>
  <si>
    <t>2024-09-05</t>
  </si>
  <si>
    <t>F3254</t>
  </si>
  <si>
    <t>2024-10-11</t>
  </si>
  <si>
    <t>F3612</t>
  </si>
  <si>
    <t>F3485</t>
  </si>
  <si>
    <t>2024-07-30</t>
  </si>
  <si>
    <t>F2975</t>
  </si>
  <si>
    <t>F3500</t>
  </si>
  <si>
    <t>F1488</t>
  </si>
  <si>
    <t>Concepto Contable</t>
  </si>
  <si>
    <t>899-04 ~ Traspaso Bancario</t>
  </si>
  <si>
    <t>2025-01-03</t>
  </si>
  <si>
    <t>Sin fecha</t>
  </si>
  <si>
    <t>0030125 030125</t>
  </si>
  <si>
    <t>Sin nombre</t>
  </si>
  <si>
    <t>CUENTA CANCELADA</t>
  </si>
  <si>
    <t>2025-01-07</t>
  </si>
  <si>
    <t>F3335</t>
  </si>
  <si>
    <t>2024-10-25</t>
  </si>
  <si>
    <t>F3676</t>
  </si>
  <si>
    <t>NLM210414UA5</t>
  </si>
  <si>
    <t>F3502</t>
  </si>
  <si>
    <t>2024-11-22</t>
  </si>
  <si>
    <t>F3915</t>
  </si>
  <si>
    <t>F3609</t>
  </si>
  <si>
    <t>2024-11-08</t>
  </si>
  <si>
    <t>F3800</t>
  </si>
  <si>
    <t>F3337</t>
  </si>
  <si>
    <t>2024-12-27</t>
  </si>
  <si>
    <t>F4136</t>
  </si>
  <si>
    <t>Transferencia electrónica de fondos</t>
  </si>
  <si>
    <t>PUE - Pago en Una Exhibición</t>
  </si>
  <si>
    <t>2025-01-09</t>
  </si>
  <si>
    <t>2025-01-10</t>
  </si>
  <si>
    <t>2024-12-05</t>
  </si>
  <si>
    <t>F4046</t>
  </si>
  <si>
    <t>INVALIDA</t>
  </si>
  <si>
    <t>F4050</t>
  </si>
  <si>
    <t>2024-11-25</t>
  </si>
  <si>
    <t>F3954</t>
  </si>
  <si>
    <t>2024-12-04</t>
  </si>
  <si>
    <t>F4035</t>
  </si>
  <si>
    <t>2024-11-20</t>
  </si>
  <si>
    <t>F3902</t>
  </si>
  <si>
    <t>2024-11-15</t>
  </si>
  <si>
    <t>F3887</t>
  </si>
  <si>
    <t>F3836</t>
  </si>
  <si>
    <t>2024-12-06</t>
  </si>
  <si>
    <t>F4054</t>
  </si>
  <si>
    <t>F4034</t>
  </si>
  <si>
    <t>LRC1807163G7</t>
  </si>
  <si>
    <t>2024-11-27</t>
  </si>
  <si>
    <t>F3971</t>
  </si>
  <si>
    <t>F3972</t>
  </si>
  <si>
    <t>0100125 100125</t>
  </si>
  <si>
    <t>2024-11-26</t>
  </si>
  <si>
    <t>F3963</t>
  </si>
  <si>
    <t>F4053</t>
  </si>
  <si>
    <t>F4039</t>
  </si>
  <si>
    <t>F3973</t>
  </si>
  <si>
    <t>F4052</t>
  </si>
  <si>
    <t>F3916</t>
  </si>
  <si>
    <t>F4036</t>
  </si>
  <si>
    <t>F4037</t>
  </si>
  <si>
    <t>F3835</t>
  </si>
  <si>
    <t>F3908</t>
  </si>
  <si>
    <t>2025-01-13</t>
  </si>
  <si>
    <t>F3951</t>
  </si>
  <si>
    <t>DES970524QA0</t>
  </si>
  <si>
    <t>2024-10-23</t>
  </si>
  <si>
    <t>F3675</t>
  </si>
  <si>
    <t>2024-10-22</t>
  </si>
  <si>
    <t>F3659</t>
  </si>
  <si>
    <t>F3633</t>
  </si>
  <si>
    <t>F3610</t>
  </si>
  <si>
    <t>F3611</t>
  </si>
  <si>
    <t>2024-12-17</t>
  </si>
  <si>
    <t>F4115</t>
  </si>
  <si>
    <t>2024-10-03</t>
  </si>
  <si>
    <t>F3511</t>
  </si>
  <si>
    <t>F3661</t>
  </si>
  <si>
    <t>2025-01-15</t>
  </si>
  <si>
    <t>2024-12-20</t>
  </si>
  <si>
    <t>F4131</t>
  </si>
  <si>
    <t>401-38 ~ Otros ingresos propios</t>
  </si>
  <si>
    <t>NONREF PCOMP0026010024</t>
  </si>
  <si>
    <t>F4118</t>
  </si>
  <si>
    <t>2025-01-16</t>
  </si>
  <si>
    <t>2024-11-06</t>
  </si>
  <si>
    <t>F3789</t>
  </si>
  <si>
    <t>PPS080118T23</t>
  </si>
  <si>
    <t>F3607</t>
  </si>
  <si>
    <t>2024-11-01</t>
  </si>
  <si>
    <t>F3773</t>
  </si>
  <si>
    <t>2024-10-28</t>
  </si>
  <si>
    <t>F3689</t>
  </si>
  <si>
    <t>F3572</t>
  </si>
  <si>
    <t>F3630</t>
  </si>
  <si>
    <t>F3690</t>
  </si>
  <si>
    <t>F3608</t>
  </si>
  <si>
    <t>2024-10-18</t>
  </si>
  <si>
    <t>F3648</t>
  </si>
  <si>
    <t>F3801</t>
  </si>
  <si>
    <t>F3597</t>
  </si>
  <si>
    <t>F3570</t>
  </si>
  <si>
    <t>F3802</t>
  </si>
  <si>
    <t>2024-10-21</t>
  </si>
  <si>
    <t>F3658</t>
  </si>
  <si>
    <t>F3888</t>
  </si>
  <si>
    <t>F3631</t>
  </si>
  <si>
    <t>F3499</t>
  </si>
  <si>
    <t>F3571</t>
  </si>
  <si>
    <t>F3746</t>
  </si>
  <si>
    <t>F3775</t>
  </si>
  <si>
    <t>F3837</t>
  </si>
  <si>
    <t>F3825</t>
  </si>
  <si>
    <t>F3924</t>
  </si>
  <si>
    <t>2024-07-02</t>
  </si>
  <si>
    <t>F2699</t>
  </si>
  <si>
    <t>F3693</t>
  </si>
  <si>
    <t>2024-10-31</t>
  </si>
  <si>
    <t>F3742</t>
  </si>
  <si>
    <t>F3692</t>
  </si>
  <si>
    <t>F3826</t>
  </si>
  <si>
    <t>F3774</t>
  </si>
  <si>
    <t>F3651</t>
  </si>
  <si>
    <t>F3743</t>
  </si>
  <si>
    <t>2024-12-19</t>
  </si>
  <si>
    <t>F4124</t>
  </si>
  <si>
    <t>F3806</t>
  </si>
  <si>
    <t>F3691</t>
  </si>
  <si>
    <t>F3744</t>
  </si>
  <si>
    <t>F3793</t>
  </si>
  <si>
    <t>F3573</t>
  </si>
  <si>
    <t>F3674</t>
  </si>
  <si>
    <t>F3745</t>
  </si>
  <si>
    <t>F3652</t>
  </si>
  <si>
    <t>2024-10-30</t>
  </si>
  <si>
    <t>F3694</t>
  </si>
  <si>
    <t>F3827</t>
  </si>
  <si>
    <t xml:space="preserve">TRASPASO ENTRE CUENTAS </t>
  </si>
  <si>
    <t>2024-12-11</t>
  </si>
  <si>
    <t>F4074</t>
  </si>
  <si>
    <t>GUPE6705183W7</t>
  </si>
  <si>
    <t>F3904</t>
  </si>
  <si>
    <t>2024-11-07</t>
  </si>
  <si>
    <t>361</t>
  </si>
  <si>
    <t>373</t>
  </si>
  <si>
    <t>PAGO</t>
  </si>
  <si>
    <t>367</t>
  </si>
  <si>
    <t>377</t>
  </si>
  <si>
    <t>375</t>
  </si>
  <si>
    <t>357</t>
  </si>
  <si>
    <t>365</t>
  </si>
  <si>
    <t>368</t>
  </si>
  <si>
    <t>369</t>
  </si>
  <si>
    <t>384</t>
  </si>
  <si>
    <t>2024-11-28</t>
  </si>
  <si>
    <t>619</t>
  </si>
  <si>
    <t>376</t>
  </si>
  <si>
    <t>363</t>
  </si>
  <si>
    <t>381</t>
  </si>
  <si>
    <t>374</t>
  </si>
  <si>
    <t>380</t>
  </si>
  <si>
    <t>360</t>
  </si>
  <si>
    <t>385</t>
  </si>
  <si>
    <t>387</t>
  </si>
  <si>
    <t>372</t>
  </si>
  <si>
    <t>370</t>
  </si>
  <si>
    <t>383</t>
  </si>
  <si>
    <t>366</t>
  </si>
  <si>
    <t>358</t>
  </si>
  <si>
    <t>355</t>
  </si>
  <si>
    <t>240125240125</t>
  </si>
  <si>
    <t>346</t>
  </si>
  <si>
    <t>354</t>
  </si>
  <si>
    <t>362</t>
  </si>
  <si>
    <t>364</t>
  </si>
  <si>
    <t>206-01-003 ~ Anticipo de clientes varios</t>
  </si>
  <si>
    <t>FAURENCIA SISTEMAS AUTO MEXICO</t>
  </si>
  <si>
    <t>382</t>
  </si>
  <si>
    <t>386</t>
  </si>
  <si>
    <t>356</t>
  </si>
  <si>
    <t>359</t>
  </si>
  <si>
    <t>379</t>
  </si>
  <si>
    <t>378</t>
  </si>
  <si>
    <t>2025-01-27</t>
  </si>
  <si>
    <t>F4072</t>
  </si>
  <si>
    <t>2024-12-13</t>
  </si>
  <si>
    <t>F4099</t>
  </si>
  <si>
    <t>F4117</t>
  </si>
  <si>
    <t>F4126</t>
  </si>
  <si>
    <t>F4116</t>
  </si>
  <si>
    <t>2024-05-21</t>
  </si>
  <si>
    <t>F2296</t>
  </si>
  <si>
    <t>2024-09-20</t>
  </si>
  <si>
    <t>F3350</t>
  </si>
  <si>
    <t>F2295</t>
  </si>
  <si>
    <t>F3995</t>
  </si>
  <si>
    <t>F3803</t>
  </si>
  <si>
    <t>F3890</t>
  </si>
  <si>
    <t>F3804</t>
  </si>
  <si>
    <t>2024-11-14</t>
  </si>
  <si>
    <t>F3854</t>
  </si>
  <si>
    <t>F3805</t>
  </si>
  <si>
    <t>F3853</t>
  </si>
  <si>
    <t>2024-12-10</t>
  </si>
  <si>
    <t>681</t>
  </si>
  <si>
    <t>0290125 290125</t>
  </si>
  <si>
    <t>PRUEBA MILHOUSE</t>
  </si>
  <si>
    <t>2024-07-08</t>
  </si>
  <si>
    <t>F2860</t>
  </si>
  <si>
    <t>2024-09-11</t>
  </si>
  <si>
    <t>F3301</t>
  </si>
  <si>
    <t>F3106</t>
  </si>
  <si>
    <t>F3108</t>
  </si>
  <si>
    <t>F3111</t>
  </si>
  <si>
    <t>F3551</t>
  </si>
  <si>
    <t>F2861</t>
  </si>
  <si>
    <t>F3556</t>
  </si>
  <si>
    <t>F3550</t>
  </si>
  <si>
    <t>PRUEBA</t>
  </si>
  <si>
    <t>F3549</t>
  </si>
  <si>
    <t>F3110</t>
  </si>
  <si>
    <t>F3109</t>
  </si>
  <si>
    <t>F3312</t>
  </si>
  <si>
    <t>F2970</t>
  </si>
  <si>
    <t>F3107</t>
  </si>
  <si>
    <t>F3555</t>
  </si>
  <si>
    <t>F3554</t>
  </si>
  <si>
    <t>F3996</t>
  </si>
  <si>
    <t>206-02-002 ~ KASAI</t>
  </si>
  <si>
    <t>OTROS INGRESOS</t>
  </si>
  <si>
    <t>F4038</t>
  </si>
  <si>
    <t>16 Y 0</t>
  </si>
  <si>
    <t>16, 0, EXCENTO</t>
  </si>
  <si>
    <t xml:space="preserve">FOLIO FISCAL </t>
  </si>
  <si>
    <t>F4121</t>
  </si>
  <si>
    <t>BDFEBE30-B203-44FB-B29C-ADE7ACFF91E5</t>
  </si>
  <si>
    <t>2001250 PAGO RACKS</t>
  </si>
  <si>
    <t>503-01 ~ Devoluciones, descuentos o bonificaciones sobre compras</t>
  </si>
  <si>
    <t>ONAL INCORRECTA</t>
  </si>
  <si>
    <t>F3911</t>
  </si>
  <si>
    <t>1CE5DE12-42A5-462F-BB91-155FB2047FE3</t>
  </si>
  <si>
    <t>2024-08-29</t>
  </si>
  <si>
    <t>F3189</t>
  </si>
  <si>
    <t>C50DD878-A4C9-4BEC-8C26-1530378987D3</t>
  </si>
  <si>
    <t>F3196</t>
  </si>
  <si>
    <t>4B4130E2-87E0-4397-ABDE-CC98F08AD4D2</t>
  </si>
  <si>
    <t>F3782</t>
  </si>
  <si>
    <t>EF11A810-A318-4F59-A47F-03449A67975F</t>
  </si>
  <si>
    <t>F3882</t>
  </si>
  <si>
    <t>B3DBCDF2-4728-455B-81F1-5010E6E87E70</t>
  </si>
  <si>
    <t>2024-02-27</t>
  </si>
  <si>
    <t>F1624</t>
  </si>
  <si>
    <t>DAD99734-DC1E-4525-95B4-751AB451A164</t>
  </si>
  <si>
    <t>F3094</t>
  </si>
  <si>
    <t>2B1F3EAD-EC68-457F-A24B-439174A87E93</t>
  </si>
  <si>
    <t>2024-08-20</t>
  </si>
  <si>
    <t>F3132</t>
  </si>
  <si>
    <t>B0840C20-F600-44EE-A67D-DEA51E7A0F2C</t>
  </si>
  <si>
    <t>F3977</t>
  </si>
  <si>
    <t>4E545F20-E2B8-4CA0-8C40-F3C49DE8BA5F</t>
  </si>
  <si>
    <t>F3642</t>
  </si>
  <si>
    <t>22508D1F-3FB0-4599-9C4E-2C5A3217F630</t>
  </si>
  <si>
    <t>F3756</t>
  </si>
  <si>
    <t>E874590F-B916-4821-9190-B0314F4F70A5</t>
  </si>
  <si>
    <t>F3717</t>
  </si>
  <si>
    <t>C1B06840-9467-4AF7-8800-EF8A193D208F</t>
  </si>
  <si>
    <t>F3641</t>
  </si>
  <si>
    <t>D8D605CF-5016-452B-BB3C-D4105F1C2A81</t>
  </si>
  <si>
    <t>F3758</t>
  </si>
  <si>
    <t>95FF6C50-7F28-4C3D-86D3-6A3A68E69238</t>
  </si>
  <si>
    <t>F4088</t>
  </si>
  <si>
    <t>451DEA5D-2B1B-4C6B-8C82-327494422BC2</t>
  </si>
  <si>
    <t>F3715</t>
  </si>
  <si>
    <t>8F030C25-5A05-4F9C-9153-0579C33F0F64</t>
  </si>
  <si>
    <t>F3723</t>
  </si>
  <si>
    <t>AFDF1DA6-3578-4ABF-B613-423969C398CE</t>
  </si>
  <si>
    <t>F3197</t>
  </si>
  <si>
    <t>93B53FD0-A074-4142-B647-5CFA42E4C5CE</t>
  </si>
  <si>
    <t>F3735</t>
  </si>
  <si>
    <t>7DF7D906-432B-4632-86EB-C69268447DDA</t>
  </si>
  <si>
    <t>F3734</t>
  </si>
  <si>
    <t>2E4E9478-D67D-4B2C-AFB4-CBB477F407E0</t>
  </si>
  <si>
    <t>F3626</t>
  </si>
  <si>
    <t>2DC6B2EC-105D-40D0-BB3E-774D678048C8</t>
  </si>
  <si>
    <t>F2742</t>
  </si>
  <si>
    <t>010EC524-F228-48B5-95E2-72FCDCE7FCA9</t>
  </si>
  <si>
    <t>F3711</t>
  </si>
  <si>
    <t>EA3E1289-2354-4B0F-80B0-7B60BD62B23F</t>
  </si>
  <si>
    <t>F3725</t>
  </si>
  <si>
    <t>A16D99BD-D172-4B8C-A46A-8E0C1D471F90</t>
  </si>
  <si>
    <t>F3783</t>
  </si>
  <si>
    <t>C7A2337F-A744-493A-8AB4-576A6485850A</t>
  </si>
  <si>
    <t>F4086</t>
  </si>
  <si>
    <t>C80F9E65-1858-43A6-A480-7417C2BEC2C5</t>
  </si>
  <si>
    <t>F3808</t>
  </si>
  <si>
    <t>8004E303-6A3A-45C5-A611-BF1C7EE87855</t>
  </si>
  <si>
    <t>F3098</t>
  </si>
  <si>
    <t>91067B89-4B1C-451C-86E7-68F104223052</t>
  </si>
  <si>
    <t>F3714</t>
  </si>
  <si>
    <t>AB245E75-EE39-4A2D-9C12-CFCF7EDC4A2D</t>
  </si>
  <si>
    <t>F3198</t>
  </si>
  <si>
    <t>D015D7E8-EF9D-4F46-B459-E9B7C5DACD19</t>
  </si>
  <si>
    <t>F3728</t>
  </si>
  <si>
    <t>BE554A74-55BB-4C82-878A-B022DEDE29EB</t>
  </si>
  <si>
    <t>F3912</t>
  </si>
  <si>
    <t>5B1A21F9-4F95-404E-A5EE-9982D663B477</t>
  </si>
  <si>
    <t>F3644</t>
  </si>
  <si>
    <t>7508B12A-75FD-4F86-8CED-D9068FA7FA89</t>
  </si>
  <si>
    <t>F2752</t>
  </si>
  <si>
    <t>6F4C553F-3D3A-418D-9171-99BA0229479F</t>
  </si>
  <si>
    <t>F2744</t>
  </si>
  <si>
    <t>98152835-A6CA-4A71-BF87-C73063C23E43</t>
  </si>
  <si>
    <t>F3639</t>
  </si>
  <si>
    <t>A0D6ECFF-6F94-4233-954C-23FCB60353FC</t>
  </si>
  <si>
    <t>F3593</t>
  </si>
  <si>
    <t>C877E917-3E1F-4495-8923-1ABDB323B14B</t>
  </si>
  <si>
    <t>F3199</t>
  </si>
  <si>
    <t>5AD85632-6FF3-4923-9816-29E16CB88858</t>
  </si>
  <si>
    <t>F3102</t>
  </si>
  <si>
    <t>BDB73706-75EC-4F98-97C0-2E7DC0050A82</t>
  </si>
  <si>
    <t>F3097</t>
  </si>
  <si>
    <t>F274A893-5368-48CA-8942-A871385B974E</t>
  </si>
  <si>
    <t>F3192</t>
  </si>
  <si>
    <t>E88E3A28-F59E-4976-B787-2CA52CC846E9</t>
  </si>
  <si>
    <t>F3590</t>
  </si>
  <si>
    <t>D72109D2-A06E-4348-9D7B-F2E6E0959091</t>
  </si>
  <si>
    <t>F3101</t>
  </si>
  <si>
    <t>4C79CA48-3BB7-435A-B9AF-D5FFEBB64932</t>
  </si>
  <si>
    <t>F3918</t>
  </si>
  <si>
    <t>C76D8B76-6C49-4782-8B7B-DEE201551D04</t>
  </si>
  <si>
    <t>F3530</t>
  </si>
  <si>
    <t>02752C5D-467F-4AAA-9801-1F987C7F2C4A</t>
  </si>
  <si>
    <t>F3978</t>
  </si>
  <si>
    <t>5361741B-6767-42E2-8724-5396C22352FE</t>
  </si>
  <si>
    <t>F3225</t>
  </si>
  <si>
    <t>1286BBBD-69A8-4861-BBC8-5F72FCBFAC00</t>
  </si>
  <si>
    <t>F3532</t>
  </si>
  <si>
    <t>0E847546-AAE3-4C5A-A915-CDF717F763FA</t>
  </si>
  <si>
    <t>F3099</t>
  </si>
  <si>
    <t>A802EE16-E5A4-4898-9A2B-6D10075D7E33</t>
  </si>
  <si>
    <t>F4087</t>
  </si>
  <si>
    <t>9D47C109-A823-444C-96C8-75089D0DFF93</t>
  </si>
  <si>
    <t>F3251</t>
  </si>
  <si>
    <t>5B3B1F66-8722-4162-A363-890A9FD2F58D</t>
  </si>
  <si>
    <t>F3531</t>
  </si>
  <si>
    <t>CDE1D3A5-5C30-4DDE-B76B-2C43C9E6C76D</t>
  </si>
  <si>
    <t>2024-06-13</t>
  </si>
  <si>
    <t>F2592</t>
  </si>
  <si>
    <t>3A0D7D75-009E-4FFA-B657-7D665A6B6FA4</t>
  </si>
  <si>
    <t>F3525</t>
  </si>
  <si>
    <t>E2AE6359-E0D0-4BD6-808B-F42A3DC23DAE</t>
  </si>
  <si>
    <t>F3193</t>
  </si>
  <si>
    <t>4E94D361-FFEC-462F-A883-9A422A7288E6</t>
  </si>
  <si>
    <t>F3654</t>
  </si>
  <si>
    <t>93957FBC-7775-4589-8C5B-DA6CE648641E</t>
  </si>
  <si>
    <t>F3910</t>
  </si>
  <si>
    <t>954F9AA8-AD99-49A2-A94B-ECAB6FEC86BA</t>
  </si>
  <si>
    <t>F3721</t>
  </si>
  <si>
    <t>3E23FA01-B79D-4CBF-997C-42B92B2F6E3A</t>
  </si>
  <si>
    <t>F4132</t>
  </si>
  <si>
    <t>7001F7A5-B3BC-4F8E-8FF0-BA11D907E4CF</t>
  </si>
  <si>
    <t>F3208</t>
  </si>
  <si>
    <t>66B49A96-300B-49EC-B574-88B50EAA396A</t>
  </si>
  <si>
    <t>F2738</t>
  </si>
  <si>
    <t>9CA09038-9A2A-4590-B252-682AAB1F4A65</t>
  </si>
  <si>
    <t>F3202</t>
  </si>
  <si>
    <t>C5346C6E-7E2C-4AB5-93D8-2AA455F003A1</t>
  </si>
  <si>
    <t>F2751</t>
  </si>
  <si>
    <t>1333F654-3508-4F27-9F49-219E9D252C0A</t>
  </si>
  <si>
    <t>F2739</t>
  </si>
  <si>
    <t>48CEFAF8-7A1D-4E1C-AE9F-AF9CBD6BFE77</t>
  </si>
  <si>
    <t>F2755</t>
  </si>
  <si>
    <t>6D27AC85-2198-4CC3-9A7E-6B1EFEC61092</t>
  </si>
  <si>
    <t>F3718</t>
  </si>
  <si>
    <t>DB606299-BFBF-465F-B884-18C7E608F8D0</t>
  </si>
  <si>
    <t>201-01-362 ~ STRIPE PAYMENTS MEXICO</t>
  </si>
  <si>
    <t>STRIPE</t>
  </si>
  <si>
    <t>F3640</t>
  </si>
  <si>
    <t>08CCA7BF-97EC-4125-9CDE-8CAEAE96AD96</t>
  </si>
  <si>
    <t>F3591</t>
  </si>
  <si>
    <t>6148D8A4-B3B7-4299-89BC-DBAAB4ED175B</t>
  </si>
  <si>
    <t>2024-11-12</t>
  </si>
  <si>
    <t>F3828</t>
  </si>
  <si>
    <t>5F0D71E3-6594-4CBB-A1DE-6436671A52E7</t>
  </si>
  <si>
    <t>F3921</t>
  </si>
  <si>
    <t>383F192F-0498-4F11-98C9-45CA583C998C</t>
  </si>
  <si>
    <t>F3493</t>
  </si>
  <si>
    <t>1525BC41-886E-4B73-AB0D-D3E82470F994</t>
  </si>
  <si>
    <t>F3727</t>
  </si>
  <si>
    <t>9C8A1123-0542-497A-9D17-060F54D2CFC3</t>
  </si>
  <si>
    <t>F3653</t>
  </si>
  <si>
    <t>796873D5-0550-4F03-AA1F-FE1ACB8D916A</t>
  </si>
  <si>
    <t>F3643</t>
  </si>
  <si>
    <t>63B1A54E-E649-422C-B21B-8D0AEB1CF4D5</t>
  </si>
  <si>
    <t>F3892</t>
  </si>
  <si>
    <t>7983B6BC-20CD-4360-B186-485D2C704182</t>
  </si>
  <si>
    <t>F3757</t>
  </si>
  <si>
    <t>50A5458C-3E8B-459E-B781-D0D49E3AECBE</t>
  </si>
  <si>
    <t>F3328</t>
  </si>
  <si>
    <t>20B93C85-E125-4FC0-9746-1F39D5CBDD0E</t>
  </si>
  <si>
    <t>F3194</t>
  </si>
  <si>
    <t>6E6C3248-8374-4A93-A573-6C1AB816B6CF</t>
  </si>
  <si>
    <t>F3713</t>
  </si>
  <si>
    <t>0577BA14-ABD7-483C-A3E0-6B3CB62B53B7</t>
  </si>
  <si>
    <t>F3722</t>
  </si>
  <si>
    <t>58244719-6DF4-41AA-8638-90BCF9DA9E56</t>
  </si>
  <si>
    <t>F3712</t>
  </si>
  <si>
    <t>8A112896-D547-4A09-9EB0-1118A93BD402</t>
  </si>
  <si>
    <t>F2753</t>
  </si>
  <si>
    <t>EC10F5BA-A4E3-49D0-9E24-BEE8AFDC9472</t>
  </si>
  <si>
    <t>F3716</t>
  </si>
  <si>
    <t>50753EAF-D365-49BB-A3C1-36543B358AF8</t>
  </si>
  <si>
    <t>F2736</t>
  </si>
  <si>
    <t>9A367F96-83DD-40A8-AB26-CB093592E841</t>
  </si>
  <si>
    <t>F3103</t>
  </si>
  <si>
    <t>980D0295-2A2B-42AC-A619-7E745FA017C7</t>
  </si>
  <si>
    <t>F3736</t>
  </si>
  <si>
    <t>0FE97477-85F5-49EE-B471-F4D14EDF76E7</t>
  </si>
  <si>
    <t>F3250</t>
  </si>
  <si>
    <t>ABC29AA5-B118-476E-B454-9AE24468C645</t>
  </si>
  <si>
    <t>F2737</t>
  </si>
  <si>
    <t>3791FBB5-B43F-4418-BF3A-76A9C563416A</t>
  </si>
  <si>
    <t>F3592</t>
  </si>
  <si>
    <t>5E3FEA85-0968-41C6-A498-C36E26493C6E</t>
  </si>
  <si>
    <t>F3594</t>
  </si>
  <si>
    <t>C8D335E6-D935-4EC6-9D12-20EA682D052A</t>
  </si>
  <si>
    <t>F3299</t>
  </si>
  <si>
    <t>31BA844F-EFB5-4CA3-99B8-7E8D0FFA0B61</t>
  </si>
  <si>
    <t>F3104</t>
  </si>
  <si>
    <t>92487548-8413-456F-82BB-5E8D0DFF2236</t>
  </si>
  <si>
    <t>F3729</t>
  </si>
  <si>
    <t>B128D251-95E1-4476-911A-EB3E9BB50163</t>
  </si>
  <si>
    <t>F3913</t>
  </si>
  <si>
    <t>5C0783AD-7C48-4A9E-B7C8-C11ABB21E38F</t>
  </si>
  <si>
    <t>F3731</t>
  </si>
  <si>
    <t>415603FC-CAA8-4E58-8984-A6EF820065E4</t>
  </si>
  <si>
    <t>F4119</t>
  </si>
  <si>
    <t>A0797768-2E44-4972-852B-DB29018F7A17</t>
  </si>
  <si>
    <t>F3919</t>
  </si>
  <si>
    <t>471E949C-C89E-450C-AC8A-EEED3A42CBE1</t>
  </si>
  <si>
    <t>F2936</t>
  </si>
  <si>
    <t>02BAAD14-64F6-47F3-B409-B415BCAE08A0</t>
  </si>
  <si>
    <t>2024-08-27</t>
  </si>
  <si>
    <t>F3170</t>
  </si>
  <si>
    <t>E322E266-399A-4D17-94A8-579C86237293</t>
  </si>
  <si>
    <t>F4122</t>
  </si>
  <si>
    <t>0E5C5725-3A14-41D2-AF4C-54F417F755F1</t>
  </si>
  <si>
    <t>F4100</t>
  </si>
  <si>
    <t>D0C4A728-F4A3-431C-9298-901C2129E5B5</t>
  </si>
  <si>
    <t>F4123</t>
  </si>
  <si>
    <t>89241D28-B793-421A-9A0B-2422952206F3</t>
  </si>
  <si>
    <t>F3537</t>
  </si>
  <si>
    <t>43AE5139-6F90-4D97-9AAB-5CD6D7E40C93</t>
  </si>
  <si>
    <t>F2964</t>
  </si>
  <si>
    <t>2DF657FF-2A10-46AF-A805-BF57C790F452</t>
  </si>
  <si>
    <t>F3096</t>
  </si>
  <si>
    <t>0CEC1DDE-C608-48CA-BD77-AA039077BDFD</t>
  </si>
  <si>
    <t>F3726</t>
  </si>
  <si>
    <t>19B21F54-F9B6-41D9-BD01-2BB7CA8C8BE0</t>
  </si>
  <si>
    <t>F3494</t>
  </si>
  <si>
    <t>7FC0FC1C-F21B-4D6E-83FD-F82F948A51F9</t>
  </si>
  <si>
    <t>2024-06-26</t>
  </si>
  <si>
    <t>F2636</t>
  </si>
  <si>
    <t>1DDFE6E8-E233-411F-A9BA-1E3C7A98F46B</t>
  </si>
  <si>
    <t>F3709</t>
  </si>
  <si>
    <t>7520CE78-4338-4D3D-9B78-330B5FE68FE7</t>
  </si>
  <si>
    <t>F3188</t>
  </si>
  <si>
    <t>944933EE-2526-4DF9-95EA-1E7713A9103A</t>
  </si>
  <si>
    <t>F4127</t>
  </si>
  <si>
    <t>3EB2E759-8960-483D-B2DB-D25DF5DAC380</t>
  </si>
  <si>
    <t>F3190</t>
  </si>
  <si>
    <t>37556057-3DA0-4E3A-A0F2-6099A76C9A22</t>
  </si>
  <si>
    <t>8 PAGO</t>
  </si>
  <si>
    <t>2024-12-26</t>
  </si>
  <si>
    <t>F4135</t>
  </si>
  <si>
    <t>SIB1609209Z7</t>
  </si>
  <si>
    <t>9E3BC7B7-C2B3-4D1E-9602-4D45D5843ABB</t>
  </si>
  <si>
    <t>F4106</t>
  </si>
  <si>
    <t>4BE238A8-CADA-41CD-A905-F357F3780A36</t>
  </si>
  <si>
    <t>F3669</t>
  </si>
  <si>
    <t>20770DF0-31D3-45CA-8F33-7909EBAAACFC</t>
  </si>
  <si>
    <t>56832</t>
  </si>
  <si>
    <t>F3974</t>
  </si>
  <si>
    <t>35DB7A5E-C32A-42AD-9E54-A7EE013DD1BE</t>
  </si>
  <si>
    <t>F4104</t>
  </si>
  <si>
    <t>B99FEADB-A63C-44F3-8CAB-31D4DF9071D8</t>
  </si>
  <si>
    <t>F3667</t>
  </si>
  <si>
    <t>729075AD-B71A-4D33-9A6E-52A3F359280C</t>
  </si>
  <si>
    <t>F4083</t>
  </si>
  <si>
    <t>40402B99-3C0E-45A2-8872-CC7300BA4826</t>
  </si>
  <si>
    <t>F3668</t>
  </si>
  <si>
    <t>68C52743-851F-47C3-9168-2B3AC12BC185</t>
  </si>
  <si>
    <t>F3925</t>
  </si>
  <si>
    <t>6B853DA9-7618-430F-8AAF-C258B6E5E2DD</t>
  </si>
  <si>
    <t>F3577</t>
  </si>
  <si>
    <t>EE967F58-E237-4C00-8052-09C22A1D1C0C</t>
  </si>
  <si>
    <t>F3637</t>
  </si>
  <si>
    <t>DFE65A39-BDD5-4577-B63F-9A7DB2DEB500</t>
  </si>
  <si>
    <t>F3638</t>
  </si>
  <si>
    <t>F52A5C43-C976-4A53-BB84-3CD22BCC8DF8</t>
  </si>
  <si>
    <t>F3677</t>
  </si>
  <si>
    <t>80B26913-DDF5-4CD3-9D24-01E2F866E052</t>
  </si>
  <si>
    <t>F4105</t>
  </si>
  <si>
    <t>E52F3482-0878-4F30-8DA6-F51EB36379E5</t>
  </si>
  <si>
    <t>F3575</t>
  </si>
  <si>
    <t>078C6567-EBC9-47E5-BAB8-D5E80CB7154E</t>
  </si>
  <si>
    <t>F3748</t>
  </si>
  <si>
    <t>222A5667-3446-4811-AC4C-CFCACF29019B</t>
  </si>
  <si>
    <t>F3663</t>
  </si>
  <si>
    <t>AFB52E60-3597-47DF-A987-1401D38B30C6</t>
  </si>
  <si>
    <t>F4102</t>
  </si>
  <si>
    <t>9DE5BF55-A1F4-4264-8DE0-77CF038B608A</t>
  </si>
  <si>
    <t>F3666</t>
  </si>
  <si>
    <t>CD2961AD-E223-49AD-AD75-08CC2821F922</t>
  </si>
  <si>
    <t>F3747</t>
  </si>
  <si>
    <t>EDE336A8-3211-4722-8E86-1DEF9C5C5CD5</t>
  </si>
  <si>
    <t>F4084</t>
  </si>
  <si>
    <t>B0C86967-C7F2-4B8C-B17F-C5CB961AAC36</t>
  </si>
  <si>
    <t>F3665</t>
  </si>
  <si>
    <t>0BAF30DA-6406-4795-80BA-628D02CE0B91</t>
  </si>
  <si>
    <t>F4103</t>
  </si>
  <si>
    <t>DA2C6D12-DABE-4D42-A35F-86EF992F73AF</t>
  </si>
  <si>
    <t>0</t>
  </si>
  <si>
    <t>F3576</t>
  </si>
  <si>
    <t>890DEBA1-CFAB-47E5-A0E9-B6DE0DA14485</t>
  </si>
  <si>
    <t>F3926</t>
  </si>
  <si>
    <t>4CE4876F-8E56-4978-B7D4-365D33F211F3</t>
  </si>
  <si>
    <t>MTR1908071L5</t>
  </si>
  <si>
    <t>F3664</t>
  </si>
  <si>
    <t>F02C313B-9ACD-40E2-BFB1-F04B09FB9841</t>
  </si>
  <si>
    <t>F3975</t>
  </si>
  <si>
    <t>05145F98-C34C-42B3-AE9D-89DF91FCA6C0</t>
  </si>
  <si>
    <t>F4101</t>
  </si>
  <si>
    <t>AA38634D-AC61-4CAA-8873-B94FFB6729BB</t>
  </si>
  <si>
    <t>F3662</t>
  </si>
  <si>
    <t>8D233C64-8E09-4B2A-B1C5-00C13D9F13C8</t>
  </si>
  <si>
    <t>NONREF PCOMP</t>
  </si>
  <si>
    <t>2025-02-14</t>
  </si>
  <si>
    <t>491</t>
  </si>
  <si>
    <t>6C156921-EC94-4FFF-8784-B419C6E734B4</t>
  </si>
  <si>
    <t>PCOMP</t>
  </si>
  <si>
    <t>F3627</t>
  </si>
  <si>
    <t>0E8DD8E9-0C14-48BA-A64F-1DBEBBAE7A26</t>
  </si>
  <si>
    <t>F3645</t>
  </si>
  <si>
    <t>33C7BB0A-F424-4D8C-8A54-05446388DB3C</t>
  </si>
  <si>
    <t>F3527</t>
  </si>
  <si>
    <t>5E2714BE-8355-49FC-A89A-945B55CC770D</t>
  </si>
  <si>
    <t>F3538</t>
  </si>
  <si>
    <t>B96DB88D-83DA-4B3A-BB97-3F0A77218BE3</t>
  </si>
  <si>
    <t>F3883</t>
  </si>
  <si>
    <t>000C2FE0-346D-4510-9BF3-616C87313701</t>
  </si>
  <si>
    <t>F3529</t>
  </si>
  <si>
    <t>2F88D3E4-0204-43E8-B04F-BCCF3B59A8F0</t>
  </si>
  <si>
    <t>F3884</t>
  </si>
  <si>
    <t>791C3864-8C95-491B-88B2-1CB57348FACF</t>
  </si>
  <si>
    <t>299</t>
  </si>
  <si>
    <t>B058F96A-4272-44BB-B3D7-840FB7A33D6F</t>
  </si>
  <si>
    <t>298</t>
  </si>
  <si>
    <t>021BE936-A03D-46F7-838E-73ED1D2FDF5C</t>
  </si>
  <si>
    <t>296</t>
  </si>
  <si>
    <t>FF6641A4-A5B9-4670-B05E-A2A17E5A2B71</t>
  </si>
  <si>
    <t>439</t>
  </si>
  <si>
    <t>28F0FCA5-CDEC-46B4-B694-3F845FE6BF9F</t>
  </si>
  <si>
    <t>308</t>
  </si>
  <si>
    <t>D9E3D954-D0F6-47FA-B522-581517F4BFF7</t>
  </si>
  <si>
    <t>306</t>
  </si>
  <si>
    <t>FC4CD593-AB51-41CC-A80C-5FFC99371E22</t>
  </si>
  <si>
    <t>471</t>
  </si>
  <si>
    <t>6CC00E9C-3032-4382-934D-1C623AB73A8F</t>
  </si>
  <si>
    <t>429</t>
  </si>
  <si>
    <t>CEDE9BFB-0732-4869-A2C3-7BE19845EDEC</t>
  </si>
  <si>
    <t>588</t>
  </si>
  <si>
    <t>E7EAA44F-C2C7-41F2-A4E2-BC01B74BA644</t>
  </si>
  <si>
    <t>519</t>
  </si>
  <si>
    <t>0BB61437-C7A8-4477-A38A-30B46FCE8E24</t>
  </si>
  <si>
    <t>547</t>
  </si>
  <si>
    <t>0FD2D256-0E11-4AF0-BAA8-DD9E4859DDEC</t>
  </si>
  <si>
    <t>586</t>
  </si>
  <si>
    <t>65C67DB8-607D-452E-A60D-80CBABDEF9EC</t>
  </si>
  <si>
    <t>474</t>
  </si>
  <si>
    <t>A3475616-9605-4D4E-9A4F-A51E371C53D8</t>
  </si>
  <si>
    <t>472</t>
  </si>
  <si>
    <t>AA4F9544-A1E2-4DA6-9D6A-DC6AAD26174C</t>
  </si>
  <si>
    <t>312</t>
  </si>
  <si>
    <t>062A62B5-A070-4A97-8ABD-5B7BCA770B21</t>
  </si>
  <si>
    <t>418</t>
  </si>
  <si>
    <t>D4F778C4-35EE-40BB-A8EA-C726661F79AB</t>
  </si>
  <si>
    <t>570</t>
  </si>
  <si>
    <t>6C16D4DA-742D-4EB4-AD15-3D1B49D527F3</t>
  </si>
  <si>
    <t>43BDBADF-FB49-4DAB-9573-BF7359BFE38B</t>
  </si>
  <si>
    <t>313</t>
  </si>
  <si>
    <t>2ED5B3E1-90BB-4996-A71E-06039B6E1424</t>
  </si>
  <si>
    <t>577</t>
  </si>
  <si>
    <t>D5DDECCE-EB89-482D-B1F7-E83229DD88AF</t>
  </si>
  <si>
    <t>330</t>
  </si>
  <si>
    <t>85750899-3423-4C3A-870D-2E7F83BAA5C6</t>
  </si>
  <si>
    <t>443</t>
  </si>
  <si>
    <t>14A97E81-EAF8-4669-8410-D2303DA507CE</t>
  </si>
  <si>
    <t>484</t>
  </si>
  <si>
    <t>6462C486-4FFF-4E5D-B10D-83E6B3B1F8C8</t>
  </si>
  <si>
    <t>339</t>
  </si>
  <si>
    <t>2B3E852C-8A19-463A-815A-87842D58352F</t>
  </si>
  <si>
    <t>490</t>
  </si>
  <si>
    <t>FA788302-09F0-476E-882C-10E1607BE044</t>
  </si>
  <si>
    <t>580</t>
  </si>
  <si>
    <t>BDD2421B-351E-4BF5-B45E-2DDE7CB5AEA0</t>
  </si>
  <si>
    <t>407</t>
  </si>
  <si>
    <t>48BBC6FC-A896-4DB3-A846-EF1343334798</t>
  </si>
  <si>
    <t>584</t>
  </si>
  <si>
    <t>8F299A6E-6B5D-4DA4-AD32-813D2842003E</t>
  </si>
  <si>
    <t>409</t>
  </si>
  <si>
    <t>D25B8B99-D0C0-4746-B965-897B078D90CD</t>
  </si>
  <si>
    <t>395</t>
  </si>
  <si>
    <t>DF807C84-D0A3-4D8D-B0F6-C3196B105BA3</t>
  </si>
  <si>
    <t>391</t>
  </si>
  <si>
    <t>1CD554B0-E75A-4737-AA01-A8E7E6C689EE</t>
  </si>
  <si>
    <t>542</t>
  </si>
  <si>
    <t>E0F5C78A-1ED4-4067-8F34-1316BBBFF897</t>
  </si>
  <si>
    <t>567</t>
  </si>
  <si>
    <t>4FCFE359-0965-4388-90CC-4BB5768DACC3</t>
  </si>
  <si>
    <t>404</t>
  </si>
  <si>
    <t>40907F86-81CE-4E34-B04F-AE9809B31A3B</t>
  </si>
  <si>
    <t>486</t>
  </si>
  <si>
    <t>923A8A71-8FED-41B8-8400-6C75F2BB6D56</t>
  </si>
  <si>
    <t>449</t>
  </si>
  <si>
    <t>49D5F4A1-4007-4D69-86F0-8B862FEF7386</t>
  </si>
  <si>
    <t>328</t>
  </si>
  <si>
    <t>CA2B7FFD-0821-42E6-B9D1-0658EAFEA15A</t>
  </si>
  <si>
    <t>488</t>
  </si>
  <si>
    <t>32A4A717-DA87-4B23-A8FA-317CC9446FEA</t>
  </si>
  <si>
    <t>342</t>
  </si>
  <si>
    <t>A8B762B5-6BD9-40CB-B8AC-9739552AA910</t>
  </si>
  <si>
    <t>322</t>
  </si>
  <si>
    <t>08035C34-298D-4368-9A8F-7DFE44C78D53</t>
  </si>
  <si>
    <t>338</t>
  </si>
  <si>
    <t>0F88D4B9-83E1-4D10-9A0E-47FBDB83F5DF</t>
  </si>
  <si>
    <t>552</t>
  </si>
  <si>
    <t>F90F88B7-164D-44F5-AB26-678AA00DD9AE</t>
  </si>
  <si>
    <t>BF6173EF-7616-4E93-A0B0-6F65E726A172</t>
  </si>
  <si>
    <t>435</t>
  </si>
  <si>
    <t>556ABA25-3528-4BB9-9C59-14C73CF3CC89</t>
  </si>
  <si>
    <t>546</t>
  </si>
  <si>
    <t>507CD8D3-6B94-45F7-8AA0-BB1945A9CB78</t>
  </si>
  <si>
    <t>564</t>
  </si>
  <si>
    <t>2077BDD8-D1DE-4AD1-8629-460E57ECB5EF</t>
  </si>
  <si>
    <t>315</t>
  </si>
  <si>
    <t>BA5F19BC-B8A9-4EAE-A2CC-39CAC6949C74</t>
  </si>
  <si>
    <t>445</t>
  </si>
  <si>
    <t>E9FCC5F5-3A57-4EBD-AB55-A3FEF70C31CD</t>
  </si>
  <si>
    <t>495</t>
  </si>
  <si>
    <t>2B68D3ED-C2CC-4E8E-9284-217119B37448</t>
  </si>
  <si>
    <t>450</t>
  </si>
  <si>
    <t>D77221C8-B34D-44DD-A006-5B2D2C8D5F5A</t>
  </si>
  <si>
    <t>534</t>
  </si>
  <si>
    <t>941CCA45-D0FB-4ED3-8DD8-C8B3E9CDEE5C</t>
  </si>
  <si>
    <t>579</t>
  </si>
  <si>
    <t>C0D09513-385B-4508-8FF9-DD7E6FF07DE6</t>
  </si>
  <si>
    <t>609</t>
  </si>
  <si>
    <t>72CC88BA-E364-49A1-909B-5EE59C60C10C</t>
  </si>
  <si>
    <t>594</t>
  </si>
  <si>
    <t>BACAE4E1-54DD-4B2B-A877-C65EAC44C79C</t>
  </si>
  <si>
    <t>572</t>
  </si>
  <si>
    <t>FB7AE340-C5CB-44D6-91C0-928AFCF47844</t>
  </si>
  <si>
    <t>425</t>
  </si>
  <si>
    <t>E9ED7E72-5870-4631-9061-D434CDFCEB18</t>
  </si>
  <si>
    <t>611</t>
  </si>
  <si>
    <t>13611A67-2C2B-4907-BA76-2103276B72BE</t>
  </si>
  <si>
    <t>336</t>
  </si>
  <si>
    <t>8A6F6890-2CF4-417E-B1B2-A8B5BB91517E</t>
  </si>
  <si>
    <t>585</t>
  </si>
  <si>
    <t>110F5805-5B73-4C9E-A506-0D4538F48500</t>
  </si>
  <si>
    <t>518</t>
  </si>
  <si>
    <t>F7828934-00D1-4698-BB5E-C730B86A189E</t>
  </si>
  <si>
    <t>556</t>
  </si>
  <si>
    <t>699A1916-4A56-42FC-BD04-A2185B1FE40B</t>
  </si>
  <si>
    <t>557</t>
  </si>
  <si>
    <t>5030F23A-7478-4B89-B018-59C089E08E21</t>
  </si>
  <si>
    <t>455</t>
  </si>
  <si>
    <t>43B047C0-5799-42F5-91F7-DB24A4E2E619</t>
  </si>
  <si>
    <t>513</t>
  </si>
  <si>
    <t>3B410EE3-9CCC-4E7A-AD2B-01718082D480</t>
  </si>
  <si>
    <t>452</t>
  </si>
  <si>
    <t>712D5016-5C01-4A74-85BD-D3ABC4F791D5</t>
  </si>
  <si>
    <t>617</t>
  </si>
  <si>
    <t>FBEDC09C-C2AD-4E80-8293-923E70FB2C52</t>
  </si>
  <si>
    <t>501</t>
  </si>
  <si>
    <t>96D135C2-5853-4E2A-AF61-49C3E83F1764</t>
  </si>
  <si>
    <t>478</t>
  </si>
  <si>
    <t>F4C3706D-B0FA-455B-9ACC-17DF6DFB638A</t>
  </si>
  <si>
    <t>593</t>
  </si>
  <si>
    <t>93DD8008-62BA-424C-9F7D-B83173B2C0E5</t>
  </si>
  <si>
    <t>311</t>
  </si>
  <si>
    <t>60ABCFE6-29EF-4BD5-BCEA-BF0E93B1B943</t>
  </si>
  <si>
    <t>527</t>
  </si>
  <si>
    <t>13EB9285-B73E-4091-B293-AD1021F3F96D</t>
  </si>
  <si>
    <t>431</t>
  </si>
  <si>
    <t>52A0D2F9-8CFE-4796-97D9-F59D4E674F55</t>
  </si>
  <si>
    <t>497</t>
  </si>
  <si>
    <t>EE11F84C-D817-418C-AF40-69EE3354F85F</t>
  </si>
  <si>
    <t>504</t>
  </si>
  <si>
    <t>AA94F337-9842-4F43-964B-5078C80EF21F</t>
  </si>
  <si>
    <t>438</t>
  </si>
  <si>
    <t>CBE663CF-592B-41E7-A60C-5039A4006F88</t>
  </si>
  <si>
    <t>578</t>
  </si>
  <si>
    <t>A473F0B8-FCCD-4D8A-B2B7-3470E1FAA5AB</t>
  </si>
  <si>
    <t>337</t>
  </si>
  <si>
    <t>181030E1-CCBF-455E-AAD4-EB9DEEA8EC63</t>
  </si>
  <si>
    <t>599</t>
  </si>
  <si>
    <t>FA4363C3-0C81-488D-B468-79F2A17D3380</t>
  </si>
  <si>
    <t>545</t>
  </si>
  <si>
    <t>DA83C07A-1339-4713-BEC3-B97E8A6B4B23</t>
  </si>
  <si>
    <t>400</t>
  </si>
  <si>
    <t>738B5D6B-031A-4DB6-945C-130A9C1EE978</t>
  </si>
  <si>
    <t>ED260E7B-AE73-4F58-8D30-10F1C9761AFF</t>
  </si>
  <si>
    <t>300</t>
  </si>
  <si>
    <t>BF15BB59-2BDE-49B6-A92B-EDFD485B3F80</t>
  </si>
  <si>
    <t>601-83 ~ Gastos no deducibles (sin requisitos fiscales)</t>
  </si>
  <si>
    <t>FAURECIA SISTEMAS</t>
  </si>
  <si>
    <t>521</t>
  </si>
  <si>
    <t>433C83D3-9326-4724-9922-9D65B0F4F638</t>
  </si>
  <si>
    <t>563</t>
  </si>
  <si>
    <t>B9E35F68-6EDF-43E8-A347-88CEB8D978D0</t>
  </si>
  <si>
    <t>F3547</t>
  </si>
  <si>
    <t>23652454-DBC3-420A-9A21-1F47D8D60EE5</t>
  </si>
  <si>
    <t>F3552</t>
  </si>
  <si>
    <t>02208BCC-5F54-49CA-8782-426F921901AB</t>
  </si>
  <si>
    <t>F3816</t>
  </si>
  <si>
    <t>6813E420-4066-4910-9CF9-EEEC082FE03F</t>
  </si>
  <si>
    <t>F3814</t>
  </si>
  <si>
    <t>7E301378-1351-4E17-8C7C-CE6E8CBE826A</t>
  </si>
  <si>
    <t>F3817</t>
  </si>
  <si>
    <t>865ED30F-B6E9-4C88-B70E-0D476189B25D</t>
  </si>
  <si>
    <t>F3815</t>
  </si>
  <si>
    <t>6511D80C-1B4A-4507-828C-A490EF02487D</t>
  </si>
  <si>
    <t>F3135</t>
  </si>
  <si>
    <t>72C340BB-5046-45FC-919D-A42C783690B6</t>
  </si>
  <si>
    <t>F3553</t>
  </si>
  <si>
    <t>92D33C8B-6408-4C86-A4D2-43F9FF167F38</t>
  </si>
  <si>
    <t>F3548</t>
  </si>
  <si>
    <t>D876F779-31A1-4485-B98E-645E7AE311A6</t>
  </si>
  <si>
    <t>F3329</t>
  </si>
  <si>
    <t>A47604DE-9A31-48E6-A88B-2BC5253ADD31</t>
  </si>
  <si>
    <t>F3546</t>
  </si>
  <si>
    <t>3FF66553-AB3D-46C3-A68A-06D0495992E7</t>
  </si>
  <si>
    <t>94D2CC12-E99B-41A5-AE84-98ED52114E89</t>
  </si>
  <si>
    <t>303</t>
  </si>
  <si>
    <t>9E4115DD-9BEA-4F75-922F-E8E589C7716E</t>
  </si>
  <si>
    <t>297</t>
  </si>
  <si>
    <t>E063C87B-2F88-4E58-8C70-2CCB56624C1B</t>
  </si>
  <si>
    <t>392</t>
  </si>
  <si>
    <t>3930A1D3-D636-455B-858C-48A2377F9622</t>
  </si>
  <si>
    <t>326</t>
  </si>
  <si>
    <t>DDB87CD2-59D6-4887-B073-771F53F2A640</t>
  </si>
  <si>
    <t>11519B40-AE17-4093-B1E8-7A3AD5ABB72A</t>
  </si>
  <si>
    <t>451</t>
  </si>
  <si>
    <t>565614C9-9FA7-422E-B1B9-010CFD1FEE6F</t>
  </si>
  <si>
    <t>454</t>
  </si>
  <si>
    <t>428A63AE-217D-4F6F-B564-5A36740FB1E2</t>
  </si>
  <si>
    <t>492</t>
  </si>
  <si>
    <t>F9E29AC9-8CB9-4A8B-9D98-B63AD83ACF53</t>
  </si>
  <si>
    <t>323</t>
  </si>
  <si>
    <t>D64F5BF0-F0D6-48A5-8C5C-F10AA426A31D</t>
  </si>
  <si>
    <t>341</t>
  </si>
  <si>
    <t>BF9E17B7-9F41-49F0-833C-8909779C82CC</t>
  </si>
  <si>
    <t>559</t>
  </si>
  <si>
    <t>2C72E6BA-10C4-4DB6-BDC8-9BC3C1441FD5</t>
  </si>
  <si>
    <t>456</t>
  </si>
  <si>
    <t>85B2C977-3586-4BB2-9D42-FAFC2B0F97FC</t>
  </si>
  <si>
    <t>538</t>
  </si>
  <si>
    <t>FBA1CC4F-43BD-4297-99B6-16B26E687F17</t>
  </si>
  <si>
    <t>515</t>
  </si>
  <si>
    <t>1092DE8F-7850-4851-8E1A-6342241232DC</t>
  </si>
  <si>
    <t>595</t>
  </si>
  <si>
    <t>0159095A-2070-49C4-B0DB-E355EEF918D9</t>
  </si>
  <si>
    <t>583</t>
  </si>
  <si>
    <t>35FCE5C7-E388-4226-B836-095ECF2DD9D4</t>
  </si>
  <si>
    <t>554</t>
  </si>
  <si>
    <t>CC9F5418-86BE-42D6-BC0B-CF5677FE6073</t>
  </si>
  <si>
    <t>575</t>
  </si>
  <si>
    <t>5F9D2385-0EC2-4A5F-8AB5-9B202A194835</t>
  </si>
  <si>
    <t>440</t>
  </si>
  <si>
    <t>C068FACE-F5A4-431D-ABD4-1CC5EE65FB62</t>
  </si>
  <si>
    <t>510</t>
  </si>
  <si>
    <t>56A2F7F4-CE3F-4080-9E9F-CDD31602EBAF</t>
  </si>
  <si>
    <t>419</t>
  </si>
  <si>
    <t>374DDF1C-F0F9-476D-AAA0-4E293AB025A8</t>
  </si>
  <si>
    <t>508</t>
  </si>
  <si>
    <t>148176D9-9553-473D-9A16-B046EF87486A</t>
  </si>
  <si>
    <t>614</t>
  </si>
  <si>
    <t>04E8AD5D-1954-4D6D-AE56-C6BE3913C776</t>
  </si>
  <si>
    <t>500</t>
  </si>
  <si>
    <t>D8A78A86-B76D-418A-83E5-0F161E4AEE05</t>
  </si>
  <si>
    <t>598</t>
  </si>
  <si>
    <t>40A9A473-7FC4-43EB-96F6-01451B69EF88</t>
  </si>
  <si>
    <t>324</t>
  </si>
  <si>
    <t>D231932E-B4C4-464D-A018-21D273445910</t>
  </si>
  <si>
    <t>480</t>
  </si>
  <si>
    <t>8F60ECEC-9EDF-4FDD-A4F5-C038668D826A</t>
  </si>
  <si>
    <t>591</t>
  </si>
  <si>
    <t>AD1D949D-11A3-4642-A17B-4AF3523058EC</t>
  </si>
  <si>
    <t>333</t>
  </si>
  <si>
    <t>8B4611E9-FADF-4700-B714-5266408B67D3</t>
  </si>
  <si>
    <t>433</t>
  </si>
  <si>
    <t>41340F1B-376B-4B80-A6B7-BA9B47F2A72F</t>
  </si>
  <si>
    <t>479</t>
  </si>
  <si>
    <t>A5D22D38-6F35-4C9C-9E72-E6B9ADA029F3</t>
  </si>
  <si>
    <t>520</t>
  </si>
  <si>
    <t>D696037D-67F4-444D-943F-16DA0C3074E6</t>
  </si>
  <si>
    <t>592</t>
  </si>
  <si>
    <t>5153201D-0D48-43DD-9C1F-C70A5C284201</t>
  </si>
  <si>
    <t>458</t>
  </si>
  <si>
    <t>A6E290BF-A965-4913-9A53-85403FE9FAD3</t>
  </si>
  <si>
    <t>514</t>
  </si>
  <si>
    <t>44E4777A-01C8-4755-BB86-A50088C4AD53</t>
  </si>
  <si>
    <t>571</t>
  </si>
  <si>
    <t>F9CB2F81-F912-4EC9-A2E0-191955D4E8BB</t>
  </si>
  <si>
    <t>533</t>
  </si>
  <si>
    <t>56FC67C9-3A80-4ADE-8AFE-DB84E8EF0299</t>
  </si>
  <si>
    <t>405</t>
  </si>
  <si>
    <t>D8AEF1B3-35AF-48E5-9015-F119AFCF397F</t>
  </si>
  <si>
    <t>441</t>
  </si>
  <si>
    <t>EC89B746-41D0-4C13-B5D0-35338FB55789</t>
  </si>
  <si>
    <t>532</t>
  </si>
  <si>
    <t>56BA0121-E85E-490B-873A-886101EC7F4E</t>
  </si>
  <si>
    <t>555</t>
  </si>
  <si>
    <t>A9468BB5-DC6C-49CE-9A60-5EE59D3E1573</t>
  </si>
  <si>
    <t>436</t>
  </si>
  <si>
    <t>724598BF-427D-4637-B717-C4027C7F59DE</t>
  </si>
  <si>
    <t>562</t>
  </si>
  <si>
    <t>10BF32B4-EE72-4C7B-A29B-7D2A0BF7E153</t>
  </si>
  <si>
    <t>498</t>
  </si>
  <si>
    <t>B0AC5BC4-F885-4BDC-8614-C165B6987C0D</t>
  </si>
  <si>
    <t>350</t>
  </si>
  <si>
    <t>F8079B0B-2020-4F3C-BA9B-3DEFC2A365B0</t>
  </si>
  <si>
    <t>535</t>
  </si>
  <si>
    <t>12C4DF2A-775D-4244-968B-7AA6A920F5FB</t>
  </si>
  <si>
    <t>335</t>
  </si>
  <si>
    <t>2104A7EE-BC95-4575-9644-52FD102D6422</t>
  </si>
  <si>
    <t>525</t>
  </si>
  <si>
    <t>E27F24A1-5B16-4568-BE73-734EB3A70503</t>
  </si>
  <si>
    <t>561</t>
  </si>
  <si>
    <t>CECE2C0D-4267-4FF7-B022-EC7422D39467</t>
  </si>
  <si>
    <t>396</t>
  </si>
  <si>
    <t>25BA7E94-CC83-4DCF-9878-2C25FBB4271C</t>
  </si>
  <si>
    <t>606</t>
  </si>
  <si>
    <t>B49D5590-1D18-4810-9FAD-7090A9185A56</t>
  </si>
  <si>
    <t>574</t>
  </si>
  <si>
    <t>E68DE111-AB85-4036-B5E4-620F26528D9C</t>
  </si>
  <si>
    <t>453</t>
  </si>
  <si>
    <t>AB0B7D3A-ACF0-416A-9758-60CB8BF299EA</t>
  </si>
  <si>
    <t>462</t>
  </si>
  <si>
    <t>BE8818B8-8CE4-4020-A465-03035B631F5C</t>
  </si>
  <si>
    <t>399</t>
  </si>
  <si>
    <t>CD639B82-6977-46B5-8454-30727FD53F38</t>
  </si>
  <si>
    <t>531</t>
  </si>
  <si>
    <t>5B5DDC11-8ECF-4B84-921A-09CA9AFF5E3C</t>
  </si>
  <si>
    <t>566</t>
  </si>
  <si>
    <t>6FD35BB2-1980-4784-A3F0-BB6DCE4C4E61</t>
  </si>
  <si>
    <t>548</t>
  </si>
  <si>
    <t>575E6734-7692-4EA6-B857-8AE5371ED202</t>
  </si>
  <si>
    <t>550</t>
  </si>
  <si>
    <t>4A2CFF95-18D8-4C84-8FBF-6AB6944A8B6F</t>
  </si>
  <si>
    <t>573</t>
  </si>
  <si>
    <t>362444CF-C21C-4138-AC32-75691BD076FF</t>
  </si>
  <si>
    <t>319</t>
  </si>
  <si>
    <t>C5F83801-D5D3-4B45-9275-4A6C61D7A6BD</t>
  </si>
  <si>
    <t>414</t>
  </si>
  <si>
    <t>D462CFDA-E8E7-4C64-B7E1-239C99F9D00D</t>
  </si>
  <si>
    <t>325</t>
  </si>
  <si>
    <t>3DCF7D86-74FE-4E06-B9CD-74BB6975077A</t>
  </si>
  <si>
    <t>345</t>
  </si>
  <si>
    <t>E5D15994-9A4B-4B02-9C27-10551C1689F1</t>
  </si>
  <si>
    <t>394</t>
  </si>
  <si>
    <t>0B0B4AC7-07BC-4796-B2AE-AE58A740C387</t>
  </si>
  <si>
    <t>529</t>
  </si>
  <si>
    <t>B7F62710-FFE2-478E-B1F5-394550B77CBA</t>
  </si>
  <si>
    <t>C3864A4D-D798-4B51-9FC2-82F723DC8F38</t>
  </si>
  <si>
    <t>437</t>
  </si>
  <si>
    <t>A03FB135-6390-43BE-BE34-A162503379DC</t>
  </si>
  <si>
    <t>589</t>
  </si>
  <si>
    <t>18BDA056-8788-4693-8F95-BFB80F49DB6A</t>
  </si>
  <si>
    <t>537</t>
  </si>
  <si>
    <t>737C3B4D-F7C3-4711-9A34-7FCD3256D105</t>
  </si>
  <si>
    <t>597</t>
  </si>
  <si>
    <t>BBC29E9E-390D-48E4-8AAA-93E13923679B</t>
  </si>
  <si>
    <t>427</t>
  </si>
  <si>
    <t>00B597DD-7543-4B1D-8B50-1E3B517B7210</t>
  </si>
  <si>
    <t>616</t>
  </si>
  <si>
    <t>8AFE137F-B20F-406B-9077-49AC5270B144</t>
  </si>
  <si>
    <t>314</t>
  </si>
  <si>
    <t>AA6A3D16-141F-488E-B983-179A351E124C</t>
  </si>
  <si>
    <t>494</t>
  </si>
  <si>
    <t>C2BE5879-4FD0-4928-B763-41D001780C2C</t>
  </si>
  <si>
    <t>482</t>
  </si>
  <si>
    <t>1394FB26-1BF1-45DB-9929-E10FB87DE2DC</t>
  </si>
  <si>
    <t>493</t>
  </si>
  <si>
    <t>06C21551-099F-4480-96CC-14BCEF12C59A</t>
  </si>
  <si>
    <t>516</t>
  </si>
  <si>
    <t>75CDCCA5-E243-4C58-BEAB-FFF39D49F128</t>
  </si>
  <si>
    <t>332</t>
  </si>
  <si>
    <t>FEF92360-4520-4768-8E92-21C74E64D940</t>
  </si>
  <si>
    <t>539</t>
  </si>
  <si>
    <t>F7A2A07E-367D-4AE6-A41F-7B3A5933AFC8</t>
  </si>
  <si>
    <t>329</t>
  </si>
  <si>
    <t>C462A587-4911-46D9-AEA3-80F42D2EA90B</t>
  </si>
  <si>
    <t>466</t>
  </si>
  <si>
    <t>70FEF9B7-BA64-4CA0-9AFE-D2D675493A72</t>
  </si>
  <si>
    <t>517486BA-C15B-40F9-8205-43392F2028FD</t>
  </si>
  <si>
    <t>459</t>
  </si>
  <si>
    <t>9DB04F3F-6CC7-45D2-AC56-FB6DBE75B836</t>
  </si>
  <si>
    <t>558</t>
  </si>
  <si>
    <t>4E40CA9D-0DEC-45AD-8C01-271D2D7CC38A</t>
  </si>
  <si>
    <t>610</t>
  </si>
  <si>
    <t>11903573-BD88-46B5-8429-17142FF1826D</t>
  </si>
  <si>
    <t>95D0B081-886D-4F1C-A4F1-E2224957859A</t>
  </si>
  <si>
    <t>600</t>
  </si>
  <si>
    <t>5BAF822A-5E09-4D92-8611-49633AB55A02</t>
  </si>
  <si>
    <t>587</t>
  </si>
  <si>
    <t>92FA374C-C389-4C19-826D-8E2B76F5A576</t>
  </si>
  <si>
    <t>340</t>
  </si>
  <si>
    <t>D1D731F0-C5E1-48DC-94FF-7153F5F9A2A1</t>
  </si>
  <si>
    <t>604</t>
  </si>
  <si>
    <t>66D131DC-AE92-4D80-BEEF-BFDDD30E14C5</t>
  </si>
  <si>
    <t>528</t>
  </si>
  <si>
    <t>9566BEDB-298B-443E-BAA3-9B2F4F290596</t>
  </si>
  <si>
    <t>568</t>
  </si>
  <si>
    <t>7B220AF0-CB1E-418A-AF80-0F78A6507ECB</t>
  </si>
  <si>
    <t>347</t>
  </si>
  <si>
    <t>E7B8595C-A58B-4837-9163-D416815F950D</t>
  </si>
  <si>
    <t>349</t>
  </si>
  <si>
    <t>67CA9F9D-D467-461C-BB19-79F5F28F83EA</t>
  </si>
  <si>
    <t>417</t>
  </si>
  <si>
    <t>A71EAD1D-8A64-493B-BF73-9135D6490DD5</t>
  </si>
  <si>
    <t>468</t>
  </si>
  <si>
    <t>2975D2FB-ECBE-47F4-B718-87D9486D76F1</t>
  </si>
  <si>
    <t>523</t>
  </si>
  <si>
    <t>F9ED754D-8213-4A9A-8C42-7DFFA3781D50</t>
  </si>
  <si>
    <t>446</t>
  </si>
  <si>
    <t>A599E329-C544-4455-A3AF-B79C6051D234</t>
  </si>
  <si>
    <t>596</t>
  </si>
  <si>
    <t>80094440-200A-465E-BCD5-BB602FAA7910</t>
  </si>
  <si>
    <t>23F9FFA4-2964-4441-A3BC-B1CB984DC67E</t>
  </si>
  <si>
    <t>489</t>
  </si>
  <si>
    <t>CC911199-DFD7-430B-9A59-56AF488EAC48</t>
  </si>
  <si>
    <t>316</t>
  </si>
  <si>
    <t>BF35D147-A4F1-4CDA-97B3-8CE51A6A18B8</t>
  </si>
  <si>
    <t>505</t>
  </si>
  <si>
    <t>CABCBA92-A0F8-4C6B-81C4-922BDC3ACEAE</t>
  </si>
  <si>
    <t>507</t>
  </si>
  <si>
    <t>1A5874AA-6CE5-4C76-8AB7-41BD7FBB38BF</t>
  </si>
  <si>
    <t>512</t>
  </si>
  <si>
    <t>FA01029C-7D6D-41B9-9AC1-58E065642975</t>
  </si>
  <si>
    <t>551</t>
  </si>
  <si>
    <t>92A41AD9-AB68-4AFC-8BCE-A8CB9E1C44E9</t>
  </si>
  <si>
    <t>475</t>
  </si>
  <si>
    <t>5F86F9F2-7353-486F-92D9-F278897AAFE7</t>
  </si>
  <si>
    <t>541</t>
  </si>
  <si>
    <t>D7389E05-4DF4-4425-BDE0-1DD035BC219E</t>
  </si>
  <si>
    <t>469</t>
  </si>
  <si>
    <t>52726009-9217-4067-9DC1-A7E8744B755B</t>
  </si>
  <si>
    <t>582</t>
  </si>
  <si>
    <t>4332FCD2-1860-4878-A685-D4B256546492</t>
  </si>
  <si>
    <t>517</t>
  </si>
  <si>
    <t>DB22E219-4CC4-4F36-97A0-6C3A41A77448</t>
  </si>
  <si>
    <t>509</t>
  </si>
  <si>
    <t>3D4B9E66-C08E-46F3-82FA-8C9690283C64</t>
  </si>
  <si>
    <t>536</t>
  </si>
  <si>
    <t>4E3D12BD-8275-4918-90F9-66AA050E9C52</t>
  </si>
  <si>
    <t>344</t>
  </si>
  <si>
    <t>6CFF8D2C-51C5-4D6D-B870-9C5B3E03A96E</t>
  </si>
  <si>
    <t>543</t>
  </si>
  <si>
    <t>7316FAB4-92DC-4A18-92DB-39D0D118E82D</t>
  </si>
  <si>
    <t>307</t>
  </si>
  <si>
    <t>CF14211A-E571-43DC-A2D8-8F4FAD1E916A</t>
  </si>
  <si>
    <t>569</t>
  </si>
  <si>
    <t>1FC613AA-0412-439A-A83F-9E2DDF342208</t>
  </si>
  <si>
    <t>92BC40C6-C3CF-4A01-BA8B-04CF62E299CB</t>
  </si>
  <si>
    <t>393</t>
  </si>
  <si>
    <t>6312CE7D-E419-482F-A456-B1E77A00AFB2</t>
  </si>
  <si>
    <t>352</t>
  </si>
  <si>
    <t>6F514509-F79E-42D0-A74A-6F01CEFA7C6C</t>
  </si>
  <si>
    <t>461</t>
  </si>
  <si>
    <t>57F5147D-E179-4EC5-A101-AA59C9151896</t>
  </si>
  <si>
    <t>8DC7DB98-0FCD-4156-8FE4-169185A44C55</t>
  </si>
  <si>
    <t>432</t>
  </si>
  <si>
    <t>50C4EB2B-7CA4-4AC1-B781-0D54BB3C30C7</t>
  </si>
  <si>
    <t>309</t>
  </si>
  <si>
    <t>2FD53A50-2DA7-4FB7-B624-7A384106B6FA</t>
  </si>
  <si>
    <t>351</t>
  </si>
  <si>
    <t>8073525D-1930-4303-A1D8-971EAB6E5D00</t>
  </si>
  <si>
    <t>544</t>
  </si>
  <si>
    <t>6A8555B0-8E64-4097-88DD-FE5DB0F05C3B</t>
  </si>
  <si>
    <t>465</t>
  </si>
  <si>
    <t>31A6E993-52A7-4DF6-8837-4E16AECB3031</t>
  </si>
  <si>
    <t>348</t>
  </si>
  <si>
    <t>12C85E74-0645-4982-962D-6EBB76C27176</t>
  </si>
  <si>
    <t>473</t>
  </si>
  <si>
    <t>44228300-9213-470E-A6FB-6DCCAE584D88</t>
  </si>
  <si>
    <t>327</t>
  </si>
  <si>
    <t>9D5EAEEC-E8AC-4937-8111-0970AA0CD052</t>
  </si>
  <si>
    <t>317</t>
  </si>
  <si>
    <t>5159A7C5-1526-473B-91BC-0AF10BAEEFE2</t>
  </si>
  <si>
    <t>320</t>
  </si>
  <si>
    <t>24DD881C-3080-41E9-B110-F44E8F192635</t>
  </si>
  <si>
    <t>410</t>
  </si>
  <si>
    <t>790498EA-B1A9-4FCB-A000-AEA510153976</t>
  </si>
  <si>
    <t>487</t>
  </si>
  <si>
    <t>CBE8F522-AC36-4C30-8A98-9271FA2E3B67</t>
  </si>
  <si>
    <t>530</t>
  </si>
  <si>
    <t>54B33B79-7722-4BBC-AC28-2DDFB8DCC42B</t>
  </si>
  <si>
    <t>511</t>
  </si>
  <si>
    <t>B56608B6-D2F8-47F5-BC23-C627F9D91819</t>
  </si>
  <si>
    <t>576</t>
  </si>
  <si>
    <t>06C341C3-481F-4829-8E0B-4DCF017923B6</t>
  </si>
  <si>
    <t>334</t>
  </si>
  <si>
    <t>EB5CECE3-FE37-4344-A02D-E13FF762C435</t>
  </si>
  <si>
    <t>581</t>
  </si>
  <si>
    <t>DF6A4738-60EE-499C-A739-F158E24B2453</t>
  </si>
  <si>
    <t>467</t>
  </si>
  <si>
    <t>B2B1E844-AB2B-4662-9E22-1892EB954021</t>
  </si>
  <si>
    <t>415</t>
  </si>
  <si>
    <t>917FC57D-AE23-4A1E-9B00-30028F08A45A</t>
  </si>
  <si>
    <t>434</t>
  </si>
  <si>
    <t>0C46E2D8-CAB4-47DB-9666-C1C0C2ADC25A</t>
  </si>
  <si>
    <t>447</t>
  </si>
  <si>
    <t>D5B2EC9C-3552-4311-ACB2-FEED0ACC6575</t>
  </si>
  <si>
    <t>464</t>
  </si>
  <si>
    <t>95C6CEC3-959E-4FCF-90FB-CBA4BA7CE9FE</t>
  </si>
  <si>
    <t>526</t>
  </si>
  <si>
    <t>FC085624-1DF3-45A4-969A-1527419BEF85</t>
  </si>
  <si>
    <t>590</t>
  </si>
  <si>
    <t>C41E7BD8-FA3E-4F07-89D6-C51FD8050095</t>
  </si>
  <si>
    <t>607</t>
  </si>
  <si>
    <t>647D4561-3018-4329-87B8-5F2CEB44D4F8</t>
  </si>
  <si>
    <t>608</t>
  </si>
  <si>
    <t>07F0B2F5-8BF3-489F-BD8D-EB02B6C85039</t>
  </si>
  <si>
    <t>406</t>
  </si>
  <si>
    <t>5E57364C-EA26-4732-8BD6-761F6A80BE5B</t>
  </si>
  <si>
    <t>605</t>
  </si>
  <si>
    <t>DC91E37B-9A55-44E5-8B91-94F91BFAB559</t>
  </si>
  <si>
    <t>477</t>
  </si>
  <si>
    <t>935AB6D9-56BE-4998-B088-E8151800FE22</t>
  </si>
  <si>
    <t>463</t>
  </si>
  <si>
    <t>AD38F471-D32E-4C37-83D0-24F75466E858</t>
  </si>
  <si>
    <t>485</t>
  </si>
  <si>
    <t>67E13409-5E86-488D-92B2-B360C4ACEC10</t>
  </si>
  <si>
    <t>496</t>
  </si>
  <si>
    <t>2030695F-D4B1-4214-8007-DECD6FFD6300</t>
  </si>
  <si>
    <t>522</t>
  </si>
  <si>
    <t>8B83116B-3676-466B-835B-CE18C423D8B8</t>
  </si>
  <si>
    <t>343</t>
  </si>
  <si>
    <t>9BA4F730-38D0-4E17-A663-44568A1D7D3D</t>
  </si>
  <si>
    <t>421</t>
  </si>
  <si>
    <t>85557967-7F31-4214-82D2-D1B9D25BED7A</t>
  </si>
  <si>
    <t>549</t>
  </si>
  <si>
    <t>5E7153CB-CBA8-46D1-87FC-6779EE7AEEB5</t>
  </si>
  <si>
    <t>444</t>
  </si>
  <si>
    <t>05F4E89E-EEF4-4301-A2A8-AA06486F62C7</t>
  </si>
  <si>
    <t>483</t>
  </si>
  <si>
    <t>56527F37-BBDB-42B6-9F24-6E64074EEEE0</t>
  </si>
  <si>
    <t>499</t>
  </si>
  <si>
    <t>E51652BC-381E-4742-9EEE-A1F834370B8C</t>
  </si>
  <si>
    <t>560</t>
  </si>
  <si>
    <t>722B35FB-56A7-4D47-A917-72DE8BDB3FFB</t>
  </si>
  <si>
    <t>460</t>
  </si>
  <si>
    <t>1E0F17C0-119B-4728-9501-14A12373B7E3</t>
  </si>
  <si>
    <t>318</t>
  </si>
  <si>
    <t>EFA9B299-3872-4F31-95E4-98F43B0AA3FB</t>
  </si>
  <si>
    <t>612</t>
  </si>
  <si>
    <t>5017ECBE-4510-45A3-9F1E-0FC431442502</t>
  </si>
  <si>
    <t>618</t>
  </si>
  <si>
    <t>3BB893AE-5B06-4B04-B4D0-403DF1D9CC40</t>
  </si>
  <si>
    <t>442</t>
  </si>
  <si>
    <t>0A585EA7-8AD8-4150-A932-547F4FDAC38A</t>
  </si>
  <si>
    <t>422</t>
  </si>
  <si>
    <t>DE910CA5-6B81-4BD8-87FD-9DFE955253CF</t>
  </si>
  <si>
    <t>470</t>
  </si>
  <si>
    <t>BF009E4D-6789-451F-ABDF-342860227561</t>
  </si>
  <si>
    <t>476</t>
  </si>
  <si>
    <t>FF470D23-15BC-4F2D-8FC8-8D1E40DDF270</t>
  </si>
  <si>
    <t>553</t>
  </si>
  <si>
    <t>E8C8E90E-5EE1-4153-9DC9-347FFCCCE499</t>
  </si>
  <si>
    <t>CLIMAS</t>
  </si>
  <si>
    <t>170225 170225</t>
  </si>
  <si>
    <t>2025-02-18</t>
  </si>
  <si>
    <t>RLM240114CT0</t>
  </si>
  <si>
    <t>200225 20022025</t>
  </si>
  <si>
    <t>2025-02-21</t>
  </si>
  <si>
    <t>F3935</t>
  </si>
  <si>
    <t>1F82DA96-EC5B-45F7-BC9C-A4D50FF11240</t>
  </si>
  <si>
    <t>210225 210225</t>
  </si>
  <si>
    <t>F3932</t>
  </si>
  <si>
    <t>7767EC50-0FBF-462B-9595-BFBCAFC5D148</t>
  </si>
  <si>
    <t>F3937</t>
  </si>
  <si>
    <t>9DB21C4E-8F14-4188-A384-8515D8C5C17D</t>
  </si>
  <si>
    <t>F3938</t>
  </si>
  <si>
    <t>6AF3B654-804C-41A5-AA8A-B6B15826727E</t>
  </si>
  <si>
    <t>F3914</t>
  </si>
  <si>
    <t>5396E95A-ABDE-4C3B-AD29-F53CDBD0360D</t>
  </si>
  <si>
    <t>F3943</t>
  </si>
  <si>
    <t>8E709AD5-B47B-442D-8F87-1445EFB8F4FE</t>
  </si>
  <si>
    <t>F3946</t>
  </si>
  <si>
    <t>E0A3FE78-A162-41EC-95C4-C02D73CDA802</t>
  </si>
  <si>
    <t>F3941</t>
  </si>
  <si>
    <t>F9411E55-AC2C-4C52-8432-603251B20A6F</t>
  </si>
  <si>
    <t>F3947</t>
  </si>
  <si>
    <t>DD0025D1-D449-4AEC-A0E8-F8B87578FA5B</t>
  </si>
  <si>
    <t>F3933</t>
  </si>
  <si>
    <t>82D8F262-BAC4-41B0-970A-8002C2AEB443</t>
  </si>
  <si>
    <t>F3934</t>
  </si>
  <si>
    <t>BFAA03D2-19E0-4F9E-B902-2B0773A4F676</t>
  </si>
  <si>
    <t>F3944</t>
  </si>
  <si>
    <t>489BAB2B-43CE-4FAE-8C2C-5355216A8C90</t>
  </si>
  <si>
    <t>2024-08-07</t>
  </si>
  <si>
    <t>F3011</t>
  </si>
  <si>
    <t>67B93413-27FE-48EB-A319-FAFA020796AE</t>
  </si>
  <si>
    <t>F3936</t>
  </si>
  <si>
    <t>B4662E65-33E9-484E-9A0A-40AB6B5F9B00</t>
  </si>
  <si>
    <t>F3891</t>
  </si>
  <si>
    <t>AB2FE571-13A2-43B8-A79D-0F445F45EAE4</t>
  </si>
  <si>
    <t>F3922</t>
  </si>
  <si>
    <t>95C7A90B-9FCA-4C06-930A-E1A001D3E6D8</t>
  </si>
  <si>
    <t>F3940</t>
  </si>
  <si>
    <t>6F3A6F03-9431-41AF-AB2A-1E2B45F8FD4B</t>
  </si>
  <si>
    <t>F3939</t>
  </si>
  <si>
    <t>5FC0EBB8-FBD6-481B-8EE8-2F777B9D116A</t>
  </si>
  <si>
    <t>F3942</t>
  </si>
  <si>
    <t>8005224C-95A9-4767-ADFA-7100A8C1EF42</t>
  </si>
  <si>
    <t>F3013</t>
  </si>
  <si>
    <t>55BA479C-6A1F-4702-A759-D90D53ACC44D</t>
  </si>
  <si>
    <t>F3187</t>
  </si>
  <si>
    <t>256EC7C4-A921-4627-BA56-3F5933B2095E</t>
  </si>
  <si>
    <t>F2593</t>
  </si>
  <si>
    <t>6F3AE419-83F9-4651-812E-AD22BD25AAC9</t>
  </si>
  <si>
    <t>F2954</t>
  </si>
  <si>
    <t>D0B06D0B-1115-4A41-9A67-0F62771E409E</t>
  </si>
  <si>
    <t>2025-02-25</t>
  </si>
  <si>
    <t>2025-02-26</t>
  </si>
  <si>
    <t>F3824</t>
  </si>
  <si>
    <t>A52E83D0-341C-4FDD-96E4-872D9B80EF3B</t>
  </si>
  <si>
    <t>2024-11-30</t>
  </si>
  <si>
    <t>134</t>
  </si>
  <si>
    <t>7FD98554-8BD8-4353-BC4D-A2A5C6E67FC0</t>
  </si>
  <si>
    <t>F3818</t>
  </si>
  <si>
    <t>610728EB-E793-4F6D-B02C-6B25FD12A07A</t>
  </si>
  <si>
    <t>F3821</t>
  </si>
  <si>
    <t>0BB493A4-8E47-4316-A8BA-15A2F19451D7</t>
  </si>
  <si>
    <t>F3308</t>
  </si>
  <si>
    <t>0535D797-3089-46F7-BB38-DC590E7BD73F</t>
  </si>
  <si>
    <t>F4000</t>
  </si>
  <si>
    <t>50A57C54-92EC-47BC-9CB1-C477C3700E42</t>
  </si>
  <si>
    <t>F3306</t>
  </si>
  <si>
    <t>D82E824E-C7B9-4664-9F06-73E86A7EE3A3</t>
  </si>
  <si>
    <t>260225</t>
  </si>
  <si>
    <t>F3316</t>
  </si>
  <si>
    <t>12AD6F2F-7857-420D-9DB1-26945C8700EB</t>
  </si>
  <si>
    <t>F3820</t>
  </si>
  <si>
    <t>D4FBBD47-1432-4B0D-978C-5A95FD2FFBE8</t>
  </si>
  <si>
    <t>F3305</t>
  </si>
  <si>
    <t>1186CE69-190B-4F17-A3DB-2DB43C2CA703</t>
  </si>
  <si>
    <t>F3822</t>
  </si>
  <si>
    <t>5039B206-733E-4FF2-B1BF-564277A8E5C7</t>
  </si>
  <si>
    <t>F3823</t>
  </si>
  <si>
    <t>D31F2347-C989-494C-B930-483EB77A88E3</t>
  </si>
  <si>
    <t>F3303</t>
  </si>
  <si>
    <t>29E0DD47-DF0A-4910-9354-D857EE4B0683</t>
  </si>
  <si>
    <t>F3307</t>
  </si>
  <si>
    <t>6E8870F7-A714-478F-97EF-460EF5870BF7</t>
  </si>
  <si>
    <t>F3819</t>
  </si>
  <si>
    <t>96BBFBDF-3F0A-4798-85CD-CD9AEC0821F3</t>
  </si>
  <si>
    <t>F3980</t>
  </si>
  <si>
    <t>90F3DA07-C299-4281-9CD0-4E110F7BE7F2</t>
  </si>
  <si>
    <t>133</t>
  </si>
  <si>
    <t>61A9A4E1-4B1F-4492-92CC-F69A1D4742AB</t>
  </si>
  <si>
    <t>F3999</t>
  </si>
  <si>
    <t>DFEB5F09-CCB6-4172-AD6A-70309631525C</t>
  </si>
  <si>
    <t>135</t>
  </si>
  <si>
    <t>A4CD7F3D-F166-4009-B9E9-7E7FC09B64F6</t>
  </si>
  <si>
    <t>F3979</t>
  </si>
  <si>
    <t>95454D53-D015-4A37-98CE-3F5E9C6D65C2</t>
  </si>
  <si>
    <t>F4002</t>
  </si>
  <si>
    <t>1A0636EB-16AF-4724-91DD-E2B98DCD83AD</t>
  </si>
  <si>
    <t>2025-02-28</t>
  </si>
  <si>
    <t>Totales</t>
  </si>
  <si>
    <t>Folio Fiscal</t>
  </si>
  <si>
    <t>2025-03-03</t>
  </si>
  <si>
    <t>F4001</t>
  </si>
  <si>
    <t>83ECC891-3F68-49D5-AA86-4358E452FA0C</t>
  </si>
  <si>
    <t>F3528</t>
  </si>
  <si>
    <t>9F7FEEC6-DB92-4B7E-830A-0FB121ADAEA5</t>
  </si>
  <si>
    <t>F3533</t>
  </si>
  <si>
    <t>C22690C5-8E43-44B2-80BC-18C775678FC7</t>
  </si>
  <si>
    <t>F3524</t>
  </si>
  <si>
    <t>7A3CFFC3-B79E-42F6-A5C7-C95826CB85CF</t>
  </si>
  <si>
    <t>F3523</t>
  </si>
  <si>
    <t>C608B92D-244F-4546-8310-23B0C5D86608</t>
  </si>
  <si>
    <t>F3797</t>
  </si>
  <si>
    <t>F1E4558A-F86F-454B-B721-6B0A363F6477</t>
  </si>
  <si>
    <t>F3526</t>
  </si>
  <si>
    <t>2B560935-42B1-42BB-90F6-FA305AA09745</t>
  </si>
  <si>
    <t>ESTRUCTURA DE LA INFORMACION ADICIO</t>
  </si>
  <si>
    <t>F3898</t>
  </si>
  <si>
    <t>A4C28673-483B-4B66-8C1A-E20F60EA096E</t>
  </si>
  <si>
    <t>F3968</t>
  </si>
  <si>
    <t>02C63385-7667-4006-82A9-0CFD16A081F1</t>
  </si>
  <si>
    <t>F3966</t>
  </si>
  <si>
    <t>9B5E70F3-1137-4C1D-AC6A-9FE846975B36</t>
  </si>
  <si>
    <t>F3786</t>
  </si>
  <si>
    <t>196E69AC-4C55-4568-862A-01B9090F27A2</t>
  </si>
  <si>
    <t>F3604</t>
  </si>
  <si>
    <t>04C778C2-F5F5-4D04-9477-B7D91EAD574B</t>
  </si>
  <si>
    <t>F3967</t>
  </si>
  <si>
    <t>D6173170-A6A3-4A98-B28D-E9D1875BDA0A</t>
  </si>
  <si>
    <t>F3655</t>
  </si>
  <si>
    <t>6497E715-F775-44DC-8CDC-213398DA4A95</t>
  </si>
  <si>
    <t>F3813</t>
  </si>
  <si>
    <t>AD2AB76B-7A14-42A8-9230-0F1575009D5E</t>
  </si>
  <si>
    <t>F3603</t>
  </si>
  <si>
    <t>7A9E2A42-946D-4990-ADA0-CDC4A32A167C</t>
  </si>
  <si>
    <t>1104240 195722BEC807DA9E</t>
  </si>
  <si>
    <t>F3784</t>
  </si>
  <si>
    <t>DFE01A4D-478A-4CFF-BE4A-25E1B2C957AC</t>
  </si>
  <si>
    <t>F3785</t>
  </si>
  <si>
    <t>357DC887-D59E-4DA2-A847-C199DCB9E3BD</t>
  </si>
  <si>
    <t>2025-03-12</t>
  </si>
  <si>
    <t>NBO040420CN0</t>
  </si>
  <si>
    <t>107-06 ~ Cuenta Rebote</t>
  </si>
  <si>
    <t>TIPO DE OPERACIÓN</t>
  </si>
  <si>
    <t>707</t>
  </si>
  <si>
    <t>D7DE3666-2BD9-4091-8E20-2D7AFA066BCD</t>
  </si>
  <si>
    <t>647</t>
  </si>
  <si>
    <t>BF1E7F2E-A363-4BA6-AABD-A76683C24368</t>
  </si>
  <si>
    <t>722</t>
  </si>
  <si>
    <t>9405FB35-4069-4F71-9D51-35E39521C349</t>
  </si>
  <si>
    <t>736</t>
  </si>
  <si>
    <t>EAF27458-2A3B-40AA-B586-E1563CB5A0BD</t>
  </si>
  <si>
    <t>714</t>
  </si>
  <si>
    <t>12061128-E329-4011-8DA5-472BB385DE3E</t>
  </si>
  <si>
    <t>712</t>
  </si>
  <si>
    <t>FD9C0758-FBB3-4856-A404-F49B06AED7C7</t>
  </si>
  <si>
    <t>677</t>
  </si>
  <si>
    <t>3A68121F-3926-433A-A7CD-A97CA49D81D4</t>
  </si>
  <si>
    <t>723</t>
  </si>
  <si>
    <t>60717F64-8071-441D-A280-2CB3BFF89FD7</t>
  </si>
  <si>
    <t>721</t>
  </si>
  <si>
    <t>1E0C9151-04BB-4810-9438-6E4678FF3820</t>
  </si>
  <si>
    <t>665</t>
  </si>
  <si>
    <t>F5903721-36C4-4C83-A076-43D85A66D75D</t>
  </si>
  <si>
    <t>735</t>
  </si>
  <si>
    <t>A9753987-F09D-4E01-B0B0-9C22B71FF0D4</t>
  </si>
  <si>
    <t>648</t>
  </si>
  <si>
    <t>35C9D665-F26F-4D18-829F-04D3836A6BD1</t>
  </si>
  <si>
    <t>699</t>
  </si>
  <si>
    <t>5631C709-26D8-4CA4-91B9-7C0001B11934</t>
  </si>
  <si>
    <t>719</t>
  </si>
  <si>
    <t>6D0C2321-2CFC-4F87-BC48-D88485B99C6A</t>
  </si>
  <si>
    <t>732</t>
  </si>
  <si>
    <t>4EE854B3-95AA-4585-8B2A-10B78C03B581</t>
  </si>
  <si>
    <t>674</t>
  </si>
  <si>
    <t>E5E79675-8A9E-4EB2-9DBE-4F57FA5B2229</t>
  </si>
  <si>
    <t>675</t>
  </si>
  <si>
    <t>7964459B-01B6-4EB7-8E85-1550E3261FD3</t>
  </si>
  <si>
    <t>731</t>
  </si>
  <si>
    <t>EA9C2246-88D1-4F52-98A9-835AEA97AF51</t>
  </si>
  <si>
    <t>695</t>
  </si>
  <si>
    <t>2FEE5B22-586F-417D-B24F-1AFCB5B4108B</t>
  </si>
  <si>
    <t>743</t>
  </si>
  <si>
    <t>DB7A9D42-A591-4E3E-B1B6-D938F743901C</t>
  </si>
  <si>
    <t>704</t>
  </si>
  <si>
    <t>2A7B9FEB-2805-4797-9F8D-CE8345DB0B17</t>
  </si>
  <si>
    <t>717</t>
  </si>
  <si>
    <t>CBB51F5C-4E80-43D3-AA0D-01938BC27E4E</t>
  </si>
  <si>
    <t>F3479</t>
  </si>
  <si>
    <t>8A2EF126-2474-4D85-BF12-83DC6C23E57F</t>
  </si>
  <si>
    <t>720</t>
  </si>
  <si>
    <t>9EBE999A-6277-4EF7-B41C-AB00D45DDD8E</t>
  </si>
  <si>
    <t>140325 140325</t>
  </si>
  <si>
    <t>727</t>
  </si>
  <si>
    <t>2DF42A30-1687-4D3D-AD1C-FE31A48B9A1D</t>
  </si>
  <si>
    <t>671</t>
  </si>
  <si>
    <t>21653601-4FC6-452D-9C73-541A4F8580A3</t>
  </si>
  <si>
    <t>718</t>
  </si>
  <si>
    <t>088E154D-AEE7-4EE9-ABF7-F75FD1AB6985</t>
  </si>
  <si>
    <t>676</t>
  </si>
  <si>
    <t>4D6E5919-822D-439A-A4AE-03595CBCC59C</t>
  </si>
  <si>
    <t>705</t>
  </si>
  <si>
    <t>C22A9253-730E-43FE-915F-3202FF8D4CA4</t>
  </si>
  <si>
    <t>708</t>
  </si>
  <si>
    <t>E72EEB64-131E-4B99-B94B-498D31B4D1D9</t>
  </si>
  <si>
    <t>711</t>
  </si>
  <si>
    <t>D72284D3-3F23-4C7F-BC22-288CE166E9A5</t>
  </si>
  <si>
    <t>726</t>
  </si>
  <si>
    <t>E0F3F1EA-E704-4F05-9F4A-09B534291250</t>
  </si>
  <si>
    <t>7290F518-A31C-428F-ACBB-72F4BC9F04A9</t>
  </si>
  <si>
    <t>620</t>
  </si>
  <si>
    <t>1069F4DA-9428-440C-9F3C-64A2BF631AAD</t>
  </si>
  <si>
    <t>715</t>
  </si>
  <si>
    <t>DDBF6F6B-B892-4021-84EC-307B71B45673</t>
  </si>
  <si>
    <t>745</t>
  </si>
  <si>
    <t>F01544F8-ACE8-4478-A5D5-B2574CDBCA59</t>
  </si>
  <si>
    <t>716</t>
  </si>
  <si>
    <t>C7CAB4B1-0248-4744-BCC8-815038FB8837</t>
  </si>
  <si>
    <t>668</t>
  </si>
  <si>
    <t>31E30EE9-18C9-4731-88A2-83E5579D22E9</t>
  </si>
  <si>
    <t>669</t>
  </si>
  <si>
    <t>00BD7E93-BCB4-4F6D-922F-037020F459E6</t>
  </si>
  <si>
    <t>F3687</t>
  </si>
  <si>
    <t>1FF6D8DF-739E-46E8-8D23-DC7E39991963</t>
  </si>
  <si>
    <t>728</t>
  </si>
  <si>
    <t>B7CE7177-DF76-4AA4-9C08-033492AA65F5</t>
  </si>
  <si>
    <t>670</t>
  </si>
  <si>
    <t>453CBC08-2723-4EF5-95A8-C25D94A75646</t>
  </si>
  <si>
    <t>637</t>
  </si>
  <si>
    <t>A9571F47-CEC4-4815-B92D-1C798E4091E3</t>
  </si>
  <si>
    <t>741</t>
  </si>
  <si>
    <t>4D117E0B-1B30-465E-863C-5CAE572453D4</t>
  </si>
  <si>
    <t>6E6A7FA5-941F-402E-B2D5-3EA408FCEB97</t>
  </si>
  <si>
    <t>734</t>
  </si>
  <si>
    <t>33ECCB26-57E8-4D8E-AF87-1457D74AF0E8</t>
  </si>
  <si>
    <t>713</t>
  </si>
  <si>
    <t>4D65D8E8-72E5-4C75-8337-BB5D2B83F420</t>
  </si>
  <si>
    <t>729</t>
  </si>
  <si>
    <t>67F880FA-AA3B-4F67-B791-917C54E72956</t>
  </si>
  <si>
    <t>664</t>
  </si>
  <si>
    <t>B645F7D6-6118-410B-9C7A-9BEFC67AA05D</t>
  </si>
  <si>
    <t>742</t>
  </si>
  <si>
    <t>467C7824-91A9-4D05-8B4B-CE6F7ECE6343</t>
  </si>
  <si>
    <t>696</t>
  </si>
  <si>
    <t>48582E12-B914-403D-AC66-5A45793E9765</t>
  </si>
  <si>
    <t>703</t>
  </si>
  <si>
    <t>5159B360-BFEF-41D0-A7CF-C1013B3404D5</t>
  </si>
  <si>
    <t>733</t>
  </si>
  <si>
    <t>144AE481-BCD2-42B9-B29C-B18AE69F188A</t>
  </si>
  <si>
    <t>724</t>
  </si>
  <si>
    <t>0E8FCC12-9461-4408-BA1C-66ADD23D549B</t>
  </si>
  <si>
    <t>710</t>
  </si>
  <si>
    <t>CA1899B8-A992-4BAB-B0DD-57934B3EABA7</t>
  </si>
  <si>
    <t>706</t>
  </si>
  <si>
    <t>AF5D087F-A537-4984-8B28-E8D6DC3EB843</t>
  </si>
  <si>
    <t>673</t>
  </si>
  <si>
    <t>D73ABE3C-B1D1-46E1-8F91-A2681715B55C</t>
  </si>
  <si>
    <t>740</t>
  </si>
  <si>
    <t>52DF1930-2A98-4153-87A5-80CE1F272996</t>
  </si>
  <si>
    <t>672</t>
  </si>
  <si>
    <t>B17F896F-0443-4DB0-88D1-EF73689CC3DD</t>
  </si>
  <si>
    <t>709</t>
  </si>
  <si>
    <t>DAE8AA85-E463-4CE5-BB98-0789D1BA9C5D</t>
  </si>
  <si>
    <t>725</t>
  </si>
  <si>
    <t>533D34EE-74B9-463D-8AC0-8DBC7446CA2F</t>
  </si>
  <si>
    <t>730</t>
  </si>
  <si>
    <t>25D4B3AA-A370-4C93-9586-9AADB54CF3F1</t>
  </si>
  <si>
    <t>694</t>
  </si>
  <si>
    <t>6FAE1CB4-4C5B-4DFF-AE19-C083111867EB</t>
  </si>
  <si>
    <t>666</t>
  </si>
  <si>
    <t>2506F198-51B4-47D0-8E30-39131DD8258D</t>
  </si>
  <si>
    <t>700</t>
  </si>
  <si>
    <t>04049C5B-73FC-4607-86B8-EDC0D5B72CCA</t>
  </si>
  <si>
    <t>2025-03-18</t>
  </si>
  <si>
    <t>200325 200325</t>
  </si>
  <si>
    <t>206-01-009 ~ Continental</t>
  </si>
  <si>
    <t>98EF7168-E46F-42B1-826A-C6CC7B2E6491</t>
  </si>
  <si>
    <t>107-05-004 ~ DEUDORES VARIOS</t>
  </si>
  <si>
    <t>403-01 ~ Otros Ingresos</t>
  </si>
  <si>
    <t>NONREF PCOMPHSBC</t>
  </si>
  <si>
    <t>MLG201211AA0</t>
  </si>
  <si>
    <t>10002109108</t>
  </si>
  <si>
    <t>9804461</t>
  </si>
  <si>
    <t>TRANSPORTES CRUZADOS</t>
  </si>
  <si>
    <t>TRANSFERENCIA INTERBANCARIA</t>
  </si>
  <si>
    <t>Fecha de egreso</t>
  </si>
  <si>
    <t>Proveedor</t>
  </si>
  <si>
    <t>Importe del Egreso</t>
  </si>
  <si>
    <t>% del Pago</t>
  </si>
  <si>
    <t>Egreso Pagado Tasa 16%</t>
  </si>
  <si>
    <t>Egreso Pagado Tasa 8%</t>
  </si>
  <si>
    <t>Egreso Pagado 0%</t>
  </si>
  <si>
    <t>Egreso Pagado Exento</t>
  </si>
  <si>
    <t>Egreso Pagado No Objeto de impuesto</t>
  </si>
  <si>
    <t>Egreso Pagado Base No Considerados</t>
  </si>
  <si>
    <t>IVA Efectivamente pagado</t>
  </si>
  <si>
    <t>Importe Pagado con Tasa 8</t>
  </si>
  <si>
    <t>Retención de IVA Efectivamente pagada</t>
  </si>
  <si>
    <t>Retención de ISR Efectivamente pagada</t>
  </si>
  <si>
    <t>COMENTARIOS</t>
  </si>
  <si>
    <t>601-72 ~ Fletes y acarreos</t>
  </si>
  <si>
    <t>EESC861003783</t>
  </si>
  <si>
    <t>IVA X FLETES</t>
  </si>
  <si>
    <t>615-04 ~ Fletes 0%</t>
  </si>
  <si>
    <t>2024-12-07</t>
  </si>
  <si>
    <t>8338</t>
  </si>
  <si>
    <t>ALONDRA TRUCKING</t>
  </si>
  <si>
    <t>ATR190121QK8</t>
  </si>
  <si>
    <t>624 - Coordinados</t>
  </si>
  <si>
    <t>TRASPASO</t>
  </si>
  <si>
    <t>2024-12-03</t>
  </si>
  <si>
    <t>1460</t>
  </si>
  <si>
    <t>DOLC950215JV1</t>
  </si>
  <si>
    <t>4713</t>
  </si>
  <si>
    <t>GRUPO COMERCIAL CM</t>
  </si>
  <si>
    <t>GCC060612PC9</t>
  </si>
  <si>
    <t>8331</t>
  </si>
  <si>
    <t>225</t>
  </si>
  <si>
    <t>CAIV840508FZ1</t>
  </si>
  <si>
    <t>EALG831207P50</t>
  </si>
  <si>
    <t>2024-11-21</t>
  </si>
  <si>
    <t>1043</t>
  </si>
  <si>
    <t>AUTOTRANSPORTES GUADALAJARA BAJIO</t>
  </si>
  <si>
    <t>AGB170210735</t>
  </si>
  <si>
    <t>003310</t>
  </si>
  <si>
    <t>P.A.C. INTERNATIONAL</t>
  </si>
  <si>
    <t>PCI970303FS0</t>
  </si>
  <si>
    <t>005216718</t>
  </si>
  <si>
    <t>DHL EXPRESS MEXICO</t>
  </si>
  <si>
    <t>DEM8801152E9</t>
  </si>
  <si>
    <t>041488</t>
  </si>
  <si>
    <t>TMO050927MD5</t>
  </si>
  <si>
    <t>2024-12-02</t>
  </si>
  <si>
    <t>31683</t>
  </si>
  <si>
    <t>TRANSPORTES JOMIJE</t>
  </si>
  <si>
    <t>TJO110325EJ7</t>
  </si>
  <si>
    <t>ALE230329B78</t>
  </si>
  <si>
    <t>223</t>
  </si>
  <si>
    <t>8323</t>
  </si>
  <si>
    <t>2024-11-29</t>
  </si>
  <si>
    <t>411</t>
  </si>
  <si>
    <t>76</t>
  </si>
  <si>
    <t>BOMA911111E32</t>
  </si>
  <si>
    <t>601-84-008 ~ SERVICIO DE LOGISTICA</t>
  </si>
  <si>
    <t>3898</t>
  </si>
  <si>
    <t>SMART FREIGHT SERVICE NORTH AMERICA</t>
  </si>
  <si>
    <t>SFS220418CI1</t>
  </si>
  <si>
    <t>3838</t>
  </si>
  <si>
    <t>50651</t>
  </si>
  <si>
    <t>SALZILLO</t>
  </si>
  <si>
    <t>SAL071120G78</t>
  </si>
  <si>
    <t>2024-11-23</t>
  </si>
  <si>
    <t>041249</t>
  </si>
  <si>
    <t>00605355</t>
  </si>
  <si>
    <t>CFI LOGISTICA</t>
  </si>
  <si>
    <t>CLO970618IEA</t>
  </si>
  <si>
    <t>602-56 ~ Mantenimiento y conservación</t>
  </si>
  <si>
    <t>253087</t>
  </si>
  <si>
    <t>FFC100413PX2</t>
  </si>
  <si>
    <t>16327</t>
  </si>
  <si>
    <t>FLETES MUSA</t>
  </si>
  <si>
    <t>FMU160921HVA</t>
  </si>
  <si>
    <t>00605937</t>
  </si>
  <si>
    <t>389</t>
  </si>
  <si>
    <t>041193</t>
  </si>
  <si>
    <t>8322</t>
  </si>
  <si>
    <t>WE WORK GDL</t>
  </si>
  <si>
    <t>16563</t>
  </si>
  <si>
    <t>2024-11-04</t>
  </si>
  <si>
    <t>252588</t>
  </si>
  <si>
    <t>253098</t>
  </si>
  <si>
    <t>252820</t>
  </si>
  <si>
    <t>16545</t>
  </si>
  <si>
    <t>8320</t>
  </si>
  <si>
    <t>251936</t>
  </si>
  <si>
    <t>50945</t>
  </si>
  <si>
    <t>8278</t>
  </si>
  <si>
    <t>221</t>
  </si>
  <si>
    <t>252590</t>
  </si>
  <si>
    <t>252862</t>
  </si>
  <si>
    <t>107-05-010 ~ GASTOS POR COMPROBAR/VIATICOS</t>
  </si>
  <si>
    <t>041282</t>
  </si>
  <si>
    <t>2024-12-09</t>
  </si>
  <si>
    <t>AAT2202155T9</t>
  </si>
  <si>
    <t>11211</t>
  </si>
  <si>
    <t>SAFEG TRANSPORTATION</t>
  </si>
  <si>
    <t>STR181029LD7</t>
  </si>
  <si>
    <t>224</t>
  </si>
  <si>
    <t>2024-11-19</t>
  </si>
  <si>
    <t>7813</t>
  </si>
  <si>
    <t>LOJ1912053TA</t>
  </si>
  <si>
    <t>8340</t>
  </si>
  <si>
    <t>143</t>
  </si>
  <si>
    <t>OAMA780112NWA</t>
  </si>
  <si>
    <t>603-48 ~ Combustibles y lubricantes</t>
  </si>
  <si>
    <t>46253</t>
  </si>
  <si>
    <t>SOP9705206V5</t>
  </si>
  <si>
    <t>Tarjeta de crédito</t>
  </si>
  <si>
    <t>8332</t>
  </si>
  <si>
    <t>003272</t>
  </si>
  <si>
    <t>041491</t>
  </si>
  <si>
    <t>SOLEXP</t>
  </si>
  <si>
    <t>678</t>
  </si>
  <si>
    <t>SARD890722PN2</t>
  </si>
  <si>
    <t>601-50 ~ Teléfono, internet</t>
  </si>
  <si>
    <t>2024-12-23</t>
  </si>
  <si>
    <t>B1-359926783P1-3</t>
  </si>
  <si>
    <t>TPT890516JP5</t>
  </si>
  <si>
    <t>412</t>
  </si>
  <si>
    <t>CAGH890806KV6</t>
  </si>
  <si>
    <t>IVA RET. X FLETES</t>
  </si>
  <si>
    <t>253099</t>
  </si>
  <si>
    <t>145</t>
  </si>
  <si>
    <t>1376</t>
  </si>
  <si>
    <t>SERVICIOS DE TRANSPORTE EXPEDITADOS SLE</t>
  </si>
  <si>
    <t>STE1409296C3</t>
  </si>
  <si>
    <t>2474</t>
  </si>
  <si>
    <t>GGT FREIGHT</t>
  </si>
  <si>
    <t>GFR2009198Z4</t>
  </si>
  <si>
    <t>146</t>
  </si>
  <si>
    <t>75</t>
  </si>
  <si>
    <t>603-72 ~ Fletes y acarreos</t>
  </si>
  <si>
    <t>251875</t>
  </si>
  <si>
    <t>8298</t>
  </si>
  <si>
    <t>2024-12-25</t>
  </si>
  <si>
    <t>B1-360427783P1-3</t>
  </si>
  <si>
    <t>50745</t>
  </si>
  <si>
    <t>390</t>
  </si>
  <si>
    <t>8271</t>
  </si>
  <si>
    <t>5313</t>
  </si>
  <si>
    <t>MILAN EXPEDITED SERVICES</t>
  </si>
  <si>
    <t>MES180608A39</t>
  </si>
  <si>
    <t>5291</t>
  </si>
  <si>
    <t>5631</t>
  </si>
  <si>
    <t>HMT150211D57</t>
  </si>
  <si>
    <t>2025-01-23</t>
  </si>
  <si>
    <t>454548</t>
  </si>
  <si>
    <t>NWM9709244W4</t>
  </si>
  <si>
    <t>Tarjeta de débito</t>
  </si>
  <si>
    <t>Sin etiqueta</t>
  </si>
  <si>
    <t>870093</t>
  </si>
  <si>
    <t>SIH9511279T7</t>
  </si>
  <si>
    <t>42660</t>
  </si>
  <si>
    <t>TSO991022PB6</t>
  </si>
  <si>
    <t>601-74 ~ Comisiones sobre ventas</t>
  </si>
  <si>
    <t>000007287805</t>
  </si>
  <si>
    <t>ASE930924SS7</t>
  </si>
  <si>
    <t>212-01 ~ Provisión de impuesto estatal sobre nómina por pagar</t>
  </si>
  <si>
    <t>0122091 0100000000264880720144805210</t>
  </si>
  <si>
    <t>0106575 01065750018</t>
  </si>
  <si>
    <t>000007287807</t>
  </si>
  <si>
    <t>000007287953</t>
  </si>
  <si>
    <t>000007287666</t>
  </si>
  <si>
    <t>000007287601</t>
  </si>
  <si>
    <t>591051</t>
  </si>
  <si>
    <t>378624</t>
  </si>
  <si>
    <t>000007287808</t>
  </si>
  <si>
    <t>0022314819</t>
  </si>
  <si>
    <t>RDI841003QJ4</t>
  </si>
  <si>
    <t>234</t>
  </si>
  <si>
    <t>2024-10-07</t>
  </si>
  <si>
    <t>12181</t>
  </si>
  <si>
    <t>TRAFFIC &amp; LOGISTIC SOLUTIONS</t>
  </si>
  <si>
    <t>TAL150619TD5</t>
  </si>
  <si>
    <t>3363</t>
  </si>
  <si>
    <t>OEX200723GA5</t>
  </si>
  <si>
    <t>003373</t>
  </si>
  <si>
    <t>2024-12-01</t>
  </si>
  <si>
    <t>2024-12-18</t>
  </si>
  <si>
    <t>51384</t>
  </si>
  <si>
    <t>230</t>
  </si>
  <si>
    <t>44431</t>
  </si>
  <si>
    <t>TCR061019ED2</t>
  </si>
  <si>
    <t>51430</t>
  </si>
  <si>
    <t>12298</t>
  </si>
  <si>
    <t>CPO180718D1A</t>
  </si>
  <si>
    <t>12532</t>
  </si>
  <si>
    <t>148</t>
  </si>
  <si>
    <t>2024-12-16</t>
  </si>
  <si>
    <t>51287</t>
  </si>
  <si>
    <t>426</t>
  </si>
  <si>
    <t>601-60 ~ Cuotas y suscripciones</t>
  </si>
  <si>
    <t>2025-01-01</t>
  </si>
  <si>
    <t>GUA01CINV-00016845</t>
  </si>
  <si>
    <t>PVS151023MH4</t>
  </si>
  <si>
    <t>GARRAFONES MTY</t>
  </si>
  <si>
    <t>44597</t>
  </si>
  <si>
    <t>2024-12-12</t>
  </si>
  <si>
    <t>51202</t>
  </si>
  <si>
    <t>51321</t>
  </si>
  <si>
    <t>3936</t>
  </si>
  <si>
    <t>SLC190515V58</t>
  </si>
  <si>
    <t>ESP210224Q29</t>
  </si>
  <si>
    <t>1998</t>
  </si>
  <si>
    <t>3480</t>
  </si>
  <si>
    <t>REGJ851016913</t>
  </si>
  <si>
    <t>621 - Incorporación Fiscal</t>
  </si>
  <si>
    <t>1261</t>
  </si>
  <si>
    <t>44336</t>
  </si>
  <si>
    <t>1068</t>
  </si>
  <si>
    <t>AEPN940921U52</t>
  </si>
  <si>
    <t>2024-12-14</t>
  </si>
  <si>
    <t>51260</t>
  </si>
  <si>
    <t>51314</t>
  </si>
  <si>
    <t>115</t>
  </si>
  <si>
    <t>FOHD8502021N8</t>
  </si>
  <si>
    <t>147</t>
  </si>
  <si>
    <t>3362</t>
  </si>
  <si>
    <t xml:space="preserve">FLETE SOLO UNA PARTE </t>
  </si>
  <si>
    <t>44027</t>
  </si>
  <si>
    <t>2235</t>
  </si>
  <si>
    <t>OPERADORA LOGISTICA TRANSCENDING BORDERS</t>
  </si>
  <si>
    <t>OLT1509095R7</t>
  </si>
  <si>
    <t>603-56 ~ Mantenimiento y conservación</t>
  </si>
  <si>
    <t>MABL790610CW8</t>
  </si>
  <si>
    <t>51134</t>
  </si>
  <si>
    <t>51452</t>
  </si>
  <si>
    <t>3454</t>
  </si>
  <si>
    <t>3353</t>
  </si>
  <si>
    <t>227</t>
  </si>
  <si>
    <t>2510</t>
  </si>
  <si>
    <t>51064</t>
  </si>
  <si>
    <t>3369</t>
  </si>
  <si>
    <t>44201</t>
  </si>
  <si>
    <t>3935</t>
  </si>
  <si>
    <t>4680</t>
  </si>
  <si>
    <t>TRANSPORTE Y MANEJO ESPECIAL LOT</t>
  </si>
  <si>
    <t>TME1503243Y2</t>
  </si>
  <si>
    <t>44544</t>
  </si>
  <si>
    <t>041844</t>
  </si>
  <si>
    <t>44285</t>
  </si>
  <si>
    <t>1071</t>
  </si>
  <si>
    <t>3934</t>
  </si>
  <si>
    <t>00010206</t>
  </si>
  <si>
    <t>MUA991206SQ6</t>
  </si>
  <si>
    <t>5408</t>
  </si>
  <si>
    <t>424</t>
  </si>
  <si>
    <t>44107</t>
  </si>
  <si>
    <t>115642</t>
  </si>
  <si>
    <t>FLEXCOAH</t>
  </si>
  <si>
    <t>FLE091104BX9</t>
  </si>
  <si>
    <t>3366</t>
  </si>
  <si>
    <t>0022311440</t>
  </si>
  <si>
    <t>00010689</t>
  </si>
  <si>
    <t>00010211</t>
  </si>
  <si>
    <t>041551</t>
  </si>
  <si>
    <t>00010417</t>
  </si>
  <si>
    <t>041848</t>
  </si>
  <si>
    <t>041550</t>
  </si>
  <si>
    <t>0022319867</t>
  </si>
  <si>
    <t>042133</t>
  </si>
  <si>
    <t>EAGE7305028H2</t>
  </si>
  <si>
    <t>2024-12-08</t>
  </si>
  <si>
    <t>70</t>
  </si>
  <si>
    <t>00010194</t>
  </si>
  <si>
    <t>041835</t>
  </si>
  <si>
    <t>50858</t>
  </si>
  <si>
    <t>00477</t>
  </si>
  <si>
    <t>JLA220309TYA</t>
  </si>
  <si>
    <t>00717405</t>
  </si>
  <si>
    <t>202</t>
  </si>
  <si>
    <t>COS110830286</t>
  </si>
  <si>
    <t>2503</t>
  </si>
  <si>
    <t>EXPRESS DOS LAREDO</t>
  </si>
  <si>
    <t>0022314818</t>
  </si>
  <si>
    <t>0022314692</t>
  </si>
  <si>
    <t>601-57 ~ Seguros y fianzas</t>
  </si>
  <si>
    <t>17957103</t>
  </si>
  <si>
    <t>SAT8410245V8</t>
  </si>
  <si>
    <t>0022307879</t>
  </si>
  <si>
    <t>00010195</t>
  </si>
  <si>
    <t>00009835</t>
  </si>
  <si>
    <t>GGTFREIGHT</t>
  </si>
  <si>
    <t>0022314691</t>
  </si>
  <si>
    <t>0022307878</t>
  </si>
  <si>
    <t>0022314348</t>
  </si>
  <si>
    <t>0022314347</t>
  </si>
  <si>
    <t>0022320486</t>
  </si>
  <si>
    <t>0022307877</t>
  </si>
  <si>
    <t>0022308508</t>
  </si>
  <si>
    <t>3873401125</t>
  </si>
  <si>
    <t>0022319869</t>
  </si>
  <si>
    <t>0022319868</t>
  </si>
  <si>
    <t>203</t>
  </si>
  <si>
    <t>041843</t>
  </si>
  <si>
    <t>00010537</t>
  </si>
  <si>
    <t>00716503</t>
  </si>
  <si>
    <t>042132</t>
  </si>
  <si>
    <t>041987</t>
  </si>
  <si>
    <t>0022308509</t>
  </si>
  <si>
    <t>042034</t>
  </si>
  <si>
    <t>00010780</t>
  </si>
  <si>
    <t>041591</t>
  </si>
  <si>
    <t>701-10 ~ Comisiones bancarias</t>
  </si>
  <si>
    <t>2024-11-03</t>
  </si>
  <si>
    <t>0001040500805727047002</t>
  </si>
  <si>
    <t>BNM840515VB1</t>
  </si>
  <si>
    <t>21820023</t>
  </si>
  <si>
    <t>BMI9704113PA</t>
  </si>
  <si>
    <t>8485</t>
  </si>
  <si>
    <t>8424</t>
  </si>
  <si>
    <t>8561</t>
  </si>
  <si>
    <t>8523</t>
  </si>
  <si>
    <t>8510</t>
  </si>
  <si>
    <t>240</t>
  </si>
  <si>
    <t>237</t>
  </si>
  <si>
    <t>3937</t>
  </si>
  <si>
    <t>3453</t>
  </si>
  <si>
    <t>73</t>
  </si>
  <si>
    <t>8553</t>
  </si>
  <si>
    <t>8368</t>
  </si>
  <si>
    <t>8453</t>
  </si>
  <si>
    <t>00011485</t>
  </si>
  <si>
    <t>8328</t>
  </si>
  <si>
    <t>8349</t>
  </si>
  <si>
    <t>8524</t>
  </si>
  <si>
    <t>8570</t>
  </si>
  <si>
    <t>3463</t>
  </si>
  <si>
    <t>4856</t>
  </si>
  <si>
    <t>180</t>
  </si>
  <si>
    <t>KAN230126UB7</t>
  </si>
  <si>
    <t>042487</t>
  </si>
  <si>
    <t>8329</t>
  </si>
  <si>
    <t>603-62 ~ Capacitación al personal</t>
  </si>
  <si>
    <t>197</t>
  </si>
  <si>
    <t>CTD201125GEA</t>
  </si>
  <si>
    <t>87</t>
  </si>
  <si>
    <t>042347</t>
  </si>
  <si>
    <t>8486</t>
  </si>
  <si>
    <t>11761</t>
  </si>
  <si>
    <t>SAE010815IG8</t>
  </si>
  <si>
    <t>8571</t>
  </si>
  <si>
    <t>2024-07-29</t>
  </si>
  <si>
    <t>2878</t>
  </si>
  <si>
    <t>5451</t>
  </si>
  <si>
    <t>254176</t>
  </si>
  <si>
    <t>84</t>
  </si>
  <si>
    <t>86</t>
  </si>
  <si>
    <t>3940</t>
  </si>
  <si>
    <t>8494</t>
  </si>
  <si>
    <t>149</t>
  </si>
  <si>
    <t>8514</t>
  </si>
  <si>
    <t>603-32 ~ Servicios administrativos</t>
  </si>
  <si>
    <t>11802</t>
  </si>
  <si>
    <t>2024-11-11</t>
  </si>
  <si>
    <t>11762</t>
  </si>
  <si>
    <t>8487</t>
  </si>
  <si>
    <t>601-85 ~ Renta de montacargas</t>
  </si>
  <si>
    <t>4482</t>
  </si>
  <si>
    <t>CUVD840116J98</t>
  </si>
  <si>
    <t>SERV. PROFESIONAL</t>
  </si>
  <si>
    <t>2024-07-27</t>
  </si>
  <si>
    <t>2874</t>
  </si>
  <si>
    <t>11775</t>
  </si>
  <si>
    <t>253447</t>
  </si>
  <si>
    <t>042536</t>
  </si>
  <si>
    <t>254851</t>
  </si>
  <si>
    <t>254174</t>
  </si>
  <si>
    <t>254249</t>
  </si>
  <si>
    <t>00010275</t>
  </si>
  <si>
    <t>042240</t>
  </si>
  <si>
    <t>150</t>
  </si>
  <si>
    <t>254047</t>
  </si>
  <si>
    <t>254045</t>
  </si>
  <si>
    <t>042538</t>
  </si>
  <si>
    <t>85</t>
  </si>
  <si>
    <t>8528</t>
  </si>
  <si>
    <t>042602</t>
  </si>
  <si>
    <t>11760</t>
  </si>
  <si>
    <t>117198</t>
  </si>
  <si>
    <t>254250</t>
  </si>
  <si>
    <t>1381</t>
  </si>
  <si>
    <t>46671</t>
  </si>
  <si>
    <t>125619</t>
  </si>
  <si>
    <t>ALONDRA TRUCKIMG</t>
  </si>
  <si>
    <t>2025-01-25</t>
  </si>
  <si>
    <t>B1-366200490P1-3</t>
  </si>
  <si>
    <t>461395</t>
  </si>
  <si>
    <t>ENV0708288K9</t>
  </si>
  <si>
    <t>REC IMP Y SERV SUC</t>
  </si>
  <si>
    <t>0202580 01000000000265567220144802269</t>
  </si>
  <si>
    <t>1108431 11084312</t>
  </si>
  <si>
    <t>FRANCISCO MARTINEZ</t>
  </si>
  <si>
    <t>DANIEL LOPEZ</t>
  </si>
  <si>
    <t>MILLHOUSE</t>
  </si>
  <si>
    <t>2024-04-16</t>
  </si>
  <si>
    <t>2024-73270</t>
  </si>
  <si>
    <t>PSE060223ITA</t>
  </si>
  <si>
    <t>97147 100000117148803000000</t>
  </si>
  <si>
    <t>042562</t>
  </si>
  <si>
    <t>8566</t>
  </si>
  <si>
    <t>1198</t>
  </si>
  <si>
    <t>EID150522K85</t>
  </si>
  <si>
    <t>241</t>
  </si>
  <si>
    <t>TRASPASOS</t>
  </si>
  <si>
    <t>2024-12-24</t>
  </si>
  <si>
    <t>3584</t>
  </si>
  <si>
    <t>042724</t>
  </si>
  <si>
    <t>255100</t>
  </si>
  <si>
    <t>042657</t>
  </si>
  <si>
    <t>9652041</t>
  </si>
  <si>
    <t>603-46 ~ Arrendamiento a personas morales residentes nacionales</t>
  </si>
  <si>
    <t>6837070</t>
  </si>
  <si>
    <t>DBM11011043A</t>
  </si>
  <si>
    <t>3617</t>
  </si>
  <si>
    <t>8525</t>
  </si>
  <si>
    <t>8567</t>
  </si>
  <si>
    <t>2025-01-04</t>
  </si>
  <si>
    <t>51606</t>
  </si>
  <si>
    <t>5728</t>
  </si>
  <si>
    <t>EIM180727GZ2</t>
  </si>
  <si>
    <t>003472</t>
  </si>
  <si>
    <t>3420</t>
  </si>
  <si>
    <t>IVETTE ROSSANO</t>
  </si>
  <si>
    <t>601-84-013 ~ CONSUMOS</t>
  </si>
  <si>
    <t>14808</t>
  </si>
  <si>
    <t>ESP050303167</t>
  </si>
  <si>
    <t>51604</t>
  </si>
  <si>
    <t>11376</t>
  </si>
  <si>
    <t>005278212</t>
  </si>
  <si>
    <t>6835042</t>
  </si>
  <si>
    <t>003433</t>
  </si>
  <si>
    <t>5729</t>
  </si>
  <si>
    <t>216-01 ~ Impuestos retenidos de ISR por sueldos y salarios</t>
  </si>
  <si>
    <t>PAGO SAT</t>
  </si>
  <si>
    <t>6852621</t>
  </si>
  <si>
    <t>3758</t>
  </si>
  <si>
    <t>ACI010123MU1</t>
  </si>
  <si>
    <t>11306</t>
  </si>
  <si>
    <t>00012470</t>
  </si>
  <si>
    <t>216-04 ~ Impuestos retenidos de ISR por servicios profesionales</t>
  </si>
  <si>
    <t>216-10-002 ~ 4% RET.IVA</t>
  </si>
  <si>
    <t>46744</t>
  </si>
  <si>
    <t>00722444</t>
  </si>
  <si>
    <t>17126</t>
  </si>
  <si>
    <t>005259110</t>
  </si>
  <si>
    <t>2024-12-31</t>
  </si>
  <si>
    <t>00499</t>
  </si>
  <si>
    <t>601-46-002 ~ RENTA DE EQUIPOS</t>
  </si>
  <si>
    <t>5192</t>
  </si>
  <si>
    <t>SPE080411N76</t>
  </si>
  <si>
    <t>601-46-003 ~ RENTA LOCAL</t>
  </si>
  <si>
    <t>1446</t>
  </si>
  <si>
    <t>AMN1506057M0</t>
  </si>
  <si>
    <t>042489</t>
  </si>
  <si>
    <t>4553177</t>
  </si>
  <si>
    <t>IEN110119SC9</t>
  </si>
  <si>
    <t>51722</t>
  </si>
  <si>
    <t>51735</t>
  </si>
  <si>
    <t>PAC INTL</t>
  </si>
  <si>
    <t>3498</t>
  </si>
  <si>
    <t>74</t>
  </si>
  <si>
    <t>1241</t>
  </si>
  <si>
    <t>SARA780405I70</t>
  </si>
  <si>
    <t>1012</t>
  </si>
  <si>
    <t>00723862</t>
  </si>
  <si>
    <t>8653</t>
  </si>
  <si>
    <t>601-84-001 ~ RECOLECCION BASURA</t>
  </si>
  <si>
    <t>2404</t>
  </si>
  <si>
    <t>CAPH870911M87</t>
  </si>
  <si>
    <t>8642</t>
  </si>
  <si>
    <t>3449</t>
  </si>
  <si>
    <t>8644</t>
  </si>
  <si>
    <t>8646</t>
  </si>
  <si>
    <t>8645</t>
  </si>
  <si>
    <t>8641</t>
  </si>
  <si>
    <t>005291305</t>
  </si>
  <si>
    <t>601-38 ~ Honorarios a personas morales residentes nacionales</t>
  </si>
  <si>
    <t>CN1443</t>
  </si>
  <si>
    <t>AEGG SHARED SERVICES</t>
  </si>
  <si>
    <t>ARE1611235P2</t>
  </si>
  <si>
    <t>3594</t>
  </si>
  <si>
    <t>2023-01-10</t>
  </si>
  <si>
    <t>3593</t>
  </si>
  <si>
    <t>176157</t>
  </si>
  <si>
    <t>MRT980701IY4</t>
  </si>
  <si>
    <t>8643</t>
  </si>
  <si>
    <t>1200</t>
  </si>
  <si>
    <t>371</t>
  </si>
  <si>
    <t>ISR X FLETES</t>
  </si>
  <si>
    <t>IVA RET POR FLETES</t>
  </si>
  <si>
    <t>IVA RET POR SERVICIOS</t>
  </si>
  <si>
    <t>2025-02-15</t>
  </si>
  <si>
    <t>231</t>
  </si>
  <si>
    <t>GAMJ5906104F8</t>
  </si>
  <si>
    <t>4BE6AF76-468E-4101-ABEB-8B5D62BDBD53</t>
  </si>
  <si>
    <t>255664</t>
  </si>
  <si>
    <t>5E069E78-DB4C-4034-9A3A-CA9CCBBC3560</t>
  </si>
  <si>
    <t>5827</t>
  </si>
  <si>
    <t>FFAC2B10-B356-458F-898E-62791478EEF0</t>
  </si>
  <si>
    <t>42B8EF36-5B08-4403-A301-DF8635A02A47</t>
  </si>
  <si>
    <t>5538</t>
  </si>
  <si>
    <t>B5BA52CF-9AF8-429B-88C0-8C60F36F2037</t>
  </si>
  <si>
    <t>2052</t>
  </si>
  <si>
    <t>A43D8FA4-DFC6-4674-81F9-AF2319D1DECA</t>
  </si>
  <si>
    <t>2053</t>
  </si>
  <si>
    <t>BE4C9F33-F199-42FA-9CA9-2581DF28647C</t>
  </si>
  <si>
    <t>690</t>
  </si>
  <si>
    <t>DD123AE3-45EE-45B1-8FC3-672E2CB451E5</t>
  </si>
  <si>
    <t>3765</t>
  </si>
  <si>
    <t>A17D06BF-270D-4987-A960-C0CFAC31FC9B</t>
  </si>
  <si>
    <t>603-61 ~ Propaganda y publicidad</t>
  </si>
  <si>
    <t>100202149</t>
  </si>
  <si>
    <t>OCC9611015V7</t>
  </si>
  <si>
    <t>Intermediario pagos</t>
  </si>
  <si>
    <t>CF279B9C-2CFE-4459-A9FA-965AB151CF62</t>
  </si>
  <si>
    <t>8715</t>
  </si>
  <si>
    <t>8F517FC1-E1AB-407B-9575-F2CE34D934DF</t>
  </si>
  <si>
    <t>3551</t>
  </si>
  <si>
    <t>4C341E34-4D85-4BEC-8221-26062960002C</t>
  </si>
  <si>
    <t>1BFE563F-BBA1-441C-BA07-6A836B723C05</t>
  </si>
  <si>
    <t>4062</t>
  </si>
  <si>
    <t>D44218D3-D7F4-4228-9FCE-473A15C53F5D</t>
  </si>
  <si>
    <t>000007332344</t>
  </si>
  <si>
    <t>CAB2FCB6-730F-F041-9B40-B57F04F3AAB7</t>
  </si>
  <si>
    <t>5EC70241-5DCE-4350-A27A-BA8B636CABAD</t>
  </si>
  <si>
    <t>1020024</t>
  </si>
  <si>
    <t>Vales de despensa</t>
  </si>
  <si>
    <t>19052C64-06D1-4771-9E49-A6BA64BBDE0B</t>
  </si>
  <si>
    <t>1FB558FF-EB8B-42B7-B87C-F55B668BF679</t>
  </si>
  <si>
    <t>502</t>
  </si>
  <si>
    <t>8734A86F-2C62-4624-A09E-60EE1C95DE61</t>
  </si>
  <si>
    <t>2056</t>
  </si>
  <si>
    <t>5CCB2B85-61B5-4913-9601-BB3AE2DB07E5</t>
  </si>
  <si>
    <t>8727</t>
  </si>
  <si>
    <t>B25ADC0A-1166-48EB-BE9F-1A23CA71D16F</t>
  </si>
  <si>
    <t>003655</t>
  </si>
  <si>
    <t>0F3CC03C-18DE-4528-A018-CED95A0C67DB</t>
  </si>
  <si>
    <t>4058</t>
  </si>
  <si>
    <t>55C6BBEA-C9F6-11EF-84F8-7F05DE989A0A</t>
  </si>
  <si>
    <t>689</t>
  </si>
  <si>
    <t>04F41332-06CC-42E4-897B-62787C5C8CF8</t>
  </si>
  <si>
    <t>524</t>
  </si>
  <si>
    <t>9680E714-B4AF-4AE9-8C12-4FBAAE4E56E2</t>
  </si>
  <si>
    <t>603-81 ~ Gastos no deducibles (sin requisitos fiscales)</t>
  </si>
  <si>
    <t>152</t>
  </si>
  <si>
    <t>12B6E593-A7B7-4E83-ADA1-F114A3D3CABD</t>
  </si>
  <si>
    <t>2054</t>
  </si>
  <si>
    <t>66D91BFD-9616-4680-9389-E4766FBB2EAA</t>
  </si>
  <si>
    <t>52147</t>
  </si>
  <si>
    <t>8C55B85B-B08A-4683-AF06-41427F451D52</t>
  </si>
  <si>
    <t>B1-365690259P1-3</t>
  </si>
  <si>
    <t>4DC67C20-5CB7-4164-8B1A-9DAF4EB0DEBF</t>
  </si>
  <si>
    <t>603-38 ~ Honorarios a personas morales residentes nacionales</t>
  </si>
  <si>
    <t>EES1401223H9</t>
  </si>
  <si>
    <t>E73D7CF4-E018-4FF8-A765-4EA8DB75C3D9</t>
  </si>
  <si>
    <t>2025-02-01</t>
  </si>
  <si>
    <t>GUA01CINV-00017038</t>
  </si>
  <si>
    <t>C565B084-E061-11EF-AE49-FD757F70B50E</t>
  </si>
  <si>
    <t>8726</t>
  </si>
  <si>
    <t>899EEF09-7E05-4CB5-895F-9853F4251F59</t>
  </si>
  <si>
    <t>5350</t>
  </si>
  <si>
    <t>4B4E8EEC-C2A9-4BF9-A2B7-CDDDDCC53D5C</t>
  </si>
  <si>
    <t>FD138CBD-64C9-4B8B-95A0-B93345F52FBF</t>
  </si>
  <si>
    <t>8705</t>
  </si>
  <si>
    <t>C85EB691-5F60-492C-A15F-3898A9A7577F</t>
  </si>
  <si>
    <t>8702</t>
  </si>
  <si>
    <t>4FECD17C-4E1F-4DC2-A133-7333AAF1DC4B</t>
  </si>
  <si>
    <t>F7C86CE9-879F-42E7-BEBA-E22CDB8E4809</t>
  </si>
  <si>
    <t>1382</t>
  </si>
  <si>
    <t>87FBFA35-D402-4ED6-B549-43FD532DB710</t>
  </si>
  <si>
    <t>3E25E2CD-869D-48B8-8FD3-A42B10984C3B</t>
  </si>
  <si>
    <t>51919</t>
  </si>
  <si>
    <t>0E9D9B7C-7A0F-4182-B04C-BEFFFAD23A07</t>
  </si>
  <si>
    <t>5506</t>
  </si>
  <si>
    <t>A9C569A2-BE81-4957-AEE1-EEB6D5784E0D</t>
  </si>
  <si>
    <t>255528</t>
  </si>
  <si>
    <t>00F46E39-E053-4780-B775-E046DAB5A955</t>
  </si>
  <si>
    <t>72</t>
  </si>
  <si>
    <t>21A4BB3D-0706-4BAA-AEB0-9B7D7BE8B46C</t>
  </si>
  <si>
    <t>5000</t>
  </si>
  <si>
    <t>44F24548-3CFF-4389-BF8E-34745E6CB47B</t>
  </si>
  <si>
    <t>52324</t>
  </si>
  <si>
    <t>7C5ABDFF-955C-4CE4-A321-CFE519F31D18</t>
  </si>
  <si>
    <t>B64011DD-EDBF-4C81-8DA8-F2F14DFD089E</t>
  </si>
  <si>
    <t>DC2CF2B4-7A03-4E8E-9764-9EADD7F9A84F</t>
  </si>
  <si>
    <t>5012</t>
  </si>
  <si>
    <t>27DE4C94-FB11-4CF1-8263-1A6031B315B0</t>
  </si>
  <si>
    <t>603-57 ~ Seguros y fianzas</t>
  </si>
  <si>
    <t>4541957</t>
  </si>
  <si>
    <t>GRUPO NACIONAL PROVINCIAL</t>
  </si>
  <si>
    <t>GNP9211244P0</t>
  </si>
  <si>
    <t>8D2B78C5-A8FB-4C52-8C88-8FDBE81848B6</t>
  </si>
  <si>
    <t>003654</t>
  </si>
  <si>
    <t>D32E6D59-DD75-4400-9C1F-4602EEFEEEF0</t>
  </si>
  <si>
    <t>BBYRON TORRES 05 
 FEB</t>
  </si>
  <si>
    <t>8701</t>
  </si>
  <si>
    <t>4EF79FA3-3C28-49F0-89E1-A2A3D8073F44</t>
  </si>
  <si>
    <t>TRANSFERENCIA</t>
  </si>
  <si>
    <t>NDC090129II9</t>
  </si>
  <si>
    <t>F0882514-E4C1-11EF-94EC-00155D012007</t>
  </si>
  <si>
    <t>6906604</t>
  </si>
  <si>
    <t>B1761255-7932-4CBC-9516-0DFA221FE9B0</t>
  </si>
  <si>
    <t>107-05-019 ~ VIANEY VILLALOBOS</t>
  </si>
  <si>
    <t>2025-02-12</t>
  </si>
  <si>
    <t>4989</t>
  </si>
  <si>
    <t>80EB1245-89EB-437A-A357-8B2D287AC09A</t>
  </si>
  <si>
    <t>4169</t>
  </si>
  <si>
    <t>F213A849-D463-11EF-9FE9-07B4A2CB9113</t>
  </si>
  <si>
    <t>A3B86FC2-F27D-495E-A213-3F683260BA99</t>
  </si>
  <si>
    <t>2055</t>
  </si>
  <si>
    <t>DD579A98-D758-41AA-9224-561771EAE667</t>
  </si>
  <si>
    <t>A22747F8-9B7D-4D41-92A2-F8D469022D3D</t>
  </si>
  <si>
    <t>00725469</t>
  </si>
  <si>
    <t>C7CC12D7-E1AD-4786-A557-B7A29505AD4A</t>
  </si>
  <si>
    <t>NONREF</t>
  </si>
  <si>
    <t>96</t>
  </si>
  <si>
    <t>F98CDD43-7960-40BA-8A53-C58C2640536E</t>
  </si>
  <si>
    <t>5154</t>
  </si>
  <si>
    <t>74361B3D-D6BC-4413-908D-C3135878F9D6</t>
  </si>
  <si>
    <t>GLOBAL BILLING</t>
  </si>
  <si>
    <t>NOMINA</t>
  </si>
  <si>
    <t>44861</t>
  </si>
  <si>
    <t>B239A685-F122-45CC-A58A-D08C08B3D789</t>
  </si>
  <si>
    <t>51823</t>
  </si>
  <si>
    <t>56EF8F3E-826D-4BD6-89DF-56B7B15AC793</t>
  </si>
  <si>
    <t>890BA050-EB67-5AC5-853B-503BC9EED919</t>
  </si>
  <si>
    <t>1303</t>
  </si>
  <si>
    <t>LJO1805034U5</t>
  </si>
  <si>
    <t>AC1312D4-6994-4B6D-B46F-1ADB051256B6</t>
  </si>
  <si>
    <t>971</t>
  </si>
  <si>
    <t>03E59408-3560-43F7-AFA3-44CEA1EDE120</t>
  </si>
  <si>
    <t>18110579</t>
  </si>
  <si>
    <t>FE28C4EE-5087-426B-966E-094230D56DB7</t>
  </si>
  <si>
    <t>256095</t>
  </si>
  <si>
    <t>220B317B-79DD-4D30-8775-F1DA1419C259</t>
  </si>
  <si>
    <t>005316458</t>
  </si>
  <si>
    <t>5D6896B1-89EE-4449-97E8-E8254F3BD163</t>
  </si>
  <si>
    <t>52012</t>
  </si>
  <si>
    <t>EFADFD60-E9A5-4D39-9849-45B05E88495E</t>
  </si>
  <si>
    <t>601-85-Renta de montacargas</t>
  </si>
  <si>
    <t>4711</t>
  </si>
  <si>
    <t>8F4D6ED0-A771-4A23-B085-C52B26952D45</t>
  </si>
  <si>
    <t>AREXPRESS</t>
  </si>
  <si>
    <t>52189</t>
  </si>
  <si>
    <t>D6A154F1-06FB-49DB-9789-FB712B9B1D93</t>
  </si>
  <si>
    <t>1077</t>
  </si>
  <si>
    <t>04576CB2-DC6C-4CE8-9642-7A1B2C5A4603</t>
  </si>
  <si>
    <t>1742</t>
  </si>
  <si>
    <t>BTR2201147K8</t>
  </si>
  <si>
    <t>F9100BEF-B19B-4725-B62D-D98E3F5C3211</t>
  </si>
  <si>
    <t>1585557D-1823-468E-B2E6-F254719C00B3</t>
  </si>
  <si>
    <t>45174</t>
  </si>
  <si>
    <t>0CF1261F-CAF4-4C18-9D06-EA30403DCA43</t>
  </si>
  <si>
    <t>3637</t>
  </si>
  <si>
    <t>6F91DC9E-ECDE-4C78-A035-B16AA0E5A4F7</t>
  </si>
  <si>
    <t>5464</t>
  </si>
  <si>
    <t>17287665-9E1B-4849-9692-32D2AC248E70</t>
  </si>
  <si>
    <t>3595</t>
  </si>
  <si>
    <t>C1107B72-10FE-4443-8D72-54105D9BA2E2</t>
  </si>
  <si>
    <t>3670</t>
  </si>
  <si>
    <t>727AE363-C70A-43EF-AED7-22949B2BA43B</t>
  </si>
  <si>
    <t>2025-01-11</t>
  </si>
  <si>
    <t>3532</t>
  </si>
  <si>
    <t>18E3365D-B9DD-4C74-A11E-2548B119E6A5</t>
  </si>
  <si>
    <t>51960</t>
  </si>
  <si>
    <t>84996607-E6FE-47D5-AE0F-A623C57D3AE2</t>
  </si>
  <si>
    <t>YURIDIA RAMIREZ</t>
  </si>
  <si>
    <t>4150</t>
  </si>
  <si>
    <t>6696ED55-D292-11EF-B2AA-33A5A2B114D0</t>
  </si>
  <si>
    <t>00106575 01065750018</t>
  </si>
  <si>
    <t>Efectivo</t>
  </si>
  <si>
    <t>82481700-F0FC-4248-AF34-04E0B25B8B57</t>
  </si>
  <si>
    <t>00608748</t>
  </si>
  <si>
    <t>4DF0ED6A-C524-4ED4-8303-BD22CFC7B484</t>
  </si>
  <si>
    <t>BC5E745A-47CB-4D6C-8780-4319B14D6D21</t>
  </si>
  <si>
    <t>B3973E4E-1CFC-4B05-9393-E7121392FBEC</t>
  </si>
  <si>
    <t>00609108</t>
  </si>
  <si>
    <t>50BDC037-4FA8-4CA7-A423-062D8D94B7E9</t>
  </si>
  <si>
    <t>2024-08-02</t>
  </si>
  <si>
    <t>2896</t>
  </si>
  <si>
    <t>25ECE593-4F0F-4F53-A663-FE05F7FB380D</t>
  </si>
  <si>
    <t>5537</t>
  </si>
  <si>
    <t>29D2FCA6-6B98-4266-AD31-2DAAD1C4A8B9</t>
  </si>
  <si>
    <t>250</t>
  </si>
  <si>
    <t>06D5528A-CA07-11EF-91B9-8F4532FBEF0A</t>
  </si>
  <si>
    <t>45278</t>
  </si>
  <si>
    <t>C0E80B47-7EE4-42CD-986A-6D4F5E36022E</t>
  </si>
  <si>
    <t>256</t>
  </si>
  <si>
    <t>05E6DE7C-D382-11EF-A9CF-130CC0178E9E</t>
  </si>
  <si>
    <t>1276</t>
  </si>
  <si>
    <t>A3F9D6CE-C4C1-4290-AA76-90DBA4F4C440</t>
  </si>
  <si>
    <t>10912</t>
  </si>
  <si>
    <t>GUVJ9206127Y5</t>
  </si>
  <si>
    <t>92DC8A63-DF71-11EF-82E4-CD3CC1C04329</t>
  </si>
  <si>
    <t>44975</t>
  </si>
  <si>
    <t>71689D1E-A738-4A69-8186-99C947493FC3</t>
  </si>
  <si>
    <t>3679</t>
  </si>
  <si>
    <t>417578DA-9834-4A22-BCF0-9457B76747D3</t>
  </si>
  <si>
    <t>255</t>
  </si>
  <si>
    <t>8AB2F87E-D2AB-11EF-9A6D-392111ACEBA4</t>
  </si>
  <si>
    <t>656C0901-F2F8-41C4-9637-9A510E759840</t>
  </si>
  <si>
    <t>52269</t>
  </si>
  <si>
    <t>2698ED2E-58CF-4E9A-9410-C6812E617A04</t>
  </si>
  <si>
    <t>264</t>
  </si>
  <si>
    <t>65F9CDC8-D750-11EF-974E-210C0237A9E4</t>
  </si>
  <si>
    <t>94</t>
  </si>
  <si>
    <t>7EC8E0D0-3AE9-4BDD-8B83-C7DBE063109B</t>
  </si>
  <si>
    <t>263</t>
  </si>
  <si>
    <t>06E7889B-D74F-11EF-9412-695DAFB05A19</t>
  </si>
  <si>
    <t>4623</t>
  </si>
  <si>
    <t>049E3431-2E98-44D7-850F-2D3775666A25</t>
  </si>
  <si>
    <t>4426</t>
  </si>
  <si>
    <t>TJO1002092U5</t>
  </si>
  <si>
    <t>D87382A5-E057-11EF-ABBA-2BBCB21D25B7</t>
  </si>
  <si>
    <t>45079</t>
  </si>
  <si>
    <t>FA0C4AF7-B8FA-4A56-983B-5DED7305FA41</t>
  </si>
  <si>
    <t>270</t>
  </si>
  <si>
    <t>1C5B6244-DE77-11EF-82DB-CDD5113BBAEA</t>
  </si>
  <si>
    <t>44922</t>
  </si>
  <si>
    <t>BBE30FB2-7064-45F1-9D14-22CF8D6C69C2</t>
  </si>
  <si>
    <t>269</t>
  </si>
  <si>
    <t>A134759B-DDBA-11EF-A6E2-E1F5572B7202</t>
  </si>
  <si>
    <t>AE91533D-844A-4606-813E-9E9C846A63DF</t>
  </si>
  <si>
    <t xml:space="preserve">IMPUESTO RETENIDO SOLO TOMA TOTAL DE 18,000, LOS OTROS 9,600 NO FORMAN PARTE DE LA RETENCION </t>
  </si>
  <si>
    <t>9B844B4F-3A7C-4260-AAA0-28E6BDFD2921</t>
  </si>
  <si>
    <t>9642FCB7-000B-412D-B702-03852CED4E4B</t>
  </si>
  <si>
    <t>2024-07-16</t>
  </si>
  <si>
    <t>2816</t>
  </si>
  <si>
    <t>2E28212A-99BC-4C04-991E-F51D4C787FBA</t>
  </si>
  <si>
    <t>3643</t>
  </si>
  <si>
    <t>5ACB46F0-94DD-4756-8B7F-4409D0CF2A77</t>
  </si>
  <si>
    <t>1383</t>
  </si>
  <si>
    <t>9F39ADA8-DD8E-47B0-8A40-6DA97ABCB448</t>
  </si>
  <si>
    <t>1056</t>
  </si>
  <si>
    <t>DD28AA1A-E980-41DC-BE7D-80A32F01EB16</t>
  </si>
  <si>
    <t>36C5FD9D-1EED-4C9E-B708-0FCF74DA9F9D</t>
  </si>
  <si>
    <t>2024-07-09</t>
  </si>
  <si>
    <t>2786</t>
  </si>
  <si>
    <t>D81F582F-6A45-435D-8A2F-1315287025B4</t>
  </si>
  <si>
    <t>601-84-005 ~ SERVICIOS (TEL,AGUA,CFE,CEL )</t>
  </si>
  <si>
    <t>C02874EB-D8A9-44B7-8046-1BEB70E58C77</t>
  </si>
  <si>
    <t>2024-12-28</t>
  </si>
  <si>
    <t>0022190269</t>
  </si>
  <si>
    <t>5D654D8C-C0E2-4EE9-9F87-C57DD93D2327</t>
  </si>
  <si>
    <t>0022189805</t>
  </si>
  <si>
    <t>C4FFB3F2-CEF6-4035-9846-65E28A230DA5</t>
  </si>
  <si>
    <t>211-01 ~ Provisión de IMSS patronal por pagar</t>
  </si>
  <si>
    <t>PAGO 3ROS NUM AUT</t>
  </si>
  <si>
    <t>0022183856</t>
  </si>
  <si>
    <t>8A5F346F-D648-41DE-8C21-F2A3A9DCD4EA</t>
  </si>
  <si>
    <t>0022186832</t>
  </si>
  <si>
    <t>2DF679E7-068D-488A-AFE0-5BE7C6F1349E</t>
  </si>
  <si>
    <t>0022189806</t>
  </si>
  <si>
    <t>0A9F30AD-D3E3-4EAC-8349-15330E7FB412</t>
  </si>
  <si>
    <t>0549738 0100000000002671903902245112277</t>
  </si>
  <si>
    <t>0022190268</t>
  </si>
  <si>
    <t>96F5EA75-BE88-467B-BB64-641D2E249071</t>
  </si>
  <si>
    <t>0022190149</t>
  </si>
  <si>
    <t>CDBC2268-5958-443A-A93D-D32CA3FC19F3</t>
  </si>
  <si>
    <t>0022183857</t>
  </si>
  <si>
    <t>6541865A-F6F9-44F4-82C6-59846201235F</t>
  </si>
  <si>
    <t>601-49 ~ Viáticos y gastos de viaje</t>
  </si>
  <si>
    <t>2262</t>
  </si>
  <si>
    <t>GWG231012BH6</t>
  </si>
  <si>
    <t>A5DF6D82-F08E-11EF-BB44-00155D014009</t>
  </si>
  <si>
    <t>0022195414</t>
  </si>
  <si>
    <t>BBD5C79E-28CB-4D04-A35F-3A46F8AE6D40</t>
  </si>
  <si>
    <t>0022195412</t>
  </si>
  <si>
    <t>C04E01A0-E4F5-4D1A-8BEC-9346230CD55A</t>
  </si>
  <si>
    <t>77</t>
  </si>
  <si>
    <t>CE7BE264-0491-4BDC-AE97-D8D8EF4D202F</t>
  </si>
  <si>
    <t>0022190150</t>
  </si>
  <si>
    <t>C4D0FC00-C05E-4313-96F1-2FCDDFF1B329</t>
  </si>
  <si>
    <t>603-82 ~ Otros gastos de administración</t>
  </si>
  <si>
    <t>3534</t>
  </si>
  <si>
    <t>CAS110805JA1</t>
  </si>
  <si>
    <t>4FB185A4-E989-11EF-97FE-00155D014009</t>
  </si>
  <si>
    <t>0022195413</t>
  </si>
  <si>
    <t>25552239-9D36-44B0-8C23-FDE8CE5576EE</t>
  </si>
  <si>
    <t>0022183220</t>
  </si>
  <si>
    <t>B365B15B-9F87-408A-91AE-0DCFBF9B0AAC</t>
  </si>
  <si>
    <t>0022196346</t>
  </si>
  <si>
    <t>DFDE1BD9-D1C2-42BC-AE86-7823BD33766B</t>
  </si>
  <si>
    <t>216-11 ~ Retenciones de IMSS a los trabajadores</t>
  </si>
  <si>
    <t>0022183219</t>
  </si>
  <si>
    <t>CF59DDF7-8380-4627-B006-59F332F007F3</t>
  </si>
  <si>
    <t>REC IMP Y SERVISUC</t>
  </si>
  <si>
    <t>11882</t>
  </si>
  <si>
    <t>6626222A-8963-41F3-98D3-318C2BE0E0E0</t>
  </si>
  <si>
    <t>2025-01-18</t>
  </si>
  <si>
    <t>4196</t>
  </si>
  <si>
    <t>10DA8213-D5BF-11EF-B8AB-29FAC3338C7B</t>
  </si>
  <si>
    <t>45405</t>
  </si>
  <si>
    <t>3EC3092F-A9E7-46EC-BDC9-F1E9E47A2BFF</t>
  </si>
  <si>
    <t>043690</t>
  </si>
  <si>
    <t>5494B6AB-59E0-48D2-AB8E-C5CBCBA1C5BE</t>
  </si>
  <si>
    <t>100</t>
  </si>
  <si>
    <t>E125A22D-F059-4788-9E16-A08ABCFFF615</t>
  </si>
  <si>
    <t>11422</t>
  </si>
  <si>
    <t>F4715652-DDEA-45D8-9CFC-DB86F71AFFED</t>
  </si>
  <si>
    <t>603-60 ~ Cuotas y suscripciones</t>
  </si>
  <si>
    <t>11881</t>
  </si>
  <si>
    <t>6331E750-8519-47D1-B754-DEAF5B7521DA</t>
  </si>
  <si>
    <t>11845</t>
  </si>
  <si>
    <t>98D65CFB-0000-4682-9902-4D42F5A79874</t>
  </si>
  <si>
    <t>4172</t>
  </si>
  <si>
    <t>DF9F7A1B-D508-11EF-8DFA-47244E78284B</t>
  </si>
  <si>
    <t>8840</t>
  </si>
  <si>
    <t>3E9F7EE3-DAC4-43FD-A8AC-0557E7FE7068</t>
  </si>
  <si>
    <t>4192</t>
  </si>
  <si>
    <t>A7F8F83C-D531-11EF-B8FD-1B8E1105A486</t>
  </si>
  <si>
    <t>2024-08-10</t>
  </si>
  <si>
    <t>2931</t>
  </si>
  <si>
    <t>2F647EB2-8365-4706-B1F9-6896950AC43C</t>
  </si>
  <si>
    <t>79</t>
  </si>
  <si>
    <t>F5D80C87-8203-471F-B32A-390BE878060B</t>
  </si>
  <si>
    <t>3564</t>
  </si>
  <si>
    <t>43BA6FE7-1FC4-49BB-BA18-7B931903D794</t>
  </si>
  <si>
    <t>4186</t>
  </si>
  <si>
    <t>B64316F9-D529-11EF-8FD1-DBBE2F72BB5D</t>
  </si>
  <si>
    <t>20F798DC-D82D-11EF-B122-B59F50651CD2</t>
  </si>
  <si>
    <t>1155</t>
  </si>
  <si>
    <t>E62BEFBA-DCB1-443E-A830-37474D055B69</t>
  </si>
  <si>
    <t>45483</t>
  </si>
  <si>
    <t>A9154E60-5D09-4006-A98A-32A1652B3001</t>
  </si>
  <si>
    <t>15002</t>
  </si>
  <si>
    <t>7B349EC6-72BC-4A9F-9878-4683034B8A57</t>
  </si>
  <si>
    <t>8694</t>
  </si>
  <si>
    <t>84B64365-E88C-4F4A-A52A-FA8EB61875C3</t>
  </si>
  <si>
    <t>SAESA</t>
  </si>
  <si>
    <t>11587</t>
  </si>
  <si>
    <t>BEDA6661-AB88-410B-95D2-7ECDA881BE8C</t>
  </si>
  <si>
    <t>11880</t>
  </si>
  <si>
    <t>C0D4851F-601C-4909-BDC3-96B085D427FE</t>
  </si>
  <si>
    <t>11666</t>
  </si>
  <si>
    <t>7B03FC4A-F3E2-4929-9F33-134DB542207C</t>
  </si>
  <si>
    <t>256472</t>
  </si>
  <si>
    <t>D0CF3071-1BBD-4B09-BA5C-9C18E8B9B95F</t>
  </si>
  <si>
    <t>83</t>
  </si>
  <si>
    <t>E243D56C-3750-4B97-AFDD-4DD8EEE2BEB1</t>
  </si>
  <si>
    <t>D1B8E7AD-DD9B-11EF-B40B-C382B6157BE5</t>
  </si>
  <si>
    <t>256759</t>
  </si>
  <si>
    <t>2437211F-F911-44F5-B811-E5EAA46AD91F</t>
  </si>
  <si>
    <t>256473</t>
  </si>
  <si>
    <t>F10A950B-5382-498E-9A43-58A0073636D3</t>
  </si>
  <si>
    <t>043318</t>
  </si>
  <si>
    <t>EE9E4B57-E15A-43BF-A5C8-C9FF0932322B</t>
  </si>
  <si>
    <t>3671</t>
  </si>
  <si>
    <t>5683B0DB-DE84-4683-BB57-F417F57B2276</t>
  </si>
  <si>
    <t>00012540</t>
  </si>
  <si>
    <t>5FF10586-3090-4DFE-BCFA-76B4A8BB76F1</t>
  </si>
  <si>
    <t>8770</t>
  </si>
  <si>
    <t>F4A82650-FACF-4B35-8FB3-18D526A4DCB4</t>
  </si>
  <si>
    <t>043432</t>
  </si>
  <si>
    <t>4793BB08-0FF5-433B-879F-024A83026B0A</t>
  </si>
  <si>
    <t>3713</t>
  </si>
  <si>
    <t>31D83A83-37F0-4399-9FC7-DB39F6AAFBFA</t>
  </si>
  <si>
    <t>043164</t>
  </si>
  <si>
    <t>987BF4DB-0BA9-4797-A7C2-589D33D1197E</t>
  </si>
  <si>
    <t>043114</t>
  </si>
  <si>
    <t>91628B8C-6D98-43C4-AF9C-47A841B8DCF0</t>
  </si>
  <si>
    <t>8843</t>
  </si>
  <si>
    <t>85A8E846-3644-4873-8E34-4AE1D69951BF</t>
  </si>
  <si>
    <t>3684</t>
  </si>
  <si>
    <t>1BDF21EC-ED0C-44BC-A8E0-9EE06A8F7E12</t>
  </si>
  <si>
    <t>2025-02-08</t>
  </si>
  <si>
    <t>1509</t>
  </si>
  <si>
    <t>D6295684-2C55-4C53-985D-37959E9B2782</t>
  </si>
  <si>
    <t>043131</t>
  </si>
  <si>
    <t>6BC4E432-E955-4A4D-955A-4C182A26ADB4</t>
  </si>
  <si>
    <t>81</t>
  </si>
  <si>
    <t>434D562A-B2E3-4872-857F-2B1B1C5E1219</t>
  </si>
  <si>
    <t>4177</t>
  </si>
  <si>
    <t>9789534C-D51A-11EF-AC69-E91B4243B3E7</t>
  </si>
  <si>
    <t>043366</t>
  </si>
  <si>
    <t>14451E0D-6452-4AA5-BB66-6BCE444CDA18</t>
  </si>
  <si>
    <t>256455</t>
  </si>
  <si>
    <t>0525F776-7752-49C0-96F0-E3C643F4D619</t>
  </si>
  <si>
    <t>AE857C93-6B3A-4A74-8089-701739F719ED</t>
  </si>
  <si>
    <t xml:space="preserve">DIFERENCIA POR TIPO DE CAMBIO </t>
  </si>
  <si>
    <t>JLO190831VD3</t>
  </si>
  <si>
    <t>524A94F7-FC1B-11EE-BE80-1FB099371746</t>
  </si>
  <si>
    <t>260</t>
  </si>
  <si>
    <t>E9D46F2C-D52E-11EF-9EB8-0589DD583D29</t>
  </si>
  <si>
    <t>11586</t>
  </si>
  <si>
    <t>776505D1-4564-4FA9-A298-1C91E1C071CC</t>
  </si>
  <si>
    <t>042707</t>
  </si>
  <si>
    <t>405A3577-7192-45D8-91D9-B035541FDA39</t>
  </si>
  <si>
    <t>8825</t>
  </si>
  <si>
    <t>BB5641BF-9F71-4BBB-8327-E18038D89FA1</t>
  </si>
  <si>
    <t>CN1513</t>
  </si>
  <si>
    <t>39A6CAC4-09C8-476D-83CA-71701F0DFEF5</t>
  </si>
  <si>
    <t>11818</t>
  </si>
  <si>
    <t>2F55A5F5-B622-47A6-92C7-1F0A65AA3981</t>
  </si>
  <si>
    <t>043414</t>
  </si>
  <si>
    <t>DBE85993-1E23-4C1A-A8C9-E597ECC30605</t>
  </si>
  <si>
    <t>043440</t>
  </si>
  <si>
    <t>A3B4AF83-921D-4AB7-93C9-02C0FEEE0623</t>
  </si>
  <si>
    <t>98</t>
  </si>
  <si>
    <t>74F8D31C-C9CA-4DDC-AAD8-976524E59D17</t>
  </si>
  <si>
    <t>991</t>
  </si>
  <si>
    <t>68B291C1-78A0-42BC-ABD0-0671F1063565</t>
  </si>
  <si>
    <t>9A2DB27B-1DF6-42D4-9EBE-B39622B1109B</t>
  </si>
  <si>
    <t>043634</t>
  </si>
  <si>
    <t>63C50CEA-A7A4-42E8-A2A7-08C08F55DC4E</t>
  </si>
  <si>
    <t>4178</t>
  </si>
  <si>
    <t>9C52051E-D522-11EF-B032-1DB732358653</t>
  </si>
  <si>
    <t>8860</t>
  </si>
  <si>
    <t>5A2BB61D-4580-4BEB-8335-E65FC87DD66C</t>
  </si>
  <si>
    <t>4197</t>
  </si>
  <si>
    <t>87C54A78-D5C2-11EF-9CDB-F1A9F76FAC3C</t>
  </si>
  <si>
    <t>80</t>
  </si>
  <si>
    <t>FC902616-6EAE-44F3-96C3-03C08AD5B14E</t>
  </si>
  <si>
    <t>213-03 ~ ISR por pagar</t>
  </si>
  <si>
    <t>216-12-003 ~ RET. ISR RESICO</t>
  </si>
  <si>
    <t>MAURICIO GARCIA</t>
  </si>
  <si>
    <t>CAMS690203MD6</t>
  </si>
  <si>
    <t>CD48D02F-CC48-420A-87E1-704B4D5B3DE6</t>
  </si>
  <si>
    <t>1302</t>
  </si>
  <si>
    <t>877A07CF-93C3-4F84-9E52-689FF7324B9E</t>
  </si>
  <si>
    <t>C286A3F0-E000-11EF-92B5-AD0907632951</t>
  </si>
  <si>
    <t>5329</t>
  </si>
  <si>
    <t>BD55DEED-DB0A-4907-AF68-05CE89111422</t>
  </si>
  <si>
    <t>11533</t>
  </si>
  <si>
    <t>D502CDE7-79BD-4240-B8F6-2F2FB9AABF78</t>
  </si>
  <si>
    <t>256994</t>
  </si>
  <si>
    <t>690937B8-C60B-4B57-AA4E-25343BAE42F9</t>
  </si>
  <si>
    <t>043706</t>
  </si>
  <si>
    <t>A042030A-C777-4CB5-8097-13F01D256636</t>
  </si>
  <si>
    <t>1755</t>
  </si>
  <si>
    <t>8B81069C-FE66-4194-95E6-D977F4BF9AC0</t>
  </si>
  <si>
    <t>70373703-6574-41B0-9C79-1B3F045A11C0</t>
  </si>
  <si>
    <t>B9C311FF-AA91-4E8B-87D4-C6C5986DB46A</t>
  </si>
  <si>
    <t>256983</t>
  </si>
  <si>
    <t>FA60BAC0-C116-4F63-93B0-426B414FEE27</t>
  </si>
  <si>
    <t>1814</t>
  </si>
  <si>
    <t>9D028A0E-73BD-4CBE-9A21-830444C8019E</t>
  </si>
  <si>
    <t>003743</t>
  </si>
  <si>
    <t>A61A7A71-FA15-4B25-B643-6939CEFA809F</t>
  </si>
  <si>
    <t>2023-03-28</t>
  </si>
  <si>
    <t>187AD3C2-5313-4886-B506-4B3986F72E7D</t>
  </si>
  <si>
    <t>ALE TRANSPORT</t>
  </si>
  <si>
    <t>1299</t>
  </si>
  <si>
    <t>A152F250-496B-4376-94D5-8289527927C6</t>
  </si>
  <si>
    <t>45688</t>
  </si>
  <si>
    <t>43287D94-A595-4993-8023-25818F0C6410</t>
  </si>
  <si>
    <t>52213</t>
  </si>
  <si>
    <t>95C71B0C-34D8-4361-ABD2-6F1A70BF907E</t>
  </si>
  <si>
    <t>151</t>
  </si>
  <si>
    <t>F6F086C3-3402-4CD7-9360-74CB9B4F947E</t>
  </si>
  <si>
    <t>8911</t>
  </si>
  <si>
    <t>20F8EE19-2AF9-4233-8FA8-E6D51DE5AF88</t>
  </si>
  <si>
    <t>E52C2030-69FB-48FB-8592-BF9201E6F96C</t>
  </si>
  <si>
    <t>D386979E-24AA-4F36-A06B-371252372186</t>
  </si>
  <si>
    <t>00730568</t>
  </si>
  <si>
    <t>E38A3CA4-33CE-49B2-B15D-E5C77C5A2AAD</t>
  </si>
  <si>
    <t>5914</t>
  </si>
  <si>
    <t>44DAC58C-444A-4DD6-B445-E940D6D631A1</t>
  </si>
  <si>
    <t>8874</t>
  </si>
  <si>
    <t>0E64BC2F-3C9D-43FE-98C8-BF30BFD63F76</t>
  </si>
  <si>
    <t>2060</t>
  </si>
  <si>
    <t>0CED74C6-0FBB-4EDA-8CE9-B608486D0B57</t>
  </si>
  <si>
    <t>14842480-F2FC-4B97-BDE8-C5D2385B6E42</t>
  </si>
  <si>
    <t>154</t>
  </si>
  <si>
    <t>B00D011A-1613-481C-AF71-2091179C2E69</t>
  </si>
  <si>
    <t>E291BD81-D631-4843-B850-0B67E9871691</t>
  </si>
  <si>
    <t>266</t>
  </si>
  <si>
    <t>1272D2FE-DA23-11EF-AC5C-2903D7B6CB8A</t>
  </si>
  <si>
    <t>1301</t>
  </si>
  <si>
    <t>190A1015-824E-43F4-B810-5491CAD161F0</t>
  </si>
  <si>
    <t>256982</t>
  </si>
  <si>
    <t>D3D244F1-71E1-4A1C-8F77-744B73EAA164</t>
  </si>
  <si>
    <t>2278</t>
  </si>
  <si>
    <t>F062F55E-F38D-11EF-BAAD-00155D012007</t>
  </si>
  <si>
    <t>A5FEF1A5-F756-462C-8B44-21773FB49D7E</t>
  </si>
  <si>
    <t>45591</t>
  </si>
  <si>
    <t>EB847315-1C1D-4724-95E0-4A5DCAEBF6FA</t>
  </si>
  <si>
    <t>153</t>
  </si>
  <si>
    <t>81537EFA-546E-4D65-B652-ACC1B8108860</t>
  </si>
  <si>
    <t>157</t>
  </si>
  <si>
    <t>23752559-C1C0-477A-BEE1-9D5E2C56CD62</t>
  </si>
  <si>
    <t>82</t>
  </si>
  <si>
    <t>4E5C408B-192E-4EDF-96C1-70E95739D69D</t>
  </si>
  <si>
    <t>104</t>
  </si>
  <si>
    <t>6F93095E-DB2E-49CD-96DB-3E260428136E</t>
  </si>
  <si>
    <t>003742</t>
  </si>
  <si>
    <t>849A8043-DCC9-40F4-A496-A9B8DA0516D9</t>
  </si>
  <si>
    <t>256981</t>
  </si>
  <si>
    <t>49B69027-58FA-484F-9BC2-CCC6E76C89E8</t>
  </si>
  <si>
    <t>5E654858-4F95-4696-81BE-81BC5C5446DA</t>
  </si>
  <si>
    <t>159</t>
  </si>
  <si>
    <t>47C4FB74-CD53-4C7E-807B-1197F16371D7</t>
  </si>
  <si>
    <t>160</t>
  </si>
  <si>
    <t>10C35EC2-BCBD-41F9-865B-7C532627DA46</t>
  </si>
  <si>
    <t>005343921</t>
  </si>
  <si>
    <t>C1A1CAEE-B2FB-4E61-81D7-C77E018039ED</t>
  </si>
  <si>
    <t>158</t>
  </si>
  <si>
    <t>73CBD744-D624-4E72-BBF9-6D2D41ACA43E</t>
  </si>
  <si>
    <t>00012936</t>
  </si>
  <si>
    <t>AB7B1832-FDBC-4995-90CA-BEEA2622B714</t>
  </si>
  <si>
    <t>ED187F06-D4DD-4B7E-B2D1-28770534C965</t>
  </si>
  <si>
    <t>256984</t>
  </si>
  <si>
    <t>2382751B-79A1-4B33-B6FD-2AECD4F861EA</t>
  </si>
  <si>
    <t>1258</t>
  </si>
  <si>
    <t>D4FD8FFD-7B7B-4D76-A97B-C7A3EC672635</t>
  </si>
  <si>
    <t>00012906</t>
  </si>
  <si>
    <t>6C2E7EC8-0F35-43EF-8DD6-B2CBCFAECB2C</t>
  </si>
  <si>
    <t>TRANSPORTES CUES</t>
  </si>
  <si>
    <t>5621</t>
  </si>
  <si>
    <t>4B544515-2EDA-4293-A3E1-A4DE7D195792</t>
  </si>
  <si>
    <t>CB81BF50-B97A-473A-B54C-DC7C88A806E6</t>
  </si>
  <si>
    <t>89</t>
  </si>
  <si>
    <t>5548CF4F-2E3F-49F2-8AB6-021A0410994A</t>
  </si>
  <si>
    <t>88</t>
  </si>
  <si>
    <t>92B2AC33-0943-477A-ADBA-DB1F9B1CD705</t>
  </si>
  <si>
    <t>92</t>
  </si>
  <si>
    <t>EB75D6E0-6799-4FB4-94CF-B3855BFFB717</t>
  </si>
  <si>
    <t>02669</t>
  </si>
  <si>
    <t>TES230118BY1</t>
  </si>
  <si>
    <t>5B8DD69F-0B08-40DA-AF6C-4CFD96BE8D8C</t>
  </si>
  <si>
    <t>GARRAFONES</t>
  </si>
  <si>
    <t>9022</t>
  </si>
  <si>
    <t>0991E7D0-A44B-4E6C-AC13-0C7D8EAB7DC5</t>
  </si>
  <si>
    <t>161</t>
  </si>
  <si>
    <t>117236B7-3D7C-4383-87E1-38AA87A77C00</t>
  </si>
  <si>
    <t>11690</t>
  </si>
  <si>
    <t>E77C0442-8ECB-4179-9885-A6D298925B4D</t>
  </si>
  <si>
    <t>9021</t>
  </si>
  <si>
    <t>9D8DAED1-BB70-49FE-AB25-161ADD1D5C2D</t>
  </si>
  <si>
    <t>003790</t>
  </si>
  <si>
    <t>AF22C784-8D1F-446C-B6E2-5B3609EBC95F</t>
  </si>
  <si>
    <t>2025-02-02</t>
  </si>
  <si>
    <t>162</t>
  </si>
  <si>
    <t>4494C5DA-6DA7-426D-AEA4-46C95FC70AEE</t>
  </si>
  <si>
    <t>8978</t>
  </si>
  <si>
    <t>3E0DEBB0-C7B5-4C8A-A7EF-74F523AC471C</t>
  </si>
  <si>
    <t>9025</t>
  </si>
  <si>
    <t>31D7FF9B-6C60-4F98-AE9F-E436C0B0E4F3</t>
  </si>
  <si>
    <t>52673</t>
  </si>
  <si>
    <t>554F2DF2-ED27-4422-A28F-7DD0E11F1809</t>
  </si>
  <si>
    <t>6C21C06F-2D2E-48EF-BAE9-3A1A2B751140</t>
  </si>
  <si>
    <t>044530</t>
  </si>
  <si>
    <t>5E8725B3-8A7C-4C53-8C44-991349E05331</t>
  </si>
  <si>
    <t>276</t>
  </si>
  <si>
    <t>717A21EF-E4CE-11EF-8355-11296131643C</t>
  </si>
  <si>
    <t>11692</t>
  </si>
  <si>
    <t>23A843FD-4B3A-4144-A31C-B41290343B9A</t>
  </si>
  <si>
    <t>3B05B32E-0B0D-475A-98D6-23C0C01086CC</t>
  </si>
  <si>
    <t>2025-03-01</t>
  </si>
  <si>
    <t>GUA01CINV-00017251</t>
  </si>
  <si>
    <t>68F6B0BE-F662-11EF-B8AF-09A656535066</t>
  </si>
  <si>
    <t>52621</t>
  </si>
  <si>
    <t>6EA2B689-661C-43FA-9196-6CB8F5163075</t>
  </si>
  <si>
    <t>9F1963DD-ED37-11EF-BF07-E5CC87C0BB04</t>
  </si>
  <si>
    <t>8966</t>
  </si>
  <si>
    <t>7372046A-F564-40DC-AA15-2F49EB72882E</t>
  </si>
  <si>
    <t>232</t>
  </si>
  <si>
    <t>AC42E35A-BD95-4AD7-875C-493A6AB19D50</t>
  </si>
  <si>
    <t>1932</t>
  </si>
  <si>
    <t>4804AB99-0F1C-4F7C-BFC1-674708EB3867</t>
  </si>
  <si>
    <t>4126</t>
  </si>
  <si>
    <t>257C6608-2074-4720-BD17-53272E7239F3</t>
  </si>
  <si>
    <t>4310</t>
  </si>
  <si>
    <t>B045B37A-E4A1-11EF-9457-73FD7F8E28AF</t>
  </si>
  <si>
    <t>651FA66C-B5A1-4F7C-A210-CE8B29652414</t>
  </si>
  <si>
    <t>4F7EF698-6B3C-4683-93EF-AF37687A7D83</t>
  </si>
  <si>
    <t>21A52BEE-54D4-4E2D-A636-5B9603647B0A</t>
  </si>
  <si>
    <t>00012031</t>
  </si>
  <si>
    <t>3AB9281C-764C-45DD-94BE-2F014A298C1A</t>
  </si>
  <si>
    <t>120E9D23-C127-4136-B8C5-1DBBE2C6C2EA</t>
  </si>
  <si>
    <t>7FBA42B7-137F-46C6-B728-297F9290572B</t>
  </si>
  <si>
    <t>2025-02-03</t>
  </si>
  <si>
    <t>444F53EB-6E08-4A8B-9D03-19FC9BB390BD</t>
  </si>
  <si>
    <t>073C43B3-8225-4887-9C11-A530B976A8C5</t>
  </si>
  <si>
    <t>F23638D0-2098-42BF-A8B4-89B9B1AAFE8A</t>
  </si>
  <si>
    <t>500F7EC0-7948-4196-B634-50FF875556AC</t>
  </si>
  <si>
    <t>3579</t>
  </si>
  <si>
    <t>B69E8E86-FB73-11EF-B378-00155D014009</t>
  </si>
  <si>
    <t>4267</t>
  </si>
  <si>
    <t>086F391C-DF27-11EF-A39E-A7756030CF67</t>
  </si>
  <si>
    <t>C631CCFD-C994-4B68-A3CF-7340B43548E0</t>
  </si>
  <si>
    <t>601-81 ~ Fletes del extranjero</t>
  </si>
  <si>
    <t>NONREF REDSPHER- MILLHOUSE</t>
  </si>
  <si>
    <t>11698</t>
  </si>
  <si>
    <t>9B4C42A9-7928-4158-8A4F-B56B2CC4FEB8</t>
  </si>
  <si>
    <t>4125</t>
  </si>
  <si>
    <t>EE475D77-C4C0-4429-976F-2A4A182ED50C</t>
  </si>
  <si>
    <t>8873</t>
  </si>
  <si>
    <t>82250A74-49AC-4986-B462-D64CDDD29746</t>
  </si>
  <si>
    <t>17684097</t>
  </si>
  <si>
    <t>B9B659EE-6D18-4C6D-94E6-DECB2E7B8F14</t>
  </si>
  <si>
    <t>044628</t>
  </si>
  <si>
    <t>156EB261-6F18-4550-B9DC-F66EC41521D9</t>
  </si>
  <si>
    <t>8915</t>
  </si>
  <si>
    <t>C97F7FB2-D5EE-465F-B28F-5142E1CA7855</t>
  </si>
  <si>
    <t>273</t>
  </si>
  <si>
    <t>0ABA04CD-E326-11EF-89E0-67C18637F124</t>
  </si>
  <si>
    <t>272</t>
  </si>
  <si>
    <t>4183D870-E011-11EF-9692-97796CFB17CA</t>
  </si>
  <si>
    <t>00610658</t>
  </si>
  <si>
    <t>B7F400A9-5A9A-43F9-98ED-B424B9E07978</t>
  </si>
  <si>
    <t>358286</t>
  </si>
  <si>
    <t>417A5BB3-9F71-4A1D-A838-050C9AF66A30</t>
  </si>
  <si>
    <t>601-15 ~ Despensa</t>
  </si>
  <si>
    <t>5365162</t>
  </si>
  <si>
    <t>CME910715UB9</t>
  </si>
  <si>
    <t>Dinero electrónico</t>
  </si>
  <si>
    <t>F7C2CEFB-9268-4591-96ED-C6BB22C395EF</t>
  </si>
  <si>
    <t>000007383270</t>
  </si>
  <si>
    <t>440B188D-2FA0-0640-8A93-AB9AB042A6AB</t>
  </si>
  <si>
    <t>34599</t>
  </si>
  <si>
    <t>ORE980722BZ1</t>
  </si>
  <si>
    <t>95227A79-9908-8C4A-BBAE-65C51258F3E0</t>
  </si>
  <si>
    <t>000007382106</t>
  </si>
  <si>
    <t>6130C592-9B17-8F47-8B1B-437B067C2752</t>
  </si>
  <si>
    <t>000007382108</t>
  </si>
  <si>
    <t>B4842D45-FB3C-7B45-9CAB-3FF37AA8254B</t>
  </si>
  <si>
    <t>0208902339730030425</t>
  </si>
  <si>
    <t>MME160812J15</t>
  </si>
  <si>
    <t>DE76C0ED-3A52-4219-9776-B04AF53140AD</t>
  </si>
  <si>
    <t>VIANEY CILLALOBOS</t>
  </si>
  <si>
    <t>5365164</t>
  </si>
  <si>
    <t>4F3CBE37-6A97-46D8-9F06-441633B8C0E4</t>
  </si>
  <si>
    <t>5373233</t>
  </si>
  <si>
    <t>61163A52-52FF-4F75-A126-95412585D524</t>
  </si>
  <si>
    <t>000007382059</t>
  </si>
  <si>
    <t>41B452B4-0CB0-8646-B3E3-33916BC89269</t>
  </si>
  <si>
    <t>000007382105</t>
  </si>
  <si>
    <t>1B7C89BE-539B-2741-B055-127AC83B49BE</t>
  </si>
  <si>
    <t>299902</t>
  </si>
  <si>
    <t>B97D647F-1269-4F1E-B949-97FC07B82BDC</t>
  </si>
  <si>
    <t>384830</t>
  </si>
  <si>
    <t>2FE99350-7708-49E4-AE62-147259F74A58</t>
  </si>
  <si>
    <t>257527</t>
  </si>
  <si>
    <t>35E8DBF2-6868-4816-8372-A776676D2217</t>
  </si>
  <si>
    <t>809DA1C9-55FE-4558-9001-EFE455A4F1F9</t>
  </si>
  <si>
    <t>AMI2301181M0</t>
  </si>
  <si>
    <t>06028950-0DE5-4259-8294-763D6D552EFB</t>
  </si>
  <si>
    <t>C4CEEB7A-2093-4164-8691-B76F053302D6</t>
  </si>
  <si>
    <t>45819</t>
  </si>
  <si>
    <t>F84D650D-C440-45D8-B0B5-28205525FB70</t>
  </si>
  <si>
    <t>0F953431-18A1-4407-9A8A-E35E06CA7172</t>
  </si>
  <si>
    <t>257157</t>
  </si>
  <si>
    <t>0A2ACF85-306D-4599-AD8E-6F363F4314A1</t>
  </si>
  <si>
    <t>4286</t>
  </si>
  <si>
    <t>FCA673D1-E005-11EF-B635-156887169A47</t>
  </si>
  <si>
    <t>45831</t>
  </si>
  <si>
    <t>7708B0EB-67F7-4991-A1BA-1AFE3EA1C82F</t>
  </si>
  <si>
    <t>565</t>
  </si>
  <si>
    <t>52C07F0D-78B6-4EF2-ADDE-43230ECFAFEC</t>
  </si>
  <si>
    <t>0022458114</t>
  </si>
  <si>
    <t>9D1AAB5B-AEA0-4090-9A90-84D44275A698</t>
  </si>
  <si>
    <t>2F97645C-CFA2-4AFB-8387-224C945DB276</t>
  </si>
  <si>
    <t>005359931</t>
  </si>
  <si>
    <t>E18C3977-E331-40A9-9F22-17D7AFF16380</t>
  </si>
  <si>
    <t>2025-02-23</t>
  </si>
  <si>
    <t>B1-371511526T1-3</t>
  </si>
  <si>
    <t>1E03C2FA-328F-4C72-9D32-A43F48BA4B54</t>
  </si>
  <si>
    <t>8977</t>
  </si>
  <si>
    <t>C4164C4C-E9BD-413A-B609-12DAF8E0AAAE</t>
  </si>
  <si>
    <t>233</t>
  </si>
  <si>
    <t>6B8ED91C-DE9E-40BA-A9EC-E0D7037D5082</t>
  </si>
  <si>
    <t>9033</t>
  </si>
  <si>
    <t>6BEF697B-FB1B-4D1A-9590-249F9E549296</t>
  </si>
  <si>
    <t>2025-02-19</t>
  </si>
  <si>
    <t>181017</t>
  </si>
  <si>
    <t>GIN811027SS4</t>
  </si>
  <si>
    <t>623 - Opcional para Grupos de Sociedades</t>
  </si>
  <si>
    <t>41F4D7DB-FFE1-465C-B4AB-EEAD2E9A6BDD</t>
  </si>
  <si>
    <t>44012</t>
  </si>
  <si>
    <t>RPI010426VB7</t>
  </si>
  <si>
    <t>6E0E0555-03D1-46A2-B1DF-4E304C4A6FF1</t>
  </si>
  <si>
    <t>275</t>
  </si>
  <si>
    <t>3B886E38-E4CD-11EF-B802-5B111B1F2F13</t>
  </si>
  <si>
    <t>8955</t>
  </si>
  <si>
    <t>E61B4AB4-D8BF-4E4B-A20E-052C6A2A25EC</t>
  </si>
  <si>
    <t>6CB635B1-ADEE-45B2-8534-96C97CCEA061</t>
  </si>
  <si>
    <t>044508</t>
  </si>
  <si>
    <t>6CA2B3C2-7C93-4502-AB1E-5741F7FF50F7</t>
  </si>
  <si>
    <t>52659</t>
  </si>
  <si>
    <t>5A567014-9017-4A78-A0D2-45B07C08EF28</t>
  </si>
  <si>
    <t>1195</t>
  </si>
  <si>
    <t>A197A4FB-F96A-42D8-89A9-7FE56613E1A1</t>
  </si>
  <si>
    <t>2025-03-02</t>
  </si>
  <si>
    <t>DBM000228J35</t>
  </si>
  <si>
    <t>ECA8E86D-F263-437C-BFFC-CFF22C94EB72</t>
  </si>
  <si>
    <t>0001010100800941680202</t>
  </si>
  <si>
    <t>3E239280-8BA2-4267-B474-6C8994B32CC0</t>
  </si>
  <si>
    <t>1139134 11391347</t>
  </si>
  <si>
    <t>1139110 1139110</t>
  </si>
  <si>
    <t>11391130 11911300</t>
  </si>
  <si>
    <t>3586</t>
  </si>
  <si>
    <t>D9AE004E-FF6A-11EF-AAE7-00155D012007</t>
  </si>
  <si>
    <t>11786</t>
  </si>
  <si>
    <t>C4BACEDB-055F-40FD-945C-7DACD1184EC2</t>
  </si>
  <si>
    <t>116</t>
  </si>
  <si>
    <t>981BB15A-5F06-4B80-8AD9-D4CD994234EA</t>
  </si>
  <si>
    <t>11981</t>
  </si>
  <si>
    <t>658A34D8-29ED-40C5-8454-F3204CFE7D19</t>
  </si>
  <si>
    <t>02841</t>
  </si>
  <si>
    <t>2A3C7128-90F4-40A5-8D9F-A8B25BB90F5F</t>
  </si>
  <si>
    <t>00734549</t>
  </si>
  <si>
    <t>9C0B2222-EB67-426C-8E12-6F7EE56EA260</t>
  </si>
  <si>
    <t>236</t>
  </si>
  <si>
    <t>A6BDF370-A9D7-4961-85DE-F56C4CC29641</t>
  </si>
  <si>
    <t>281</t>
  </si>
  <si>
    <t>FA59CC4A-E7F4-11EF-8BB4-0D5B6DA5EF8D</t>
  </si>
  <si>
    <t>4324</t>
  </si>
  <si>
    <t>5D572325-E5A9-11EF-B46B-BB5BA1A4A0FF</t>
  </si>
  <si>
    <t>165</t>
  </si>
  <si>
    <t>5721317E-39FA-4A2B-A954-3B48C63D51D5</t>
  </si>
  <si>
    <t>9098</t>
  </si>
  <si>
    <t>5EDE26AB-66C3-4AC6-B1D1-E6A729A5F93E</t>
  </si>
  <si>
    <t>4323</t>
  </si>
  <si>
    <t>48C55B1F-E5A6-11EF-9CAC-2722DC162D0D</t>
  </si>
  <si>
    <t>45937</t>
  </si>
  <si>
    <t>0631F6F4-0A19-45EF-9822-09E740F52224</t>
  </si>
  <si>
    <t>11932</t>
  </si>
  <si>
    <t>6E9B2F97-6DAE-41E5-8724-1DA06DD06F2A</t>
  </si>
  <si>
    <t>692</t>
  </si>
  <si>
    <t>38874DB9-5049-4B5F-B0D6-04FA8A814E94</t>
  </si>
  <si>
    <t>11965</t>
  </si>
  <si>
    <t>B8E4CF3C-0425-4A82-B451-FA275FCBC10A</t>
  </si>
  <si>
    <t>3499</t>
  </si>
  <si>
    <t>99670A7C-5214-45FC-9A16-1834496793D1</t>
  </si>
  <si>
    <t>112</t>
  </si>
  <si>
    <t>80DFD21F-BC84-4006-81EE-77D61A43E86B</t>
  </si>
  <si>
    <t>4347</t>
  </si>
  <si>
    <t>287FE199-E7DE-11EF-B1A9-5FEB2860F141</t>
  </si>
  <si>
    <t>11924</t>
  </si>
  <si>
    <t>B84EE35F-B28A-4398-B6CA-E246E8AA478D</t>
  </si>
  <si>
    <t>8BC8AC17-3F3F-4E2F-830C-4303C0A8DD62</t>
  </si>
  <si>
    <t>9074</t>
  </si>
  <si>
    <t>8B19D3A0-1C8C-42D5-BE2B-443C6E640F48</t>
  </si>
  <si>
    <t>11936</t>
  </si>
  <si>
    <t>91FCFAD9-E819-445B-800C-3FA75006753C</t>
  </si>
  <si>
    <t>6477</t>
  </si>
  <si>
    <t>CPL2008263A4</t>
  </si>
  <si>
    <t>3E60A350-7DEF-4878-B912-A174200BB37A</t>
  </si>
  <si>
    <t>11836</t>
  </si>
  <si>
    <t>5C62C7EE-7508-4E05-B52A-1E8C32D9B9DE</t>
  </si>
  <si>
    <t>4320</t>
  </si>
  <si>
    <t>DF8E1A4C-E59E-11EF-80AD-9750AFF62AF8</t>
  </si>
  <si>
    <t>11805</t>
  </si>
  <si>
    <t>9201EF63-C089-4962-88CC-0354EC0A8DC5</t>
  </si>
  <si>
    <t>4AAC1072-20AD-4A15-B130-A4E71CD46249</t>
  </si>
  <si>
    <t>11904</t>
  </si>
  <si>
    <t>3ADBF0A4-4A53-4E34-A3B4-B27172359A73</t>
  </si>
  <si>
    <t>045054</t>
  </si>
  <si>
    <t>8E5C00A8-4C39-44AA-9D79-5AB73D4AC455</t>
  </si>
  <si>
    <t>11828</t>
  </si>
  <si>
    <t>C527D191-2E8C-4ECF-A711-C92F2B608CA8</t>
  </si>
  <si>
    <t>254</t>
  </si>
  <si>
    <t>7306CA28-C954-5CB6-A769-CB3D613406C2</t>
  </si>
  <si>
    <t>38941A8A-0720-4DCD-BC53-E13D1D16C491</t>
  </si>
  <si>
    <t>2025-02-09</t>
  </si>
  <si>
    <t>3640</t>
  </si>
  <si>
    <t>754D46EC-EFEA-40E2-8137-4CF3859FAB81</t>
  </si>
  <si>
    <t>0C885E28-C746-4E49-8F9D-638469D113A5</t>
  </si>
  <si>
    <t>02855</t>
  </si>
  <si>
    <t>79B867F3-C69C-412B-917A-BFD3004FD084</t>
  </si>
  <si>
    <t>111</t>
  </si>
  <si>
    <t>3C1EDE76-7992-47FE-8DE6-6EF0C2A009C7</t>
  </si>
  <si>
    <t>A8F99FCB-6879-4DBD-862F-4CBB20C1A602</t>
  </si>
  <si>
    <t>00732146</t>
  </si>
  <si>
    <t>2215AAEE-475B-4A61-BFD7-296F9CC7EA4D</t>
  </si>
  <si>
    <t>B8C89DBE-2517-4CBB-A166-27197C726F02</t>
  </si>
  <si>
    <t>3821</t>
  </si>
  <si>
    <t>95C61E87-70D4-4999-BBBA-30A02ACBCE4F</t>
  </si>
  <si>
    <t>8040</t>
  </si>
  <si>
    <t>RAGA EXPRESS DE NUEVO LAREDO</t>
  </si>
  <si>
    <t>REN0011235A5</t>
  </si>
  <si>
    <t>547635EB-37B6-4856-BD8B-BFAEC90D0F9A</t>
  </si>
  <si>
    <t>46125</t>
  </si>
  <si>
    <t>E534F09C-14C2-4356-9F65-C7C539D89B43</t>
  </si>
  <si>
    <t>00514</t>
  </si>
  <si>
    <t>0B7D2BFA-871F-5466-9D04-A52CD567AD78</t>
  </si>
  <si>
    <t>3817</t>
  </si>
  <si>
    <t>42012459-8928-4994-AC0A-A4CF9EB564D2</t>
  </si>
  <si>
    <t>9B6B0589-4EF0-4D8E-9285-FF57A0A34D3E</t>
  </si>
  <si>
    <t>4146</t>
  </si>
  <si>
    <t>35F2E000-3650-4437-A03C-7E6624C4B05F</t>
  </si>
  <si>
    <t>110</t>
  </si>
  <si>
    <t>08F02FE4-B654-4CF5-BCD7-5D0125301AB5</t>
  </si>
  <si>
    <t>90</t>
  </si>
  <si>
    <t>2440FE66-3F38-4B7F-B091-0E59B2ED8E18</t>
  </si>
  <si>
    <t>045061</t>
  </si>
  <si>
    <t>8088EE06-DCAE-40F9-A511-1C64AB2A8C63</t>
  </si>
  <si>
    <t>005374500</t>
  </si>
  <si>
    <t>2EDEC6CD-9F2E-46FB-9004-96E9164E3A59</t>
  </si>
  <si>
    <t>9104</t>
  </si>
  <si>
    <t>4E0108F5-F7A1-4433-8E8A-C9028E054531</t>
  </si>
  <si>
    <t>2074</t>
  </si>
  <si>
    <t>916756A3-DF86-46B4-A405-A9A8837E2F1C</t>
  </si>
  <si>
    <t>164</t>
  </si>
  <si>
    <t>D33F9443-0D32-489E-BEB7-B1398325D038</t>
  </si>
  <si>
    <t>280</t>
  </si>
  <si>
    <t>3D1AA48E-E7F3-11EF-BDF7-EF62C433C7B1</t>
  </si>
  <si>
    <t>8054531A-014C-4D24-B592-956134E4E3B9</t>
  </si>
  <si>
    <t>4141</t>
  </si>
  <si>
    <t>E05901CD-1C77-4E89-89EC-D16A5E2EB7DB</t>
  </si>
  <si>
    <t>11851</t>
  </si>
  <si>
    <t>99B7220E-1A29-4131-B82B-06BBBD63F860</t>
  </si>
  <si>
    <t>0265523 010000000026860447034543</t>
  </si>
  <si>
    <t>471159</t>
  </si>
  <si>
    <t>D2C399D6-96C0-46A2-ABBE-7CF1B6EFAF73</t>
  </si>
  <si>
    <t>15140</t>
  </si>
  <si>
    <t>CERRADO LOS DOMINGOS</t>
  </si>
  <si>
    <t>CDO151111KS3</t>
  </si>
  <si>
    <t>F92820B0-5FB6-4BF1-8F2D-52EDE0C07DA4</t>
  </si>
  <si>
    <t>471158</t>
  </si>
  <si>
    <t>B2DECCC7-B54A-4E9B-8A2C-74458677F03B</t>
  </si>
  <si>
    <t>12226</t>
  </si>
  <si>
    <t>SEM980701STA</t>
  </si>
  <si>
    <t>A2654688-877B-45E8-AD5D-623B3256F65D</t>
  </si>
  <si>
    <t>ANGELICA ENRIQUEZ</t>
  </si>
  <si>
    <t>471162</t>
  </si>
  <si>
    <t>52D072A7-1A44-4E1E-A774-E4957D6E0A77</t>
  </si>
  <si>
    <t>1139110 11391103</t>
  </si>
  <si>
    <t>D1Y7GD3O-4C92-2-GQLY- 6031-00BAGPB-00 LGAJ4-009M903- 0078ZNQ-ZE0E D4245153108 780982 202502</t>
  </si>
  <si>
    <t>PAGO S.A.T</t>
  </si>
  <si>
    <t>66901114340160</t>
  </si>
  <si>
    <t>AER990218E83</t>
  </si>
  <si>
    <t>B92E600F-E2CA-4417-9143-6A3A0D6FCAD9</t>
  </si>
  <si>
    <t>601-48 ~ Combustibles y lubricantes</t>
  </si>
  <si>
    <t>INV/2025/3976</t>
  </si>
  <si>
    <t>SGA930806V24</t>
  </si>
  <si>
    <t>51ADDBA4-3A33-4547-B0B7-BE594E8FC20C</t>
  </si>
  <si>
    <t>132887482</t>
  </si>
  <si>
    <t>ANA050518RL1</t>
  </si>
  <si>
    <t>7DDC32AD-654B-40AC-A3F4-4766B32B74D4</t>
  </si>
  <si>
    <t>7626</t>
  </si>
  <si>
    <t>027C1210-4441-47EC-ABF5-B3EAE48C6EF9</t>
  </si>
  <si>
    <t>3788610</t>
  </si>
  <si>
    <t>REA880909AU8</t>
  </si>
  <si>
    <t>603 - Personas Morales con Fines no Lucrativos</t>
  </si>
  <si>
    <t>6C8855E2-B7DF-49A9-9435-116BA4D00CFD</t>
  </si>
  <si>
    <t>7627</t>
  </si>
  <si>
    <t>DDB2BD3A-CCE9-440D-A296-F91869CF0A24</t>
  </si>
  <si>
    <t>38025</t>
  </si>
  <si>
    <t>EMO200206L4A</t>
  </si>
  <si>
    <t>33223573-2388-4ADA-93C0-CEAD98EE876B</t>
  </si>
  <si>
    <t>Sin folio</t>
  </si>
  <si>
    <t>CFC110121742</t>
  </si>
  <si>
    <t>24D8DAFC-4CAA-4269-A843-5F03817DFB9B</t>
  </si>
  <si>
    <t>13970</t>
  </si>
  <si>
    <t>ARA900320NF4</t>
  </si>
  <si>
    <t>DB55C1F0-C237-4356-9892-B0BDD954CC37</t>
  </si>
  <si>
    <t>37716</t>
  </si>
  <si>
    <t>SHV970203LU6</t>
  </si>
  <si>
    <t>0A6E04F8-8BF4-4498-A8FD-C84DFF4914DC</t>
  </si>
  <si>
    <t>6034</t>
  </si>
  <si>
    <t>524C01CC-7DEF-43DF-A4B8-2F2A6F593BB5</t>
  </si>
  <si>
    <t>779082</t>
  </si>
  <si>
    <t>AUTOTRANSPORTACIONES AEROPUERTO</t>
  </si>
  <si>
    <t>AAE670707JZ6</t>
  </si>
  <si>
    <t>1CAA3B96-D500-4178-94B2-4DDA6603C0BC</t>
  </si>
  <si>
    <t>5261</t>
  </si>
  <si>
    <t>GSA140908479</t>
  </si>
  <si>
    <t>83AE430C-53DD-4F58-BAD7-982B631697DD</t>
  </si>
  <si>
    <t>172</t>
  </si>
  <si>
    <t>LOLO040615EC8</t>
  </si>
  <si>
    <t>625 - Régimen de Actividades Empresariales con ingreso a través de las plataformas tecnológicas</t>
  </si>
  <si>
    <t>68EAFBEF-5B0B-5ACF-B819-6D7BFA9A0061</t>
  </si>
  <si>
    <t>1293</t>
  </si>
  <si>
    <t>A5B5872E-1DE8-40E9-9FAA-13D5CE76435C</t>
  </si>
  <si>
    <t>700cb1a4-6cd6-4a86-b484-6a8774400595</t>
  </si>
  <si>
    <t>OAN250128AU1</t>
  </si>
  <si>
    <t>F0ED129C-FDDF-485D-85F2-81B8DBB9118D</t>
  </si>
  <si>
    <t>53017</t>
  </si>
  <si>
    <t>E87FD3C4-D7B9-4059-B58B-61379EC12F63</t>
  </si>
  <si>
    <t>15585</t>
  </si>
  <si>
    <t>SRA1706123U8</t>
  </si>
  <si>
    <t>53B6C37C-6CB5-4BC5-9145-462344C7C5FB</t>
  </si>
  <si>
    <t>131</t>
  </si>
  <si>
    <t>LOGH920617853</t>
  </si>
  <si>
    <t>44D210AF-3971-56D6-8A93-69C3819D979F</t>
  </si>
  <si>
    <t>000007332364</t>
  </si>
  <si>
    <t>A0644EF5-B898-EC4D-9D9B-1B8FD43ED8DD</t>
  </si>
  <si>
    <t>1267</t>
  </si>
  <si>
    <t>CB93B862-E2B0-4921-8374-E867668B691B</t>
  </si>
  <si>
    <t>003936</t>
  </si>
  <si>
    <t>01AAD837-382D-4A12-AB3B-131E62083B90</t>
  </si>
  <si>
    <t>1278</t>
  </si>
  <si>
    <t>BBD9047B-5608-4924-873A-4F6CAEC6D2FF</t>
  </si>
  <si>
    <t>OSCAR MORENO</t>
  </si>
  <si>
    <t>003927</t>
  </si>
  <si>
    <t>4F5F18DF-4DFA-4577-93AF-4847487EF1A1</t>
  </si>
  <si>
    <t>D682A0E5-6000-46D9-B641-78401E454048</t>
  </si>
  <si>
    <t>2639</t>
  </si>
  <si>
    <t>MIRJ850331RK3</t>
  </si>
  <si>
    <t>2C2D74E1-7E0E-52E0-BE42-82941E0459BF</t>
  </si>
  <si>
    <t>447401</t>
  </si>
  <si>
    <t>CSI020226MV4</t>
  </si>
  <si>
    <t>682FBFF2-6D49-42D9-8089-419BC8EF3951</t>
  </si>
  <si>
    <t>5644490</t>
  </si>
  <si>
    <t>API6609273E0</t>
  </si>
  <si>
    <t>35DB234C-2F8B-4941-9945-8C974907055A</t>
  </si>
  <si>
    <t>52899</t>
  </si>
  <si>
    <t>5FD792F7-288B-4437-99D4-0FBBC85780BC</t>
  </si>
  <si>
    <t>999eb8b8-cf82-43c2-9f64-7de782769c51</t>
  </si>
  <si>
    <t>CB6BDD90-8548-48D4-B240-472D8B8487E9</t>
  </si>
  <si>
    <t>471619</t>
  </si>
  <si>
    <t>7A714D5D-FA9E-4DB9-B7C8-77DD1AD50C36</t>
  </si>
  <si>
    <t>114806</t>
  </si>
  <si>
    <t>AAL1010063U2</t>
  </si>
  <si>
    <t>594495A6-BD1C-4A72-A6F8-26CBCB62B388</t>
  </si>
  <si>
    <t>5713</t>
  </si>
  <si>
    <t>95FA69B1-FE32-4CEF-829E-6E2B92DFA58F</t>
  </si>
  <si>
    <t>045122</t>
  </si>
  <si>
    <t>E853C831-7213-42B8-A2DB-22025E1D3593</t>
  </si>
  <si>
    <t>46304</t>
  </si>
  <si>
    <t>24A3CD73-8A47-49C1-A290-EFE90638AFE2</t>
  </si>
  <si>
    <t>114805</t>
  </si>
  <si>
    <t>D2843F1B-7367-4CB7-A983-5673B5CABEBF</t>
  </si>
  <si>
    <t>3165</t>
  </si>
  <si>
    <t>IFO230929L70</t>
  </si>
  <si>
    <t>D384F027-7371-4A3A-8792-FF22016AC6DF</t>
  </si>
  <si>
    <t>COGJ850128DK6</t>
  </si>
  <si>
    <t>FC9379AB-4C54-59F0-85B3-468B1C8EE434</t>
  </si>
  <si>
    <t>GUGL881229UI2</t>
  </si>
  <si>
    <t>E6D45B6E-54CA-5777-AE4E-31769B315953</t>
  </si>
  <si>
    <t>003937</t>
  </si>
  <si>
    <t>5925C72F-2FF8-4EE1-AA07-0FD3A35E6168</t>
  </si>
  <si>
    <t>19837</t>
  </si>
  <si>
    <t>GPA170608UD9</t>
  </si>
  <si>
    <t>FB43CAB1-55B3-4540-9B3D-246A369DDE29</t>
  </si>
  <si>
    <t>5262</t>
  </si>
  <si>
    <t>6108B952-AA48-430C-80C8-0CC6559900E4</t>
  </si>
  <si>
    <t>53001</t>
  </si>
  <si>
    <t>39D528CA-1B77-4767-8C8E-83EEC0708CDA</t>
  </si>
  <si>
    <t>9115</t>
  </si>
  <si>
    <t>B92A9AD0-B7F2-4E77-B405-F025BA3123F1</t>
  </si>
  <si>
    <t>2095</t>
  </si>
  <si>
    <t>A464DD6A-D757-4C01-8D91-FC2D28E7F254</t>
  </si>
  <si>
    <t>9125</t>
  </si>
  <si>
    <t>48D537DD-1330-4AD5-8E83-1EA2223C0220</t>
  </si>
  <si>
    <t>238</t>
  </si>
  <si>
    <t>C2FA7D3B-A37C-42E6-AC10-2979F06762DE</t>
  </si>
  <si>
    <t>2405</t>
  </si>
  <si>
    <t>1A39476B-040E-11F0-AAE7-00155D012007</t>
  </si>
  <si>
    <t>1143927 11439273</t>
  </si>
  <si>
    <t>SCL240307173</t>
  </si>
  <si>
    <t>A20F11A7-85D2-4787-9B45-4EC2209C5176</t>
  </si>
  <si>
    <t>601-62 ~ Capacitación al personal</t>
  </si>
  <si>
    <t>7181</t>
  </si>
  <si>
    <t>LIM190909U8A</t>
  </si>
  <si>
    <t>08375119-98C6-4371-93F3-229314938639</t>
  </si>
  <si>
    <t>593DE6B0-C4FB-4E86-9917-908698A2F97E</t>
  </si>
  <si>
    <t>11975</t>
  </si>
  <si>
    <t>093DA1A7-753E-487B-A471-377CD3FDC21F</t>
  </si>
  <si>
    <t>52031308-80CE-4A95-B25D-41B0670F4B16</t>
  </si>
  <si>
    <t>35669</t>
  </si>
  <si>
    <t>6D40D939-C9CA-4EE7-8821-DA9E1411A66D</t>
  </si>
  <si>
    <t>EA896E36-F9D5-11EF-BAB9-9542736F2017</t>
  </si>
  <si>
    <t>5205</t>
  </si>
  <si>
    <t>CF79DDCC-A930-4CE7-A85B-F78F1D41F0F2</t>
  </si>
  <si>
    <t>38869AB5-FAD8-11EF-839F-37E7E585E937</t>
  </si>
  <si>
    <t>1943</t>
  </si>
  <si>
    <t>ROCA CARRIERS</t>
  </si>
  <si>
    <t>RCA180808LG1</t>
  </si>
  <si>
    <t>B9560165-9388-4E20-9C6B-17028F1ED4CA</t>
  </si>
  <si>
    <t>286</t>
  </si>
  <si>
    <t>3649DFC1-ED67-11EF-A9D7-FD1BDDC8AA2E</t>
  </si>
  <si>
    <t>5225</t>
  </si>
  <si>
    <t>8A1E6C5F-6F01-4576-9F97-32C344EB7A98</t>
  </si>
  <si>
    <t>2025-02-22</t>
  </si>
  <si>
    <t>9113</t>
  </si>
  <si>
    <t>F2315AD4-C85F-4141-A2C3-0BB7776EBDC3</t>
  </si>
  <si>
    <t>1825</t>
  </si>
  <si>
    <t>566CDD00-846B-492C-BA4D-4DC3A25BB030</t>
  </si>
  <si>
    <t>3657</t>
  </si>
  <si>
    <t>3F551D8E-78B6-4FCB-8AAF-1534D8F223B0</t>
  </si>
  <si>
    <t>1900</t>
  </si>
  <si>
    <t>DHA130531H50</t>
  </si>
  <si>
    <t>441F560B-305F-4591-88D8-7069A5C91AB1</t>
  </si>
  <si>
    <t>168</t>
  </si>
  <si>
    <t>A2BFD58E-7B85-420B-BC69-CFB868AF3534</t>
  </si>
  <si>
    <t>166</t>
  </si>
  <si>
    <t>05A20330-2075-4D5F-820A-3667434789FA</t>
  </si>
  <si>
    <t>47078</t>
  </si>
  <si>
    <t>4DD32380-8B07-4E20-855C-14FAB6AEA48C</t>
  </si>
  <si>
    <t>169</t>
  </si>
  <si>
    <t>1DF39264-E31B-4103-AAD5-150C0F8228E1</t>
  </si>
  <si>
    <t>46413</t>
  </si>
  <si>
    <t>0EA56523-9154-4BF1-8C43-E5D496D5918D</t>
  </si>
  <si>
    <t>2130</t>
  </si>
  <si>
    <t>E2CB8FE4-13CD-4BF6-9E48-A1EE40091162</t>
  </si>
  <si>
    <t>47079</t>
  </si>
  <si>
    <t>0F6AAF62-E50E-47FB-B26D-07AE22610C6F</t>
  </si>
  <si>
    <t>CAINTRA</t>
  </si>
  <si>
    <t>167</t>
  </si>
  <si>
    <t>0EA7FB4C-0076-4148-82BA-FA1B306703A9</t>
  </si>
  <si>
    <t>CE624570-047F-5684-8E6B-ECC04407B082</t>
  </si>
  <si>
    <t>2406</t>
  </si>
  <si>
    <t>5A463934-040E-11F0-AAE7-00155D012007</t>
  </si>
  <si>
    <t>00736156</t>
  </si>
  <si>
    <t>9FDEA5E0-09BC-4371-A5D2-AE355EEE5B2A</t>
  </si>
  <si>
    <t>005419249</t>
  </si>
  <si>
    <t>810D0E42-C489-4013-AADC-6F5EB74CCE08</t>
  </si>
  <si>
    <t>4453</t>
  </si>
  <si>
    <t>1F0AA054-F491-11EF-8653-5F8D627BC3D1</t>
  </si>
  <si>
    <t>634</t>
  </si>
  <si>
    <t>0E882770-0046-11F0-A9ED-97227C73D368</t>
  </si>
  <si>
    <t>02985</t>
  </si>
  <si>
    <t>3981E473-7DB2-41C0-AEA4-01151F92B7A8</t>
  </si>
  <si>
    <t>292</t>
  </si>
  <si>
    <t>4DA217E3-F12F-11EF-8C1B-47A0175469C5</t>
  </si>
  <si>
    <t>1582</t>
  </si>
  <si>
    <t>F8CC7E89-418B-441D-A40B-F0A81AE0E914</t>
  </si>
  <si>
    <t>139</t>
  </si>
  <si>
    <t>5C4FA358-F217-430B-BD21-512C88552A9C</t>
  </si>
  <si>
    <t>FD2BCB1D-650D-4ECF-8A86-55551138CF50</t>
  </si>
  <si>
    <t>239</t>
  </si>
  <si>
    <t>1A6B6345-0925-49CF-8B88-F774F5DD9236</t>
  </si>
  <si>
    <t>F355BA29-717F-492C-BA54-DFA338B72708</t>
  </si>
  <si>
    <t>5245</t>
  </si>
  <si>
    <t>B49DB3B1-2200-4F70-8336-1BD696B38B98</t>
  </si>
  <si>
    <t>629</t>
  </si>
  <si>
    <t>41DB5859-59A6-45ED-A137-AED03A805A46</t>
  </si>
  <si>
    <t>003979</t>
  </si>
  <si>
    <t>C49A3770-F23B-408D-888D-FBF6F898A79C</t>
  </si>
  <si>
    <t>4350</t>
  </si>
  <si>
    <t>B5379927-E7F8-11EF-8AA5-0FAA0246E3C4</t>
  </si>
  <si>
    <t>22461</t>
  </si>
  <si>
    <t>CIT4402264P8</t>
  </si>
  <si>
    <t>E9FB70FB-1BBF-4541-9752-974A833E342E</t>
  </si>
  <si>
    <t>1321</t>
  </si>
  <si>
    <t>57958224-B83C-4CC2-9AD6-EE485CDB0E9D</t>
  </si>
  <si>
    <t>170</t>
  </si>
  <si>
    <t>534FCA1F-B785-4D8E-A697-E0ACC869A0A4</t>
  </si>
  <si>
    <t>11908</t>
  </si>
  <si>
    <t>868ED2D5-30E5-4134-9BD1-450BE82D2844</t>
  </si>
  <si>
    <t>132</t>
  </si>
  <si>
    <t>4E959B6D-47EE-4063-B7A8-8A7D25F4AFDD</t>
  </si>
  <si>
    <t>CN1584</t>
  </si>
  <si>
    <t>D0F1912F-AA30-4D24-AC5B-3356D5A853E6</t>
  </si>
  <si>
    <t>4456</t>
  </si>
  <si>
    <t>B07E10F5-F499-11EF-8292-F9CD763B2489</t>
  </si>
  <si>
    <t>632</t>
  </si>
  <si>
    <t>7DF10F16-FF93-11EF-A5DC-49B13BBC556D</t>
  </si>
  <si>
    <t>46520</t>
  </si>
  <si>
    <t>4EA44D17-7673-4F8B-BEF6-AA757A8958B5</t>
  </si>
  <si>
    <t>277</t>
  </si>
  <si>
    <t>DAZ230921IN3</t>
  </si>
  <si>
    <t>8E56C8C6-8D7E-4FD6-B1C5-EF3DC96DF371</t>
  </si>
  <si>
    <t>07BA44CA-F8DB-56B2-AD69-BC00749ECC16</t>
  </si>
  <si>
    <t>633</t>
  </si>
  <si>
    <t>1F846919-0045-11F0-9217-617F6A9DF60C</t>
  </si>
  <si>
    <t>291</t>
  </si>
  <si>
    <t>5D6D2C6A-F12E-11EF-B6FF-BFD336D459E9</t>
  </si>
  <si>
    <t>15199</t>
  </si>
  <si>
    <t>E67E8C50-1662-4ADE-8468-989068462C0E</t>
  </si>
  <si>
    <t>93</t>
  </si>
  <si>
    <t>C3684AB2-80E7-4478-A717-F9971EEC8D07</t>
  </si>
  <si>
    <t>030B3D2A-4821-4182-8210-1B25A8922E36</t>
  </si>
  <si>
    <t>0DF07D2D-7C2E-4BE8-9330-C159A8EB2086</t>
  </si>
  <si>
    <t>11912</t>
  </si>
  <si>
    <t>B0693DE5-C98A-4467-A373-9F1EBF124D29</t>
  </si>
  <si>
    <t>Registro Patronal</t>
  </si>
  <si>
    <t>Empleado</t>
  </si>
  <si>
    <t>Importe Total del Comprobante</t>
  </si>
  <si>
    <t>Percepciones Gravadas</t>
  </si>
  <si>
    <t>Percepciones Exentas</t>
  </si>
  <si>
    <t>Otros Pagos</t>
  </si>
  <si>
    <t>Otras Deducciones</t>
  </si>
  <si>
    <t>Percepciones Gravadas Efectivamente Pagadas</t>
  </si>
  <si>
    <t>Percepciones Exentas Efectivamente Pagadas</t>
  </si>
  <si>
    <t>Folio fiscal (UUID)</t>
  </si>
  <si>
    <t>Sueldos</t>
  </si>
  <si>
    <t>D4245153108</t>
  </si>
  <si>
    <t>GUSTAVO UBILLA GONZALEZ</t>
  </si>
  <si>
    <t>UIGG981008633</t>
  </si>
  <si>
    <t>3F68AEC6-CB58-4003-B050-9400D0A386FE</t>
  </si>
  <si>
    <t>RENATA SCALISE CAMARENA</t>
  </si>
  <si>
    <t>SACR980623PR8</t>
  </si>
  <si>
    <t>3ECFD8EE-5371-431E-8CF9-7031F7BAA7ED</t>
  </si>
  <si>
    <t>MARIA REFUGIO PEREZ ALDAPE</t>
  </si>
  <si>
    <t>PEAR650521DM5</t>
  </si>
  <si>
    <t>178051E6-66DD-4702-8ACB-FDC08DDF94E9</t>
  </si>
  <si>
    <t>ALMA JUDITH BERTOLDI TOSTADO</t>
  </si>
  <si>
    <t>BETA6905222K7</t>
  </si>
  <si>
    <t>7539D272-280E-429E-8AA3-9DB46D439056</t>
  </si>
  <si>
    <t>GUMARO MARTINEZ SALAZAR</t>
  </si>
  <si>
    <t>MASG990720A61</t>
  </si>
  <si>
    <t>B2C492C9-9F48-4C64-9D58-C39D1FC446AE</t>
  </si>
  <si>
    <t>FRANCISCO MARTINEZ RODRIGUEZ</t>
  </si>
  <si>
    <t>MARF8904144U6</t>
  </si>
  <si>
    <t>E0070B72-A06C-440B-8007-722420B097ED</t>
  </si>
  <si>
    <t>ANA GABRIELA RUVALCABA RUIZ</t>
  </si>
  <si>
    <t>RURA8605298B0</t>
  </si>
  <si>
    <t>6F421CD2-52DB-4FAF-9985-114A74A223F8</t>
  </si>
  <si>
    <t>CLARA ILSE ALVAREZ LEYVA</t>
  </si>
  <si>
    <t>AALC880606Q10</t>
  </si>
  <si>
    <t>AF337A77-ED8B-41F9-8A62-4E9A9858B08C</t>
  </si>
  <si>
    <t>ERIKA CRISTINA MURILLO BECERRA</t>
  </si>
  <si>
    <t>MUBE810616F61</t>
  </si>
  <si>
    <t>DD0A3306-5623-4C78-B435-D3B109C0B173</t>
  </si>
  <si>
    <t>JOSE LUIS BARRON CASANOVA</t>
  </si>
  <si>
    <t>BACL921013QV9</t>
  </si>
  <si>
    <t>6CDD2060-CCD9-4314-A09B-B8D8327EBBD3</t>
  </si>
  <si>
    <t>JOSAFAT EZEQUIAS PAZ NARVAEZ</t>
  </si>
  <si>
    <t>PANJ910205TQ0</t>
  </si>
  <si>
    <t>2C0F6E5C-FF52-4052-A67A-ECC8B6E983A9</t>
  </si>
  <si>
    <t>MARIA ADILENE GOMEZ ORTIZ</t>
  </si>
  <si>
    <t>GOOA870308QC0</t>
  </si>
  <si>
    <t>7C8F2A22-D153-448F-B6E6-CC86AFB0E14B</t>
  </si>
  <si>
    <t>DANIEL DE LA VEGA CARDENAS</t>
  </si>
  <si>
    <t>VECD780418LE8</t>
  </si>
  <si>
    <t>83FF9F2C-01A8-4825-A1E6-9937F913AE88</t>
  </si>
  <si>
    <t>KIMBERLY CAROLINA ROSALES GARCIA</t>
  </si>
  <si>
    <t>ROGK991231D14</t>
  </si>
  <si>
    <t>D6AB0F55-F602-4734-AFB2-968303B37BA3</t>
  </si>
  <si>
    <t>BYRON IVAN TORRES SOLIS</t>
  </si>
  <si>
    <t>TOSB951111PR1</t>
  </si>
  <si>
    <t>D28256EB-B2A5-4110-8864-779C72E42D86</t>
  </si>
  <si>
    <t>JOSE CARLOS PEREZ GOMEZ</t>
  </si>
  <si>
    <t>PEGC0011029M8</t>
  </si>
  <si>
    <t>599DBC14-808B-4F0D-AEBC-40E5D2DB1228</t>
  </si>
  <si>
    <t>PEDRO DANIEL LOPEZ GONZALEZ</t>
  </si>
  <si>
    <t>LOGP9811116Y1</t>
  </si>
  <si>
    <t>45A7D4E1-30A2-4BCE-BF6B-6D55647D3EC1</t>
  </si>
  <si>
    <t>ENRIQUE HERRERA DE LA GARZA</t>
  </si>
  <si>
    <t>HEGE9508113Q0</t>
  </si>
  <si>
    <t>D59FE9A2-6985-4DD9-B576-23488C3A5706</t>
  </si>
  <si>
    <t>ANASTASIIA NESTERUK</t>
  </si>
  <si>
    <t>NEAN990311R66</t>
  </si>
  <si>
    <t>54408CC7-894D-4CBA-A25B-9E7D47A492BB</t>
  </si>
  <si>
    <t>MARIO ALBERTO MARQUEZ SALAZAR</t>
  </si>
  <si>
    <t>MASM9701314V5</t>
  </si>
  <si>
    <t>618F9739-29FD-4C13-B746-2DEBC4007850</t>
  </si>
  <si>
    <t>ANGEL IVAN NUÑEZ RAMIREZ</t>
  </si>
  <si>
    <t>NURA821022FI3</t>
  </si>
  <si>
    <t>67FA1705-7F7A-4B88-B7D4-505C56E7C1A9</t>
  </si>
  <si>
    <t>LUIS JORGE CHALITA GONZALEZ</t>
  </si>
  <si>
    <t>CAGL690910Q66</t>
  </si>
  <si>
    <t>24B5DC0B-9263-433E-99C0-A246343061B5</t>
  </si>
  <si>
    <t>LUCIA SOSA ALANIS</t>
  </si>
  <si>
    <t>SOAL9202074A0</t>
  </si>
  <si>
    <t>23AA3409-4805-4D74-A9BF-994F02EB352B</t>
  </si>
  <si>
    <t>LUZ ANAHI MERCADO CASSIO</t>
  </si>
  <si>
    <t>MECL811230AN4</t>
  </si>
  <si>
    <t>980F9246-9E3F-45B1-9B82-5914D419B297</t>
  </si>
  <si>
    <t>CAROLINA VAZQUEZ DEL CASTILLO</t>
  </si>
  <si>
    <t>VACC690315221</t>
  </si>
  <si>
    <t>CCA0A94A-E5BF-4900-8AD7-D992D0EC63FD</t>
  </si>
  <si>
    <t>DIEGO SOLIS DELGADO</t>
  </si>
  <si>
    <t>SODD970721PK4</t>
  </si>
  <si>
    <t>768B1A69-52C6-4522-8602-30560C4DDB6C</t>
  </si>
  <si>
    <t>OSCAR MORENO GONZALEZ</t>
  </si>
  <si>
    <t>MOGO920308619</t>
  </si>
  <si>
    <t>E575FA2C-F16D-4EC2-9541-974045FA32CB</t>
  </si>
  <si>
    <t>DIANA PATRICIA VAZQUEZ DEL CASTILLO</t>
  </si>
  <si>
    <t>VACD790621I16</t>
  </si>
  <si>
    <t>642DE9BD-1149-4B58-8938-BCA1EEA42AFB</t>
  </si>
  <si>
    <t>ILSE LORENA GARCIA RAMIREZ</t>
  </si>
  <si>
    <t>GARI970107HH6</t>
  </si>
  <si>
    <t>03F258CE-66E1-4283-8EA8-03EFE1670AB0</t>
  </si>
  <si>
    <t>ARNOLD CANO PEREZ</t>
  </si>
  <si>
    <t>CAPA9608291I0</t>
  </si>
  <si>
    <t>C741775B-922B-45C7-9DA7-130A293FF84B</t>
  </si>
  <si>
    <t>CAROLINA FUENTES RAMIREZ</t>
  </si>
  <si>
    <t>FURC951220K21</t>
  </si>
  <si>
    <t>95D1C891-07E5-4CB4-BDE9-1B852AE119D0</t>
  </si>
  <si>
    <t>CAROLINA VALLES RANGEL</t>
  </si>
  <si>
    <t>VARC990505980</t>
  </si>
  <si>
    <t>801AB062-906E-40DA-BAC2-DF707B46CF57</t>
  </si>
  <si>
    <t>DEYNA MICHELLE DE LA GARZA NUÑEZ</t>
  </si>
  <si>
    <t>GAND970420RG3</t>
  </si>
  <si>
    <t>C034CB7D-EE28-44B4-A746-CAE3C6C46D67</t>
  </si>
  <si>
    <t>DANIEL ORTEGA POSADA</t>
  </si>
  <si>
    <t>OEPD940610VC5</t>
  </si>
  <si>
    <t>FAEA8E4B-26AD-4B3A-BC88-E4714E664D3A</t>
  </si>
  <si>
    <t>ISMAEL HERNANDEZ SANCHEZ</t>
  </si>
  <si>
    <t>HESI82090333A</t>
  </si>
  <si>
    <t>D404D9E4-9CDA-4BE1-A54D-9BD67A962EED</t>
  </si>
  <si>
    <t>DAVID ARTURO MARTINEZ GARCIA</t>
  </si>
  <si>
    <t>MAGD980403610</t>
  </si>
  <si>
    <t>252A2199-2092-415E-BE12-E9BCA158C982</t>
  </si>
  <si>
    <t>DIANA ALEJANDRA SANTIAGO GARZA</t>
  </si>
  <si>
    <t>SAGD94121947A</t>
  </si>
  <si>
    <t>93EA4E35-A69A-4585-9C1A-AB77B0F27110</t>
  </si>
  <si>
    <t>IVETTE ROSSANO GARCIA</t>
  </si>
  <si>
    <t>ROGI801203KM5</t>
  </si>
  <si>
    <t>9F7B34AD-5117-472E-B2AD-CF3ACF10A579</t>
  </si>
  <si>
    <t>NATALIA MONTSERRAT CASTRO SEPULVEDA</t>
  </si>
  <si>
    <t>CASN981106EV9</t>
  </si>
  <si>
    <t>7374AD06-1E9F-4C61-A39F-0C7146702F83</t>
  </si>
  <si>
    <t>SALVADOR URIBE AGUIRRE</t>
  </si>
  <si>
    <t>UIAS801027U38</t>
  </si>
  <si>
    <t>0C6F3974-5B8F-4FC7-978C-B48B66C1E545</t>
  </si>
  <si>
    <t>JOSUE JAIR DEL RIO HERNANDEZ</t>
  </si>
  <si>
    <t>RIHJ011121I85</t>
  </si>
  <si>
    <t>C7A1A2C0-E351-46CC-BF3A-7751C3FF9649</t>
  </si>
  <si>
    <t>EDGAR DAVID BLANCO GONZALEZ</t>
  </si>
  <si>
    <t>BAGE9509061X9</t>
  </si>
  <si>
    <t>9A4F9C06-A666-4E90-A0D8-F5556153FBF7</t>
  </si>
  <si>
    <t>FRIDA SOFIA CASAS GALLO</t>
  </si>
  <si>
    <t>CAGF980428KV9</t>
  </si>
  <si>
    <t>1A20BCC6-234D-402C-B0DA-32041C70EAE9</t>
  </si>
  <si>
    <t>FERNANDO IVAN SOTO ARMENTA</t>
  </si>
  <si>
    <t>SOAF8409159Z2</t>
  </si>
  <si>
    <t>BF762A33-BFFA-4B15-BB03-39DD8BC53804</t>
  </si>
  <si>
    <t>KEVIN DANIEL GUERRERO GARZA</t>
  </si>
  <si>
    <t>GUGK001118AE3</t>
  </si>
  <si>
    <t>5D921AF7-E611-4DDE-9882-59B02D540C6E</t>
  </si>
  <si>
    <t>RAMON GERARDO HERRERA ROJAS</t>
  </si>
  <si>
    <t>HERR840306115</t>
  </si>
  <si>
    <t>3C4A23D1-C4E8-4FF2-864A-B0A3727C81C4</t>
  </si>
  <si>
    <t>ROBERTO CARLOS URESTI GALLEGOS</t>
  </si>
  <si>
    <t>UEGR910917B90</t>
  </si>
  <si>
    <t>AABD46EE-FE00-4F98-A730-985F3CCE73A2</t>
  </si>
  <si>
    <t>DIEGO ESPARZA ESPERICUETA</t>
  </si>
  <si>
    <t>EAED001209JB6</t>
  </si>
  <si>
    <t>5B0C9669-2BA0-40F6-BA0F-5CD91128E604</t>
  </si>
  <si>
    <t>VIANEY VILLALOBOS ZAMORA</t>
  </si>
  <si>
    <t>VIZV980104836</t>
  </si>
  <si>
    <t>00584721-3F6C-4CBC-AA29-28D28E692431</t>
  </si>
  <si>
    <t>MIGUEL EDUARDO GOMEZ ARANA</t>
  </si>
  <si>
    <t>GOAM7101197B2</t>
  </si>
  <si>
    <t>66B68B77-FC7D-47DC-A16F-8004BB85405B</t>
  </si>
  <si>
    <t>YURIDIA RAMIREZ LOZANO</t>
  </si>
  <si>
    <t>RALY960428TDA</t>
  </si>
  <si>
    <t>D5CAADCF-8004-4CBD-AF2F-9CE29D00A0F6</t>
  </si>
  <si>
    <t>NHYLSE BERENICE GARZA GARCIA</t>
  </si>
  <si>
    <t>GAGN980514QY8</t>
  </si>
  <si>
    <t>A3D1596A-C4E3-440B-92F6-12056DEDF833</t>
  </si>
  <si>
    <t>THELMA YUREL ALMAGUER CORTINA</t>
  </si>
  <si>
    <t>AACT9910033I3</t>
  </si>
  <si>
    <t>DCC8CAAD-7AA9-46BA-BF32-98AC9A4E7B9C</t>
  </si>
  <si>
    <t>ANA KAREN DAVILA ESQUIVEL</t>
  </si>
  <si>
    <t>DAEA010706MS7</t>
  </si>
  <si>
    <t>875C2848-59EF-4D28-8681-540CB893513E</t>
  </si>
  <si>
    <t>GAEM920818GW3</t>
  </si>
  <si>
    <t>AA0E8868-FCBC-4C27-84DC-61605AB97C11</t>
  </si>
  <si>
    <t>EMILIO RAMIREZ FLORES</t>
  </si>
  <si>
    <t>RAFE980223CE2</t>
  </si>
  <si>
    <t>7A9DF25A-5372-44F3-BB70-441BFAA2B042</t>
  </si>
  <si>
    <t>960E0AF2-1AE3-4AC0-916A-B415C39701D6</t>
  </si>
  <si>
    <t>0233B88B-B5AF-45A4-A4A7-C1506B19463F</t>
  </si>
  <si>
    <t>3C05B3BA-5519-44E2-BCD1-09114ECF259B</t>
  </si>
  <si>
    <t>C184D633-A8CF-403E-80B5-439C73530866</t>
  </si>
  <si>
    <t>C2384F4F-A92C-4D96-A8D0-4627C494C490</t>
  </si>
  <si>
    <t>9BF4A90A-A9B6-498F-8C25-1B7EB5874EAC</t>
  </si>
  <si>
    <t>9E22B71B-82B5-4A59-B976-D40B51ED584E</t>
  </si>
  <si>
    <t>46E3AB4A-43BF-4DC2-BD46-D57878059961</t>
  </si>
  <si>
    <t>DD785C3D-14FB-4C61-AD20-D268749AC38A</t>
  </si>
  <si>
    <t>24A1CF2A-B5F3-403A-81E4-7735DC5332AB</t>
  </si>
  <si>
    <t>E233EF34-264C-4FA6-894E-B306EDC65962</t>
  </si>
  <si>
    <t>5423BE7E-BF0B-4F92-A7C0-DC99A971BF0C</t>
  </si>
  <si>
    <t>1EF220ED-1F93-4FF5-B51F-C80A3C369F2C</t>
  </si>
  <si>
    <t>32B80E95-D311-4E2E-A56C-FCDAAF6C4DDA</t>
  </si>
  <si>
    <t>CD52C840-AE4E-49BE-876A-98C25A9B8586</t>
  </si>
  <si>
    <t>6DE0C91B-F79F-4354-AEEF-C4A4B3E0DD97</t>
  </si>
  <si>
    <t>F22FDBCE-876A-4AC8-A7FA-4883884AE817</t>
  </si>
  <si>
    <t>0C1996AF-2C66-48A3-82D1-8E98845F38BD</t>
  </si>
  <si>
    <t>33AEB809-C85C-446C-AD9F-D5B2D8CB2455</t>
  </si>
  <si>
    <t>E3FF6103-26A4-4D6A-A22C-EAC4092AE5B2</t>
  </si>
  <si>
    <t>EA7026C5-FA4B-4597-87B8-DFBB57E8BAA6</t>
  </si>
  <si>
    <t>B560CF4E-E7E9-4ACA-91A9-EB84F02C7A6C</t>
  </si>
  <si>
    <t>4E62D44B-3815-4B8A-AACB-BAD951442148</t>
  </si>
  <si>
    <t>561EDB91-A91F-4DFF-ABF9-F1ED578CE421</t>
  </si>
  <si>
    <t>9632CB62-E1F3-4314-AC8B-3B4981CFA72B</t>
  </si>
  <si>
    <t>E177C9B9-EFD4-4E87-A533-E01FE875E69A</t>
  </si>
  <si>
    <t>6311C790-07DB-4050-8A83-C0EDA91B102C</t>
  </si>
  <si>
    <t>7C72C607-3734-4DA8-8A34-98B8DC6844EC</t>
  </si>
  <si>
    <t>29BCB990-191A-459A-ACEA-B44A10EC0D75</t>
  </si>
  <si>
    <t>9BC19171-7F3A-4393-844C-F4A6716A7A36</t>
  </si>
  <si>
    <t>AAE0A1EB-D684-41FC-896F-4B5EAC1D4006</t>
  </si>
  <si>
    <t>E3EB2640-C69D-45E4-9D99-FBC54A77543D</t>
  </si>
  <si>
    <t>7331C63A-010D-4654-9A3F-68BF5AE8EE14</t>
  </si>
  <si>
    <t>CD2EA466-39AA-4273-92D3-3AAB390654C6</t>
  </si>
  <si>
    <t>20D5D1DA-2D60-4AFC-986E-F87B3AA637FA</t>
  </si>
  <si>
    <t>908F0C8B-FBD2-48ED-9E11-443EDEB9DF34</t>
  </si>
  <si>
    <t>D7FCD22B-71FE-4288-B21F-0683630A9A6C</t>
  </si>
  <si>
    <t>4641EE8C-D59A-440A-B5DD-BA8131654DC1</t>
  </si>
  <si>
    <t>9BC03AB0-2540-4C5B-B95D-D3B9F5BC5B84</t>
  </si>
  <si>
    <t>5B7906A7-D14D-4437-B904-0647BCB8922C</t>
  </si>
  <si>
    <t>084C716A-1722-4615-B514-83A116ED0591</t>
  </si>
  <si>
    <t>3F443B44-7DBE-4DB3-B8AD-D06F45D90848</t>
  </si>
  <si>
    <t>44E65FB8-EA82-49B8-A0FA-112CAA3278DE</t>
  </si>
  <si>
    <t>0E2A3966-0587-4860-97CC-D72A44958F41</t>
  </si>
  <si>
    <t>0069B103-ED86-4955-8436-B3DE32AC8BCC</t>
  </si>
  <si>
    <t>820D68BE-E44E-47FF-B78D-65A460A00179</t>
  </si>
  <si>
    <t>A7C9D041-9FD7-48E5-B12B-620ADAB3AB07</t>
  </si>
  <si>
    <t>DAEC01CF-054E-41A0-80EB-5115F0B88939</t>
  </si>
  <si>
    <t>7AF5B13E-ACC0-4ED0-89EC-7C7E9A8ABF97</t>
  </si>
  <si>
    <t>006775D5-EE04-49B6-AF09-F5B8AC4C7B38</t>
  </si>
  <si>
    <t>824D4B89-7F15-4E10-86CB-8C9C2A512457</t>
  </si>
  <si>
    <t>2B4BACED-D945-4BE1-B690-B86AAAECA8F5</t>
  </si>
  <si>
    <t>E488CBF8-EA9D-4FA4-AC44-258F036E5356</t>
  </si>
  <si>
    <t>61B409B2-D48B-428F-9CE2-BB469D833FB0</t>
  </si>
  <si>
    <t>EC6B73CD-D36D-44C5-9413-AB32DD3D783A</t>
  </si>
  <si>
    <t>6FAF0F1C-5529-4764-9306-A4F97AB94B75</t>
  </si>
  <si>
    <t>5BCE86AC-4120-464F-97ED-4F329C5A2CE8</t>
  </si>
  <si>
    <t>04CE4031-C56E-4EEA-A4B6-3867BD9F0DC1</t>
  </si>
  <si>
    <t>D33C8807-DA6F-4595-88AC-388D483EBF23</t>
  </si>
  <si>
    <t>1604D3FF-EB54-45A5-9E71-CE18CC265797</t>
  </si>
  <si>
    <t>C696B6E4-6E18-4FC4-977A-18D026BF7A5E</t>
  </si>
  <si>
    <t>078BC0A4-82C2-46C1-86D2-FFD10DA59990</t>
  </si>
  <si>
    <t>EC3C3BB5-50DD-4CFE-8BE6-34DEFF157124</t>
  </si>
  <si>
    <t>B2D30235-C6CE-4628-91A5-BDE9A38E667D</t>
  </si>
  <si>
    <t>EC32B6C1-FA5A-484B-BE35-1AB4B534443D</t>
  </si>
  <si>
    <t>EB24091D-B066-4290-ABB0-FEE92A5C4FB5</t>
  </si>
  <si>
    <t>C7D94AFF-6A9C-46DB-BC29-1C4A5AA60025</t>
  </si>
  <si>
    <t>3BD1D01F-7923-4949-AB37-AEF53C45FFEC</t>
  </si>
  <si>
    <t>A3D56ACD-FC79-4705-B081-1D20E4F99406</t>
  </si>
  <si>
    <t>94612752-AE37-4735-AFC1-FCA6EB839B68</t>
  </si>
  <si>
    <t>6C5359D9-1C96-4075-8027-E26233DE8F7F</t>
  </si>
  <si>
    <t>F5A29299-D9A1-489E-8A13-725A439C2281</t>
  </si>
  <si>
    <t>ADF3CBF5-87CB-467C-9C94-950A6A83E8BD</t>
  </si>
  <si>
    <t>FCF2B9E7-EEA8-489D-9803-ED0148023C48</t>
  </si>
  <si>
    <t>B98E4F63-C4CE-4112-BD27-895F5F67B8B1</t>
  </si>
  <si>
    <t>702791FD-83D2-47E5-ABC1-3AB6149C0B05</t>
  </si>
  <si>
    <t>EABD5D29-AE6A-4EEE-91BA-4FA17595D3AA</t>
  </si>
  <si>
    <t>19E792CB-465D-4BFE-936B-CE486F338534</t>
  </si>
  <si>
    <t>E3F51708-738F-49D1-BD7E-22B79816F0DC</t>
  </si>
  <si>
    <t>1A1FF27C-A08A-4829-B830-5EE3AA89C44A</t>
  </si>
  <si>
    <t>30E898D0-31DE-4850-AF1E-9509A54EF826</t>
  </si>
  <si>
    <t>FBEE2814-477B-4E8E-8697-AE3123ED58F3</t>
  </si>
  <si>
    <t>7C99C67D-EF26-4DB3-8156-5C09DD354C78</t>
  </si>
  <si>
    <t>DFF14B45-D1C4-440F-94AE-640F900C1BF2</t>
  </si>
  <si>
    <t>D46E3988-4874-41AA-BA33-CAB2F23495E6</t>
  </si>
  <si>
    <t>1ABB2EC7-9B05-4D96-ABE5-C158F87C9D2F</t>
  </si>
  <si>
    <t>7DE68D43-C30B-4DA9-9606-14CA45D3755E</t>
  </si>
  <si>
    <t>Indemnización o Separación</t>
  </si>
  <si>
    <t>6165437B-31C8-4AFF-B01B-472FBE106723</t>
  </si>
  <si>
    <t>8FAC1794-28E1-4064-B420-526C9681ED73</t>
  </si>
  <si>
    <t>BFA51C66-39E9-4CDA-91E2-E6327C05E971</t>
  </si>
  <si>
    <t>E39EA656-A67F-4454-96C6-4C794C111A9F</t>
  </si>
  <si>
    <t>3F39D926-FAFE-4398-9DFD-C93676EA9A84</t>
  </si>
  <si>
    <t>DFABC178-27A6-4338-9327-C8DF3307F9E1</t>
  </si>
  <si>
    <t>1289D969-5418-4F09-8C8F-793428875196</t>
  </si>
  <si>
    <t>454ADD9D-8576-4F94-99FD-5E2815174FD6</t>
  </si>
  <si>
    <t>86640A90-A15A-455A-87A9-1CD01E24E498</t>
  </si>
  <si>
    <t>F2E17931-9061-4664-9C52-D174460547EE</t>
  </si>
  <si>
    <t>F716DD0E-6F34-44D3-BB83-0E6C5F8BFFAA</t>
  </si>
  <si>
    <t>076A145E-57BA-46E7-B0CF-D7E7811182B4</t>
  </si>
  <si>
    <t>DF140209-39CD-408B-A6D6-117A0B0D0CE3</t>
  </si>
  <si>
    <t>B3F69890-D0FB-411B-8953-F47BE3706886</t>
  </si>
  <si>
    <t>D0E6AE39-8889-49AA-A5AF-95D3BC02E225</t>
  </si>
  <si>
    <t>4B038794-080E-4764-90C3-E41A54F1C788</t>
  </si>
  <si>
    <t>1E635B1E-D41C-42BE-A1B6-0FAB169B223C</t>
  </si>
  <si>
    <t>AA4F1DA7-0FF1-49FB-AAD4-CE95845DBD67</t>
  </si>
  <si>
    <t>42C56189-044C-4742-9F18-CB4CB23E3364</t>
  </si>
  <si>
    <t>7283A016-AAF6-4478-AA38-CF998660F429</t>
  </si>
  <si>
    <t>9C90C03D-21C4-4A05-AFE1-025E35581E66</t>
  </si>
  <si>
    <t>94A84268-BE98-44E5-9109-76C55C1AD448</t>
  </si>
  <si>
    <t>0772164C-9919-4982-974C-1CF78CBC312D</t>
  </si>
  <si>
    <t>8ADD7FDB-1796-4203-B0B7-6C8E4F7DDDA8</t>
  </si>
  <si>
    <t>61814A63-AD78-4658-9BF8-5E8BBB81316B</t>
  </si>
  <si>
    <t>640D68F5-07D2-4D73-9C93-BFC1690EDC2D</t>
  </si>
  <si>
    <t>3217AAAA-371C-4CC2-ADBA-00BCD3C82D15</t>
  </si>
  <si>
    <t>C2DC50B2-71C6-41EA-8BA8-51A4FC9ECD9C</t>
  </si>
  <si>
    <t>DB29624A-D939-4A69-B998-AF879790D3A8</t>
  </si>
  <si>
    <t>B85AB90B-B23D-45C5-923C-F2884E4C994C</t>
  </si>
  <si>
    <t>9482468E-BEF5-45B1-85F8-37BA39283C5C</t>
  </si>
  <si>
    <t>515B9050-7A95-47CB-9ACC-F213D0BF0E76</t>
  </si>
  <si>
    <t>16475EF8-E7E4-4A65-9348-F01AD0708168</t>
  </si>
  <si>
    <t>5D11843B-7DB8-48C8-B7DA-5C2941E1842B</t>
  </si>
  <si>
    <t>F1D85BED-91AE-47B0-A602-7F6212EB4E05</t>
  </si>
  <si>
    <t>3AE0C1B1-7063-46B5-A08A-0E2C7C546E2A</t>
  </si>
  <si>
    <t>2B2AB0BF-98AC-43FF-BB4C-13DC2A8018FE</t>
  </si>
  <si>
    <t>85D76F46-0C65-4521-AA98-C037BCC4278B</t>
  </si>
  <si>
    <t>0A91DAB9-93EC-4654-B26B-01E1A3F612E0</t>
  </si>
  <si>
    <t>B74943EE-9AA6-4F57-B51F-16B2D4EE5BE7</t>
  </si>
  <si>
    <t>217172A2-38ED-4391-BC91-9982B34AFC5C</t>
  </si>
  <si>
    <t>E6BC5C82-FF4A-4127-B908-B815141B53A6</t>
  </si>
  <si>
    <t>0DA06673-E761-454C-BFBA-46E17B5EE2D7</t>
  </si>
  <si>
    <t>516C4BD8-6FE7-48FC-8275-E71BEA0C37EB</t>
  </si>
  <si>
    <t>1595358C-A96C-43BD-979C-13FF7515B07F</t>
  </si>
  <si>
    <t>5ACEDD96-1BFB-4346-9A94-4A5241D0800D</t>
  </si>
  <si>
    <t>FDE07A92-69C7-40EC-B177-63BB9A2F52B3</t>
  </si>
  <si>
    <t>B3B6D2F5-44CE-4E0E-BDC8-A621448474EC</t>
  </si>
  <si>
    <t>BCAC1F63-2CEE-4A90-B0D3-2FC0F30F195A</t>
  </si>
  <si>
    <t>D65B5CA3-9E82-4F4F-AD35-110CF2AEA90C</t>
  </si>
  <si>
    <t>0E3EFEEA-1BDE-4134-BFB4-BBE48DBC9EBE</t>
  </si>
  <si>
    <t>A09CC18E-BCB9-44B8-981E-9A108B6FE31D</t>
  </si>
  <si>
    <t>579D9E97-C96C-4FE5-AAF7-F5B05EFB098A</t>
  </si>
  <si>
    <t>D161AAC0-7E3E-4CF1-9C7C-165F4F1DB8E3</t>
  </si>
  <si>
    <t>B8F6B4A2-4D6F-4815-A9FB-69C9497F1658</t>
  </si>
  <si>
    <t>04405AE5-D98E-493C-B1C0-B3F6A7353B45</t>
  </si>
  <si>
    <t>0EF8E367-5180-48E8-8894-5A6B22D8E0CD</t>
  </si>
  <si>
    <t>0F577731-5A40-4E41-891D-B51FB95E6404</t>
  </si>
  <si>
    <t>E08C4F04-6CF1-42F8-8788-D99B39FE6D9A</t>
  </si>
  <si>
    <t>6DC057EB-7170-481E-AC87-AFB89543EF85</t>
  </si>
  <si>
    <t>DE7441E6-F9FB-4665-9594-E1E6C74A15D6</t>
  </si>
  <si>
    <t>5FCB2C78-AE3B-4BD8-8089-B30047B89594</t>
  </si>
  <si>
    <t>1595EF59-5BB3-44BA-8EF2-D7AEFA7B0FC1</t>
  </si>
  <si>
    <t>6B708DEF-CC5A-4484-B24C-8B2FB46D72B8</t>
  </si>
  <si>
    <t>0495BA53-E715-4590-A5F4-39A0E3FB9D27</t>
  </si>
  <si>
    <t>8FA6DC02-A62A-4C9F-B691-131CF9BE399E</t>
  </si>
  <si>
    <t>CA9EA33D-6EB9-4981-B1B9-A76042F670AB</t>
  </si>
  <si>
    <t>1FD0ACCA-869D-4010-A951-36BC90D31AD4</t>
  </si>
  <si>
    <t>776AC8F9-75FC-4CC9-85C4-122BB778985D</t>
  </si>
  <si>
    <t>CD47D165-7153-4506-818D-3173F9B9A915</t>
  </si>
  <si>
    <t>EBB66786-C413-4A35-ABC1-17D879B125A0</t>
  </si>
  <si>
    <t>1307DAEA-F5A8-4DEE-A71D-0A15DC1BCB52</t>
  </si>
  <si>
    <t>85E38AF2-61F1-4352-9C03-06F414433A32</t>
  </si>
  <si>
    <t>E20A1C50-B6CF-4186-AE97-DF6C8D8CECE1</t>
  </si>
  <si>
    <t>0130DF69-DCFE-4722-AB08-3C484E1707DE</t>
  </si>
  <si>
    <t>E6145460-1592-4732-AA9A-7463B5CDC6B1</t>
  </si>
  <si>
    <t>FE5F5254-E956-49FD-B9DC-488918C96901</t>
  </si>
  <si>
    <t>D767703B-08A4-4596-9745-AE5D39F95DE1</t>
  </si>
  <si>
    <t>B6D407A0-0975-4667-9133-FB0B168BA917</t>
  </si>
  <si>
    <t>96CC89BB-4CA2-4EB5-BD8D-4BE76237D3C4</t>
  </si>
  <si>
    <t>84C4B265-8F9A-4467-940A-77C919280C84</t>
  </si>
  <si>
    <t>457DCF3A-CECB-4438-927E-FCE83B165B61</t>
  </si>
  <si>
    <t>22252DA3-686B-48EC-B5E7-46BB8AE239C4</t>
  </si>
  <si>
    <t>20DB1189-5BC0-4744-B7D5-389810B92104</t>
  </si>
  <si>
    <t>F6903084-ECE5-4437-B2C5-3B5B843DDB20</t>
  </si>
  <si>
    <t>AE899F7C-2FDB-4412-ADED-2C7DD0857F43</t>
  </si>
  <si>
    <t>71024C23-07A1-404F-9398-9329ED1EF66C</t>
  </si>
  <si>
    <t>06965F49-74BE-40C8-8EB9-98EFE9646F41</t>
  </si>
  <si>
    <t>9786269E-3AB2-417A-ADCD-C8A7C01B0928</t>
  </si>
  <si>
    <t>F088F75C-B43C-4F22-BE22-9D7E9A4CB822</t>
  </si>
  <si>
    <t>0C6A2D12-87DA-4ECE-948F-4AD9AE02D108</t>
  </si>
  <si>
    <t>9C69C768-6826-4D5D-892F-CF3DBD5E4BF7</t>
  </si>
  <si>
    <t>6A7D567D-B39E-4518-B3FD-F08F656506AA</t>
  </si>
  <si>
    <t>014B5173-93C9-4F35-9C71-6B239CC2EF33</t>
  </si>
  <si>
    <t>D1ABF128-ADA0-4B09-85F2-67D9109B9676</t>
  </si>
  <si>
    <t>AB266DD3-FFC6-4BD1-B0DC-ECB19AA83599</t>
  </si>
  <si>
    <t>409F88B2-A2E5-4825-9C63-C9889BD5F961</t>
  </si>
  <si>
    <t>A2D87C08-D817-4CF4-BE29-F15226A0F4DB</t>
  </si>
  <si>
    <t>FE148364-9699-413F-AF06-0DC91B41DA90</t>
  </si>
  <si>
    <t>DF87068B-0DFD-4515-AA9F-FD09DBEBC22E</t>
  </si>
  <si>
    <t>9EB4D93C-54B6-4C98-A753-D2A119B56E9B</t>
  </si>
  <si>
    <t>23C800F4-0DDE-44EF-AFF9-4A77BDF2DF0D</t>
  </si>
  <si>
    <t>B9CF8406-86F8-4280-AF65-AAF84B5014F2</t>
  </si>
  <si>
    <t>2E524F3F-EA89-4A10-AB21-31CE26B0B079</t>
  </si>
  <si>
    <t>C2F5110F-890C-4EA4-A239-90F055E2FBFC</t>
  </si>
  <si>
    <t>56927EF6-5EBC-4ABE-89C5-F9C49B5B2495</t>
  </si>
  <si>
    <t>720AE747-3441-401E-BAF1-1BD406648F07</t>
  </si>
  <si>
    <t>98C029C0-BF3C-4A61-878F-510FE522D133</t>
  </si>
  <si>
    <t>3F66EF82-1274-4A9A-AE19-19097039458A</t>
  </si>
  <si>
    <t>61AC623E-DD69-4A1B-A6DE-8243267679F1</t>
  </si>
  <si>
    <t>0BADDD26-758D-4B20-A372-060171BA0636</t>
  </si>
  <si>
    <t>3AD71D41-7F24-4C84-9EFD-EBDF23A585FC</t>
  </si>
  <si>
    <t>453F8E76-BDA5-45CF-BDDF-B7F0440F0D1F</t>
  </si>
  <si>
    <t>A5CE24C6-C2CC-4C45-8675-26F782E67FC4</t>
  </si>
  <si>
    <t>5443BCE7-34F3-4264-9218-B882DB82F67B</t>
  </si>
  <si>
    <t>8BF78B5D-F22E-40EE-A6B3-F279F57D8055</t>
  </si>
  <si>
    <t>C5677995-004B-4FC1-BA63-2AE02D7F3416</t>
  </si>
  <si>
    <t>C3B2359A-4255-4E8C-873A-BEA480465CAB</t>
  </si>
  <si>
    <t>1B4ED345-5B55-4969-884D-2D14BD58D4D1</t>
  </si>
  <si>
    <t>38B2DA6E-0E87-4EB0-A269-446827FF2EB3</t>
  </si>
  <si>
    <t>2CB861EE-4DB3-4E3B-9089-B9488243261D</t>
  </si>
  <si>
    <t>E0F8855F-31D5-4A26-90A7-6B7A95B77F02</t>
  </si>
  <si>
    <t>F09B7091-22B8-4177-A091-287E260DA83E</t>
  </si>
  <si>
    <t>FF905BD8-D189-4426-B04D-7156C3DA6D84</t>
  </si>
  <si>
    <t>A1AA7D27-9818-450B-91D3-BC931B5E81B9</t>
  </si>
  <si>
    <t>3DAF243B-8627-417D-9595-A851F91F2B9B</t>
  </si>
  <si>
    <t>434C503C-9D1F-451C-8918-CFFC50A2473C</t>
  </si>
  <si>
    <t>668F1B84-E0F6-446D-8F18-0E0F3498E6B1</t>
  </si>
  <si>
    <t>5276D2C8-011C-4C50-A4B5-0FC3515F21EC</t>
  </si>
  <si>
    <t>097B3AAE-9A9E-446C-B24A-155C6B63EE86</t>
  </si>
  <si>
    <t>8F5A6E71-3119-4F7E-9AA2-31FC4778F80F</t>
  </si>
  <si>
    <t>D8BE8D69-46BE-40EB-ADF0-48FB8524F34D</t>
  </si>
  <si>
    <t>1937277C-980C-47D6-8298-E96053E79622</t>
  </si>
  <si>
    <t>2754F27C-81CF-4794-9BE0-7FA7FB54ED93</t>
  </si>
  <si>
    <t>6614AA4C-D791-4226-8F2C-4AE95F268A2F</t>
  </si>
  <si>
    <t>7084ABC1-8AD3-496C-90EB-7448E878DCB1</t>
  </si>
  <si>
    <t>5ABFFBE4-8DE5-472B-A5FC-DA3B6FCE37AC</t>
  </si>
  <si>
    <t>77452227-16BA-4112-930D-2CA19B2D1C8E</t>
  </si>
  <si>
    <t>CFA87DA4-95DF-4969-A420-6A0758935C1E</t>
  </si>
  <si>
    <t>A5DCC492-5FF4-4D15-9177-B89D8FD6F39D</t>
  </si>
  <si>
    <t>D998B28F-085A-4DB5-81FE-AFC523199831</t>
  </si>
  <si>
    <t>18822C52-15F9-4AA9-BDC3-93D06E8757E9</t>
  </si>
  <si>
    <t>8A514484-81AF-46FC-993B-83E88207F04F</t>
  </si>
  <si>
    <t>1619E376-A322-44E8-91F3-38AF0B7DE2B2</t>
  </si>
  <si>
    <t>E76E873C-A405-47E4-97A1-EBEECD7864D2</t>
  </si>
  <si>
    <t>DD302E8D-6BA2-40F4-AF44-882EEF08B9E2</t>
  </si>
  <si>
    <t>DD532D6A-2455-495D-82FE-B2B20CCF8FE4</t>
  </si>
  <si>
    <t>9FB8D105-B4AB-4963-886E-FB3A050D3706</t>
  </si>
  <si>
    <t>94870144-1595-413E-934E-DA679D8D8346</t>
  </si>
  <si>
    <t>1E7036BC-6416-4655-844B-32647BF7ACBE</t>
  </si>
  <si>
    <t>83B7D887-DDE1-4C17-B57B-1C291AFDD123</t>
  </si>
  <si>
    <t>2E8EA451-565D-4697-900F-AFD4A899BF09</t>
  </si>
  <si>
    <t>B2E4CC9E-34A0-4E7B-AB06-6600471C7734</t>
  </si>
  <si>
    <t>54F4625F-4761-4E52-A0A4-6254DF975997</t>
  </si>
  <si>
    <t>910B750F-1E20-4A26-ACF5-814DF71A0861</t>
  </si>
  <si>
    <t>6F8B43F3-A1D4-43B6-8A70-920DEA7FB9EA</t>
  </si>
  <si>
    <t>8BD817DB-A06F-423B-A437-2F9731556479</t>
  </si>
  <si>
    <t>451AC602-6A20-49EA-A26B-06B7059202B1</t>
  </si>
  <si>
    <t>3C2D2B5C-7955-42E3-B76D-2011DFEF49B3</t>
  </si>
  <si>
    <t>3283DD8F-5330-4E74-ADD5-8A634C5FD4FA</t>
  </si>
  <si>
    <t>6BE2741C-DFB1-4EA5-9B6F-5F3491E489E1</t>
  </si>
  <si>
    <t>0E56888F-552F-4E27-88FB-7D52308804B2</t>
  </si>
  <si>
    <t>32179755-158F-4EAE-86B9-B0DAD1FF87BC</t>
  </si>
  <si>
    <t>1D4EFFDD-770E-47E4-9FAE-DD68E0CA73B7</t>
  </si>
  <si>
    <t>125B219E-9547-4A63-B0BB-6CF53D87DFF8</t>
  </si>
  <si>
    <t>70BBA919-441D-42E0-ACC2-C13B99BE98A0</t>
  </si>
  <si>
    <t>C72A99DC-55E5-4A33-BB2F-F580BD3CA82B</t>
  </si>
  <si>
    <t>1D4DF98E-4181-4367-8CA0-63DF8578F262</t>
  </si>
  <si>
    <t>7E00AE3A-C0BB-49DA-9593-9742162E3D2C</t>
  </si>
  <si>
    <t>3451D00C-F6D6-411D-9CD3-7B5AAE594E67</t>
  </si>
  <si>
    <t>3AF2FFAE-D5CF-4B5B-8FB1-8A5239315F4A</t>
  </si>
  <si>
    <t>8D81E3DE-996A-488D-A719-ECC44D0CC597</t>
  </si>
  <si>
    <t>0278794D-F310-4161-AAFE-044F8160395F</t>
  </si>
  <si>
    <t>F2E65854-A8A1-4A7D-A20D-DC3B17FD27BE</t>
  </si>
  <si>
    <t>AABE6ED3-2BCB-4335-A56E-48F132A7A6AD</t>
  </si>
  <si>
    <t>CBFE9AFB-4609-49D2-B5E5-17F100031AB9</t>
  </si>
  <si>
    <t>3DD4BB4C-AE05-4E1E-AAEB-86CFAC9D65AD</t>
  </si>
  <si>
    <t>33B4459C-1148-483B-B57B-CA60A73D5375</t>
  </si>
  <si>
    <t>515FC179-4C7E-4DC5-AFAB-BCF3DA369D60</t>
  </si>
  <si>
    <t>5FD62F99-F5F6-4DAF-ABAF-8106D917B633</t>
  </si>
  <si>
    <t>4D4AA84A-AE3F-4424-ADE9-069B6B46CF75</t>
  </si>
  <si>
    <t>FAAAA7A0-D92C-490E-AB9E-3E5C720DD6E7</t>
  </si>
  <si>
    <t>2FAAD362-537E-43AE-845F-04CF71D0F9C5</t>
  </si>
  <si>
    <t>CB0C96E1-EDFC-411E-BFE2-77823897B97D</t>
  </si>
  <si>
    <t>6A76C1E2-C4EE-429E-A00F-B8CB5E0F79BB</t>
  </si>
  <si>
    <t>06708A32-FC7C-41CC-A3BC-6A212AC0D49D</t>
  </si>
  <si>
    <t>39E4193E-B43B-4F98-B4F4-791CE05E7BEC</t>
  </si>
  <si>
    <t>4DB89918-A5F9-4EF8-93E6-62E65FD271F9</t>
  </si>
  <si>
    <t>3797D8EC-00CF-4447-AA5D-257A321AD086</t>
  </si>
  <si>
    <t>38DF369D-19AB-4588-82FF-D2191DDA3E9D</t>
  </si>
  <si>
    <t>A8AF030D-15F3-49BF-8A66-F23CD56B4317</t>
  </si>
  <si>
    <t>63A01A1A-648A-464C-B855-E77FF4F94F4B</t>
  </si>
  <si>
    <t>CC97C016-B435-4254-9534-BB199252461A</t>
  </si>
  <si>
    <t>2F9322A6-687B-4C51-9428-247E3F3A62ED</t>
  </si>
  <si>
    <t>9CC5E0C8-AE62-4395-88D0-88070562A294</t>
  </si>
  <si>
    <t>79D4CE83-BED6-4E65-BB9F-1AB749D560C6</t>
  </si>
  <si>
    <t>D8FFDEEB-51CE-49AE-B626-92153A71D8D7</t>
  </si>
  <si>
    <t>23802AEC-BD86-44FF-A97F-F1720C3533A0</t>
  </si>
  <si>
    <t>4F200EF7-BBE5-47D7-8EB6-5D41EE238445</t>
  </si>
  <si>
    <t>C337BCC8-7CDA-4D7D-93F3-C9DDC05D4064</t>
  </si>
  <si>
    <t>AE3D6052-3BAF-4FDE-BC7F-1496A5C03600</t>
  </si>
  <si>
    <t>52E58045-4E1F-4F11-BE63-583D026FAC36</t>
  </si>
  <si>
    <t>4694E886-0C78-4E9E-B749-414722209FF0</t>
  </si>
  <si>
    <t>93C0DE02-EDF8-4866-A3CF-D2CBAB8F9A06</t>
  </si>
  <si>
    <t>86B04398-29D9-4393-86B5-D022396C8C86</t>
  </si>
  <si>
    <t>8F8D464E-3D97-4E9B-89C6-2F80C899F4BE</t>
  </si>
  <si>
    <t>9FDE052F-EBFB-44B4-9917-EC06ED98CFC4</t>
  </si>
  <si>
    <t>B0E3D9BF-F4AA-45D5-9336-6A6359227C2C</t>
  </si>
  <si>
    <t>D38F1B26-1589-487B-8821-BB55BCAD5B0B</t>
  </si>
  <si>
    <t>6634BBDA-6D17-4E11-BE2E-233D1FA62F42</t>
  </si>
  <si>
    <t>BA9CBA6D-E6A9-4538-8836-4AFCACA11BCC</t>
  </si>
  <si>
    <t>BAE027EE-1A2F-46AE-9920-D8B6E374F962</t>
  </si>
  <si>
    <t>E7FC85C7-1E80-4B1A-AA19-997810E78F93</t>
  </si>
  <si>
    <t>BA96793C-38C6-4F4C-BCA5-F525D4C77A01</t>
  </si>
  <si>
    <t>E0C74529-FC18-4AE3-ACF8-7F6FC2579B78</t>
  </si>
  <si>
    <t>61C953B9-8C52-4DC2-AC77-9EC27E463D75</t>
  </si>
  <si>
    <t>3CA2B1AB-4C32-497D-908C-1D640E9AFBC3</t>
  </si>
  <si>
    <t>20BAF6A8-227A-4195-98B0-262D54115DF8</t>
  </si>
  <si>
    <t>76FAFADC-4D46-4C10-AFC4-407E9295B294</t>
  </si>
  <si>
    <t>517CD0BC-D664-4FBE-AB70-DB0519EE5CC2</t>
  </si>
  <si>
    <t>E3AAB411-D272-4917-ACFB-2C43128749CF</t>
  </si>
  <si>
    <t>B6690C59-7D1D-4E77-B1DC-28E0B0A15707</t>
  </si>
  <si>
    <t>ED7C96F0-2835-41E6-8424-F78A2CB1478F</t>
  </si>
  <si>
    <t>30B75EB8-96DF-4438-84E5-8320687F54CE</t>
  </si>
  <si>
    <t>12AA8905-83A3-4CF0-A5AE-5BFD2AFD073C</t>
  </si>
  <si>
    <t>758375C6-27A0-49C2-95CB-874764B04D52</t>
  </si>
  <si>
    <t>D1F4F515-724F-45BB-BDFC-CBC65E6BD27A</t>
  </si>
  <si>
    <t>2049DDE6-E04F-4346-8431-257FA966DC79</t>
  </si>
  <si>
    <t>Forma Pago</t>
  </si>
  <si>
    <t>Tipo Comprobante</t>
  </si>
  <si>
    <t>Metodo Pago</t>
  </si>
  <si>
    <t>Num Empleado</t>
  </si>
  <si>
    <t>CURP</t>
  </si>
  <si>
    <t>Tipo Regimen</t>
  </si>
  <si>
    <t>Numero Seguridad_social</t>
  </si>
  <si>
    <t>Fecha Pago</t>
  </si>
  <si>
    <t>Fecha Inicial Pago</t>
  </si>
  <si>
    <t>Fecha Final Pago</t>
  </si>
  <si>
    <t>Num Dias Pagados</t>
  </si>
  <si>
    <t>Departamento</t>
  </si>
  <si>
    <t>Banco</t>
  </si>
  <si>
    <t>Fecha Inicio Laboral</t>
  </si>
  <si>
    <t>Puesto</t>
  </si>
  <si>
    <t>Tipo Jornada</t>
  </si>
  <si>
    <t>Periodicidad</t>
  </si>
  <si>
    <t>Riesgo Puesto</t>
  </si>
  <si>
    <t>001 Sueldos, Salarios, Rayas y Jornales Gravado</t>
  </si>
  <si>
    <t>002 Gratificación Anual (Aguinaldo) Exento</t>
  </si>
  <si>
    <t>019 Horas extra Gravado</t>
  </si>
  <si>
    <t>019 Horas extra Exento</t>
  </si>
  <si>
    <t>020 Prima dominical Gravado</t>
  </si>
  <si>
    <t>021 Prima vacacional Gravado</t>
  </si>
  <si>
    <t>021 Prima vacacional Exento</t>
  </si>
  <si>
    <t>022 Prima por antigüedad Gravado</t>
  </si>
  <si>
    <t>023 Pagos por separación Gravado</t>
  </si>
  <si>
    <t>025 Indemnizaciones Gravado</t>
  </si>
  <si>
    <t>025 Indemnizaciones Exento</t>
  </si>
  <si>
    <t>028 Comisiones Gravado</t>
  </si>
  <si>
    <t>038 Otros ingresos por salarios Gravado</t>
  </si>
  <si>
    <t>001 Seguridad social</t>
  </si>
  <si>
    <t>002 ISR</t>
  </si>
  <si>
    <t>004 Otros</t>
  </si>
  <si>
    <t xml:space="preserve">009 Préstamos provenientes del Fondo Nacional de </t>
  </si>
  <si>
    <t>Total Gravado Percepciones</t>
  </si>
  <si>
    <t>Total Exento Percepciones</t>
  </si>
  <si>
    <t>Total Deducciones</t>
  </si>
  <si>
    <t>Total Otros Pagos</t>
  </si>
  <si>
    <t>nomina12</t>
  </si>
  <si>
    <t>2025</t>
  </si>
  <si>
    <t>PUE</t>
  </si>
  <si>
    <t>002</t>
  </si>
  <si>
    <t>VIZV980104MNLLMN00</t>
  </si>
  <si>
    <t>01179879133</t>
  </si>
  <si>
    <t>RECURSOS HUMANOS</t>
  </si>
  <si>
    <t>AUXILIAR ADMINISTRATIVO</t>
  </si>
  <si>
    <t>01</t>
  </si>
  <si>
    <t>03</t>
  </si>
  <si>
    <t>051</t>
  </si>
  <si>
    <t>RURA860529MJCVZN01</t>
  </si>
  <si>
    <t>04108619760</t>
  </si>
  <si>
    <t>VENTAS</t>
  </si>
  <si>
    <t>INSIDE SALES EXECUTIVE</t>
  </si>
  <si>
    <t>033</t>
  </si>
  <si>
    <t>CAPA960829HNLNRR01</t>
  </si>
  <si>
    <t>43029602208</t>
  </si>
  <si>
    <t>OPERACIONES TERRESTRES</t>
  </si>
  <si>
    <t>ACCOUNT REPRESENTATIVE</t>
  </si>
  <si>
    <t>049</t>
  </si>
  <si>
    <t>NURA821022HCSXMN02</t>
  </si>
  <si>
    <t>71988220746</t>
  </si>
  <si>
    <t>COSTUMER SERVICE REPRESENTATIVE</t>
  </si>
  <si>
    <t>047</t>
  </si>
  <si>
    <t>GOAM710119HJCMRG03</t>
  </si>
  <si>
    <t>54887190475</t>
  </si>
  <si>
    <t>OPERACIONES AEREAS</t>
  </si>
  <si>
    <t>AIR TRAVEL AGENT</t>
  </si>
  <si>
    <t>038</t>
  </si>
  <si>
    <t>SAGD941219MNLNRN05</t>
  </si>
  <si>
    <t>43139449201</t>
  </si>
  <si>
    <t>070</t>
  </si>
  <si>
    <t>LOGP981111HQTPND03</t>
  </si>
  <si>
    <t>17149835252</t>
  </si>
  <si>
    <t>OPERACIONES</t>
  </si>
  <si>
    <t>AUXILIAR DE ALMACEN</t>
  </si>
  <si>
    <t>078</t>
  </si>
  <si>
    <t>HERR840306HNLRJM02</t>
  </si>
  <si>
    <t>43028425353</t>
  </si>
  <si>
    <t>Ninguno</t>
  </si>
  <si>
    <t>054</t>
  </si>
  <si>
    <t>GOOA870308MGRMRD02</t>
  </si>
  <si>
    <t>45108708624</t>
  </si>
  <si>
    <t>EJECUTIVO DE OPERACIONES</t>
  </si>
  <si>
    <t>063</t>
  </si>
  <si>
    <t>SOAL920207MNLSLC03</t>
  </si>
  <si>
    <t>43099243990</t>
  </si>
  <si>
    <t>CUSTOMER SERVICE REPRESENTATIVE SR</t>
  </si>
  <si>
    <t>014</t>
  </si>
  <si>
    <t>RALY960428MNLMZR04</t>
  </si>
  <si>
    <t>10199600783</t>
  </si>
  <si>
    <t>JEFE DE RECURSOS HUMANOS</t>
  </si>
  <si>
    <t>006</t>
  </si>
  <si>
    <t>VARC990505MCLLNR06</t>
  </si>
  <si>
    <t>04199905607</t>
  </si>
  <si>
    <t>031</t>
  </si>
  <si>
    <t>AACT991003MNLLRH05</t>
  </si>
  <si>
    <t>35169973217</t>
  </si>
  <si>
    <t>068</t>
  </si>
  <si>
    <t>RIHJ011121HNLXRSA6</t>
  </si>
  <si>
    <t>13170152295</t>
  </si>
  <si>
    <t>046</t>
  </si>
  <si>
    <t>MUBE810616MJCRCR03</t>
  </si>
  <si>
    <t>54008143866</t>
  </si>
  <si>
    <t>023</t>
  </si>
  <si>
    <t>BETA690522MSLRSL06</t>
  </si>
  <si>
    <t>23896966100</t>
  </si>
  <si>
    <t>PROJECT DEVELOPMENT MANAGER</t>
  </si>
  <si>
    <t>076</t>
  </si>
  <si>
    <t>GUGK001118HNLRRVA3</t>
  </si>
  <si>
    <t>16130072628</t>
  </si>
  <si>
    <t>028</t>
  </si>
  <si>
    <t>SODD970721HPLLLG06</t>
  </si>
  <si>
    <t>30169753941</t>
  </si>
  <si>
    <t>015</t>
  </si>
  <si>
    <t>MARF890414HGTRDR08</t>
  </si>
  <si>
    <t>12128925430</t>
  </si>
  <si>
    <t>ALMACÉN</t>
  </si>
  <si>
    <t>LIDER DE ALMACEN</t>
  </si>
  <si>
    <t>058</t>
  </si>
  <si>
    <t>MASG990720HNLRLM07</t>
  </si>
  <si>
    <t>04179911005</t>
  </si>
  <si>
    <t>072</t>
  </si>
  <si>
    <t>RAFE980223HNLMLM04</t>
  </si>
  <si>
    <t>17139871564</t>
  </si>
  <si>
    <t>CUSTOMER SERVICE REPRESENTATIVE</t>
  </si>
  <si>
    <t>030</t>
  </si>
  <si>
    <t>UIGG981008HHGBNS01</t>
  </si>
  <si>
    <t>35169877442</t>
  </si>
  <si>
    <t>052</t>
  </si>
  <si>
    <t>VACV790621MNLZSN09</t>
  </si>
  <si>
    <t>43957964695</t>
  </si>
  <si>
    <t>SERVICIOS DE LIMPIEZA</t>
  </si>
  <si>
    <t>ENCARGADA DE SERVICIOS DE LIMPIEZA</t>
  </si>
  <si>
    <t>018</t>
  </si>
  <si>
    <t>PEAR650521MQTRLF07</t>
  </si>
  <si>
    <t>14826524523</t>
  </si>
  <si>
    <t>AUXILIAR DE LIMPIEZA</t>
  </si>
  <si>
    <t>021</t>
  </si>
  <si>
    <t>MAGD980403HNLRRV01</t>
  </si>
  <si>
    <t>17139849461</t>
  </si>
  <si>
    <t>075</t>
  </si>
  <si>
    <t>PANJ910205HNLZRS01</t>
  </si>
  <si>
    <t>43089149264</t>
  </si>
  <si>
    <t>013</t>
  </si>
  <si>
    <t>MASM970131HNLRLR02</t>
  </si>
  <si>
    <t>10189720385</t>
  </si>
  <si>
    <t>ADMINISTRACION</t>
  </si>
  <si>
    <t>CUENTAS POR PAGAR</t>
  </si>
  <si>
    <t>071</t>
  </si>
  <si>
    <t>ROGK991231MTSSRM06</t>
  </si>
  <si>
    <t>08189956108</t>
  </si>
  <si>
    <t>077</t>
  </si>
  <si>
    <t>UEGR910917HNLRLB07</t>
  </si>
  <si>
    <t>43109184028</t>
  </si>
  <si>
    <t>067</t>
  </si>
  <si>
    <t>EAED001209HNLSSGA2</t>
  </si>
  <si>
    <t>03240023352</t>
  </si>
  <si>
    <t>073</t>
  </si>
  <si>
    <t>BAGE950906HNLLND03</t>
  </si>
  <si>
    <t>43139513816</t>
  </si>
  <si>
    <t>060</t>
  </si>
  <si>
    <t>DAEA010706MNLVSNA0</t>
  </si>
  <si>
    <t>03170119634</t>
  </si>
  <si>
    <t>EJECUTIVO DE CUENTAS POR COBRAR</t>
  </si>
  <si>
    <t>059</t>
  </si>
  <si>
    <t>NEXA990311MNESXN08</t>
  </si>
  <si>
    <t>03239957909</t>
  </si>
  <si>
    <t>040</t>
  </si>
  <si>
    <t>CAGF980428MNLSLR01</t>
  </si>
  <si>
    <t>46169871947</t>
  </si>
  <si>
    <t>064</t>
  </si>
  <si>
    <t>BACL921013HNLRSS08</t>
  </si>
  <si>
    <t>43149200024</t>
  </si>
  <si>
    <t>REPRESENTANTE SERVICIO AL CLIENTE</t>
  </si>
  <si>
    <t>001</t>
  </si>
  <si>
    <t>FURC951220MNLNMR00</t>
  </si>
  <si>
    <t>01139587032</t>
  </si>
  <si>
    <t>050</t>
  </si>
  <si>
    <t>SOAF840915HSLTRR09</t>
  </si>
  <si>
    <t>04088404514</t>
  </si>
  <si>
    <t>BUSINESS DEVELOPMENT EXECUTIVE</t>
  </si>
  <si>
    <t>022</t>
  </si>
  <si>
    <t>MECL811230MDGRSZ03</t>
  </si>
  <si>
    <t>22018107981</t>
  </si>
  <si>
    <t>AIR OPERATIONS MANAGER</t>
  </si>
  <si>
    <t>079</t>
  </si>
  <si>
    <t>ROGI801203MCHSRV07</t>
  </si>
  <si>
    <t>33958025877</t>
  </si>
  <si>
    <t>020</t>
  </si>
  <si>
    <t>GAGN980514MNLRRH04</t>
  </si>
  <si>
    <t>17139822963</t>
  </si>
  <si>
    <t>019</t>
  </si>
  <si>
    <t>CAGL690910HNLHNS06</t>
  </si>
  <si>
    <t>16876909975</t>
  </si>
  <si>
    <t>BUSINESS DEVELOPMENT MANAGER</t>
  </si>
  <si>
    <t>057</t>
  </si>
  <si>
    <t>UIAS801027HJCRGL06</t>
  </si>
  <si>
    <t>54998012378</t>
  </si>
  <si>
    <t>042</t>
  </si>
  <si>
    <t>OEPD940610HNLRSN09</t>
  </si>
  <si>
    <t>47129401965</t>
  </si>
  <si>
    <t>066</t>
  </si>
  <si>
    <t>PEGC001102HCHRMRA3</t>
  </si>
  <si>
    <t>03240007595</t>
  </si>
  <si>
    <t>026</t>
  </si>
  <si>
    <t>CASN981106MNLSPT06</t>
  </si>
  <si>
    <t>25139835174</t>
  </si>
  <si>
    <t>043</t>
  </si>
  <si>
    <t>VACC690315MNLZSR00</t>
  </si>
  <si>
    <t>47896954972</t>
  </si>
  <si>
    <t>056</t>
  </si>
  <si>
    <t>VECD780418HNLGRN07</t>
  </si>
  <si>
    <t>43927800847</t>
  </si>
  <si>
    <t>IT</t>
  </si>
  <si>
    <t>IT ANALYST</t>
  </si>
  <si>
    <t>032</t>
  </si>
  <si>
    <t>GAEM920818HNLRSR03</t>
  </si>
  <si>
    <t>43029203411</t>
  </si>
  <si>
    <t>OPERATIONS DIRECTOR</t>
  </si>
  <si>
    <t>009</t>
  </si>
  <si>
    <t>TOSB951111HTCRLY06</t>
  </si>
  <si>
    <t>08159536013</t>
  </si>
  <si>
    <t>OPERATIONS MANAGER</t>
  </si>
  <si>
    <t>061</t>
  </si>
  <si>
    <t>GAND970420MNLRXY04</t>
  </si>
  <si>
    <t>44169795943</t>
  </si>
  <si>
    <t>CUENTAS POR COBRAR</t>
  </si>
  <si>
    <t>005</t>
  </si>
  <si>
    <t>GARI970107MNLRML09</t>
  </si>
  <si>
    <t>04139764544</t>
  </si>
  <si>
    <t>LOADS TO COVER</t>
  </si>
  <si>
    <t>003</t>
  </si>
  <si>
    <t>SACR980623MNLCMN11</t>
  </si>
  <si>
    <t>02199824992</t>
  </si>
  <si>
    <t>012</t>
  </si>
  <si>
    <t>HEGE950811HNLRRN08</t>
  </si>
  <si>
    <t>10179524243</t>
  </si>
  <si>
    <t>024</t>
  </si>
  <si>
    <t>AALC880606MSRLYL03</t>
  </si>
  <si>
    <t>24088828033</t>
  </si>
  <si>
    <t>029</t>
  </si>
  <si>
    <t>MOGO920308HDGRNS09</t>
  </si>
  <si>
    <t>31099209384</t>
  </si>
  <si>
    <t>INGENIERO EN SOLUCIONES</t>
  </si>
  <si>
    <t>041</t>
  </si>
  <si>
    <t>HESI820903HNLRNS06</t>
  </si>
  <si>
    <t>47008211824</t>
  </si>
  <si>
    <t>99</t>
  </si>
  <si>
    <t>02440FB6-0C57-4951-90CA-3ACDB034DA1D</t>
  </si>
  <si>
    <t>002 Gratificación Anual (Aguinaldo) Gravado</t>
  </si>
  <si>
    <t>010 Premios por puntualidad Gravado</t>
  </si>
  <si>
    <t>SAFEG TRANSPORTATION STR181029LD7</t>
  </si>
  <si>
    <t>118-01-001~IVA TASA 16%</t>
  </si>
  <si>
    <t>DHL EXPRESS MEXICO DEM8801152E9</t>
  </si>
  <si>
    <t>00605937,00605355</t>
  </si>
  <si>
    <t>CFI LOGISTICA CLO970618IEA</t>
  </si>
  <si>
    <t>8331,8338,8323,8271,8298,8340,8332,8278,8322,8320</t>
  </si>
  <si>
    <t>ALONDRA TRUCKING ATR190121QK8</t>
  </si>
  <si>
    <t>041249,041488,041282,041193,041491</t>
  </si>
  <si>
    <t>TRANSPORTES MOGA TMO050927MD5</t>
  </si>
  <si>
    <t>AFC AUTO TRANSPORTE AAT2202155T9</t>
  </si>
  <si>
    <t>003310,003272</t>
  </si>
  <si>
    <t>P.A.C. INTERNATIONAL PCI970303FS0</t>
  </si>
  <si>
    <t>251875,253099,252862,252590,251936,253098,252588,253087,252820</t>
  </si>
  <si>
    <t>FAST FORWARD CONSOLIDATORS FFC100413PX2</t>
  </si>
  <si>
    <t>411,401,390,412,389</t>
  </si>
  <si>
    <t>CYNDI ESTRELLA SILVA EESC861003783</t>
  </si>
  <si>
    <t>DANIELA LIZBETH SALINAS RODRIGUEZ SARD890722PN2</t>
  </si>
  <si>
    <t>146,145,143</t>
  </si>
  <si>
    <t>JOSE ALFREDO OVALLE MONTES OAMA780112NWA</t>
  </si>
  <si>
    <t>LOGISTICA Y OPERACIONES JMF BAJIO LOJ1912053TA</t>
  </si>
  <si>
    <t>TOTAL PLAY TELECOMUNICACIONES TPT890516JP5</t>
  </si>
  <si>
    <t>58,55</t>
  </si>
  <si>
    <t>AUTOLINEAS LEGAR ALE230329B78</t>
  </si>
  <si>
    <t>HUGO ENRIQUE CAVAZOS GUERRA CAGH890806KV6</t>
  </si>
  <si>
    <t>3898,3838</t>
  </si>
  <si>
    <t>SMART FREIGHT SERVICE NORTH AMERICA SFS220418CI1</t>
  </si>
  <si>
    <t>CARLOS IGNACIO DOPHE LOPEZ DOLC950215JV1</t>
  </si>
  <si>
    <t>AUTOTRANSPORTES GUADALAJARA BAJIO AGB170210735</t>
  </si>
  <si>
    <t>SIBAGAS OPERADORA SOP9705206V5</t>
  </si>
  <si>
    <t>69,67</t>
  </si>
  <si>
    <t>MARIA GUADALUPE ESTRADA LUNA EALG831207P50</t>
  </si>
  <si>
    <t>75,76</t>
  </si>
  <si>
    <t>ALBERTO ARMANDO DEL BOSQUE MENA BOMA911111E32</t>
  </si>
  <si>
    <t>225,223,224,221</t>
  </si>
  <si>
    <t>VICTOR MANUEL CASTRO IRIGOYEN CAIV840508FZ1</t>
  </si>
  <si>
    <t>50745,50945,50651</t>
  </si>
  <si>
    <t>SALZILLO SAL071120G78</t>
  </si>
  <si>
    <t>5291,5313</t>
  </si>
  <si>
    <t>MILAN EXPEDITED SERVICES MES180608A39</t>
  </si>
  <si>
    <t>000007287953,870093</t>
  </si>
  <si>
    <t>EDENRED MEXICO,SUPERMERCADOS INTERNACIONALES H E B ASE930924SS7</t>
  </si>
  <si>
    <t>EDENRED MEXICO,SUPERMERCADOS INTERNACIONALES H E B SIH9511279T7</t>
  </si>
  <si>
    <t>000007287808,42660</t>
  </si>
  <si>
    <t>EDENRED MEXICO,TIENDAS SORIANA ASE930924SS7</t>
  </si>
  <si>
    <t>EDENRED MEXICO,TIENDAS SORIANA TSO991022PB6</t>
  </si>
  <si>
    <t>EDENRED MEXICO ASE930924SS7</t>
  </si>
  <si>
    <t>454548,000007287601,591051</t>
  </si>
  <si>
    <t>EDENRED MEXICO,NUEVA WAL MART DE MEXICO ASE930924SS7</t>
  </si>
  <si>
    <t>EDENRED MEXICO,NUEVA WAL MART DE MEXICO NWM9709244W4</t>
  </si>
  <si>
    <t>NUEVA WAL MART DE MEXICO NWM9709244W4</t>
  </si>
  <si>
    <t>JJ LOGISTICS &amp; MORE JLA220309TYA</t>
  </si>
  <si>
    <t>FLEXCOAH FLE091104BX9</t>
  </si>
  <si>
    <t>PASEO DE LOS VIRREYES 65 TENANT PVS151023MH4</t>
  </si>
  <si>
    <t>2235,2510</t>
  </si>
  <si>
    <t>OPERADORA LOGISTICA TRANSCENDING BORDERS OLT1509095R7</t>
  </si>
  <si>
    <t>00717405,00716503</t>
  </si>
  <si>
    <t>483,474</t>
  </si>
  <si>
    <t>EDUARDO ESCAMILLA GARCIA EAGE7305028H2</t>
  </si>
  <si>
    <t>003373,003310</t>
  </si>
  <si>
    <t>947,916</t>
  </si>
  <si>
    <t>ESPINARDO ESP210224Q29</t>
  </si>
  <si>
    <t>LUCERO EREIDA MARTINEZ BAUTISTA MABL790610CW8</t>
  </si>
  <si>
    <t>SEGUROS ATLAS SAT8410245V8</t>
  </si>
  <si>
    <t>12181,12298,12532</t>
  </si>
  <si>
    <t>TRAFFIC &amp; LOGISTIC SOLUTIONS TAL150619TD5</t>
  </si>
  <si>
    <t>320,326,327,320</t>
  </si>
  <si>
    <t>0022311440,0022319867,0022314818,0022314692,0022314819,0022307879,0022314691,0022307878,0022314348,0022314347,0022320486,0022307877,0022308508,0022319869,0022319868,0022308509</t>
  </si>
  <si>
    <t>RADIOMOVIL DIPSA RDI841003QJ4</t>
  </si>
  <si>
    <t>424,425,440,415,426,422,441,414,421</t>
  </si>
  <si>
    <t>114,115</t>
  </si>
  <si>
    <t>DANIEL FLORES HERNANDEZ FOHD8502021N8</t>
  </si>
  <si>
    <t>234,230,227</t>
  </si>
  <si>
    <t>383,387,386,385</t>
  </si>
  <si>
    <t>CARGA PORTARE CPO180718D1A</t>
  </si>
  <si>
    <t>50858,51064,51384,51430,51287,51202,51321,51260,51314,51134,51452</t>
  </si>
  <si>
    <t>TRANSPORTE Y MANEJO ESPECIAL LOT TME1503243Y2</t>
  </si>
  <si>
    <t>3480,3454</t>
  </si>
  <si>
    <t>JEFTHE ITHAY REYNA GONZALEZ REGJ851016913</t>
  </si>
  <si>
    <t>148,147</t>
  </si>
  <si>
    <t>3366,3360,3369,3363,1998,3362,3353</t>
  </si>
  <si>
    <t>OSMI EXPRESS OEX200723GA5</t>
  </si>
  <si>
    <t>3934,3935,3936</t>
  </si>
  <si>
    <t>SERVICIOS LOGISTICOS CUESTA SLC190515V58</t>
  </si>
  <si>
    <t>00010206,00010689,00010194,00010195,00009835,00010780,00010211,00010417,00010537</t>
  </si>
  <si>
    <t>041844,041550,042133,041835,042132,041987,041848,041551,041591,042034,041843</t>
  </si>
  <si>
    <t xml:space="preserve">TRANSPORTES MOGA </t>
  </si>
  <si>
    <t>202,203</t>
  </si>
  <si>
    <t xml:space="preserve">BANCO NACIONAL DE MEXICO </t>
  </si>
  <si>
    <t>ENVIAFLORES ENV0708288K9</t>
  </si>
  <si>
    <t>432 HERTZ CTD201125GEA</t>
  </si>
  <si>
    <t>480,474,462</t>
  </si>
  <si>
    <t>3453,3463,2878,2874</t>
  </si>
  <si>
    <t>GRUPO COMERCIAL CM GCC060612PC9</t>
  </si>
  <si>
    <t>8424,8561,8523,8510,8553,8368,8453,8328,8349,8524,8570,8329,8486,8571,8494,8514,8487,8528,8485</t>
  </si>
  <si>
    <t>149,150</t>
  </si>
  <si>
    <t>87,84,86,85</t>
  </si>
  <si>
    <t>11761,11802,11762,11775,11760</t>
  </si>
  <si>
    <t>SERVICIOS DE ADMINISTRACION DE EDIFICIOS SAE010815IG8</t>
  </si>
  <si>
    <t>DEISY YANIRA CRUZ VARGAS CUVD840116J98</t>
  </si>
  <si>
    <t>240,237,211</t>
  </si>
  <si>
    <t>KANUBY KAN230126UB7</t>
  </si>
  <si>
    <t>3937,3940</t>
  </si>
  <si>
    <t>00011485,00010275</t>
  </si>
  <si>
    <t>254176,253447,254851,254174,254249,254047,254045,254250</t>
  </si>
  <si>
    <t>042487,042347,042536,042240,042538,042602</t>
  </si>
  <si>
    <t>PRIMERO SEGUROS PSE060223ITA</t>
  </si>
  <si>
    <t>2026,3420</t>
  </si>
  <si>
    <t>ASTRO CONTROL INTERNACIONAL ACI010123MU1</t>
  </si>
  <si>
    <t>5729,5728</t>
  </si>
  <si>
    <t>EXPEDITED INFINITY MX EIM180727GZ2</t>
  </si>
  <si>
    <t>11306,11376</t>
  </si>
  <si>
    <t>EXPERIENCIA DE IMPACTOS DIGITALES EID150522K85</t>
  </si>
  <si>
    <t>ESPRESSOAMICO ESP050303167</t>
  </si>
  <si>
    <t>3617,3584</t>
  </si>
  <si>
    <t>6852621,6835042,6837070</t>
  </si>
  <si>
    <t>FIDEICOMISO FIBRA UNO DBM11011043A</t>
  </si>
  <si>
    <t>8567,8525,8566</t>
  </si>
  <si>
    <t>003433,003472</t>
  </si>
  <si>
    <t>MACH 1 AERO SERVICIOS MUA991206SQ6</t>
  </si>
  <si>
    <t>042562,042657,042724</t>
  </si>
  <si>
    <t>51604,51606</t>
  </si>
  <si>
    <t>SPERANTUS SPE080411N76</t>
  </si>
  <si>
    <t>AEGG SHARED SERVICES ARE1611235P2</t>
  </si>
  <si>
    <t>51735,51722</t>
  </si>
  <si>
    <t>00723862,00722444</t>
  </si>
  <si>
    <t>IENTC IEN110119SC9</t>
  </si>
  <si>
    <t>ALMACENAJES MODULARES NACIONALES AMN1506057M0</t>
  </si>
  <si>
    <t>HECTOR HUGO CHAVEZ PEREZ CAPH870911M87</t>
  </si>
  <si>
    <t>340,343</t>
  </si>
  <si>
    <t>3594,3593</t>
  </si>
  <si>
    <t>PAC INTERNATIONAL, S.A. DE C.V.,OSMI EXPRESS OEX200723GA5</t>
  </si>
  <si>
    <t>PAC INTERNATIONAL, S.A. DE C.V.,OSMI EXPRESS PCI970303FS0</t>
  </si>
  <si>
    <t>005291305,005259110</t>
  </si>
  <si>
    <t>3498,3449</t>
  </si>
  <si>
    <t>8653,8642,8644,8643,8645,8641,8646</t>
  </si>
  <si>
    <t>MEXICO RED DE TELECOMUNICACIONES MRT980701IY4</t>
  </si>
  <si>
    <t>1198,1200</t>
  </si>
  <si>
    <t>GRUPO NACIONAL PROVINCIAL GNP9211244P0</t>
  </si>
  <si>
    <t>151,152</t>
  </si>
  <si>
    <t>ONLINE CAREER CENTER MEXICO OCC9611015V7</t>
  </si>
  <si>
    <t>5538,5537,5506</t>
  </si>
  <si>
    <t>EESAIR EES1401223H9</t>
  </si>
  <si>
    <t>51823,51919,51960</t>
  </si>
  <si>
    <t>003655,003654</t>
  </si>
  <si>
    <t>8715,8726,8701,8727,8694,8702,8705</t>
  </si>
  <si>
    <t>510,507,503,524,522,521,501,504,508,502</t>
  </si>
  <si>
    <t>000007332344,1020024</t>
  </si>
  <si>
    <t>043228,042707,043114,043131,042719,043164</t>
  </si>
  <si>
    <t>255528,255664</t>
  </si>
  <si>
    <t>"NUEVO DISEÑO EN CONSTRUCCIONES Y PROYECTOS PARA EL FUTURO" NDC090129II9</t>
  </si>
  <si>
    <t>52012,52147</t>
  </si>
  <si>
    <t>00609108,00608748</t>
  </si>
  <si>
    <t>96,94</t>
  </si>
  <si>
    <t>2816,2931,2786,3532,2896</t>
  </si>
  <si>
    <t>4623,4711</t>
  </si>
  <si>
    <t>043414,043366,043432,043440</t>
  </si>
  <si>
    <t>JAIME ANDRES GUTIERREZ VALDEZ GUVJ9206127Y5</t>
  </si>
  <si>
    <t>4169,4150</t>
  </si>
  <si>
    <t>256,255,269</t>
  </si>
  <si>
    <t>549,537</t>
  </si>
  <si>
    <t>155,154,153,152,156</t>
  </si>
  <si>
    <t>5000,5012</t>
  </si>
  <si>
    <t>543,537,529,542,544</t>
  </si>
  <si>
    <t>LOGISTICA JOJO LJO1805034U5</t>
  </si>
  <si>
    <t>0022189806,0022189805,0022183220,0022195413,0022186832,0022183856,0022307877,0022190269,0022195414,0022195412,0022196346,0022190149,0022183857,0022190150,0022183219,0022190268</t>
  </si>
  <si>
    <t>CASA AZUL SPA URBANO CAS110805JA1</t>
  </si>
  <si>
    <t>GW WELLNESS GROUP GWG231012BH6</t>
  </si>
  <si>
    <t>11587,11586</t>
  </si>
  <si>
    <t>52189,52324,52269,52213</t>
  </si>
  <si>
    <t>264,260,263</t>
  </si>
  <si>
    <t>548,547</t>
  </si>
  <si>
    <t>BULL TRUCKING BTR2201147K8</t>
  </si>
  <si>
    <t>4196,4172,4192,4186,4177,4178,4197</t>
  </si>
  <si>
    <t>043634,043706,043690</t>
  </si>
  <si>
    <t>100,98</t>
  </si>
  <si>
    <t>SONIA DEL CARMEN CASTAÑEDA MARQUEZ CAMS690203MD6</t>
  </si>
  <si>
    <t>3551,3564</t>
  </si>
  <si>
    <t>231,230,230</t>
  </si>
  <si>
    <t>JOA LOGISTICS,JORGE GARCIA MORALES GAMJ5906104F8</t>
  </si>
  <si>
    <t>11882,11881,11845,11880,11818</t>
  </si>
  <si>
    <t>256472,256759,256473,256455</t>
  </si>
  <si>
    <t>2056,2054,2056,2060,3595,2052,2053,2055</t>
  </si>
  <si>
    <t>ALONDRA TRUCKING SA DE CV,OSMI EXPRESS OEX200723GA5</t>
  </si>
  <si>
    <t>107,105,104</t>
  </si>
  <si>
    <t>158,160,159</t>
  </si>
  <si>
    <t>266,270</t>
  </si>
  <si>
    <t>003743,003742</t>
  </si>
  <si>
    <t>84,83</t>
  </si>
  <si>
    <t>5329,5350,5464</t>
  </si>
  <si>
    <t>690,689</t>
  </si>
  <si>
    <t>00012936,00012906</t>
  </si>
  <si>
    <t>256984,256981,256983,256982,256994</t>
  </si>
  <si>
    <t>PM319723-0075</t>
  </si>
  <si>
    <t xml:space="preserve">Asiento IVA mes de Febrero  </t>
  </si>
  <si>
    <t>86,87</t>
  </si>
  <si>
    <t>275,273,272,276</t>
  </si>
  <si>
    <t>233,232</t>
  </si>
  <si>
    <t>JORGE GARCIA MORALES GAMJ5906104F8</t>
  </si>
  <si>
    <t>52659,52673,52621</t>
  </si>
  <si>
    <t>AGAN MULTISERVICIOS INDUSTRIALES AMI2301181M0</t>
  </si>
  <si>
    <t>593,569,575,576,568,572,564,566,571,583,570,567,584,565,578</t>
  </si>
  <si>
    <t>4310,4267,4286</t>
  </si>
  <si>
    <t>4125,4126</t>
  </si>
  <si>
    <t>EL RINCON DE PIRRI RPI010426VB7</t>
  </si>
  <si>
    <t>GEN INDUSTRIAL GIN811027SS4</t>
  </si>
  <si>
    <t>8977,9033,8955,8873,8915,9022,9021,8978,9025,8966</t>
  </si>
  <si>
    <t>11698,11690,11692</t>
  </si>
  <si>
    <t>161,162</t>
  </si>
  <si>
    <t>044530,044508,044628</t>
  </si>
  <si>
    <t>TIENDAS SORIANA TSO991022PB6</t>
  </si>
  <si>
    <t>000007382106,34599</t>
  </si>
  <si>
    <t>EDENRED MEXICO,OPERADORA DE REYNOSA ASE930924SS7</t>
  </si>
  <si>
    <t>384830,5365164,000007383270,5365162</t>
  </si>
  <si>
    <t>EDENRED MEXICO,NUEVA WAL MART DE MEXICO,COSTCO DE MEXICO NWM9709244W4</t>
  </si>
  <si>
    <t>EDENRED MEXICO,NUEVA WAL MART DE MEXICO,COSTCO DE MEXICO ASE930924SS7</t>
  </si>
  <si>
    <t>EDENRED MEXICO,NUEVA WAL MART DE MEXICO,COSTCO DE MEXICO CME910715UB9</t>
  </si>
  <si>
    <t>000007382108,299902</t>
  </si>
  <si>
    <t>MINISO MEXICO MME160812J15</t>
  </si>
  <si>
    <t>5373233,000007382105</t>
  </si>
  <si>
    <t>EDENRED MEXICO,COSTCO DE MEXICO CME910715UB9</t>
  </si>
  <si>
    <t>EDENRED MEXICO,COSTCO DE MEXICO ASE930924SS7</t>
  </si>
  <si>
    <t>257527,257157</t>
  </si>
  <si>
    <t>CBM BANCO, SOCIEDAD ANONIMA, INSTITUCION DE BANCA MULTIPLE, INTEGRANTE DEL GRUPO FINANCIERO CITIBANAMEX DBM000228J35</t>
  </si>
  <si>
    <t>281,280</t>
  </si>
  <si>
    <t>3499,3640,2074</t>
  </si>
  <si>
    <t>00734549,00732146</t>
  </si>
  <si>
    <t>236,234</t>
  </si>
  <si>
    <t>11786,11836,11805,11828,11851</t>
  </si>
  <si>
    <t>3821,3817</t>
  </si>
  <si>
    <t>045054,045061</t>
  </si>
  <si>
    <t>4146,4141</t>
  </si>
  <si>
    <t>11981,11932,11965,11924,11936,11904</t>
  </si>
  <si>
    <t>9098,9074,9104</t>
  </si>
  <si>
    <t>112,111,110</t>
  </si>
  <si>
    <t>610,604,605,602</t>
  </si>
  <si>
    <t>165,164</t>
  </si>
  <si>
    <t>555,562</t>
  </si>
  <si>
    <t>COLABORATIVO PLOG CPL2008263A4</t>
  </si>
  <si>
    <t>4324,4323,4347,4320</t>
  </si>
  <si>
    <t>15140,12226</t>
  </si>
  <si>
    <t>7-ELEVEN MEXICO,CERRADO LOS DOMINGOS CDO151111KS3</t>
  </si>
  <si>
    <t>7-ELEVEN MEXICO,CERRADO LOS DOMINGOS SEM980701STA</t>
  </si>
  <si>
    <t>132887482,13970</t>
  </si>
  <si>
    <t>AEROENLACES NACIONALES,AEROTRANSPORTES RAFILHER ANA050518RL1</t>
  </si>
  <si>
    <t>AEROENLACES NACIONALES,AEROTRANSPORTES RAFILHER ARA900320NF4</t>
  </si>
  <si>
    <t>38025,7627,3788610,7626,INV/2025/3976,66901114340160,37716</t>
  </si>
  <si>
    <t>COMERCIALIZADORA FARMACEUTICA DE CHIAPAS,RED ESTATAL DE AUTOPISTAS DE NUEVO LEON,NUEVA WAL MART DE MEXICO,AEROCOMIDAS,ECOFY MOVILIDAD,SERVICIOS HOTELEROS VILLARREAL,SERVICIO GONZALEZ DE ACU&amp;A CFC110121742</t>
  </si>
  <si>
    <t>COMERCIALIZADORA FARMACEUTICA DE CHIAPAS,RED ESTATAL DE AUTOPISTAS DE NUEVO LEON,NUEVA WAL MART DE MEXICO,AEROCOMIDAS,ECOFY MOVILIDAD,SERVICIOS HOTELEROS VILLARREAL,SERVICIO GONZALEZ DE ACU&amp;A AER990218E83</t>
  </si>
  <si>
    <t>SERVICIO DE CARGA Y LOGISTICA ZENETTA SCL240307173</t>
  </si>
  <si>
    <t>5205,5225</t>
  </si>
  <si>
    <t>2406,2405</t>
  </si>
  <si>
    <t>614,509</t>
  </si>
  <si>
    <t>610,615</t>
  </si>
  <si>
    <t>SISTEMAS RAZA SRA1706123U8</t>
  </si>
  <si>
    <t>53001,53017,52899</t>
  </si>
  <si>
    <t>003937,003936,003927</t>
  </si>
  <si>
    <t>LIMNOVATECH LIM190909U8A</t>
  </si>
  <si>
    <t>43,347,172,5644490,114806,1900</t>
  </si>
  <si>
    <t>OCTAVIO GIOVANNI LOMELI LANDEROS,JONNATHAN ALBERTO CORTES GUTIERREZ,DESARROLLADORA HOTELERA ACUEDUCTO,LUIS ROBERTO GUZMAN GARCIA,ALCENTRO ALIMENTOS,AUTOBUSES DE LA PIEDAD COGJ850128DK6</t>
  </si>
  <si>
    <t>OCTAVIO GIOVANNI LOMELI LANDEROS,JONNATHAN ALBERTO CORTES GUTIERREZ,DESARROLLADORA HOTELERA ACUEDUCTO,LUIS ROBERTO GUZMAN GARCIA,ALCENTRO ALIMENTOS,AUTOBUSES DE LA PIEDAD GUGL881229UI2</t>
  </si>
  <si>
    <t>OCTAVIO GIOVANNI LOMELI LANDEROS,JONNATHAN ALBERTO CORTES GUTIERREZ,DESARROLLADORA HOTELERA ACUEDUCTO,LUIS ROBERTO GUZMAN GARCIA,ALCENTRO ALIMENTOS,AUTOBUSES DE LA PIEDAD LOLO040615EC8</t>
  </si>
  <si>
    <t>OCTAVIO GIOVANNI LOMELI LANDEROS,JONNATHAN ALBERTO CORTES GUTIERREZ,DESARROLLADORA HOTELERA ACUEDUCTO,LUIS ROBERTO GUZMAN GARCIA,ALCENTRO ALIMENTOS,AUTOBUSES DE LA PIEDAD API6609273E0</t>
  </si>
  <si>
    <t>OCTAVIO GIOVANNI LOMELI LANDEROS,JONNATHAN ALBERTO CORTES GUTIERREZ,DESARROLLADORA HOTELERA ACUEDUCTO,LUIS ROBERTO GUZMAN GARCIA,ALCENTRO ALIMENTOS,AUTOBUSES DE LA PIEDAD AAL1010063U2</t>
  </si>
  <si>
    <t>OCTAVIO GIOVANNI LOMELI LANDEROS,JONNATHAN ALBERTO CORTES GUTIERREZ,DESARROLLADORA HOTELERA ACUEDUCTO,LUIS ROBERTO GUZMAN GARCIA,ALCENTRO ALIMENTOS,AUTOBUSES DE LA PIEDAD DHA130531H50</t>
  </si>
  <si>
    <t>114805,3165,19837,779082,5261,700cb1a4-6cd6-4a86-b484-6a8774400595,131,2639,447401,999eb8b8-cf82-43c2-9f64-7de782769c51</t>
  </si>
  <si>
    <t>GRUPO SACOM,AUTOTRANSPORTACIONES AEROPUERTO,GAM DEL PACIFICO,OPERADORA ANP,INTREPID FOOD,JESUS ANTONIO MIRANDA RODRIGUEZ,JOSE HUGO LOPEZ GUZMAN,ALCENTRO ALIMENTOS,CAFE SIRENA AAL1010063U2</t>
  </si>
  <si>
    <t>GRUPO SACOM,AUTOTRANSPORTACIONES AEROPUERTO,GAM DEL PACIFICO,OPERADORA ANP,INTREPID FOOD,JESUS ANTONIO MIRANDA RODRIGUEZ,JOSE HUGO LOPEZ GUZMAN,ALCENTRO ALIMENTOS,CAFE SIRENA IFO230929L70</t>
  </si>
  <si>
    <t>GRUPO SACOM,AUTOTRANSPORTACIONES AEROPUERTO,GAM DEL PACIFICO,OPERADORA ANP,INTREPID FOOD,JESUS ANTONIO MIRANDA RODRIGUEZ,JOSE HUGO LOPEZ GUZMAN,ALCENTRO ALIMENTOS,CAFE SIRENA GPA170608UD9</t>
  </si>
  <si>
    <t>GRUPO SACOM,AUTOTRANSPORTACIONES AEROPUERTO,GAM DEL PACIFICO,OPERADORA ANP,INTREPID FOOD,JESUS ANTONIO MIRANDA RODRIGUEZ,JOSE HUGO LOPEZ GUZMAN,ALCENTRO ALIMENTOS,CAFE SIRENA GSA140908479</t>
  </si>
  <si>
    <t>GRUPO SACOM,AUTOTRANSPORTACIONES AEROPUERTO,GAM DEL PACIFICO,OPERADORA ANP,INTREPID FOOD,JESUS ANTONIO MIRANDA RODRIGUEZ,JOSE HUGO LOPEZ GUZMAN,ALCENTRO ALIMENTOS,CAFE SIRENA OAN250128AU1</t>
  </si>
  <si>
    <t>GRUPO SACOM,AUTOTRANSPORTACIONES AEROPUERTO,GAM DEL PACIFICO,OPERADORA ANP,INTREPID FOOD,JESUS ANTONIO MIRANDA RODRIGUEZ,JOSE HUGO LOPEZ GUZMAN,ALCENTRO ALIMENTOS,CAFE SIRENA LOGH920617853</t>
  </si>
  <si>
    <t>GRUPO SACOM,AUTOTRANSPORTACIONES AEROPUERTO,GAM DEL PACIFICO,OPERADORA ANP,INTREPID FOOD,JESUS ANTONIO MIRANDA RODRIGUEZ,JOSE HUGO LOPEZ GUZMAN,ALCENTRO ALIMENTOS,CAFE SIRENA MIRJ850331RK3</t>
  </si>
  <si>
    <t>GRUPO SACOM,AUTOTRANSPORTACIONES AEROPUERTO,GAM DEL PACIFICO,OPERADORA ANP,INTREPID FOOD,JESUS ANTONIO MIRANDA RODRIGUEZ,JOSE HUGO LOPEZ GUZMAN,ALCENTRO ALIMENTOS,CAFE SIRENA CSI020226MV4</t>
  </si>
  <si>
    <t>2095,2130</t>
  </si>
  <si>
    <t>168,166,169,167</t>
  </si>
  <si>
    <t>1293,1267,1278,1267</t>
  </si>
  <si>
    <t>4456,4453,4350</t>
  </si>
  <si>
    <t>171,170</t>
  </si>
  <si>
    <t>634,632,633</t>
  </si>
  <si>
    <t>11908,11924,11912,11851</t>
  </si>
  <si>
    <t>239,240,241</t>
  </si>
  <si>
    <t>292,291</t>
  </si>
  <si>
    <t>DOBO AZTECA DAZ230921IN3</t>
  </si>
  <si>
    <t xml:space="preserve">COMERCIALIZADORA FARMACEUTICA DE CHIAPAS,RED ESTATAL DE AUTOPISTAS DE NUEVO LEON,NUEVA WAL MART DE MEXICO,AEROCOMIDAS,ECOFY MOVILIDAD,SERVICIOS HOTELEROS VILLARREAL,SERVICIO GONZALEZ DE ACU&amp;A </t>
  </si>
  <si>
    <t>118-01-002~IVA TASA 8% FRONTERA</t>
  </si>
  <si>
    <t>F3484,F3254,F3500,F2914,F3612,F3838,F3336,F3574,F3632,F3349,F2975,F3501,F3125,F3485</t>
  </si>
  <si>
    <t xml:space="preserve">SEA CARGO LOGISTICS </t>
  </si>
  <si>
    <t>208-01~IVA trasladado cobrado</t>
  </si>
  <si>
    <t>F1652,F1487,F1488</t>
  </si>
  <si>
    <t>PABLO IGNACIO MICHEL ONTIVEROS MIOP6904169V2</t>
  </si>
  <si>
    <t>TURISMO PRAGA TPR070102I84</t>
  </si>
  <si>
    <t>F3335,F3502,F3609,F3337</t>
  </si>
  <si>
    <t>F4050,F3954,F4035,F3902,F3887,F3836,F3908,F3835,F4037,F4036,F3916</t>
  </si>
  <si>
    <t>MOLEX DE MEXICO GUADALAJARA 2 MMG201001LG5</t>
  </si>
  <si>
    <t>CLUB TURAVIA CTU940107CK8</t>
  </si>
  <si>
    <t>CHASE PLASTICS DE MEXICO CPM1604014I1</t>
  </si>
  <si>
    <t>F3837,F3774,F3651,F3806,F3775,F3793,F3573,F3652,F3827</t>
  </si>
  <si>
    <t xml:space="preserve">UNIVERSAL SCIENTIFIC INDUSTRIAL DE MEXICO </t>
  </si>
  <si>
    <t>F3825,F2699,F3742,F3692,F3743,F3691,F3674,F3694</t>
  </si>
  <si>
    <t>F3995,F2296,F3350,F3803,F3890,F3804,F3854,F3805,F3853,F2295,F4380</t>
  </si>
  <si>
    <t>SEA CARGO LOGISTICS SCL090414QE0</t>
  </si>
  <si>
    <t>F2860,F3301,F3106,F3108,F3111,F3551,F3107,F3555,F3554,F2861,F3556,F3550,F3549,F3110,F3109,F3312,F2970</t>
  </si>
  <si>
    <t>KASAI MEXICANA KME9705088B5</t>
  </si>
  <si>
    <t>F4184,F4143,F4198,F4142,F4211,F4183,F4195,F4207,F4197,F4212,F4196,F4206,F4210</t>
  </si>
  <si>
    <t>F4164,F4162,F4165,F4163</t>
  </si>
  <si>
    <t>F3537,F3590,F3530,F3532,F3251,F3531,F3525,F3757</t>
  </si>
  <si>
    <t>HELLA AUTOMOTIVE MEXICO EOP640608I13</t>
  </si>
  <si>
    <t>F3664,F3975,F4101,F3662,F3669,F4104,F4083,F3668,F3925,F3637,F3638,F3677,F3575,F3748,F3665,F4103,F3576,F3926,F3974,F4105,F3663,F4102,F3666,F3747,F4084,F4106,F3667,F3577</t>
  </si>
  <si>
    <t>CEVA FREIGHT MANAGEMENT MEXICO CFM970129RG7</t>
  </si>
  <si>
    <t>F4216,F4215</t>
  </si>
  <si>
    <t>F4267,F4274,F4268,F4297,F4273,F4269</t>
  </si>
  <si>
    <t>F4278,F4279</t>
  </si>
  <si>
    <t>F4141,F4182,F4139,F4180,F4140,F4181</t>
  </si>
  <si>
    <t>134,F3980,F4000</t>
  </si>
  <si>
    <t>F3308,F3316,F3305,F3821,F3818,F3306,F3819,F3303,F3822,F3823,F3307,F3824,F3820</t>
  </si>
  <si>
    <t>F4354,F4373,F4359,F4324,F4346,F4360,F4353,F4347,F4348,F4351,F4349,F4350,F4325,F4352</t>
  </si>
  <si>
    <t>F4392,F4378,F4377,F4379,F4383,F4399</t>
  </si>
  <si>
    <t>F4410,F4409</t>
  </si>
  <si>
    <t>F4418,F4419</t>
  </si>
  <si>
    <t>F3479,F3687</t>
  </si>
  <si>
    <t>F4424,F4423</t>
  </si>
  <si>
    <t>F4228,F4229,F4230,F4231,F4227,F4256</t>
  </si>
  <si>
    <t>AB TEST SOLUTIONS ATS170307II8</t>
  </si>
  <si>
    <t>F4322,F4296,F4319,F4318,F4320,F4287,F4289,F4288,F4344,F4321</t>
  </si>
  <si>
    <t>F4478,F4481,F4474,F4476,F4477,F4475</t>
  </si>
  <si>
    <t>F4430,F4402,F4401</t>
  </si>
  <si>
    <t>EDGAR DAVID BLANCO GONZALEZ BAGE9509061X9</t>
  </si>
  <si>
    <t>216-01~Impuestos retenidos de ISR por sueldos y salarios</t>
  </si>
  <si>
    <t>MARIA ADILENE GOMEZ ORTIZ GOOA870308QC0</t>
  </si>
  <si>
    <t>DIANA ALEJANDRA SANTIAGO GARZA SAGD94121947A</t>
  </si>
  <si>
    <t>GUMARO MARTINEZ SALAZAR MASG990720A61</t>
  </si>
  <si>
    <t>YURIDIA RAMIREZ LOZANO RALY960428TDA</t>
  </si>
  <si>
    <t>ERIKA CRISTINA MURILLO BECERRA MUBE810616F61</t>
  </si>
  <si>
    <t>VIANEY VILLALOBOS ZAMORA VIZV980104836</t>
  </si>
  <si>
    <t>DIANA PATRICIA VAZQUEZ DEL CASTILLO VACD790621I16</t>
  </si>
  <si>
    <t>DAVID ARTURO MARTINEZ GARCIA MAGD980403610</t>
  </si>
  <si>
    <t>JOSE LUIS BARRON CASANOVA BACL921013QV9</t>
  </si>
  <si>
    <t>ENRIQUE HERRERA DE LA GARZA HEGE9508113Q0</t>
  </si>
  <si>
    <t>CAROLINA VALLES RANGEL VARC990505980</t>
  </si>
  <si>
    <t>ANGEL IVAN NUÑEZ RAMIREZ NURA821022FI3</t>
  </si>
  <si>
    <t>ILSE LORENA GARCIA RAMIREZ GARI970107HH6</t>
  </si>
  <si>
    <t>MAURICIO GARCIA ESTRADA GAEM920818GW3</t>
  </si>
  <si>
    <t>EMILIO RAMIREZ FLORES RAFE980223CE2</t>
  </si>
  <si>
    <t>DANIEL ORTEGA POSADA OEPD940610VC5</t>
  </si>
  <si>
    <t>FERNANDO IVAN SOTO ARMENTA SOAF8409159Z2</t>
  </si>
  <si>
    <t>ARNOLD CANO PEREZ CAPA9608291I0</t>
  </si>
  <si>
    <t>ANA GABRIELA RUVALCABA RUIZ RURA8605298B0</t>
  </si>
  <si>
    <t>CLARA ILSE ALVAREZ LEYVA AALC880606Q10</t>
  </si>
  <si>
    <t>JOSE CARLOS PEREZ GOMEZ PEGC0011029M8</t>
  </si>
  <si>
    <t>DIEGO ESPARZA ESPERICUETA EAED001209JB6</t>
  </si>
  <si>
    <t>DIEGO SOLIS DELGADO SODD970721PK4</t>
  </si>
  <si>
    <t>NHYLSE BERENICE GARZA GARCIA GAGN980514QY8</t>
  </si>
  <si>
    <t>KEVIN DANIEL GUERRERO GARZA GUGK001118AE3</t>
  </si>
  <si>
    <t>OSCAR MORENO GONZALEZ MOGO920308619</t>
  </si>
  <si>
    <t>ANA KAREN DAVILA ESQUIVEL DAEA010706MS7</t>
  </si>
  <si>
    <t>SALVADOR URIBE AGUIRRE UIAS801027U38</t>
  </si>
  <si>
    <t>CAROLINA FUENTES RAMIREZ FURC951220K21</t>
  </si>
  <si>
    <t>LUIS JORGE CHALITA GONZALEZ CAGL690910Q66</t>
  </si>
  <si>
    <t>MARIO ALBERTO MARQUEZ SALAZAR MASM9701314V5</t>
  </si>
  <si>
    <t>JOSAFAT EZEQUIAS PAZ NARVAEZ PANJ910205TQ0</t>
  </si>
  <si>
    <t>ALMA JUDITH BERTOLDI TOSTADO BETA6905222K7</t>
  </si>
  <si>
    <t>CAROLINA VAZQUEZ DEL CASTILLO VACC690315221</t>
  </si>
  <si>
    <t>THELMA YUREL ALMAGUER CORTINA AACT9910033I3</t>
  </si>
  <si>
    <t>MIGUEL EDUARDO GOMEZ ARANA GOAM7101197B2</t>
  </si>
  <si>
    <t>KIMBERLY CAROLINA ROSALES GARCIA ROGK991231D14</t>
  </si>
  <si>
    <t>ISMAEL HERNANDEZ SANCHEZ HESI82090333A</t>
  </si>
  <si>
    <t>RENATA SCALISE CAMARENA SACR980623PR8</t>
  </si>
  <si>
    <t>JOSUE JAIR DEL RIO HERNANDEZ RIHJ011121I85</t>
  </si>
  <si>
    <t>LUZ ANAHI MERCADO CASSIO MECL811230AN4</t>
  </si>
  <si>
    <t>DEYNA MICHELLE DE LA GARZA NUÑEZ GAND970420RG3</t>
  </si>
  <si>
    <t>DANIEL DE LA VEGA CARDENAS VECD780418LE8</t>
  </si>
  <si>
    <t>BYRON IVAN TORRES SOLIS TOSB951111PR1</t>
  </si>
  <si>
    <t>IVETTE ROSSANO GARCIA ROGI801203KM5</t>
  </si>
  <si>
    <t xml:space="preserve">ENERO </t>
  </si>
  <si>
    <t>SIN MOVIMIENTOS</t>
  </si>
  <si>
    <t>216-10-002~4% RET.IVA</t>
  </si>
  <si>
    <t>042719</t>
  </si>
  <si>
    <t>11431</t>
  </si>
  <si>
    <t>043228</t>
  </si>
  <si>
    <t>5536</t>
  </si>
  <si>
    <t>5533</t>
  </si>
  <si>
    <t>11520</t>
  </si>
  <si>
    <t>11547</t>
  </si>
  <si>
    <t>3573</t>
  </si>
  <si>
    <t>1300</t>
  </si>
  <si>
    <t>ARNALDO SALGUERO ROCHA SARA780405I70</t>
  </si>
  <si>
    <t>691</t>
  </si>
  <si>
    <t>11673</t>
  </si>
  <si>
    <t>11665</t>
  </si>
  <si>
    <t>11691</t>
  </si>
  <si>
    <t>8862</t>
  </si>
  <si>
    <t>2073</t>
  </si>
  <si>
    <t>11773</t>
  </si>
  <si>
    <t>11812</t>
  </si>
  <si>
    <t>5072</t>
  </si>
  <si>
    <t>BIRLESTI EXPRESS BEX180918BU9</t>
  </si>
  <si>
    <t>229</t>
  </si>
  <si>
    <t>5090</t>
  </si>
  <si>
    <t>5231</t>
  </si>
  <si>
    <t>3948</t>
  </si>
  <si>
    <t>03030</t>
  </si>
  <si>
    <t>TRM ESPECIALIZADOS TES230118BY1</t>
  </si>
  <si>
    <t>216-12-003~RET. ISR RESICO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</si>
</sst>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;[Red]\(#,##0\)"/>
    <numFmt numFmtId="165" formatCode="#,##0.00;[Red]\(#,##0.00\)"/>
    <numFmt numFmtId="166" formatCode="#,##0.00;[Red]#,##0.00"/>
    <numFmt numFmtId="167" formatCode="#,##0.00000000000;[Red]#,##0.00000000000"/>
    <numFmt numFmtId="168" formatCode="#,##0.0000;[Red]\(#,##0.0000\)"/>
    <numFmt numFmtId="169" formatCode="_-* #,##0_-;\-* #,##0_-;_-* &quot;-&quot;??_-;_-@_-"/>
    <numFmt numFmtId="170" formatCode="&quot;$&quot;\ #,##0.00"/>
    <numFmt numFmtId="171" formatCode="#,##0.00\ %"/>
    <numFmt numFmtId="172" formatCode="&quot;$&quot;#,##0.00"/>
    <numFmt numFmtId="173" formatCode="#,##0.000"/>
    <numFmt numFmtId="174" formatCode="0.0000"/>
    <numFmt numFmtId="175" formatCode="_-* #,##0.0000_-;\-* #,##0.0000_-;_-* &quot;-&quot;??_-;_-@_-"/>
  </numFmts>
  <fonts count="72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4" tint="-0.249977111117893"/>
      <name val="Arial"/>
      <family val="2"/>
    </font>
    <font>
      <b/>
      <sz val="10"/>
      <name val="Arial"/>
      <family val="2"/>
    </font>
    <font>
      <b/>
      <sz val="10"/>
      <color theme="4" tint="-0.249977111117893"/>
      <name val="Arial"/>
      <family val="2"/>
    </font>
    <font>
      <b/>
      <u/>
      <sz val="10"/>
      <name val="Arial"/>
      <family val="2"/>
    </font>
    <font>
      <b/>
      <sz val="10"/>
      <color theme="0"/>
      <name val="Arial"/>
      <family val="2"/>
    </font>
    <font>
      <b/>
      <sz val="10"/>
      <color theme="0"/>
      <name val="Arial Black"/>
      <family val="2"/>
    </font>
    <font>
      <b/>
      <sz val="10"/>
      <name val="Arial Black"/>
      <family val="2"/>
    </font>
    <font>
      <b/>
      <sz val="10"/>
      <color rgb="FF0000FF"/>
      <name val="Arial"/>
      <family val="2"/>
    </font>
    <font>
      <sz val="10"/>
      <color indexed="39"/>
      <name val="Arial"/>
      <family val="2"/>
    </font>
    <font>
      <b/>
      <sz val="11"/>
      <color theme="0"/>
      <name val="GeosansLight"/>
    </font>
    <font>
      <b/>
      <sz val="12"/>
      <color theme="8" tint="-0.499984740745262"/>
      <name val="Arial Black"/>
      <family val="2"/>
    </font>
    <font>
      <b/>
      <sz val="10"/>
      <color theme="8" tint="-0.499984740745262"/>
      <name val="Arial"/>
      <family val="2"/>
    </font>
    <font>
      <b/>
      <sz val="10"/>
      <color theme="8" tint="-0.499984740745262"/>
      <name val="Arial Black"/>
      <family val="2"/>
    </font>
    <font>
      <sz val="10"/>
      <color theme="8" tint="-0.499984740745262"/>
      <name val="Arial"/>
      <family val="2"/>
    </font>
    <font>
      <sz val="18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9"/>
      <color indexed="8"/>
      <name val="SansSerif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333333"/>
      <name val="Tahoma"/>
      <family val="2"/>
    </font>
    <font>
      <b/>
      <sz val="10"/>
      <color indexed="8"/>
      <name val="SansSerif"/>
    </font>
    <font>
      <sz val="11"/>
      <color theme="1"/>
      <name val="Aptos Estrechos"/>
    </font>
    <font>
      <b/>
      <sz val="10"/>
      <color rgb="FF000000"/>
      <name val="Arial"/>
      <family val="2"/>
    </font>
    <font>
      <sz val="8"/>
      <color rgb="FF333333"/>
      <name val="Tahoma"/>
      <family val="2"/>
    </font>
    <font>
      <b/>
      <sz val="20"/>
      <color theme="1"/>
      <name val="Calibri"/>
      <family val="2"/>
      <scheme val="minor"/>
    </font>
    <font>
      <b/>
      <sz val="11"/>
      <color indexed="8"/>
      <name val="SansSerif"/>
    </font>
    <font>
      <b/>
      <sz val="14"/>
      <color theme="1"/>
      <name val="Calibri"/>
      <family val="2"/>
      <scheme val="minor"/>
    </font>
    <font>
      <b/>
      <sz val="20"/>
      <color rgb="FFFFC000"/>
      <name val="Calibri"/>
      <family val="2"/>
      <scheme val="minor"/>
    </font>
    <font>
      <b/>
      <sz val="18"/>
      <color rgb="FFFFC000"/>
      <name val="Calibri"/>
      <family val="2"/>
      <scheme val="minor"/>
    </font>
    <font>
      <b/>
      <sz val="22"/>
      <color rgb="FFFFC000"/>
      <name val="Calibri"/>
      <family val="2"/>
      <scheme val="minor"/>
    </font>
    <font>
      <sz val="10"/>
      <color rgb="FF000000"/>
      <name val="SansSerif"/>
    </font>
    <font>
      <b/>
      <sz val="10"/>
      <color rgb="FF000000"/>
      <name val="DejaVu Sans"/>
    </font>
    <font>
      <b/>
      <sz val="10"/>
      <color rgb="FF333333"/>
      <name val="DejaVu Sans"/>
    </font>
    <font>
      <sz val="10"/>
      <color rgb="FF333333"/>
      <name val="DejaVu Sans"/>
    </font>
    <font>
      <sz val="10"/>
      <color rgb="FFCC0033"/>
      <name val="DejaVu Sans"/>
    </font>
    <font>
      <b/>
      <sz val="10"/>
      <color rgb="FFCC0033"/>
      <name val="DejaVu Sans"/>
    </font>
    <font>
      <sz val="10"/>
      <color theme="4" tint="-0.249977111117893"/>
      <name val="Arial"/>
    </font>
    <font>
      <sz val="10"/>
      <name val="Arial"/>
    </font>
    <font>
      <b/>
      <sz val="12"/>
      <color rgb="FFFFC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indexed="8"/>
      <name val="SansSerif"/>
    </font>
    <font>
      <b/>
      <sz val="14"/>
      <color theme="0"/>
      <name val="Arial"/>
      <family val="2"/>
    </font>
    <font>
      <b/>
      <sz val="11"/>
      <color rgb="FF000000"/>
      <name val="DejaVu Sans"/>
    </font>
    <font>
      <sz val="11"/>
      <color rgb="FF000000"/>
      <name val="DejaVu Sans"/>
    </font>
    <font>
      <sz val="11"/>
      <color rgb="FF000000"/>
      <name val="SansSerif"/>
    </font>
    <font>
      <b/>
      <sz val="11"/>
      <color rgb="FFFF0000"/>
      <name val="DejaVu Sans"/>
    </font>
    <font>
      <sz val="11"/>
      <name val="Arial"/>
    </font>
    <font>
      <b/>
      <sz val="10"/>
      <color theme="4" tint="-0.249977111117893"/>
      <name val="Arial"/>
    </font>
    <font>
      <b/>
      <sz val="11"/>
      <color theme="1"/>
      <name val="Open Sans"/>
      <family val="2"/>
      <charset val="1"/>
    </font>
    <font>
      <sz val="11"/>
      <color theme="1"/>
      <name val="Open Sans"/>
      <family val="2"/>
      <charset val="1"/>
    </font>
    <font>
      <sz val="8"/>
      <color rgb="FF333333"/>
      <name val="Open Sans"/>
      <family val="2"/>
    </font>
    <font>
      <b/>
      <sz val="8"/>
      <color rgb="FF333333"/>
      <name val="Open Sans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indexed="8"/>
      <name val="SansSerif"/>
    </font>
    <font>
      <sz val="14"/>
      <color rgb="FF000000"/>
      <name val="SansSerif"/>
    </font>
    <font>
      <b/>
      <sz val="14"/>
      <color rgb="FF000000"/>
      <name val="DejaVu Sans"/>
    </font>
    <font>
      <b/>
      <sz val="14"/>
      <color rgb="FF003366"/>
      <name val="DejaVu Sans"/>
    </font>
    <font>
      <sz val="14"/>
      <color rgb="FF000000"/>
      <name val="DejaVu Sans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AEAEA"/>
        <bgColor rgb="FF000000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2BEAED"/>
        <bgColor indexed="64"/>
      </patternFill>
    </fill>
    <fill>
      <patternFill patternType="solid">
        <fgColor rgb="FFFF9BFF"/>
        <bgColor indexed="64"/>
      </patternFill>
    </fill>
    <fill>
      <patternFill patternType="solid">
        <fgColor rgb="FFD64DD6"/>
        <bgColor indexed="64"/>
      </patternFill>
    </fill>
    <fill>
      <patternFill patternType="solid">
        <fgColor rgb="FFDB69A2"/>
        <bgColor indexed="64"/>
      </patternFill>
    </fill>
    <fill>
      <patternFill patternType="solid">
        <fgColor rgb="FF74FA1B"/>
        <bgColor indexed="64"/>
      </patternFill>
    </fill>
  </fills>
  <borders count="60">
    <border>
      <left/>
      <right/>
      <top/>
      <bottom/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-0.24994659260841701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-0.24994659260841701"/>
      </left>
      <right/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-0.24994659260841701"/>
      </left>
      <right/>
      <top style="thin">
        <color theme="4" tint="0.59996337778862885"/>
      </top>
      <bottom style="medium">
        <color theme="4" tint="-0.24994659260841701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-0.24994659260841701"/>
      </bottom>
      <diagonal/>
    </border>
    <border>
      <left style="thin">
        <color theme="4" tint="0.59996337778862885"/>
      </left>
      <right style="medium">
        <color theme="4" tint="-0.24994659260841701"/>
      </right>
      <top style="thin">
        <color theme="4" tint="0.59996337778862885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thin">
        <color theme="4" tint="0.59996337778862885"/>
      </right>
      <top style="thin">
        <color theme="4" tint="0.59996337778862885"/>
      </top>
      <bottom style="medium">
        <color theme="4" tint="-0.24994659260841701"/>
      </bottom>
      <diagonal/>
    </border>
    <border>
      <left/>
      <right/>
      <top style="medium">
        <color theme="4" tint="-0.24994659260841701"/>
      </top>
      <bottom style="double">
        <color theme="4" tint="-0.24994659260841701"/>
      </bottom>
      <diagonal/>
    </border>
    <border>
      <left style="thin">
        <color indexed="64"/>
      </left>
      <right/>
      <top style="thin">
        <color rgb="FF92D050"/>
      </top>
      <bottom/>
      <diagonal/>
    </border>
    <border>
      <left style="thin">
        <color indexed="64"/>
      </left>
      <right/>
      <top style="thin">
        <color rgb="FF92D050"/>
      </top>
      <bottom style="thin">
        <color theme="4" tint="0.59996337778862885"/>
      </bottom>
      <diagonal/>
    </border>
    <border>
      <left/>
      <right/>
      <top style="thin">
        <color rgb="FF92D050"/>
      </top>
      <bottom style="thin">
        <color theme="4" tint="0.59996337778862885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92D05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59996337778862885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theme="4" tint="-0.24994659260841701"/>
      </left>
      <right/>
      <top style="thin">
        <color theme="4" tint="0.59996337778862885"/>
      </top>
      <bottom style="thin">
        <color theme="4" tint="0.39997558519241921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3999755851924192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  <border>
      <left/>
      <right style="hair">
        <color rgb="FFFFFFFF"/>
      </right>
      <top style="hair">
        <color rgb="FFFFFFFF"/>
      </top>
      <bottom style="hair">
        <color rgb="FFFFFFFF"/>
      </bottom>
      <diagonal/>
    </border>
    <border>
      <left/>
      <right/>
      <top style="hair">
        <color rgb="FFFFFFFF"/>
      </top>
      <bottom style="hair">
        <color rgb="FFFFFFFF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hair">
        <color rgb="FFFFFFFF"/>
      </bottom>
      <diagonal/>
    </border>
    <border>
      <left style="hair">
        <color rgb="FFFFFFFF"/>
      </left>
      <right style="hair">
        <color rgb="FFFFFFFF"/>
      </right>
      <top/>
      <bottom style="hair">
        <color rgb="FFFFFFFF"/>
      </bottom>
      <diagonal/>
    </border>
    <border>
      <left/>
      <right style="hair">
        <color rgb="FFFFFFFF"/>
      </right>
      <top/>
      <bottom style="hair">
        <color rgb="FFFFFFFF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E9ECEF"/>
      </top>
      <bottom/>
      <diagonal/>
    </border>
    <border>
      <left style="medium">
        <color rgb="FF000000"/>
      </left>
      <right style="medium">
        <color rgb="FF000000"/>
      </right>
      <top style="thin">
        <color rgb="FFE9ECEF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5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2" fillId="0" borderId="0"/>
    <xf numFmtId="0" fontId="23" fillId="0" borderId="0"/>
    <xf numFmtId="0" fontId="1" fillId="0" borderId="0"/>
    <xf numFmtId="0" fontId="24" fillId="0" borderId="0"/>
    <xf numFmtId="44" fontId="20" fillId="0" borderId="0" applyFont="0" applyFill="0" applyBorder="0" applyAlignment="0" applyProtection="0"/>
    <xf numFmtId="0" fontId="25" fillId="0" borderId="0"/>
    <xf numFmtId="0" fontId="47" fillId="0" borderId="0"/>
    <xf numFmtId="9" fontId="20" fillId="0" borderId="0" applyFont="0" applyFill="0" applyBorder="0" applyAlignment="0" applyProtection="0"/>
  </cellStyleXfs>
  <cellXfs count="466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1" fillId="2" borderId="0" xfId="1" applyFill="1"/>
    <xf numFmtId="0" fontId="5" fillId="2" borderId="0" xfId="1" applyFont="1" applyFill="1"/>
    <xf numFmtId="0" fontId="3" fillId="0" borderId="0" xfId="1" applyFont="1" applyAlignment="1">
      <alignment horizontal="center"/>
    </xf>
    <xf numFmtId="0" fontId="1" fillId="0" borderId="0" xfId="1"/>
    <xf numFmtId="4" fontId="1" fillId="0" borderId="0" xfId="1" applyNumberFormat="1"/>
    <xf numFmtId="43" fontId="0" fillId="0" borderId="0" xfId="3" applyFont="1"/>
    <xf numFmtId="0" fontId="2" fillId="0" borderId="4" xfId="1" applyFont="1" applyBorder="1" applyAlignment="1">
      <alignment horizontal="center" vertical="center" wrapText="1"/>
    </xf>
    <xf numFmtId="164" fontId="2" fillId="0" borderId="5" xfId="2" applyNumberFormat="1" applyFont="1" applyBorder="1" applyAlignment="1">
      <alignment horizontal="right" vertical="center"/>
    </xf>
    <xf numFmtId="164" fontId="4" fillId="0" borderId="6" xfId="2" applyNumberFormat="1" applyFont="1" applyBorder="1" applyAlignment="1">
      <alignment horizontal="right" vertical="center"/>
    </xf>
    <xf numFmtId="165" fontId="1" fillId="0" borderId="0" xfId="1" applyNumberFormat="1"/>
    <xf numFmtId="164" fontId="1" fillId="0" borderId="0" xfId="1" applyNumberFormat="1"/>
    <xf numFmtId="164" fontId="3" fillId="0" borderId="5" xfId="2" applyNumberFormat="1" applyFont="1" applyBorder="1" applyAlignment="1">
      <alignment horizontal="right" vertical="center"/>
    </xf>
    <xf numFmtId="0" fontId="3" fillId="0" borderId="0" xfId="1" applyFont="1"/>
    <xf numFmtId="166" fontId="3" fillId="0" borderId="0" xfId="1" applyNumberFormat="1" applyFont="1"/>
    <xf numFmtId="167" fontId="3" fillId="0" borderId="0" xfId="1" applyNumberFormat="1" applyFont="1"/>
    <xf numFmtId="0" fontId="3" fillId="2" borderId="0" xfId="1" applyFont="1" applyFill="1" applyAlignment="1">
      <alignment horizontal="left"/>
    </xf>
    <xf numFmtId="37" fontId="3" fillId="2" borderId="0" xfId="1" applyNumberFormat="1" applyFont="1" applyFill="1"/>
    <xf numFmtId="37" fontId="8" fillId="2" borderId="0" xfId="1" applyNumberFormat="1" applyFont="1" applyFill="1"/>
    <xf numFmtId="39" fontId="3" fillId="2" borderId="0" xfId="1" applyNumberFormat="1" applyFont="1" applyFill="1"/>
    <xf numFmtId="164" fontId="4" fillId="0" borderId="9" xfId="2" applyNumberFormat="1" applyFont="1" applyBorder="1" applyAlignment="1">
      <alignment horizontal="right" vertical="center"/>
    </xf>
    <xf numFmtId="164" fontId="4" fillId="0" borderId="10" xfId="2" applyNumberFormat="1" applyFont="1" applyBorder="1" applyAlignment="1">
      <alignment horizontal="right" vertical="center"/>
    </xf>
    <xf numFmtId="0" fontId="1" fillId="0" borderId="12" xfId="1" applyBorder="1" applyAlignment="1">
      <alignment horizontal="center" vertical="center" wrapText="1"/>
    </xf>
    <xf numFmtId="0" fontId="3" fillId="0" borderId="12" xfId="1" applyFont="1" applyBorder="1" applyAlignment="1">
      <alignment horizontal="left"/>
    </xf>
    <xf numFmtId="37" fontId="3" fillId="0" borderId="12" xfId="1" applyNumberFormat="1" applyFont="1" applyBorder="1"/>
    <xf numFmtId="164" fontId="3" fillId="0" borderId="5" xfId="2" applyNumberFormat="1" applyFont="1" applyBorder="1" applyAlignment="1">
      <alignment horizontal="left" vertical="center"/>
    </xf>
    <xf numFmtId="164" fontId="3" fillId="0" borderId="6" xfId="2" applyNumberFormat="1" applyFont="1" applyBorder="1" applyAlignment="1">
      <alignment horizontal="right" vertical="center"/>
    </xf>
    <xf numFmtId="165" fontId="9" fillId="2" borderId="0" xfId="2" applyNumberFormat="1" applyFont="1" applyFill="1" applyAlignment="1">
      <alignment horizontal="right"/>
    </xf>
    <xf numFmtId="165" fontId="3" fillId="2" borderId="0" xfId="2" applyNumberFormat="1" applyFont="1" applyFill="1" applyAlignment="1">
      <alignment horizontal="right"/>
    </xf>
    <xf numFmtId="0" fontId="1" fillId="0" borderId="12" xfId="1" applyBorder="1"/>
    <xf numFmtId="169" fontId="3" fillId="0" borderId="12" xfId="3" applyNumberFormat="1" applyFont="1" applyFill="1" applyBorder="1" applyAlignment="1">
      <alignment horizontal="right"/>
    </xf>
    <xf numFmtId="164" fontId="3" fillId="0" borderId="12" xfId="2" applyNumberFormat="1" applyFont="1" applyBorder="1" applyAlignment="1">
      <alignment horizontal="right"/>
    </xf>
    <xf numFmtId="164" fontId="8" fillId="0" borderId="12" xfId="1" applyNumberFormat="1" applyFont="1" applyBorder="1"/>
    <xf numFmtId="43" fontId="0" fillId="0" borderId="0" xfId="3" applyFont="1" applyFill="1"/>
    <xf numFmtId="0" fontId="1" fillId="2" borderId="0" xfId="1" applyFill="1" applyAlignment="1">
      <alignment horizontal="left"/>
    </xf>
    <xf numFmtId="39" fontId="10" fillId="2" borderId="0" xfId="1" applyNumberFormat="1" applyFont="1" applyFill="1"/>
    <xf numFmtId="39" fontId="1" fillId="2" borderId="0" xfId="1" applyNumberFormat="1" applyFill="1"/>
    <xf numFmtId="44" fontId="0" fillId="0" borderId="0" xfId="5" applyFont="1"/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11" fillId="3" borderId="13" xfId="0" applyFont="1" applyFill="1" applyBorder="1" applyAlignment="1">
      <alignment vertical="center"/>
    </xf>
    <xf numFmtId="0" fontId="11" fillId="3" borderId="13" xfId="0" applyFont="1" applyFill="1" applyBorder="1" applyAlignment="1">
      <alignment horizontal="center" vertical="center"/>
    </xf>
    <xf numFmtId="0" fontId="15" fillId="0" borderId="4" xfId="1" applyFont="1" applyBorder="1" applyAlignment="1">
      <alignment horizontal="center" vertical="center" wrapText="1"/>
    </xf>
    <xf numFmtId="164" fontId="15" fillId="0" borderId="5" xfId="2" quotePrefix="1" applyNumberFormat="1" applyFont="1" applyBorder="1" applyAlignment="1">
      <alignment horizontal="left" vertical="center"/>
    </xf>
    <xf numFmtId="0" fontId="13" fillId="0" borderId="7" xfId="1" applyFont="1" applyBorder="1" applyAlignment="1">
      <alignment horizontal="center" vertical="center"/>
    </xf>
    <xf numFmtId="0" fontId="13" fillId="0" borderId="5" xfId="1" applyFont="1" applyBorder="1" applyAlignment="1">
      <alignment horizontal="left" vertical="center"/>
    </xf>
    <xf numFmtId="0" fontId="15" fillId="0" borderId="8" xfId="1" applyFont="1" applyBorder="1" applyAlignment="1">
      <alignment horizontal="center" vertical="center" wrapText="1"/>
    </xf>
    <xf numFmtId="0" fontId="13" fillId="0" borderId="9" xfId="1" applyFont="1" applyBorder="1" applyAlignment="1">
      <alignment horizontal="left" vertical="center" wrapText="1"/>
    </xf>
    <xf numFmtId="164" fontId="15" fillId="0" borderId="5" xfId="2" applyNumberFormat="1" applyFont="1" applyBorder="1" applyAlignment="1">
      <alignment horizontal="left" vertical="center"/>
    </xf>
    <xf numFmtId="0" fontId="15" fillId="4" borderId="4" xfId="1" applyFont="1" applyFill="1" applyBorder="1" applyAlignment="1">
      <alignment horizontal="center" vertical="center" wrapText="1"/>
    </xf>
    <xf numFmtId="164" fontId="15" fillId="4" borderId="5" xfId="2" quotePrefix="1" applyNumberFormat="1" applyFont="1" applyFill="1" applyBorder="1" applyAlignment="1">
      <alignment horizontal="left" vertical="center"/>
    </xf>
    <xf numFmtId="164" fontId="2" fillId="4" borderId="5" xfId="2" applyNumberFormat="1" applyFont="1" applyFill="1" applyBorder="1" applyAlignment="1">
      <alignment horizontal="right" vertical="center"/>
    </xf>
    <xf numFmtId="164" fontId="4" fillId="4" borderId="6" xfId="2" applyNumberFormat="1" applyFont="1" applyFill="1" applyBorder="1" applyAlignment="1">
      <alignment horizontal="right" vertical="center"/>
    </xf>
    <xf numFmtId="0" fontId="15" fillId="4" borderId="8" xfId="1" applyFont="1" applyFill="1" applyBorder="1" applyAlignment="1">
      <alignment horizontal="center" vertical="center" wrapText="1"/>
    </xf>
    <xf numFmtId="0" fontId="13" fillId="4" borderId="9" xfId="1" applyFont="1" applyFill="1" applyBorder="1" applyAlignment="1">
      <alignment horizontal="left" vertical="center" wrapText="1"/>
    </xf>
    <xf numFmtId="164" fontId="3" fillId="4" borderId="9" xfId="2" applyNumberFormat="1" applyFont="1" applyFill="1" applyBorder="1" applyAlignment="1">
      <alignment horizontal="right" vertical="center"/>
    </xf>
    <xf numFmtId="164" fontId="3" fillId="4" borderId="10" xfId="2" applyNumberFormat="1" applyFont="1" applyFill="1" applyBorder="1" applyAlignment="1">
      <alignment horizontal="right" vertical="center"/>
    </xf>
    <xf numFmtId="0" fontId="15" fillId="4" borderId="7" xfId="1" applyFont="1" applyFill="1" applyBorder="1" applyAlignment="1">
      <alignment horizontal="center" vertical="center"/>
    </xf>
    <xf numFmtId="0" fontId="15" fillId="4" borderId="5" xfId="1" applyFont="1" applyFill="1" applyBorder="1" applyAlignment="1">
      <alignment horizontal="left" vertical="center"/>
    </xf>
    <xf numFmtId="168" fontId="2" fillId="4" borderId="5" xfId="2" applyNumberFormat="1" applyFont="1" applyFill="1" applyBorder="1" applyAlignment="1">
      <alignment horizontal="right" vertical="center"/>
    </xf>
    <xf numFmtId="9" fontId="2" fillId="4" borderId="5" xfId="4" applyFont="1" applyFill="1" applyBorder="1" applyAlignment="1">
      <alignment horizontal="right" vertical="center"/>
    </xf>
    <xf numFmtId="9" fontId="2" fillId="4" borderId="6" xfId="4" applyFont="1" applyFill="1" applyBorder="1" applyAlignment="1">
      <alignment horizontal="right" vertical="center"/>
    </xf>
    <xf numFmtId="164" fontId="15" fillId="4" borderId="5" xfId="2" applyNumberFormat="1" applyFont="1" applyFill="1" applyBorder="1" applyAlignment="1">
      <alignment horizontal="left" vertical="center"/>
    </xf>
    <xf numFmtId="0" fontId="15" fillId="4" borderId="11" xfId="1" applyFont="1" applyFill="1" applyBorder="1" applyAlignment="1">
      <alignment horizontal="center" vertical="center" wrapText="1"/>
    </xf>
    <xf numFmtId="164" fontId="15" fillId="4" borderId="9" xfId="2" applyNumberFormat="1" applyFont="1" applyFill="1" applyBorder="1" applyAlignment="1">
      <alignment horizontal="left" vertical="center"/>
    </xf>
    <xf numFmtId="164" fontId="2" fillId="4" borderId="9" xfId="2" applyNumberFormat="1" applyFont="1" applyFill="1" applyBorder="1" applyAlignment="1">
      <alignment horizontal="right" vertical="center"/>
    </xf>
    <xf numFmtId="164" fontId="4" fillId="4" borderId="10" xfId="2" applyNumberFormat="1" applyFont="1" applyFill="1" applyBorder="1" applyAlignment="1">
      <alignment horizontal="right" vertical="center"/>
    </xf>
    <xf numFmtId="0" fontId="15" fillId="4" borderId="8" xfId="1" applyFont="1" applyFill="1" applyBorder="1" applyAlignment="1">
      <alignment horizontal="center" vertical="center"/>
    </xf>
    <xf numFmtId="0" fontId="15" fillId="4" borderId="9" xfId="1" applyFont="1" applyFill="1" applyBorder="1" applyAlignment="1">
      <alignment horizontal="left" vertical="center"/>
    </xf>
    <xf numFmtId="0" fontId="15" fillId="4" borderId="0" xfId="1" applyFont="1" applyFill="1" applyAlignment="1">
      <alignment horizontal="center" vertical="center"/>
    </xf>
    <xf numFmtId="0" fontId="15" fillId="4" borderId="0" xfId="1" applyFont="1" applyFill="1" applyAlignment="1">
      <alignment horizontal="left" vertical="center"/>
    </xf>
    <xf numFmtId="164" fontId="2" fillId="4" borderId="0" xfId="2" applyNumberFormat="1" applyFont="1" applyFill="1" applyAlignment="1">
      <alignment horizontal="right" vertical="center"/>
    </xf>
    <xf numFmtId="0" fontId="11" fillId="3" borderId="14" xfId="0" applyFont="1" applyFill="1" applyBorder="1" applyAlignment="1">
      <alignment vertical="center"/>
    </xf>
    <xf numFmtId="0" fontId="11" fillId="3" borderId="15" xfId="0" applyFont="1" applyFill="1" applyBorder="1" applyAlignment="1">
      <alignment vertical="center"/>
    </xf>
    <xf numFmtId="0" fontId="1" fillId="5" borderId="12" xfId="1" applyFill="1" applyBorder="1" applyAlignment="1">
      <alignment horizontal="center" vertical="center" wrapText="1"/>
    </xf>
    <xf numFmtId="0" fontId="3" fillId="5" borderId="12" xfId="1" applyFont="1" applyFill="1" applyBorder="1" applyAlignment="1">
      <alignment horizontal="left"/>
    </xf>
    <xf numFmtId="37" fontId="3" fillId="5" borderId="12" xfId="1" applyNumberFormat="1" applyFont="1" applyFill="1" applyBorder="1"/>
    <xf numFmtId="164" fontId="2" fillId="4" borderId="10" xfId="2" applyNumberFormat="1" applyFont="1" applyFill="1" applyBorder="1" applyAlignment="1">
      <alignment horizontal="right" vertical="center"/>
    </xf>
    <xf numFmtId="0" fontId="15" fillId="4" borderId="16" xfId="1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vertical="center"/>
    </xf>
    <xf numFmtId="0" fontId="15" fillId="4" borderId="18" xfId="1" applyFont="1" applyFill="1" applyBorder="1" applyAlignment="1">
      <alignment horizontal="center" vertical="center"/>
    </xf>
    <xf numFmtId="0" fontId="15" fillId="4" borderId="19" xfId="1" applyFont="1" applyFill="1" applyBorder="1" applyAlignment="1">
      <alignment horizontal="left" vertical="center"/>
    </xf>
    <xf numFmtId="164" fontId="2" fillId="4" borderId="19" xfId="2" applyNumberFormat="1" applyFont="1" applyFill="1" applyBorder="1" applyAlignment="1">
      <alignment horizontal="right" vertical="center"/>
    </xf>
    <xf numFmtId="164" fontId="2" fillId="4" borderId="20" xfId="2" applyNumberFormat="1" applyFont="1" applyFill="1" applyBorder="1" applyAlignment="1">
      <alignment horizontal="right" vertical="center"/>
    </xf>
    <xf numFmtId="0" fontId="15" fillId="4" borderId="21" xfId="1" applyFont="1" applyFill="1" applyBorder="1" applyAlignment="1">
      <alignment horizontal="center" vertical="center"/>
    </xf>
    <xf numFmtId="0" fontId="15" fillId="4" borderId="21" xfId="1" applyFont="1" applyFill="1" applyBorder="1" applyAlignment="1">
      <alignment horizontal="left" vertical="center"/>
    </xf>
    <xf numFmtId="164" fontId="2" fillId="4" borderId="21" xfId="2" applyNumberFormat="1" applyFont="1" applyFill="1" applyBorder="1" applyAlignment="1">
      <alignment horizontal="right" vertical="center"/>
    </xf>
    <xf numFmtId="0" fontId="15" fillId="2" borderId="18" xfId="1" applyFont="1" applyFill="1" applyBorder="1" applyAlignment="1">
      <alignment horizontal="center" vertical="center"/>
    </xf>
    <xf numFmtId="0" fontId="15" fillId="2" borderId="21" xfId="1" applyFont="1" applyFill="1" applyBorder="1" applyAlignment="1">
      <alignment horizontal="left" vertical="center"/>
    </xf>
    <xf numFmtId="164" fontId="2" fillId="2" borderId="21" xfId="2" applyNumberFormat="1" applyFont="1" applyFill="1" applyBorder="1" applyAlignment="1">
      <alignment horizontal="right" vertical="center"/>
    </xf>
    <xf numFmtId="164" fontId="2" fillId="2" borderId="22" xfId="2" applyNumberFormat="1" applyFont="1" applyFill="1" applyBorder="1" applyAlignment="1">
      <alignment horizontal="right" vertical="center"/>
    </xf>
    <xf numFmtId="0" fontId="15" fillId="4" borderId="23" xfId="1" applyFont="1" applyFill="1" applyBorder="1" applyAlignment="1">
      <alignment horizontal="center" vertical="center"/>
    </xf>
    <xf numFmtId="0" fontId="15" fillId="4" borderId="23" xfId="1" applyFont="1" applyFill="1" applyBorder="1" applyAlignment="1">
      <alignment horizontal="left" vertical="center"/>
    </xf>
    <xf numFmtId="164" fontId="2" fillId="4" borderId="23" xfId="2" applyNumberFormat="1" applyFont="1" applyFill="1" applyBorder="1" applyAlignment="1">
      <alignment horizontal="right" vertical="center"/>
    </xf>
    <xf numFmtId="0" fontId="15" fillId="4" borderId="24" xfId="1" applyFont="1" applyFill="1" applyBorder="1" applyAlignment="1">
      <alignment horizontal="center" vertical="center"/>
    </xf>
    <xf numFmtId="0" fontId="15" fillId="4" borderId="25" xfId="1" applyFont="1" applyFill="1" applyBorder="1" applyAlignment="1">
      <alignment horizontal="left" vertical="center"/>
    </xf>
    <xf numFmtId="164" fontId="2" fillId="4" borderId="25" xfId="2" applyNumberFormat="1" applyFont="1" applyFill="1" applyBorder="1" applyAlignment="1">
      <alignment horizontal="right" vertical="center"/>
    </xf>
    <xf numFmtId="0" fontId="16" fillId="0" borderId="0" xfId="1" applyFont="1" applyAlignment="1">
      <alignment horizontal="center"/>
    </xf>
    <xf numFmtId="168" fontId="2" fillId="4" borderId="21" xfId="2" applyNumberFormat="1" applyFont="1" applyFill="1" applyBorder="1" applyAlignment="1">
      <alignment horizontal="right" vertical="center"/>
    </xf>
    <xf numFmtId="0" fontId="1" fillId="6" borderId="26" xfId="1" applyFill="1" applyBorder="1"/>
    <xf numFmtId="43" fontId="1" fillId="6" borderId="26" xfId="1" applyNumberFormat="1" applyFill="1" applyBorder="1"/>
    <xf numFmtId="0" fontId="1" fillId="0" borderId="0" xfId="1" applyAlignment="1">
      <alignment horizontal="center"/>
    </xf>
    <xf numFmtId="43" fontId="1" fillId="0" borderId="0" xfId="6" applyFont="1"/>
    <xf numFmtId="0" fontId="1" fillId="6" borderId="0" xfId="1" applyFill="1"/>
    <xf numFmtId="43" fontId="1" fillId="6" borderId="0" xfId="1" applyNumberFormat="1" applyFill="1"/>
    <xf numFmtId="165" fontId="2" fillId="4" borderId="19" xfId="2" applyNumberFormat="1" applyFont="1" applyFill="1" applyBorder="1" applyAlignment="1">
      <alignment horizontal="right" vertical="center"/>
    </xf>
    <xf numFmtId="0" fontId="11" fillId="3" borderId="17" xfId="0" applyFont="1" applyFill="1" applyBorder="1" applyAlignment="1">
      <alignment horizontal="center" vertical="center"/>
    </xf>
    <xf numFmtId="164" fontId="1" fillId="6" borderId="26" xfId="1" applyNumberFormat="1" applyFill="1" applyBorder="1"/>
    <xf numFmtId="43" fontId="1" fillId="0" borderId="0" xfId="1" applyNumberFormat="1"/>
    <xf numFmtId="0" fontId="15" fillId="8" borderId="21" xfId="1" applyFont="1" applyFill="1" applyBorder="1" applyAlignment="1">
      <alignment horizontal="left" vertical="center"/>
    </xf>
    <xf numFmtId="43" fontId="1" fillId="2" borderId="0" xfId="6" applyFont="1" applyFill="1"/>
    <xf numFmtId="4" fontId="29" fillId="0" borderId="0" xfId="0" applyNumberFormat="1" applyFont="1"/>
    <xf numFmtId="14" fontId="1" fillId="0" borderId="0" xfId="1" applyNumberFormat="1"/>
    <xf numFmtId="3" fontId="0" fillId="0" borderId="0" xfId="0" applyNumberFormat="1"/>
    <xf numFmtId="164" fontId="4" fillId="4" borderId="21" xfId="2" applyNumberFormat="1" applyFont="1" applyFill="1" applyBorder="1" applyAlignment="1">
      <alignment horizontal="right" vertical="center"/>
    </xf>
    <xf numFmtId="44" fontId="1" fillId="0" borderId="0" xfId="11" applyFont="1"/>
    <xf numFmtId="0" fontId="0" fillId="2" borderId="0" xfId="0" applyFill="1"/>
    <xf numFmtId="43" fontId="0" fillId="2" borderId="0" xfId="6" applyFont="1" applyFill="1"/>
    <xf numFmtId="14" fontId="0" fillId="2" borderId="0" xfId="0" applyNumberFormat="1" applyFill="1"/>
    <xf numFmtId="43" fontId="0" fillId="2" borderId="27" xfId="6" applyFont="1" applyFill="1" applyBorder="1"/>
    <xf numFmtId="169" fontId="1" fillId="6" borderId="26" xfId="1" applyNumberFormat="1" applyFill="1" applyBorder="1"/>
    <xf numFmtId="3" fontId="32" fillId="0" borderId="2" xfId="1" applyNumberFormat="1" applyFont="1" applyBorder="1" applyAlignment="1">
      <alignment horizontal="center" vertical="center" wrapText="1"/>
    </xf>
    <xf numFmtId="164" fontId="32" fillId="0" borderId="2" xfId="1" applyNumberFormat="1" applyFont="1" applyBorder="1" applyAlignment="1">
      <alignment horizontal="center" vertical="center" wrapText="1"/>
    </xf>
    <xf numFmtId="43" fontId="16" fillId="0" borderId="0" xfId="1" applyNumberFormat="1" applyFont="1" applyAlignment="1">
      <alignment horizontal="center"/>
    </xf>
    <xf numFmtId="0" fontId="0" fillId="2" borderId="28" xfId="0" applyFill="1" applyBorder="1"/>
    <xf numFmtId="8" fontId="33" fillId="0" borderId="0" xfId="0" applyNumberFormat="1" applyFont="1"/>
    <xf numFmtId="0" fontId="21" fillId="2" borderId="0" xfId="0" applyFont="1" applyFill="1" applyAlignment="1">
      <alignment horizontal="center"/>
    </xf>
    <xf numFmtId="14" fontId="21" fillId="2" borderId="0" xfId="0" applyNumberFormat="1" applyFont="1" applyFill="1" applyAlignment="1">
      <alignment horizontal="center"/>
    </xf>
    <xf numFmtId="43" fontId="21" fillId="2" borderId="0" xfId="6" applyFont="1" applyFill="1" applyAlignment="1">
      <alignment horizontal="center"/>
    </xf>
    <xf numFmtId="0" fontId="26" fillId="10" borderId="28" xfId="0" applyFont="1" applyFill="1" applyBorder="1" applyAlignment="1">
      <alignment horizontal="left" vertical="top"/>
    </xf>
    <xf numFmtId="14" fontId="1" fillId="2" borderId="0" xfId="1" applyNumberFormat="1" applyFill="1"/>
    <xf numFmtId="0" fontId="26" fillId="10" borderId="0" xfId="0" applyFont="1" applyFill="1" applyAlignment="1">
      <alignment horizontal="left" vertical="top"/>
    </xf>
    <xf numFmtId="170" fontId="26" fillId="10" borderId="0" xfId="0" applyNumberFormat="1" applyFont="1" applyFill="1" applyAlignment="1">
      <alignment horizontal="left" vertical="top"/>
    </xf>
    <xf numFmtId="171" fontId="26" fillId="10" borderId="0" xfId="0" applyNumberFormat="1" applyFont="1" applyFill="1" applyAlignment="1">
      <alignment horizontal="left" vertical="top"/>
    </xf>
    <xf numFmtId="0" fontId="35" fillId="12" borderId="34" xfId="0" applyFont="1" applyFill="1" applyBorder="1" applyAlignment="1">
      <alignment horizontal="left" vertical="top"/>
    </xf>
    <xf numFmtId="0" fontId="35" fillId="12" borderId="35" xfId="0" applyFont="1" applyFill="1" applyBorder="1" applyAlignment="1">
      <alignment horizontal="left" vertical="top"/>
    </xf>
    <xf numFmtId="170" fontId="35" fillId="12" borderId="35" xfId="0" applyNumberFormat="1" applyFont="1" applyFill="1" applyBorder="1" applyAlignment="1">
      <alignment horizontal="left" vertical="top"/>
    </xf>
    <xf numFmtId="171" fontId="35" fillId="12" borderId="35" xfId="0" applyNumberFormat="1" applyFont="1" applyFill="1" applyBorder="1" applyAlignment="1">
      <alignment horizontal="left" vertical="top"/>
    </xf>
    <xf numFmtId="170" fontId="35" fillId="12" borderId="36" xfId="0" applyNumberFormat="1" applyFont="1" applyFill="1" applyBorder="1" applyAlignment="1">
      <alignment horizontal="left" vertical="top"/>
    </xf>
    <xf numFmtId="0" fontId="30" fillId="6" borderId="30" xfId="0" applyFont="1" applyFill="1" applyBorder="1" applyAlignment="1">
      <alignment horizontal="left"/>
    </xf>
    <xf numFmtId="0" fontId="31" fillId="2" borderId="0" xfId="0" applyFont="1" applyFill="1"/>
    <xf numFmtId="0" fontId="26" fillId="2" borderId="28" xfId="0" applyFont="1" applyFill="1" applyBorder="1" applyAlignment="1">
      <alignment horizontal="left" vertical="top"/>
    </xf>
    <xf numFmtId="0" fontId="26" fillId="2" borderId="0" xfId="0" applyFont="1" applyFill="1" applyAlignment="1">
      <alignment horizontal="left" vertical="top"/>
    </xf>
    <xf numFmtId="170" fontId="26" fillId="2" borderId="0" xfId="0" applyNumberFormat="1" applyFont="1" applyFill="1" applyAlignment="1">
      <alignment horizontal="left" vertical="top"/>
    </xf>
    <xf numFmtId="171" fontId="26" fillId="2" borderId="0" xfId="0" applyNumberFormat="1" applyFont="1" applyFill="1" applyAlignment="1">
      <alignment horizontal="left" vertical="top"/>
    </xf>
    <xf numFmtId="0" fontId="0" fillId="2" borderId="37" xfId="0" applyFill="1" applyBorder="1"/>
    <xf numFmtId="0" fontId="0" fillId="2" borderId="27" xfId="0" applyFill="1" applyBorder="1"/>
    <xf numFmtId="0" fontId="0" fillId="6" borderId="30" xfId="0" applyFill="1" applyBorder="1"/>
    <xf numFmtId="0" fontId="27" fillId="6" borderId="30" xfId="0" applyFont="1" applyFill="1" applyBorder="1" applyAlignment="1">
      <alignment horizontal="center"/>
    </xf>
    <xf numFmtId="14" fontId="27" fillId="6" borderId="30" xfId="0" applyNumberFormat="1" applyFont="1" applyFill="1" applyBorder="1" applyAlignment="1">
      <alignment horizontal="center"/>
    </xf>
    <xf numFmtId="14" fontId="0" fillId="2" borderId="27" xfId="0" applyNumberFormat="1" applyFill="1" applyBorder="1"/>
    <xf numFmtId="43" fontId="27" fillId="6" borderId="30" xfId="6" applyFont="1" applyFill="1" applyBorder="1" applyAlignment="1">
      <alignment horizontal="center"/>
    </xf>
    <xf numFmtId="43" fontId="0" fillId="2" borderId="0" xfId="6" applyFont="1" applyFill="1" applyBorder="1"/>
    <xf numFmtId="43" fontId="0" fillId="2" borderId="29" xfId="6" applyFont="1" applyFill="1" applyBorder="1"/>
    <xf numFmtId="43" fontId="0" fillId="2" borderId="38" xfId="6" applyFont="1" applyFill="1" applyBorder="1"/>
    <xf numFmtId="14" fontId="36" fillId="7" borderId="34" xfId="0" applyNumberFormat="1" applyFont="1" applyFill="1" applyBorder="1" applyAlignment="1">
      <alignment horizontal="center"/>
    </xf>
    <xf numFmtId="0" fontId="28" fillId="7" borderId="35" xfId="0" applyFont="1" applyFill="1" applyBorder="1" applyAlignment="1">
      <alignment horizontal="center"/>
    </xf>
    <xf numFmtId="14" fontId="28" fillId="7" borderId="35" xfId="0" applyNumberFormat="1" applyFont="1" applyFill="1" applyBorder="1" applyAlignment="1">
      <alignment horizontal="center"/>
    </xf>
    <xf numFmtId="43" fontId="28" fillId="7" borderId="35" xfId="6" applyFont="1" applyFill="1" applyBorder="1" applyAlignment="1">
      <alignment horizontal="center"/>
    </xf>
    <xf numFmtId="43" fontId="28" fillId="7" borderId="36" xfId="6" applyFont="1" applyFill="1" applyBorder="1" applyAlignment="1">
      <alignment horizontal="center"/>
    </xf>
    <xf numFmtId="43" fontId="0" fillId="6" borderId="30" xfId="6" applyFont="1" applyFill="1" applyBorder="1"/>
    <xf numFmtId="43" fontId="0" fillId="6" borderId="27" xfId="6" applyFont="1" applyFill="1" applyBorder="1"/>
    <xf numFmtId="0" fontId="0" fillId="9" borderId="37" xfId="0" applyFill="1" applyBorder="1"/>
    <xf numFmtId="0" fontId="0" fillId="9" borderId="27" xfId="0" applyFill="1" applyBorder="1"/>
    <xf numFmtId="43" fontId="0" fillId="9" borderId="27" xfId="6" applyFont="1" applyFill="1" applyBorder="1"/>
    <xf numFmtId="43" fontId="0" fillId="9" borderId="38" xfId="6" applyFont="1" applyFill="1" applyBorder="1"/>
    <xf numFmtId="14" fontId="0" fillId="2" borderId="31" xfId="0" applyNumberFormat="1" applyFill="1" applyBorder="1"/>
    <xf numFmtId="0" fontId="0" fillId="2" borderId="32" xfId="0" applyFill="1" applyBorder="1"/>
    <xf numFmtId="43" fontId="0" fillId="2" borderId="32" xfId="6" applyFont="1" applyFill="1" applyBorder="1"/>
    <xf numFmtId="43" fontId="0" fillId="2" borderId="33" xfId="6" applyFont="1" applyFill="1" applyBorder="1"/>
    <xf numFmtId="14" fontId="0" fillId="2" borderId="28" xfId="0" applyNumberFormat="1" applyFill="1" applyBorder="1"/>
    <xf numFmtId="43" fontId="0" fillId="2" borderId="31" xfId="6" applyFont="1" applyFill="1" applyBorder="1"/>
    <xf numFmtId="43" fontId="0" fillId="2" borderId="28" xfId="6" applyFont="1" applyFill="1" applyBorder="1"/>
    <xf numFmtId="14" fontId="0" fillId="9" borderId="34" xfId="0" applyNumberFormat="1" applyFill="1" applyBorder="1"/>
    <xf numFmtId="0" fontId="0" fillId="9" borderId="35" xfId="0" applyFill="1" applyBorder="1"/>
    <xf numFmtId="43" fontId="0" fillId="9" borderId="35" xfId="6" applyFont="1" applyFill="1" applyBorder="1"/>
    <xf numFmtId="43" fontId="0" fillId="9" borderId="34" xfId="6" applyFont="1" applyFill="1" applyBorder="1"/>
    <xf numFmtId="43" fontId="0" fillId="9" borderId="36" xfId="6" applyFont="1" applyFill="1" applyBorder="1"/>
    <xf numFmtId="14" fontId="0" fillId="2" borderId="37" xfId="0" applyNumberFormat="1" applyFill="1" applyBorder="1"/>
    <xf numFmtId="43" fontId="0" fillId="2" borderId="37" xfId="6" applyFont="1" applyFill="1" applyBorder="1"/>
    <xf numFmtId="0" fontId="40" fillId="13" borderId="0" xfId="0" applyFont="1" applyFill="1"/>
    <xf numFmtId="14" fontId="41" fillId="13" borderId="0" xfId="0" applyNumberFormat="1" applyFont="1" applyFill="1"/>
    <xf numFmtId="0" fontId="41" fillId="14" borderId="40" xfId="0" applyFont="1" applyFill="1" applyBorder="1"/>
    <xf numFmtId="0" fontId="42" fillId="13" borderId="0" xfId="0" applyFont="1" applyFill="1"/>
    <xf numFmtId="0" fontId="43" fillId="13" borderId="0" xfId="0" applyFont="1" applyFill="1"/>
    <xf numFmtId="43" fontId="40" fillId="13" borderId="0" xfId="0" applyNumberFormat="1" applyFont="1" applyFill="1"/>
    <xf numFmtId="43" fontId="41" fillId="14" borderId="40" xfId="0" applyNumberFormat="1" applyFont="1" applyFill="1" applyBorder="1"/>
    <xf numFmtId="43" fontId="42" fillId="13" borderId="0" xfId="0" applyNumberFormat="1" applyFont="1" applyFill="1"/>
    <xf numFmtId="43" fontId="43" fillId="13" borderId="0" xfId="0" applyNumberFormat="1" applyFont="1" applyFill="1"/>
    <xf numFmtId="43" fontId="44" fillId="13" borderId="0" xfId="0" applyNumberFormat="1" applyFont="1" applyFill="1"/>
    <xf numFmtId="43" fontId="45" fillId="13" borderId="0" xfId="0" applyNumberFormat="1" applyFont="1" applyFill="1"/>
    <xf numFmtId="43" fontId="0" fillId="0" borderId="0" xfId="0" applyNumberFormat="1"/>
    <xf numFmtId="0" fontId="41" fillId="14" borderId="39" xfId="0" applyFont="1" applyFill="1" applyBorder="1" applyAlignment="1">
      <alignment horizontal="left"/>
    </xf>
    <xf numFmtId="0" fontId="42" fillId="13" borderId="0" xfId="0" applyFont="1" applyFill="1" applyAlignment="1">
      <alignment horizontal="left"/>
    </xf>
    <xf numFmtId="0" fontId="43" fillId="1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41" fillId="13" borderId="0" xfId="0" applyFont="1" applyFill="1"/>
    <xf numFmtId="0" fontId="27" fillId="0" borderId="0" xfId="0" applyFont="1"/>
    <xf numFmtId="43" fontId="31" fillId="2" borderId="0" xfId="0" applyNumberFormat="1" applyFont="1" applyFill="1"/>
    <xf numFmtId="43" fontId="30" fillId="6" borderId="30" xfId="0" applyNumberFormat="1" applyFont="1" applyFill="1" applyBorder="1" applyAlignment="1">
      <alignment horizontal="left"/>
    </xf>
    <xf numFmtId="43" fontId="26" fillId="2" borderId="0" xfId="0" applyNumberFormat="1" applyFont="1" applyFill="1" applyAlignment="1">
      <alignment horizontal="left" vertical="top"/>
    </xf>
    <xf numFmtId="43" fontId="26" fillId="2" borderId="29" xfId="0" applyNumberFormat="1" applyFont="1" applyFill="1" applyBorder="1" applyAlignment="1">
      <alignment horizontal="left" vertical="top"/>
    </xf>
    <xf numFmtId="43" fontId="35" fillId="12" borderId="35" xfId="0" applyNumberFormat="1" applyFont="1" applyFill="1" applyBorder="1" applyAlignment="1">
      <alignment horizontal="left" vertical="top"/>
    </xf>
    <xf numFmtId="43" fontId="35" fillId="12" borderId="36" xfId="0" applyNumberFormat="1" applyFont="1" applyFill="1" applyBorder="1" applyAlignment="1">
      <alignment horizontal="left" vertical="top"/>
    </xf>
    <xf numFmtId="43" fontId="0" fillId="0" borderId="0" xfId="6" applyFont="1"/>
    <xf numFmtId="43" fontId="31" fillId="2" borderId="0" xfId="6" applyFont="1" applyFill="1"/>
    <xf numFmtId="164" fontId="46" fillId="4" borderId="21" xfId="2" applyNumberFormat="1" applyFont="1" applyFill="1" applyBorder="1" applyAlignment="1">
      <alignment horizontal="right" vertical="center"/>
    </xf>
    <xf numFmtId="172" fontId="31" fillId="2" borderId="0" xfId="0" applyNumberFormat="1" applyFont="1" applyFill="1"/>
    <xf numFmtId="0" fontId="0" fillId="2" borderId="31" xfId="0" applyFill="1" applyBorder="1"/>
    <xf numFmtId="0" fontId="26" fillId="10" borderId="29" xfId="0" applyFont="1" applyFill="1" applyBorder="1" applyAlignment="1">
      <alignment horizontal="left" vertical="top"/>
    </xf>
    <xf numFmtId="43" fontId="28" fillId="5" borderId="35" xfId="6" applyFont="1" applyFill="1" applyBorder="1" applyAlignment="1">
      <alignment horizontal="center"/>
    </xf>
    <xf numFmtId="0" fontId="49" fillId="6" borderId="30" xfId="0" applyFont="1" applyFill="1" applyBorder="1" applyAlignment="1">
      <alignment horizontal="center"/>
    </xf>
    <xf numFmtId="43" fontId="49" fillId="6" borderId="30" xfId="6" applyFont="1" applyFill="1" applyBorder="1" applyAlignment="1">
      <alignment horizontal="center"/>
    </xf>
    <xf numFmtId="14" fontId="49" fillId="6" borderId="30" xfId="0" applyNumberFormat="1" applyFont="1" applyFill="1" applyBorder="1" applyAlignment="1">
      <alignment horizontal="center"/>
    </xf>
    <xf numFmtId="0" fontId="50" fillId="10" borderId="28" xfId="0" applyFont="1" applyFill="1" applyBorder="1" applyAlignment="1">
      <alignment horizontal="left" vertical="top"/>
    </xf>
    <xf numFmtId="0" fontId="50" fillId="10" borderId="0" xfId="0" applyFont="1" applyFill="1" applyAlignment="1">
      <alignment horizontal="left" vertical="top"/>
    </xf>
    <xf numFmtId="0" fontId="50" fillId="10" borderId="29" xfId="0" applyFont="1" applyFill="1" applyBorder="1" applyAlignment="1">
      <alignment horizontal="left" vertical="top"/>
    </xf>
    <xf numFmtId="0" fontId="50" fillId="10" borderId="37" xfId="0" applyFont="1" applyFill="1" applyBorder="1" applyAlignment="1">
      <alignment horizontal="left" vertical="top"/>
    </xf>
    <xf numFmtId="0" fontId="50" fillId="10" borderId="27" xfId="0" applyFont="1" applyFill="1" applyBorder="1" applyAlignment="1">
      <alignment horizontal="left" vertical="top"/>
    </xf>
    <xf numFmtId="0" fontId="50" fillId="10" borderId="38" xfId="0" applyFont="1" applyFill="1" applyBorder="1" applyAlignment="1">
      <alignment horizontal="left" vertical="top"/>
    </xf>
    <xf numFmtId="0" fontId="50" fillId="7" borderId="37" xfId="0" applyFont="1" applyFill="1" applyBorder="1" applyAlignment="1">
      <alignment horizontal="left" vertical="top"/>
    </xf>
    <xf numFmtId="0" fontId="50" fillId="7" borderId="27" xfId="0" applyFont="1" applyFill="1" applyBorder="1" applyAlignment="1">
      <alignment horizontal="left" vertical="top"/>
    </xf>
    <xf numFmtId="0" fontId="50" fillId="7" borderId="38" xfId="0" applyFont="1" applyFill="1" applyBorder="1" applyAlignment="1">
      <alignment horizontal="left" vertical="top"/>
    </xf>
    <xf numFmtId="43" fontId="50" fillId="10" borderId="0" xfId="6" applyFont="1" applyFill="1" applyBorder="1" applyAlignment="1">
      <alignment horizontal="left" vertical="top"/>
    </xf>
    <xf numFmtId="43" fontId="50" fillId="7" borderId="27" xfId="6" applyFont="1" applyFill="1" applyBorder="1" applyAlignment="1">
      <alignment horizontal="left" vertical="top"/>
    </xf>
    <xf numFmtId="43" fontId="35" fillId="12" borderId="35" xfId="6" applyFont="1" applyFill="1" applyBorder="1" applyAlignment="1">
      <alignment horizontal="left" vertical="top"/>
    </xf>
    <xf numFmtId="43" fontId="35" fillId="5" borderId="35" xfId="6" applyFont="1" applyFill="1" applyBorder="1" applyAlignment="1">
      <alignment horizontal="left" vertical="top"/>
    </xf>
    <xf numFmtId="43" fontId="0" fillId="9" borderId="30" xfId="6" applyFont="1" applyFill="1" applyBorder="1"/>
    <xf numFmtId="0" fontId="27" fillId="16" borderId="30" xfId="0" applyFont="1" applyFill="1" applyBorder="1" applyAlignment="1">
      <alignment horizontal="center"/>
    </xf>
    <xf numFmtId="0" fontId="27" fillId="16" borderId="34" xfId="0" applyFont="1" applyFill="1" applyBorder="1" applyAlignment="1">
      <alignment horizontal="center"/>
    </xf>
    <xf numFmtId="14" fontId="6" fillId="17" borderId="34" xfId="1" applyNumberFormat="1" applyFont="1" applyFill="1" applyBorder="1"/>
    <xf numFmtId="0" fontId="6" fillId="17" borderId="35" xfId="1" applyFont="1" applyFill="1" applyBorder="1"/>
    <xf numFmtId="43" fontId="6" fillId="17" borderId="35" xfId="6" applyFont="1" applyFill="1" applyBorder="1"/>
    <xf numFmtId="43" fontId="6" fillId="17" borderId="34" xfId="6" applyFont="1" applyFill="1" applyBorder="1"/>
    <xf numFmtId="43" fontId="6" fillId="17" borderId="36" xfId="6" applyFont="1" applyFill="1" applyBorder="1"/>
    <xf numFmtId="14" fontId="27" fillId="16" borderId="30" xfId="0" applyNumberFormat="1" applyFont="1" applyFill="1" applyBorder="1" applyAlignment="1">
      <alignment horizontal="center"/>
    </xf>
    <xf numFmtId="43" fontId="27" fillId="16" borderId="30" xfId="6" applyFont="1" applyFill="1" applyBorder="1" applyAlignment="1">
      <alignment horizontal="center"/>
    </xf>
    <xf numFmtId="172" fontId="31" fillId="5" borderId="0" xfId="0" applyNumberFormat="1" applyFont="1" applyFill="1"/>
    <xf numFmtId="0" fontId="31" fillId="5" borderId="0" xfId="0" applyFont="1" applyFill="1"/>
    <xf numFmtId="0" fontId="35" fillId="12" borderId="36" xfId="0" applyFont="1" applyFill="1" applyBorder="1" applyAlignment="1">
      <alignment horizontal="left" vertical="top"/>
    </xf>
    <xf numFmtId="43" fontId="30" fillId="6" borderId="36" xfId="0" applyNumberFormat="1" applyFont="1" applyFill="1" applyBorder="1" applyAlignment="1">
      <alignment horizontal="left"/>
    </xf>
    <xf numFmtId="0" fontId="26" fillId="5" borderId="28" xfId="0" applyFont="1" applyFill="1" applyBorder="1" applyAlignment="1">
      <alignment horizontal="left" vertical="top"/>
    </xf>
    <xf numFmtId="0" fontId="26" fillId="5" borderId="0" xfId="0" applyFont="1" applyFill="1" applyAlignment="1">
      <alignment horizontal="left" vertical="top"/>
    </xf>
    <xf numFmtId="170" fontId="26" fillId="5" borderId="0" xfId="0" applyNumberFormat="1" applyFont="1" applyFill="1" applyAlignment="1">
      <alignment horizontal="left" vertical="top"/>
    </xf>
    <xf numFmtId="171" fontId="26" fillId="5" borderId="0" xfId="0" applyNumberFormat="1" applyFont="1" applyFill="1" applyAlignment="1">
      <alignment horizontal="left" vertical="top"/>
    </xf>
    <xf numFmtId="0" fontId="26" fillId="5" borderId="29" xfId="0" applyFont="1" applyFill="1" applyBorder="1" applyAlignment="1">
      <alignment horizontal="left" vertical="top"/>
    </xf>
    <xf numFmtId="0" fontId="37" fillId="11" borderId="30" xfId="0" applyFont="1" applyFill="1" applyBorder="1" applyAlignment="1">
      <alignment horizontal="center"/>
    </xf>
    <xf numFmtId="43" fontId="6" fillId="17" borderId="30" xfId="6" applyFont="1" applyFill="1" applyBorder="1"/>
    <xf numFmtId="43" fontId="41" fillId="13" borderId="0" xfId="6" applyFont="1" applyFill="1"/>
    <xf numFmtId="43" fontId="41" fillId="14" borderId="40" xfId="6" applyFont="1" applyFill="1" applyBorder="1"/>
    <xf numFmtId="43" fontId="42" fillId="13" borderId="0" xfId="6" applyFont="1" applyFill="1"/>
    <xf numFmtId="43" fontId="43" fillId="13" borderId="0" xfId="6" applyFont="1" applyFill="1"/>
    <xf numFmtId="43" fontId="44" fillId="13" borderId="0" xfId="6" applyFont="1" applyFill="1"/>
    <xf numFmtId="43" fontId="45" fillId="13" borderId="0" xfId="6" applyFont="1" applyFill="1"/>
    <xf numFmtId="43" fontId="40" fillId="13" borderId="0" xfId="6" applyFont="1" applyFill="1"/>
    <xf numFmtId="0" fontId="0" fillId="18" borderId="0" xfId="0" applyFill="1"/>
    <xf numFmtId="0" fontId="42" fillId="18" borderId="0" xfId="0" applyFont="1" applyFill="1" applyAlignment="1">
      <alignment horizontal="left"/>
    </xf>
    <xf numFmtId="0" fontId="42" fillId="18" borderId="0" xfId="0" applyFont="1" applyFill="1"/>
    <xf numFmtId="43" fontId="42" fillId="18" borderId="0" xfId="6" applyFont="1" applyFill="1"/>
    <xf numFmtId="43" fontId="42" fillId="18" borderId="0" xfId="0" applyNumberFormat="1" applyFont="1" applyFill="1"/>
    <xf numFmtId="0" fontId="41" fillId="14" borderId="44" xfId="0" applyFont="1" applyFill="1" applyBorder="1" applyAlignment="1">
      <alignment horizontal="left"/>
    </xf>
    <xf numFmtId="0" fontId="41" fillId="14" borderId="45" xfId="0" applyFont="1" applyFill="1" applyBorder="1"/>
    <xf numFmtId="43" fontId="41" fillId="14" borderId="45" xfId="6" applyFont="1" applyFill="1" applyBorder="1"/>
    <xf numFmtId="170" fontId="35" fillId="12" borderId="34" xfId="0" applyNumberFormat="1" applyFont="1" applyFill="1" applyBorder="1" applyAlignment="1">
      <alignment horizontal="left" vertical="top"/>
    </xf>
    <xf numFmtId="9" fontId="35" fillId="12" borderId="35" xfId="14" applyFont="1" applyFill="1" applyBorder="1" applyAlignment="1">
      <alignment horizontal="left" vertical="top"/>
    </xf>
    <xf numFmtId="170" fontId="35" fillId="6" borderId="35" xfId="0" applyNumberFormat="1" applyFont="1" applyFill="1" applyBorder="1" applyAlignment="1">
      <alignment horizontal="left" vertical="top"/>
    </xf>
    <xf numFmtId="43" fontId="41" fillId="13" borderId="0" xfId="0" applyNumberFormat="1" applyFont="1" applyFill="1"/>
    <xf numFmtId="43" fontId="0" fillId="18" borderId="0" xfId="0" applyNumberFormat="1" applyFill="1"/>
    <xf numFmtId="0" fontId="56" fillId="0" borderId="0" xfId="0" applyFont="1"/>
    <xf numFmtId="43" fontId="56" fillId="0" borderId="0" xfId="0" applyNumberFormat="1" applyFont="1"/>
    <xf numFmtId="0" fontId="52" fillId="13" borderId="0" xfId="0" applyFont="1" applyFill="1"/>
    <xf numFmtId="43" fontId="52" fillId="13" borderId="0" xfId="0" applyNumberFormat="1" applyFont="1" applyFill="1"/>
    <xf numFmtId="0" fontId="53" fillId="13" borderId="0" xfId="0" applyFont="1" applyFill="1"/>
    <xf numFmtId="43" fontId="53" fillId="13" borderId="0" xfId="0" applyNumberFormat="1" applyFont="1" applyFill="1"/>
    <xf numFmtId="43" fontId="54" fillId="13" borderId="0" xfId="0" applyNumberFormat="1" applyFont="1" applyFill="1"/>
    <xf numFmtId="43" fontId="55" fillId="13" borderId="0" xfId="0" applyNumberFormat="1" applyFont="1" applyFill="1"/>
    <xf numFmtId="0" fontId="52" fillId="18" borderId="0" xfId="0" applyFont="1" applyFill="1"/>
    <xf numFmtId="43" fontId="52" fillId="18" borderId="0" xfId="0" applyNumberFormat="1" applyFont="1" applyFill="1"/>
    <xf numFmtId="0" fontId="53" fillId="18" borderId="0" xfId="0" applyFont="1" applyFill="1"/>
    <xf numFmtId="43" fontId="53" fillId="18" borderId="0" xfId="0" applyNumberFormat="1" applyFont="1" applyFill="1"/>
    <xf numFmtId="164" fontId="57" fillId="4" borderId="6" xfId="2" applyNumberFormat="1" applyFont="1" applyFill="1" applyBorder="1" applyAlignment="1">
      <alignment horizontal="right" vertical="center"/>
    </xf>
    <xf numFmtId="0" fontId="35" fillId="19" borderId="47" xfId="0" applyFont="1" applyFill="1" applyBorder="1" applyAlignment="1">
      <alignment horizontal="left" vertical="top"/>
    </xf>
    <xf numFmtId="0" fontId="35" fillId="19" borderId="46" xfId="0" applyFont="1" applyFill="1" applyBorder="1" applyAlignment="1">
      <alignment horizontal="left" vertical="top"/>
    </xf>
    <xf numFmtId="170" fontId="35" fillId="19" borderId="46" xfId="0" applyNumberFormat="1" applyFont="1" applyFill="1" applyBorder="1" applyAlignment="1">
      <alignment horizontal="left" vertical="top"/>
    </xf>
    <xf numFmtId="171" fontId="35" fillId="19" borderId="46" xfId="0" applyNumberFormat="1" applyFont="1" applyFill="1" applyBorder="1" applyAlignment="1">
      <alignment horizontal="left" vertical="top"/>
    </xf>
    <xf numFmtId="43" fontId="0" fillId="2" borderId="0" xfId="0" applyNumberFormat="1" applyFill="1"/>
    <xf numFmtId="43" fontId="26" fillId="10" borderId="0" xfId="0" applyNumberFormat="1" applyFont="1" applyFill="1" applyAlignment="1">
      <alignment horizontal="left" vertical="top"/>
    </xf>
    <xf numFmtId="43" fontId="35" fillId="19" borderId="46" xfId="0" applyNumberFormat="1" applyFont="1" applyFill="1" applyBorder="1" applyAlignment="1">
      <alignment horizontal="left" vertical="top"/>
    </xf>
    <xf numFmtId="43" fontId="35" fillId="19" borderId="48" xfId="0" applyNumberFormat="1" applyFont="1" applyFill="1" applyBorder="1" applyAlignment="1">
      <alignment horizontal="left" vertical="top"/>
    </xf>
    <xf numFmtId="43" fontId="26" fillId="5" borderId="0" xfId="0" applyNumberFormat="1" applyFont="1" applyFill="1" applyAlignment="1">
      <alignment horizontal="left" vertical="top"/>
    </xf>
    <xf numFmtId="3" fontId="59" fillId="2" borderId="0" xfId="0" applyNumberFormat="1" applyFont="1" applyFill="1" applyAlignment="1">
      <alignment wrapText="1"/>
    </xf>
    <xf numFmtId="0" fontId="58" fillId="20" borderId="51" xfId="0" applyFont="1" applyFill="1" applyBorder="1" applyAlignment="1">
      <alignment wrapText="1"/>
    </xf>
    <xf numFmtId="0" fontId="58" fillId="20" borderId="49" xfId="0" applyFont="1" applyFill="1" applyBorder="1" applyAlignment="1">
      <alignment wrapText="1"/>
    </xf>
    <xf numFmtId="0" fontId="58" fillId="20" borderId="50" xfId="0" applyFont="1" applyFill="1" applyBorder="1" applyAlignment="1">
      <alignment wrapText="1"/>
    </xf>
    <xf numFmtId="0" fontId="58" fillId="20" borderId="52" xfId="0" applyFont="1" applyFill="1" applyBorder="1" applyAlignment="1">
      <alignment wrapText="1"/>
    </xf>
    <xf numFmtId="0" fontId="58" fillId="20" borderId="53" xfId="0" applyFont="1" applyFill="1" applyBorder="1" applyAlignment="1">
      <alignment wrapText="1"/>
    </xf>
    <xf numFmtId="0" fontId="58" fillId="20" borderId="54" xfId="0" applyFont="1" applyFill="1" applyBorder="1" applyAlignment="1">
      <alignment wrapText="1"/>
    </xf>
    <xf numFmtId="173" fontId="59" fillId="2" borderId="0" xfId="0" applyNumberFormat="1" applyFont="1" applyFill="1" applyAlignment="1">
      <alignment wrapText="1"/>
    </xf>
    <xf numFmtId="0" fontId="0" fillId="0" borderId="51" xfId="0" applyBorder="1"/>
    <xf numFmtId="0" fontId="0" fillId="0" borderId="51" xfId="0" applyBorder="1" applyAlignment="1">
      <alignment wrapText="1"/>
    </xf>
    <xf numFmtId="0" fontId="0" fillId="0" borderId="50" xfId="0" applyBorder="1"/>
    <xf numFmtId="0" fontId="0" fillId="0" borderId="49" xfId="0" applyBorder="1"/>
    <xf numFmtId="43" fontId="0" fillId="5" borderId="55" xfId="0" applyNumberFormat="1" applyFill="1" applyBorder="1"/>
    <xf numFmtId="37" fontId="0" fillId="0" borderId="56" xfId="0" applyNumberFormat="1" applyBorder="1"/>
    <xf numFmtId="173" fontId="0" fillId="0" borderId="57" xfId="0" applyNumberFormat="1" applyBorder="1"/>
    <xf numFmtId="173" fontId="0" fillId="0" borderId="58" xfId="0" applyNumberFormat="1" applyBorder="1"/>
    <xf numFmtId="174" fontId="0" fillId="0" borderId="57" xfId="0" applyNumberFormat="1" applyBorder="1"/>
    <xf numFmtId="43" fontId="0" fillId="0" borderId="58" xfId="0" applyNumberFormat="1" applyBorder="1"/>
    <xf numFmtId="43" fontId="0" fillId="0" borderId="57" xfId="0" applyNumberFormat="1" applyBorder="1"/>
    <xf numFmtId="43" fontId="0" fillId="0" borderId="59" xfId="0" applyNumberFormat="1" applyBorder="1"/>
    <xf numFmtId="0" fontId="50" fillId="7" borderId="34" xfId="0" applyFont="1" applyFill="1" applyBorder="1" applyAlignment="1">
      <alignment horizontal="left" vertical="top"/>
    </xf>
    <xf numFmtId="0" fontId="50" fillId="7" borderId="35" xfId="0" applyFont="1" applyFill="1" applyBorder="1" applyAlignment="1">
      <alignment horizontal="left" vertical="top"/>
    </xf>
    <xf numFmtId="43" fontId="50" fillId="7" borderId="35" xfId="6" applyFont="1" applyFill="1" applyBorder="1" applyAlignment="1">
      <alignment horizontal="left" vertical="top"/>
    </xf>
    <xf numFmtId="0" fontId="50" fillId="7" borderId="36" xfId="0" applyFont="1" applyFill="1" applyBorder="1" applyAlignment="1">
      <alignment horizontal="left" vertical="top"/>
    </xf>
    <xf numFmtId="43" fontId="50" fillId="10" borderId="0" xfId="6" applyFont="1" applyFill="1" applyAlignment="1">
      <alignment horizontal="left" vertical="top"/>
    </xf>
    <xf numFmtId="43" fontId="50" fillId="10" borderId="27" xfId="6" applyFont="1" applyFill="1" applyBorder="1" applyAlignment="1">
      <alignment horizontal="left" vertical="top"/>
    </xf>
    <xf numFmtId="9" fontId="49" fillId="6" borderId="30" xfId="14" applyFont="1" applyFill="1" applyBorder="1" applyAlignment="1">
      <alignment horizontal="center"/>
    </xf>
    <xf numFmtId="9" fontId="0" fillId="2" borderId="0" xfId="14" applyFont="1" applyFill="1" applyAlignment="1">
      <alignment horizontal="center"/>
    </xf>
    <xf numFmtId="9" fontId="50" fillId="10" borderId="0" xfId="14" applyFont="1" applyFill="1" applyAlignment="1">
      <alignment horizontal="center" vertical="top"/>
    </xf>
    <xf numFmtId="9" fontId="50" fillId="10" borderId="27" xfId="14" applyFont="1" applyFill="1" applyBorder="1" applyAlignment="1">
      <alignment horizontal="center" vertical="top"/>
    </xf>
    <xf numFmtId="9" fontId="50" fillId="7" borderId="27" xfId="14" applyFont="1" applyFill="1" applyBorder="1" applyAlignment="1">
      <alignment horizontal="center" vertical="top"/>
    </xf>
    <xf numFmtId="9" fontId="50" fillId="10" borderId="0" xfId="14" applyFont="1" applyFill="1" applyBorder="1" applyAlignment="1">
      <alignment horizontal="center" vertical="top"/>
    </xf>
    <xf numFmtId="9" fontId="50" fillId="7" borderId="35" xfId="14" applyFont="1" applyFill="1" applyBorder="1" applyAlignment="1">
      <alignment horizontal="center" vertical="top"/>
    </xf>
    <xf numFmtId="43" fontId="28" fillId="7" borderId="34" xfId="6" applyFont="1" applyFill="1" applyBorder="1" applyAlignment="1">
      <alignment horizontal="center"/>
    </xf>
    <xf numFmtId="14" fontId="0" fillId="22" borderId="31" xfId="0" applyNumberFormat="1" applyFill="1" applyBorder="1"/>
    <xf numFmtId="0" fontId="0" fillId="22" borderId="32" xfId="0" applyFill="1" applyBorder="1"/>
    <xf numFmtId="43" fontId="0" fillId="22" borderId="31" xfId="6" applyFont="1" applyFill="1" applyBorder="1"/>
    <xf numFmtId="43" fontId="0" fillId="22" borderId="32" xfId="6" applyFont="1" applyFill="1" applyBorder="1"/>
    <xf numFmtId="43" fontId="0" fillId="22" borderId="33" xfId="6" applyFont="1" applyFill="1" applyBorder="1"/>
    <xf numFmtId="14" fontId="0" fillId="22" borderId="34" xfId="0" applyNumberFormat="1" applyFill="1" applyBorder="1"/>
    <xf numFmtId="0" fontId="0" fillId="22" borderId="35" xfId="0" applyFill="1" applyBorder="1"/>
    <xf numFmtId="43" fontId="0" fillId="22" borderId="34" xfId="6" applyFont="1" applyFill="1" applyBorder="1"/>
    <xf numFmtId="43" fontId="0" fillId="22" borderId="35" xfId="6" applyFont="1" applyFill="1" applyBorder="1"/>
    <xf numFmtId="43" fontId="0" fillId="22" borderId="36" xfId="6" applyFont="1" applyFill="1" applyBorder="1"/>
    <xf numFmtId="14" fontId="0" fillId="22" borderId="37" xfId="0" applyNumberFormat="1" applyFill="1" applyBorder="1"/>
    <xf numFmtId="0" fontId="0" fillId="22" borderId="27" xfId="0" applyFill="1" applyBorder="1"/>
    <xf numFmtId="43" fontId="0" fillId="22" borderId="27" xfId="6" applyFont="1" applyFill="1" applyBorder="1"/>
    <xf numFmtId="43" fontId="0" fillId="22" borderId="37" xfId="6" applyFont="1" applyFill="1" applyBorder="1"/>
    <xf numFmtId="43" fontId="0" fillId="22" borderId="38" xfId="6" applyFont="1" applyFill="1" applyBorder="1"/>
    <xf numFmtId="43" fontId="50" fillId="5" borderId="35" xfId="6" applyFont="1" applyFill="1" applyBorder="1" applyAlignment="1">
      <alignment horizontal="left" vertical="top"/>
    </xf>
    <xf numFmtId="9" fontId="27" fillId="6" borderId="30" xfId="14" applyFont="1" applyFill="1" applyBorder="1" applyAlignment="1">
      <alignment horizontal="center"/>
    </xf>
    <xf numFmtId="9" fontId="0" fillId="6" borderId="30" xfId="14" applyFont="1" applyFill="1" applyBorder="1" applyAlignment="1">
      <alignment horizontal="center"/>
    </xf>
    <xf numFmtId="9" fontId="0" fillId="2" borderId="0" xfId="14" applyFont="1" applyFill="1" applyBorder="1" applyAlignment="1">
      <alignment horizontal="center"/>
    </xf>
    <xf numFmtId="9" fontId="0" fillId="2" borderId="27" xfId="14" applyFont="1" applyFill="1" applyBorder="1" applyAlignment="1">
      <alignment horizontal="center"/>
    </xf>
    <xf numFmtId="9" fontId="0" fillId="9" borderId="27" xfId="14" applyFont="1" applyFill="1" applyBorder="1" applyAlignment="1">
      <alignment horizontal="center"/>
    </xf>
    <xf numFmtId="9" fontId="0" fillId="2" borderId="32" xfId="14" applyFont="1" applyFill="1" applyBorder="1" applyAlignment="1">
      <alignment horizontal="center"/>
    </xf>
    <xf numFmtId="0" fontId="27" fillId="9" borderId="37" xfId="0" applyFont="1" applyFill="1" applyBorder="1"/>
    <xf numFmtId="0" fontId="27" fillId="9" borderId="27" xfId="0" applyFont="1" applyFill="1" applyBorder="1"/>
    <xf numFmtId="43" fontId="27" fillId="9" borderId="27" xfId="6" applyFont="1" applyFill="1" applyBorder="1"/>
    <xf numFmtId="9" fontId="27" fillId="9" borderId="27" xfId="14" applyFont="1" applyFill="1" applyBorder="1" applyAlignment="1">
      <alignment horizontal="center"/>
    </xf>
    <xf numFmtId="43" fontId="27" fillId="9" borderId="38" xfId="6" applyFont="1" applyFill="1" applyBorder="1"/>
    <xf numFmtId="43" fontId="27" fillId="6" borderId="27" xfId="6" applyFont="1" applyFill="1" applyBorder="1"/>
    <xf numFmtId="172" fontId="31" fillId="23" borderId="0" xfId="0" applyNumberFormat="1" applyFont="1" applyFill="1"/>
    <xf numFmtId="172" fontId="31" fillId="24" borderId="0" xfId="0" applyNumberFormat="1" applyFont="1" applyFill="1"/>
    <xf numFmtId="43" fontId="60" fillId="0" borderId="0" xfId="0" applyNumberFormat="1" applyFont="1"/>
    <xf numFmtId="43" fontId="0" fillId="2" borderId="0" xfId="6" applyFont="1" applyFill="1" applyAlignment="1">
      <alignment horizontal="center"/>
    </xf>
    <xf numFmtId="4" fontId="61" fillId="2" borderId="0" xfId="0" applyNumberFormat="1" applyFont="1" applyFill="1"/>
    <xf numFmtId="11" fontId="0" fillId="0" borderId="0" xfId="0" applyNumberFormat="1"/>
    <xf numFmtId="43" fontId="0" fillId="5" borderId="0" xfId="0" applyNumberFormat="1" applyFill="1"/>
    <xf numFmtId="43" fontId="62" fillId="0" borderId="0" xfId="0" applyNumberFormat="1" applyFont="1"/>
    <xf numFmtId="43" fontId="63" fillId="0" borderId="0" xfId="0" applyNumberFormat="1" applyFont="1"/>
    <xf numFmtId="175" fontId="0" fillId="0" borderId="0" xfId="0" applyNumberFormat="1"/>
    <xf numFmtId="0" fontId="0" fillId="5" borderId="0" xfId="0" applyFill="1"/>
    <xf numFmtId="43" fontId="0" fillId="6" borderId="0" xfId="0" applyNumberFormat="1" applyFill="1"/>
    <xf numFmtId="170" fontId="35" fillId="25" borderId="34" xfId="0" applyNumberFormat="1" applyFont="1" applyFill="1" applyBorder="1" applyAlignment="1">
      <alignment horizontal="left" vertical="top"/>
    </xf>
    <xf numFmtId="170" fontId="35" fillId="25" borderId="35" xfId="0" applyNumberFormat="1" applyFont="1" applyFill="1" applyBorder="1" applyAlignment="1">
      <alignment horizontal="left" vertical="top"/>
    </xf>
    <xf numFmtId="9" fontId="35" fillId="25" borderId="35" xfId="14" applyFont="1" applyFill="1" applyBorder="1" applyAlignment="1">
      <alignment horizontal="left" vertical="top"/>
    </xf>
    <xf numFmtId="43" fontId="35" fillId="25" borderId="35" xfId="0" applyNumberFormat="1" applyFont="1" applyFill="1" applyBorder="1" applyAlignment="1">
      <alignment horizontal="left" vertical="top"/>
    </xf>
    <xf numFmtId="170" fontId="35" fillId="25" borderId="36" xfId="0" applyNumberFormat="1" applyFont="1" applyFill="1" applyBorder="1" applyAlignment="1">
      <alignment horizontal="left" vertical="top"/>
    </xf>
    <xf numFmtId="0" fontId="35" fillId="6" borderId="30" xfId="0" applyFont="1" applyFill="1" applyBorder="1" applyAlignment="1">
      <alignment horizontal="left"/>
    </xf>
    <xf numFmtId="43" fontId="35" fillId="6" borderId="30" xfId="0" applyNumberFormat="1" applyFont="1" applyFill="1" applyBorder="1" applyAlignment="1">
      <alignment horizontal="left"/>
    </xf>
    <xf numFmtId="0" fontId="65" fillId="10" borderId="28" xfId="0" applyFont="1" applyFill="1" applyBorder="1" applyAlignment="1">
      <alignment horizontal="left" vertical="top"/>
    </xf>
    <xf numFmtId="0" fontId="65" fillId="10" borderId="0" xfId="0" applyFont="1" applyFill="1" applyAlignment="1">
      <alignment horizontal="left" vertical="top"/>
    </xf>
    <xf numFmtId="170" fontId="65" fillId="10" borderId="0" xfId="0" applyNumberFormat="1" applyFont="1" applyFill="1" applyAlignment="1">
      <alignment horizontal="left" vertical="top"/>
    </xf>
    <xf numFmtId="171" fontId="65" fillId="10" borderId="0" xfId="0" applyNumberFormat="1" applyFont="1" applyFill="1" applyAlignment="1">
      <alignment horizontal="left" vertical="top"/>
    </xf>
    <xf numFmtId="43" fontId="65" fillId="10" borderId="0" xfId="0" applyNumberFormat="1" applyFont="1" applyFill="1" applyAlignment="1">
      <alignment horizontal="left" vertical="top"/>
    </xf>
    <xf numFmtId="43" fontId="65" fillId="10" borderId="29" xfId="0" applyNumberFormat="1" applyFont="1" applyFill="1" applyBorder="1" applyAlignment="1">
      <alignment horizontal="left" vertical="top"/>
    </xf>
    <xf numFmtId="0" fontId="0" fillId="19" borderId="46" xfId="0" applyFill="1" applyBorder="1"/>
    <xf numFmtId="0" fontId="65" fillId="10" borderId="29" xfId="0" applyFont="1" applyFill="1" applyBorder="1" applyAlignment="1">
      <alignment horizontal="left" vertical="top"/>
    </xf>
    <xf numFmtId="164" fontId="2" fillId="5" borderId="25" xfId="2" applyNumberFormat="1" applyFont="1" applyFill="1" applyBorder="1" applyAlignment="1">
      <alignment horizontal="right" vertical="center"/>
    </xf>
    <xf numFmtId="164" fontId="2" fillId="26" borderId="21" xfId="2" applyNumberFormat="1" applyFont="1" applyFill="1" applyBorder="1" applyAlignment="1">
      <alignment horizontal="right" vertical="center"/>
    </xf>
    <xf numFmtId="43" fontId="35" fillId="26" borderId="35" xfId="6" applyFont="1" applyFill="1" applyBorder="1" applyAlignment="1">
      <alignment horizontal="left" vertical="top"/>
    </xf>
    <xf numFmtId="164" fontId="2" fillId="27" borderId="21" xfId="2" applyNumberFormat="1" applyFont="1" applyFill="1" applyBorder="1" applyAlignment="1">
      <alignment horizontal="right" vertical="center"/>
    </xf>
    <xf numFmtId="43" fontId="35" fillId="27" borderId="35" xfId="6" applyFont="1" applyFill="1" applyBorder="1" applyAlignment="1">
      <alignment horizontal="left" vertical="top"/>
    </xf>
    <xf numFmtId="164" fontId="2" fillId="28" borderId="21" xfId="2" applyNumberFormat="1" applyFont="1" applyFill="1" applyBorder="1" applyAlignment="1">
      <alignment horizontal="right" vertical="center"/>
    </xf>
    <xf numFmtId="43" fontId="35" fillId="28" borderId="35" xfId="6" applyFont="1" applyFill="1" applyBorder="1" applyAlignment="1">
      <alignment horizontal="left" vertical="top"/>
    </xf>
    <xf numFmtId="164" fontId="2" fillId="29" borderId="19" xfId="2" applyNumberFormat="1" applyFont="1" applyFill="1" applyBorder="1" applyAlignment="1">
      <alignment horizontal="right" vertical="center"/>
    </xf>
    <xf numFmtId="170" fontId="35" fillId="29" borderId="35" xfId="0" applyNumberFormat="1" applyFont="1" applyFill="1" applyBorder="1" applyAlignment="1">
      <alignment horizontal="left" vertical="top"/>
    </xf>
    <xf numFmtId="164" fontId="2" fillId="4" borderId="25" xfId="2" applyNumberFormat="1" applyFont="1" applyFill="1" applyBorder="1" applyAlignment="1">
      <alignment horizontal="left" vertical="center"/>
    </xf>
    <xf numFmtId="164" fontId="2" fillId="0" borderId="5" xfId="2" applyNumberFormat="1" applyFont="1" applyBorder="1" applyAlignment="1">
      <alignment horizontal="left" vertical="center"/>
    </xf>
    <xf numFmtId="0" fontId="66" fillId="13" borderId="0" xfId="0" applyFont="1" applyFill="1"/>
    <xf numFmtId="0" fontId="67" fillId="13" borderId="0" xfId="0" applyFont="1" applyFill="1"/>
    <xf numFmtId="0" fontId="68" fillId="13" borderId="0" xfId="0" applyFont="1" applyFill="1"/>
    <xf numFmtId="0" fontId="67" fillId="14" borderId="39" xfId="0" applyFont="1" applyFill="1" applyBorder="1"/>
    <xf numFmtId="0" fontId="67" fillId="14" borderId="40" xfId="0" applyFont="1" applyFill="1" applyBorder="1"/>
    <xf numFmtId="0" fontId="69" fillId="13" borderId="0" xfId="0" applyFont="1" applyFill="1"/>
    <xf numFmtId="14" fontId="69" fillId="13" borderId="0" xfId="0" applyNumberFormat="1" applyFont="1" applyFill="1"/>
    <xf numFmtId="4" fontId="69" fillId="13" borderId="0" xfId="0" applyNumberFormat="1" applyFont="1" applyFill="1"/>
    <xf numFmtId="0" fontId="69" fillId="14" borderId="0" xfId="0" applyFont="1" applyFill="1"/>
    <xf numFmtId="14" fontId="69" fillId="14" borderId="0" xfId="0" applyNumberFormat="1" applyFont="1" applyFill="1"/>
    <xf numFmtId="4" fontId="69" fillId="14" borderId="0" xfId="0" applyNumberFormat="1" applyFont="1" applyFill="1"/>
    <xf numFmtId="4" fontId="67" fillId="30" borderId="0" xfId="0" applyNumberFormat="1" applyFont="1" applyFill="1" applyAlignment="1">
      <alignment wrapText="1"/>
    </xf>
    <xf numFmtId="164" fontId="2" fillId="30" borderId="5" xfId="2" applyNumberFormat="1" applyFont="1" applyFill="1" applyBorder="1" applyAlignment="1">
      <alignment horizontal="right" vertical="center"/>
    </xf>
    <xf numFmtId="4" fontId="67" fillId="13" borderId="0" xfId="0" applyNumberFormat="1" applyFont="1" applyFill="1"/>
    <xf numFmtId="3" fontId="69" fillId="14" borderId="0" xfId="0" applyNumberFormat="1" applyFont="1" applyFill="1"/>
    <xf numFmtId="3" fontId="69" fillId="13" borderId="0" xfId="0" applyNumberFormat="1" applyFont="1" applyFill="1"/>
    <xf numFmtId="43" fontId="69" fillId="13" borderId="0" xfId="0" applyNumberFormat="1" applyFont="1" applyFill="1"/>
    <xf numFmtId="43" fontId="69" fillId="31" borderId="0" xfId="0" applyNumberFormat="1" applyFont="1" applyFill="1"/>
    <xf numFmtId="164" fontId="2" fillId="31" borderId="5" xfId="2" applyNumberFormat="1" applyFont="1" applyFill="1" applyBorder="1" applyAlignment="1">
      <alignment horizontal="right" vertical="center"/>
    </xf>
    <xf numFmtId="164" fontId="2" fillId="32" borderId="5" xfId="2" applyNumberFormat="1" applyFont="1" applyFill="1" applyBorder="1" applyAlignment="1">
      <alignment horizontal="right" vertical="center"/>
    </xf>
    <xf numFmtId="43" fontId="0" fillId="32" borderId="0" xfId="0" applyNumberFormat="1" applyFill="1"/>
    <xf numFmtId="0" fontId="16" fillId="0" borderId="0" xfId="1" applyFont="1" applyAlignment="1">
      <alignment horizontal="center"/>
    </xf>
    <xf numFmtId="0" fontId="11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2" fillId="2" borderId="0" xfId="1" applyFont="1" applyFill="1" applyAlignment="1">
      <alignment horizontal="center"/>
    </xf>
    <xf numFmtId="0" fontId="13" fillId="2" borderId="0" xfId="1" applyFont="1" applyFill="1" applyAlignment="1">
      <alignment horizontal="center"/>
    </xf>
    <xf numFmtId="0" fontId="14" fillId="2" borderId="0" xfId="1" applyFont="1" applyFill="1" applyAlignment="1">
      <alignment horizontal="center"/>
    </xf>
    <xf numFmtId="0" fontId="13" fillId="2" borderId="0" xfId="1" quotePrefix="1" applyFont="1" applyFill="1" applyAlignment="1">
      <alignment horizontal="center"/>
    </xf>
    <xf numFmtId="14" fontId="67" fillId="13" borderId="0" xfId="0" applyNumberFormat="1" applyFont="1" applyFill="1"/>
    <xf numFmtId="0" fontId="67" fillId="13" borderId="0" xfId="0" applyFont="1" applyFill="1"/>
    <xf numFmtId="0" fontId="68" fillId="13" borderId="0" xfId="0" applyFont="1" applyFill="1"/>
    <xf numFmtId="43" fontId="42" fillId="13" borderId="0" xfId="6" applyFont="1" applyFill="1" applyAlignment="1"/>
    <xf numFmtId="0" fontId="41" fillId="13" borderId="42" xfId="0" applyFont="1" applyFill="1" applyBorder="1"/>
    <xf numFmtId="43" fontId="41" fillId="5" borderId="43" xfId="6" applyFont="1" applyFill="1" applyBorder="1" applyAlignment="1">
      <alignment horizontal="center"/>
    </xf>
    <xf numFmtId="43" fontId="42" fillId="18" borderId="0" xfId="6" applyFont="1" applyFill="1" applyAlignment="1"/>
    <xf numFmtId="43" fontId="43" fillId="13" borderId="0" xfId="6" applyFont="1" applyFill="1" applyAlignment="1"/>
    <xf numFmtId="43" fontId="41" fillId="14" borderId="41" xfId="6" applyFont="1" applyFill="1" applyBorder="1" applyAlignment="1"/>
    <xf numFmtId="43" fontId="41" fillId="14" borderId="40" xfId="6" applyFont="1" applyFill="1" applyBorder="1" applyAlignment="1"/>
    <xf numFmtId="43" fontId="41" fillId="14" borderId="43" xfId="6" applyFont="1" applyFill="1" applyBorder="1" applyAlignment="1"/>
    <xf numFmtId="43" fontId="41" fillId="14" borderId="45" xfId="6" applyFont="1" applyFill="1" applyBorder="1" applyAlignment="1"/>
    <xf numFmtId="0" fontId="37" fillId="2" borderId="34" xfId="0" applyFont="1" applyFill="1" applyBorder="1" applyAlignment="1">
      <alignment horizontal="center"/>
    </xf>
    <xf numFmtId="0" fontId="37" fillId="2" borderId="35" xfId="0" applyFont="1" applyFill="1" applyBorder="1" applyAlignment="1">
      <alignment horizontal="center"/>
    </xf>
    <xf numFmtId="0" fontId="37" fillId="2" borderId="36" xfId="0" applyFont="1" applyFill="1" applyBorder="1" applyAlignment="1">
      <alignment horizontal="center"/>
    </xf>
    <xf numFmtId="0" fontId="37" fillId="11" borderId="34" xfId="0" applyFont="1" applyFill="1" applyBorder="1" applyAlignment="1">
      <alignment horizontal="center"/>
    </xf>
    <xf numFmtId="0" fontId="37" fillId="11" borderId="35" xfId="0" applyFont="1" applyFill="1" applyBorder="1" applyAlignment="1">
      <alignment horizontal="center"/>
    </xf>
    <xf numFmtId="0" fontId="37" fillId="11" borderId="36" xfId="0" applyFont="1" applyFill="1" applyBorder="1" applyAlignment="1">
      <alignment horizontal="center"/>
    </xf>
    <xf numFmtId="0" fontId="39" fillId="11" borderId="34" xfId="0" applyFont="1" applyFill="1" applyBorder="1" applyAlignment="1">
      <alignment horizontal="center"/>
    </xf>
    <xf numFmtId="0" fontId="39" fillId="11" borderId="35" xfId="0" applyFont="1" applyFill="1" applyBorder="1" applyAlignment="1">
      <alignment horizontal="center"/>
    </xf>
    <xf numFmtId="0" fontId="39" fillId="11" borderId="36" xfId="0" applyFont="1" applyFill="1" applyBorder="1" applyAlignment="1">
      <alignment horizontal="center"/>
    </xf>
    <xf numFmtId="0" fontId="38" fillId="11" borderId="34" xfId="0" applyFont="1" applyFill="1" applyBorder="1" applyAlignment="1">
      <alignment horizontal="center"/>
    </xf>
    <xf numFmtId="0" fontId="38" fillId="11" borderId="35" xfId="0" applyFont="1" applyFill="1" applyBorder="1" applyAlignment="1">
      <alignment horizontal="center"/>
    </xf>
    <xf numFmtId="0" fontId="38" fillId="11" borderId="36" xfId="0" applyFont="1" applyFill="1" applyBorder="1" applyAlignment="1">
      <alignment horizontal="center"/>
    </xf>
    <xf numFmtId="0" fontId="64" fillId="11" borderId="34" xfId="0" applyFont="1" applyFill="1" applyBorder="1" applyAlignment="1">
      <alignment horizontal="center"/>
    </xf>
    <xf numFmtId="0" fontId="64" fillId="11" borderId="35" xfId="0" applyFont="1" applyFill="1" applyBorder="1" applyAlignment="1">
      <alignment horizontal="center"/>
    </xf>
    <xf numFmtId="43" fontId="64" fillId="11" borderId="35" xfId="0" applyNumberFormat="1" applyFont="1" applyFill="1" applyBorder="1" applyAlignment="1">
      <alignment horizontal="center"/>
    </xf>
    <xf numFmtId="43" fontId="64" fillId="11" borderId="36" xfId="0" applyNumberFormat="1" applyFont="1" applyFill="1" applyBorder="1" applyAlignment="1">
      <alignment horizontal="center"/>
    </xf>
    <xf numFmtId="0" fontId="64" fillId="11" borderId="36" xfId="0" applyFont="1" applyFill="1" applyBorder="1" applyAlignment="1">
      <alignment horizontal="center"/>
    </xf>
    <xf numFmtId="43" fontId="37" fillId="11" borderId="35" xfId="0" applyNumberFormat="1" applyFont="1" applyFill="1" applyBorder="1" applyAlignment="1">
      <alignment horizontal="center"/>
    </xf>
    <xf numFmtId="14" fontId="48" fillId="11" borderId="34" xfId="0" applyNumberFormat="1" applyFont="1" applyFill="1" applyBorder="1" applyAlignment="1">
      <alignment horizontal="center"/>
    </xf>
    <xf numFmtId="14" fontId="48" fillId="11" borderId="35" xfId="0" applyNumberFormat="1" applyFont="1" applyFill="1" applyBorder="1" applyAlignment="1">
      <alignment horizontal="center"/>
    </xf>
    <xf numFmtId="14" fontId="48" fillId="11" borderId="36" xfId="0" applyNumberFormat="1" applyFont="1" applyFill="1" applyBorder="1" applyAlignment="1">
      <alignment horizontal="center"/>
    </xf>
    <xf numFmtId="14" fontId="38" fillId="11" borderId="34" xfId="0" applyNumberFormat="1" applyFont="1" applyFill="1" applyBorder="1" applyAlignment="1">
      <alignment horizontal="center"/>
    </xf>
    <xf numFmtId="14" fontId="38" fillId="11" borderId="35" xfId="0" applyNumberFormat="1" applyFont="1" applyFill="1" applyBorder="1" applyAlignment="1">
      <alignment horizontal="center"/>
    </xf>
    <xf numFmtId="14" fontId="38" fillId="11" borderId="36" xfId="0" applyNumberFormat="1" applyFont="1" applyFill="1" applyBorder="1" applyAlignment="1">
      <alignment horizontal="center"/>
    </xf>
    <xf numFmtId="14" fontId="39" fillId="11" borderId="34" xfId="0" applyNumberFormat="1" applyFont="1" applyFill="1" applyBorder="1" applyAlignment="1">
      <alignment horizontal="center"/>
    </xf>
    <xf numFmtId="14" fontId="39" fillId="11" borderId="35" xfId="0" applyNumberFormat="1" applyFont="1" applyFill="1" applyBorder="1" applyAlignment="1">
      <alignment horizontal="center"/>
    </xf>
    <xf numFmtId="14" fontId="39" fillId="11" borderId="36" xfId="0" applyNumberFormat="1" applyFont="1" applyFill="1" applyBorder="1" applyAlignment="1">
      <alignment horizontal="center"/>
    </xf>
    <xf numFmtId="0" fontId="34" fillId="21" borderId="34" xfId="0" applyFont="1" applyFill="1" applyBorder="1" applyAlignment="1">
      <alignment horizontal="center"/>
    </xf>
    <xf numFmtId="0" fontId="34" fillId="21" borderId="35" xfId="0" applyFont="1" applyFill="1" applyBorder="1" applyAlignment="1">
      <alignment horizontal="center"/>
    </xf>
    <xf numFmtId="0" fontId="34" fillId="21" borderId="36" xfId="0" applyFont="1" applyFill="1" applyBorder="1" applyAlignment="1">
      <alignment horizontal="center"/>
    </xf>
    <xf numFmtId="0" fontId="51" fillId="15" borderId="34" xfId="1" applyFont="1" applyFill="1" applyBorder="1" applyAlignment="1">
      <alignment horizontal="center"/>
    </xf>
    <xf numFmtId="0" fontId="51" fillId="15" borderId="35" xfId="1" applyFont="1" applyFill="1" applyBorder="1" applyAlignment="1">
      <alignment horizontal="center"/>
    </xf>
    <xf numFmtId="0" fontId="51" fillId="15" borderId="36" xfId="1" applyFont="1" applyFill="1" applyBorder="1" applyAlignment="1">
      <alignment horizontal="center"/>
    </xf>
  </cellXfs>
  <cellStyles count="15">
    <cellStyle name="Millares" xfId="6" builtinId="3"/>
    <cellStyle name="Millares 2" xfId="3" xr:uid="{93A75C66-1284-4083-8FAD-F4CFC6AAF0B9}"/>
    <cellStyle name="Moneda" xfId="11" builtinId="4"/>
    <cellStyle name="Moneda 2" xfId="5" xr:uid="{9F95CC51-7B4B-4EB5-818F-01825EFA4E73}"/>
    <cellStyle name="Normal" xfId="0" builtinId="0"/>
    <cellStyle name="Normal 2" xfId="1" xr:uid="{D38623E3-C03D-47E0-B736-B01B4AD5F32D}"/>
    <cellStyle name="Normal 3" xfId="7" xr:uid="{AEAE05C4-FA72-4ADD-AAF7-68A2B7405EB4}"/>
    <cellStyle name="Normal 3 2" xfId="9" xr:uid="{7E7529ED-3F16-4C9F-856F-6C540BB36B0E}"/>
    <cellStyle name="Normal 4" xfId="8" xr:uid="{09E5E9F5-5946-4068-A775-163C0AC216BB}"/>
    <cellStyle name="Normal 5" xfId="10" xr:uid="{8831793B-392F-473E-9F67-9534D2FF9569}"/>
    <cellStyle name="Normal 6" xfId="12" xr:uid="{1326E041-7B8A-4E0A-8715-BEAB22FF860A}"/>
    <cellStyle name="Normal 7" xfId="13" xr:uid="{C872DADA-1273-421C-AB93-8A20D1892F7C}"/>
    <cellStyle name="Normal_BG Mexicana Sep 06" xfId="2" xr:uid="{0D48F1C3-8F7E-416B-803A-28264C29816E}"/>
    <cellStyle name="Porcentaje" xfId="14" builtinId="5"/>
    <cellStyle name="Porcentaje 2" xfId="4" xr:uid="{EB2DB31E-AF47-4FAF-AF98-34F24817A75C}"/>
  </cellStyles>
  <dxfs count="1">
    <dxf>
      <fill>
        <patternFill patternType="solid">
          <fgColor rgb="FFFFE699"/>
          <bgColor rgb="FFFFFFFF"/>
        </patternFill>
      </fill>
    </dxf>
  </dxfs>
  <tableStyles count="0" defaultTableStyle="TableStyleMedium2" defaultPivotStyle="PivotStyleLight16"/>
  <colors>
    <mruColors>
      <color rgb="FF74FA1B"/>
      <color rgb="FFDB69A2"/>
      <color rgb="FFD64DD6"/>
      <color rgb="FFFF9BFF"/>
      <color rgb="FF2BEAED"/>
      <color rgb="FFFF0000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809625</xdr:colOff>
      <xdr:row>1</xdr:row>
      <xdr:rowOff>71437</xdr:rowOff>
    </xdr:from>
    <xdr:to>
      <xdr:col>15</xdr:col>
      <xdr:colOff>778688</xdr:colOff>
      <xdr:row>6</xdr:row>
      <xdr:rowOff>71437</xdr:rowOff>
    </xdr:to>
    <xdr:sp macro="" textlink="">
      <xdr:nvSpPr>
        <xdr:cNvPr id="2" name="2 CuadroTexto">
          <a:extLst>
            <a:ext uri="{FF2B5EF4-FFF2-40B4-BE49-F238E27FC236}">
              <a16:creationId xmlns:a16="http://schemas.microsoft.com/office/drawing/2014/main" id="{B0F176F1-2A4A-4D8D-BEA6-7F4D89B4C24C}"/>
            </a:ext>
          </a:extLst>
        </xdr:cNvPr>
        <xdr:cNvSpPr txBox="1"/>
      </xdr:nvSpPr>
      <xdr:spPr>
        <a:xfrm>
          <a:off x="13763625" y="233362"/>
          <a:ext cx="826313" cy="923925"/>
        </a:xfrm>
        <a:prstGeom prst="rect">
          <a:avLst/>
        </a:prstGeom>
        <a:solidFill>
          <a:schemeClr val="lt1"/>
        </a:solidFill>
        <a:ln w="15875" cmpd="sng">
          <a:solidFill>
            <a:schemeClr val="tx1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2800" b="1">
              <a:solidFill>
                <a:schemeClr val="accent5">
                  <a:lumMod val="50000"/>
                </a:schemeClr>
              </a:solidFill>
            </a:rPr>
            <a:t>ISR</a:t>
          </a:r>
        </a:p>
      </xdr:txBody>
    </xdr:sp>
    <xdr:clientData/>
  </xdr:twoCellAnchor>
  <xdr:twoCellAnchor>
    <xdr:from>
      <xdr:col>15</xdr:col>
      <xdr:colOff>23813</xdr:colOff>
      <xdr:row>46</xdr:row>
      <xdr:rowOff>26402</xdr:rowOff>
    </xdr:from>
    <xdr:to>
      <xdr:col>16</xdr:col>
      <xdr:colOff>23812</xdr:colOff>
      <xdr:row>52</xdr:row>
      <xdr:rowOff>160993</xdr:rowOff>
    </xdr:to>
    <xdr:sp macro="" textlink="">
      <xdr:nvSpPr>
        <xdr:cNvPr id="4" name="2 CuadroTexto">
          <a:extLst>
            <a:ext uri="{FF2B5EF4-FFF2-40B4-BE49-F238E27FC236}">
              <a16:creationId xmlns:a16="http://schemas.microsoft.com/office/drawing/2014/main" id="{BE59BEC9-C3ED-466A-B01F-4C97FE444C72}"/>
            </a:ext>
          </a:extLst>
        </xdr:cNvPr>
        <xdr:cNvSpPr txBox="1"/>
      </xdr:nvSpPr>
      <xdr:spPr>
        <a:xfrm>
          <a:off x="15388052" y="8093663"/>
          <a:ext cx="1292086" cy="1145069"/>
        </a:xfrm>
        <a:prstGeom prst="rect">
          <a:avLst/>
        </a:prstGeom>
        <a:solidFill>
          <a:schemeClr val="lt1"/>
        </a:solidFill>
        <a:ln w="15875" cmpd="sng">
          <a:solidFill>
            <a:schemeClr val="tx1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2800" b="1">
              <a:solidFill>
                <a:schemeClr val="accent5">
                  <a:lumMod val="50000"/>
                </a:schemeClr>
              </a:solidFill>
            </a:rPr>
            <a:t>IVA</a:t>
          </a:r>
        </a:p>
      </xdr:txBody>
    </xdr:sp>
    <xdr:clientData/>
  </xdr:twoCellAnchor>
  <xdr:twoCellAnchor>
    <xdr:from>
      <xdr:col>15</xdr:col>
      <xdr:colOff>0</xdr:colOff>
      <xdr:row>73</xdr:row>
      <xdr:rowOff>35719</xdr:rowOff>
    </xdr:from>
    <xdr:to>
      <xdr:col>16</xdr:col>
      <xdr:colOff>23812</xdr:colOff>
      <xdr:row>78</xdr:row>
      <xdr:rowOff>95249</xdr:rowOff>
    </xdr:to>
    <xdr:sp macro="" textlink="">
      <xdr:nvSpPr>
        <xdr:cNvPr id="5" name="2 CuadroTexto">
          <a:extLst>
            <a:ext uri="{FF2B5EF4-FFF2-40B4-BE49-F238E27FC236}">
              <a16:creationId xmlns:a16="http://schemas.microsoft.com/office/drawing/2014/main" id="{2332D818-502A-4DB6-A3AB-4E300F8A9B34}"/>
            </a:ext>
          </a:extLst>
        </xdr:cNvPr>
        <xdr:cNvSpPr txBox="1"/>
      </xdr:nvSpPr>
      <xdr:spPr>
        <a:xfrm>
          <a:off x="13418344" y="12489657"/>
          <a:ext cx="881062" cy="892967"/>
        </a:xfrm>
        <a:prstGeom prst="rect">
          <a:avLst/>
        </a:prstGeom>
        <a:solidFill>
          <a:schemeClr val="lt1"/>
        </a:solidFill>
        <a:ln w="15875" cmpd="sng">
          <a:solidFill>
            <a:schemeClr val="tx1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2800" b="1">
              <a:solidFill>
                <a:schemeClr val="accent5">
                  <a:lumMod val="50000"/>
                </a:schemeClr>
              </a:solidFill>
            </a:rPr>
            <a:t>RET.</a:t>
          </a:r>
          <a:endParaRPr lang="es-MX" sz="28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0</xdr:colOff>
      <xdr:row>1</xdr:row>
      <xdr:rowOff>0</xdr:rowOff>
    </xdr:from>
    <xdr:to>
      <xdr:col>42</xdr:col>
      <xdr:colOff>497067</xdr:colOff>
      <xdr:row>12</xdr:row>
      <xdr:rowOff>95570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A219F8C-481B-E690-F7EF-4940A13F5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24620" y="190500"/>
          <a:ext cx="12660492" cy="2295845"/>
        </a:xfrm>
        <a:prstGeom prst="rect">
          <a:avLst/>
        </a:prstGeom>
      </xdr:spPr>
    </xdr:pic>
    <xdr:clientData/>
  </xdr:twoCellAnchor>
  <xdr:twoCellAnchor editAs="oneCell">
    <xdr:from>
      <xdr:col>26</xdr:col>
      <xdr:colOff>106680</xdr:colOff>
      <xdr:row>467</xdr:row>
      <xdr:rowOff>91440</xdr:rowOff>
    </xdr:from>
    <xdr:to>
      <xdr:col>31</xdr:col>
      <xdr:colOff>267390</xdr:colOff>
      <xdr:row>480</xdr:row>
      <xdr:rowOff>131784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17C60B-EFB8-D6D8-951A-BF1418D4B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57920" y="85923120"/>
          <a:ext cx="4944165" cy="24292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293</xdr:row>
      <xdr:rowOff>0</xdr:rowOff>
    </xdr:from>
    <xdr:to>
      <xdr:col>34</xdr:col>
      <xdr:colOff>281512</xdr:colOff>
      <xdr:row>313</xdr:row>
      <xdr:rowOff>99608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8B30E28-80D8-4955-5931-22799F214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638740" y="55885080"/>
          <a:ext cx="10583752" cy="39248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51</xdr:col>
      <xdr:colOff>259080</xdr:colOff>
      <xdr:row>1</xdr:row>
      <xdr:rowOff>152400</xdr:rowOff>
    </xdr:from>
    <xdr:to>
      <xdr:col>64</xdr:col>
      <xdr:colOff>611072</xdr:colOff>
      <xdr:row>19</xdr:row>
      <xdr:rowOff>179551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1CBE5FC-1EC5-28E1-B6BD-A9514293E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02020" y="312420"/>
          <a:ext cx="10555173" cy="3448531"/>
        </a:xfrm>
        <a:prstGeom prst="rect">
          <a:avLst/>
        </a:prstGeom>
      </xdr:spPr>
    </xdr:pic>
    <xdr:clientData/>
  </xdr:twoCellAnchor>
  <xdr:twoCellAnchor editAs="oneCell">
    <xdr:from>
      <xdr:col>51</xdr:col>
      <xdr:colOff>653143</xdr:colOff>
      <xdr:row>275</xdr:row>
      <xdr:rowOff>152402</xdr:rowOff>
    </xdr:from>
    <xdr:to>
      <xdr:col>62</xdr:col>
      <xdr:colOff>401371</xdr:colOff>
      <xdr:row>288</xdr:row>
      <xdr:rowOff>21773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122FE49-B161-B41C-99CA-E24EE9459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12" b="20392"/>
        <a:stretch/>
      </xdr:blipFill>
      <xdr:spPr>
        <a:xfrm>
          <a:off x="70245514" y="51130202"/>
          <a:ext cx="8369714" cy="2275114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300</xdr:row>
      <xdr:rowOff>0</xdr:rowOff>
    </xdr:from>
    <xdr:to>
      <xdr:col>67</xdr:col>
      <xdr:colOff>394723</xdr:colOff>
      <xdr:row>321</xdr:row>
      <xdr:rowOff>27762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958BF4-6D9F-084A-F94D-AA4458E51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932800" y="55571571"/>
          <a:ext cx="10583752" cy="3924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A9931-6697-48B1-8D44-E15C95F05D18}">
  <sheetPr>
    <pageSetUpPr fitToPage="1"/>
  </sheetPr>
  <dimension ref="A2:S96"/>
  <sheetViews>
    <sheetView tabSelected="1" zoomScale="115" zoomScaleNormal="115" workbookViewId="0">
      <pane xSplit="2" ySplit="8" topLeftCell="C9" activePane="bottomRight" state="frozen"/>
      <selection pane="topRight" activeCell="D1" sqref="D1"/>
      <selection pane="bottomLeft" activeCell="A9" sqref="A9"/>
      <selection pane="bottomRight" activeCell="Q17" sqref="Q17"/>
    </sheetView>
  </sheetViews>
  <sheetFormatPr baseColWidth="10" defaultColWidth="11.5" defaultRowHeight="13"/>
  <cols>
    <col min="1" max="1" width="6.33203125" style="6" bestFit="1" customWidth="1"/>
    <col min="2" max="2" width="42.33203125" style="6" customWidth="1"/>
    <col min="3" max="4" width="12.33203125" style="6" customWidth="1"/>
    <col min="5" max="5" width="13.83203125" style="6" customWidth="1"/>
    <col min="6" max="6" width="15.83203125" style="6" customWidth="1"/>
    <col min="7" max="7" width="22.83203125" style="6" customWidth="1"/>
    <col min="8" max="8" width="18.5" style="6" customWidth="1"/>
    <col min="9" max="9" width="12.83203125" style="6" customWidth="1"/>
    <col min="10" max="10" width="12.1640625" style="6" bestFit="1" customWidth="1"/>
    <col min="11" max="11" width="13.83203125" style="6" bestFit="1" customWidth="1"/>
    <col min="12" max="12" width="23.5" style="6" bestFit="1" customWidth="1"/>
    <col min="13" max="13" width="12" style="6" bestFit="1" customWidth="1"/>
    <col min="14" max="14" width="14.1640625" style="6" bestFit="1" customWidth="1"/>
    <col min="15" max="15" width="12.83203125" style="6" customWidth="1"/>
    <col min="16" max="16" width="19.5" style="6" bestFit="1" customWidth="1"/>
    <col min="17" max="17" width="13.5" style="6" bestFit="1" customWidth="1"/>
    <col min="18" max="18" width="4.33203125" style="6" customWidth="1"/>
    <col min="19" max="19" width="18.5" style="6" bestFit="1" customWidth="1"/>
    <col min="20" max="256" width="11.5" style="6"/>
    <col min="257" max="257" width="1.5" style="6" customWidth="1"/>
    <col min="258" max="258" width="6.33203125" style="6" bestFit="1" customWidth="1"/>
    <col min="259" max="259" width="44.1640625" style="6" bestFit="1" customWidth="1"/>
    <col min="260" max="260" width="12.83203125" style="6" customWidth="1"/>
    <col min="261" max="261" width="13.83203125" style="6" customWidth="1"/>
    <col min="262" max="272" width="12.83203125" style="6" customWidth="1"/>
    <col min="273" max="273" width="13.5" style="6" bestFit="1" customWidth="1"/>
    <col min="274" max="274" width="4.33203125" style="6" customWidth="1"/>
    <col min="275" max="275" width="18.5" style="6" bestFit="1" customWidth="1"/>
    <col min="276" max="512" width="11.5" style="6"/>
    <col min="513" max="513" width="1.5" style="6" customWidth="1"/>
    <col min="514" max="514" width="6.33203125" style="6" bestFit="1" customWidth="1"/>
    <col min="515" max="515" width="44.1640625" style="6" bestFit="1" customWidth="1"/>
    <col min="516" max="516" width="12.83203125" style="6" customWidth="1"/>
    <col min="517" max="517" width="13.83203125" style="6" customWidth="1"/>
    <col min="518" max="528" width="12.83203125" style="6" customWidth="1"/>
    <col min="529" max="529" width="13.5" style="6" bestFit="1" customWidth="1"/>
    <col min="530" max="530" width="4.33203125" style="6" customWidth="1"/>
    <col min="531" max="531" width="18.5" style="6" bestFit="1" customWidth="1"/>
    <col min="532" max="768" width="11.5" style="6"/>
    <col min="769" max="769" width="1.5" style="6" customWidth="1"/>
    <col min="770" max="770" width="6.33203125" style="6" bestFit="1" customWidth="1"/>
    <col min="771" max="771" width="44.1640625" style="6" bestFit="1" customWidth="1"/>
    <col min="772" max="772" width="12.83203125" style="6" customWidth="1"/>
    <col min="773" max="773" width="13.83203125" style="6" customWidth="1"/>
    <col min="774" max="784" width="12.83203125" style="6" customWidth="1"/>
    <col min="785" max="785" width="13.5" style="6" bestFit="1" customWidth="1"/>
    <col min="786" max="786" width="4.33203125" style="6" customWidth="1"/>
    <col min="787" max="787" width="18.5" style="6" bestFit="1" customWidth="1"/>
    <col min="788" max="1024" width="11.5" style="6"/>
    <col min="1025" max="1025" width="1.5" style="6" customWidth="1"/>
    <col min="1026" max="1026" width="6.33203125" style="6" bestFit="1" customWidth="1"/>
    <col min="1027" max="1027" width="44.1640625" style="6" bestFit="1" customWidth="1"/>
    <col min="1028" max="1028" width="12.83203125" style="6" customWidth="1"/>
    <col min="1029" max="1029" width="13.83203125" style="6" customWidth="1"/>
    <col min="1030" max="1040" width="12.83203125" style="6" customWidth="1"/>
    <col min="1041" max="1041" width="13.5" style="6" bestFit="1" customWidth="1"/>
    <col min="1042" max="1042" width="4.33203125" style="6" customWidth="1"/>
    <col min="1043" max="1043" width="18.5" style="6" bestFit="1" customWidth="1"/>
    <col min="1044" max="1280" width="11.5" style="6"/>
    <col min="1281" max="1281" width="1.5" style="6" customWidth="1"/>
    <col min="1282" max="1282" width="6.33203125" style="6" bestFit="1" customWidth="1"/>
    <col min="1283" max="1283" width="44.1640625" style="6" bestFit="1" customWidth="1"/>
    <col min="1284" max="1284" width="12.83203125" style="6" customWidth="1"/>
    <col min="1285" max="1285" width="13.83203125" style="6" customWidth="1"/>
    <col min="1286" max="1296" width="12.83203125" style="6" customWidth="1"/>
    <col min="1297" max="1297" width="13.5" style="6" bestFit="1" customWidth="1"/>
    <col min="1298" max="1298" width="4.33203125" style="6" customWidth="1"/>
    <col min="1299" max="1299" width="18.5" style="6" bestFit="1" customWidth="1"/>
    <col min="1300" max="1536" width="11.5" style="6"/>
    <col min="1537" max="1537" width="1.5" style="6" customWidth="1"/>
    <col min="1538" max="1538" width="6.33203125" style="6" bestFit="1" customWidth="1"/>
    <col min="1539" max="1539" width="44.1640625" style="6" bestFit="1" customWidth="1"/>
    <col min="1540" max="1540" width="12.83203125" style="6" customWidth="1"/>
    <col min="1541" max="1541" width="13.83203125" style="6" customWidth="1"/>
    <col min="1542" max="1552" width="12.83203125" style="6" customWidth="1"/>
    <col min="1553" max="1553" width="13.5" style="6" bestFit="1" customWidth="1"/>
    <col min="1554" max="1554" width="4.33203125" style="6" customWidth="1"/>
    <col min="1555" max="1555" width="18.5" style="6" bestFit="1" customWidth="1"/>
    <col min="1556" max="1792" width="11.5" style="6"/>
    <col min="1793" max="1793" width="1.5" style="6" customWidth="1"/>
    <col min="1794" max="1794" width="6.33203125" style="6" bestFit="1" customWidth="1"/>
    <col min="1795" max="1795" width="44.1640625" style="6" bestFit="1" customWidth="1"/>
    <col min="1796" max="1796" width="12.83203125" style="6" customWidth="1"/>
    <col min="1797" max="1797" width="13.83203125" style="6" customWidth="1"/>
    <col min="1798" max="1808" width="12.83203125" style="6" customWidth="1"/>
    <col min="1809" max="1809" width="13.5" style="6" bestFit="1" customWidth="1"/>
    <col min="1810" max="1810" width="4.33203125" style="6" customWidth="1"/>
    <col min="1811" max="1811" width="18.5" style="6" bestFit="1" customWidth="1"/>
    <col min="1812" max="2048" width="11.5" style="6"/>
    <col min="2049" max="2049" width="1.5" style="6" customWidth="1"/>
    <col min="2050" max="2050" width="6.33203125" style="6" bestFit="1" customWidth="1"/>
    <col min="2051" max="2051" width="44.1640625" style="6" bestFit="1" customWidth="1"/>
    <col min="2052" max="2052" width="12.83203125" style="6" customWidth="1"/>
    <col min="2053" max="2053" width="13.83203125" style="6" customWidth="1"/>
    <col min="2054" max="2064" width="12.83203125" style="6" customWidth="1"/>
    <col min="2065" max="2065" width="13.5" style="6" bestFit="1" customWidth="1"/>
    <col min="2066" max="2066" width="4.33203125" style="6" customWidth="1"/>
    <col min="2067" max="2067" width="18.5" style="6" bestFit="1" customWidth="1"/>
    <col min="2068" max="2304" width="11.5" style="6"/>
    <col min="2305" max="2305" width="1.5" style="6" customWidth="1"/>
    <col min="2306" max="2306" width="6.33203125" style="6" bestFit="1" customWidth="1"/>
    <col min="2307" max="2307" width="44.1640625" style="6" bestFit="1" customWidth="1"/>
    <col min="2308" max="2308" width="12.83203125" style="6" customWidth="1"/>
    <col min="2309" max="2309" width="13.83203125" style="6" customWidth="1"/>
    <col min="2310" max="2320" width="12.83203125" style="6" customWidth="1"/>
    <col min="2321" max="2321" width="13.5" style="6" bestFit="1" customWidth="1"/>
    <col min="2322" max="2322" width="4.33203125" style="6" customWidth="1"/>
    <col min="2323" max="2323" width="18.5" style="6" bestFit="1" customWidth="1"/>
    <col min="2324" max="2560" width="11.5" style="6"/>
    <col min="2561" max="2561" width="1.5" style="6" customWidth="1"/>
    <col min="2562" max="2562" width="6.33203125" style="6" bestFit="1" customWidth="1"/>
    <col min="2563" max="2563" width="44.1640625" style="6" bestFit="1" customWidth="1"/>
    <col min="2564" max="2564" width="12.83203125" style="6" customWidth="1"/>
    <col min="2565" max="2565" width="13.83203125" style="6" customWidth="1"/>
    <col min="2566" max="2576" width="12.83203125" style="6" customWidth="1"/>
    <col min="2577" max="2577" width="13.5" style="6" bestFit="1" customWidth="1"/>
    <col min="2578" max="2578" width="4.33203125" style="6" customWidth="1"/>
    <col min="2579" max="2579" width="18.5" style="6" bestFit="1" customWidth="1"/>
    <col min="2580" max="2816" width="11.5" style="6"/>
    <col min="2817" max="2817" width="1.5" style="6" customWidth="1"/>
    <col min="2818" max="2818" width="6.33203125" style="6" bestFit="1" customWidth="1"/>
    <col min="2819" max="2819" width="44.1640625" style="6" bestFit="1" customWidth="1"/>
    <col min="2820" max="2820" width="12.83203125" style="6" customWidth="1"/>
    <col min="2821" max="2821" width="13.83203125" style="6" customWidth="1"/>
    <col min="2822" max="2832" width="12.83203125" style="6" customWidth="1"/>
    <col min="2833" max="2833" width="13.5" style="6" bestFit="1" customWidth="1"/>
    <col min="2834" max="2834" width="4.33203125" style="6" customWidth="1"/>
    <col min="2835" max="2835" width="18.5" style="6" bestFit="1" customWidth="1"/>
    <col min="2836" max="3072" width="11.5" style="6"/>
    <col min="3073" max="3073" width="1.5" style="6" customWidth="1"/>
    <col min="3074" max="3074" width="6.33203125" style="6" bestFit="1" customWidth="1"/>
    <col min="3075" max="3075" width="44.1640625" style="6" bestFit="1" customWidth="1"/>
    <col min="3076" max="3076" width="12.83203125" style="6" customWidth="1"/>
    <col min="3077" max="3077" width="13.83203125" style="6" customWidth="1"/>
    <col min="3078" max="3088" width="12.83203125" style="6" customWidth="1"/>
    <col min="3089" max="3089" width="13.5" style="6" bestFit="1" customWidth="1"/>
    <col min="3090" max="3090" width="4.33203125" style="6" customWidth="1"/>
    <col min="3091" max="3091" width="18.5" style="6" bestFit="1" customWidth="1"/>
    <col min="3092" max="3328" width="11.5" style="6"/>
    <col min="3329" max="3329" width="1.5" style="6" customWidth="1"/>
    <col min="3330" max="3330" width="6.33203125" style="6" bestFit="1" customWidth="1"/>
    <col min="3331" max="3331" width="44.1640625" style="6" bestFit="1" customWidth="1"/>
    <col min="3332" max="3332" width="12.83203125" style="6" customWidth="1"/>
    <col min="3333" max="3333" width="13.83203125" style="6" customWidth="1"/>
    <col min="3334" max="3344" width="12.83203125" style="6" customWidth="1"/>
    <col min="3345" max="3345" width="13.5" style="6" bestFit="1" customWidth="1"/>
    <col min="3346" max="3346" width="4.33203125" style="6" customWidth="1"/>
    <col min="3347" max="3347" width="18.5" style="6" bestFit="1" customWidth="1"/>
    <col min="3348" max="3584" width="11.5" style="6"/>
    <col min="3585" max="3585" width="1.5" style="6" customWidth="1"/>
    <col min="3586" max="3586" width="6.33203125" style="6" bestFit="1" customWidth="1"/>
    <col min="3587" max="3587" width="44.1640625" style="6" bestFit="1" customWidth="1"/>
    <col min="3588" max="3588" width="12.83203125" style="6" customWidth="1"/>
    <col min="3589" max="3589" width="13.83203125" style="6" customWidth="1"/>
    <col min="3590" max="3600" width="12.83203125" style="6" customWidth="1"/>
    <col min="3601" max="3601" width="13.5" style="6" bestFit="1" customWidth="1"/>
    <col min="3602" max="3602" width="4.33203125" style="6" customWidth="1"/>
    <col min="3603" max="3603" width="18.5" style="6" bestFit="1" customWidth="1"/>
    <col min="3604" max="3840" width="11.5" style="6"/>
    <col min="3841" max="3841" width="1.5" style="6" customWidth="1"/>
    <col min="3842" max="3842" width="6.33203125" style="6" bestFit="1" customWidth="1"/>
    <col min="3843" max="3843" width="44.1640625" style="6" bestFit="1" customWidth="1"/>
    <col min="3844" max="3844" width="12.83203125" style="6" customWidth="1"/>
    <col min="3845" max="3845" width="13.83203125" style="6" customWidth="1"/>
    <col min="3846" max="3856" width="12.83203125" style="6" customWidth="1"/>
    <col min="3857" max="3857" width="13.5" style="6" bestFit="1" customWidth="1"/>
    <col min="3858" max="3858" width="4.33203125" style="6" customWidth="1"/>
    <col min="3859" max="3859" width="18.5" style="6" bestFit="1" customWidth="1"/>
    <col min="3860" max="4096" width="11.5" style="6"/>
    <col min="4097" max="4097" width="1.5" style="6" customWidth="1"/>
    <col min="4098" max="4098" width="6.33203125" style="6" bestFit="1" customWidth="1"/>
    <col min="4099" max="4099" width="44.1640625" style="6" bestFit="1" customWidth="1"/>
    <col min="4100" max="4100" width="12.83203125" style="6" customWidth="1"/>
    <col min="4101" max="4101" width="13.83203125" style="6" customWidth="1"/>
    <col min="4102" max="4112" width="12.83203125" style="6" customWidth="1"/>
    <col min="4113" max="4113" width="13.5" style="6" bestFit="1" customWidth="1"/>
    <col min="4114" max="4114" width="4.33203125" style="6" customWidth="1"/>
    <col min="4115" max="4115" width="18.5" style="6" bestFit="1" customWidth="1"/>
    <col min="4116" max="4352" width="11.5" style="6"/>
    <col min="4353" max="4353" width="1.5" style="6" customWidth="1"/>
    <col min="4354" max="4354" width="6.33203125" style="6" bestFit="1" customWidth="1"/>
    <col min="4355" max="4355" width="44.1640625" style="6" bestFit="1" customWidth="1"/>
    <col min="4356" max="4356" width="12.83203125" style="6" customWidth="1"/>
    <col min="4357" max="4357" width="13.83203125" style="6" customWidth="1"/>
    <col min="4358" max="4368" width="12.83203125" style="6" customWidth="1"/>
    <col min="4369" max="4369" width="13.5" style="6" bestFit="1" customWidth="1"/>
    <col min="4370" max="4370" width="4.33203125" style="6" customWidth="1"/>
    <col min="4371" max="4371" width="18.5" style="6" bestFit="1" customWidth="1"/>
    <col min="4372" max="4608" width="11.5" style="6"/>
    <col min="4609" max="4609" width="1.5" style="6" customWidth="1"/>
    <col min="4610" max="4610" width="6.33203125" style="6" bestFit="1" customWidth="1"/>
    <col min="4611" max="4611" width="44.1640625" style="6" bestFit="1" customWidth="1"/>
    <col min="4612" max="4612" width="12.83203125" style="6" customWidth="1"/>
    <col min="4613" max="4613" width="13.83203125" style="6" customWidth="1"/>
    <col min="4614" max="4624" width="12.83203125" style="6" customWidth="1"/>
    <col min="4625" max="4625" width="13.5" style="6" bestFit="1" customWidth="1"/>
    <col min="4626" max="4626" width="4.33203125" style="6" customWidth="1"/>
    <col min="4627" max="4627" width="18.5" style="6" bestFit="1" customWidth="1"/>
    <col min="4628" max="4864" width="11.5" style="6"/>
    <col min="4865" max="4865" width="1.5" style="6" customWidth="1"/>
    <col min="4866" max="4866" width="6.33203125" style="6" bestFit="1" customWidth="1"/>
    <col min="4867" max="4867" width="44.1640625" style="6" bestFit="1" customWidth="1"/>
    <col min="4868" max="4868" width="12.83203125" style="6" customWidth="1"/>
    <col min="4869" max="4869" width="13.83203125" style="6" customWidth="1"/>
    <col min="4870" max="4880" width="12.83203125" style="6" customWidth="1"/>
    <col min="4881" max="4881" width="13.5" style="6" bestFit="1" customWidth="1"/>
    <col min="4882" max="4882" width="4.33203125" style="6" customWidth="1"/>
    <col min="4883" max="4883" width="18.5" style="6" bestFit="1" customWidth="1"/>
    <col min="4884" max="5120" width="11.5" style="6"/>
    <col min="5121" max="5121" width="1.5" style="6" customWidth="1"/>
    <col min="5122" max="5122" width="6.33203125" style="6" bestFit="1" customWidth="1"/>
    <col min="5123" max="5123" width="44.1640625" style="6" bestFit="1" customWidth="1"/>
    <col min="5124" max="5124" width="12.83203125" style="6" customWidth="1"/>
    <col min="5125" max="5125" width="13.83203125" style="6" customWidth="1"/>
    <col min="5126" max="5136" width="12.83203125" style="6" customWidth="1"/>
    <col min="5137" max="5137" width="13.5" style="6" bestFit="1" customWidth="1"/>
    <col min="5138" max="5138" width="4.33203125" style="6" customWidth="1"/>
    <col min="5139" max="5139" width="18.5" style="6" bestFit="1" customWidth="1"/>
    <col min="5140" max="5376" width="11.5" style="6"/>
    <col min="5377" max="5377" width="1.5" style="6" customWidth="1"/>
    <col min="5378" max="5378" width="6.33203125" style="6" bestFit="1" customWidth="1"/>
    <col min="5379" max="5379" width="44.1640625" style="6" bestFit="1" customWidth="1"/>
    <col min="5380" max="5380" width="12.83203125" style="6" customWidth="1"/>
    <col min="5381" max="5381" width="13.83203125" style="6" customWidth="1"/>
    <col min="5382" max="5392" width="12.83203125" style="6" customWidth="1"/>
    <col min="5393" max="5393" width="13.5" style="6" bestFit="1" customWidth="1"/>
    <col min="5394" max="5394" width="4.33203125" style="6" customWidth="1"/>
    <col min="5395" max="5395" width="18.5" style="6" bestFit="1" customWidth="1"/>
    <col min="5396" max="5632" width="11.5" style="6"/>
    <col min="5633" max="5633" width="1.5" style="6" customWidth="1"/>
    <col min="5634" max="5634" width="6.33203125" style="6" bestFit="1" customWidth="1"/>
    <col min="5635" max="5635" width="44.1640625" style="6" bestFit="1" customWidth="1"/>
    <col min="5636" max="5636" width="12.83203125" style="6" customWidth="1"/>
    <col min="5637" max="5637" width="13.83203125" style="6" customWidth="1"/>
    <col min="5638" max="5648" width="12.83203125" style="6" customWidth="1"/>
    <col min="5649" max="5649" width="13.5" style="6" bestFit="1" customWidth="1"/>
    <col min="5650" max="5650" width="4.33203125" style="6" customWidth="1"/>
    <col min="5651" max="5651" width="18.5" style="6" bestFit="1" customWidth="1"/>
    <col min="5652" max="5888" width="11.5" style="6"/>
    <col min="5889" max="5889" width="1.5" style="6" customWidth="1"/>
    <col min="5890" max="5890" width="6.33203125" style="6" bestFit="1" customWidth="1"/>
    <col min="5891" max="5891" width="44.1640625" style="6" bestFit="1" customWidth="1"/>
    <col min="5892" max="5892" width="12.83203125" style="6" customWidth="1"/>
    <col min="5893" max="5893" width="13.83203125" style="6" customWidth="1"/>
    <col min="5894" max="5904" width="12.83203125" style="6" customWidth="1"/>
    <col min="5905" max="5905" width="13.5" style="6" bestFit="1" customWidth="1"/>
    <col min="5906" max="5906" width="4.33203125" style="6" customWidth="1"/>
    <col min="5907" max="5907" width="18.5" style="6" bestFit="1" customWidth="1"/>
    <col min="5908" max="6144" width="11.5" style="6"/>
    <col min="6145" max="6145" width="1.5" style="6" customWidth="1"/>
    <col min="6146" max="6146" width="6.33203125" style="6" bestFit="1" customWidth="1"/>
    <col min="6147" max="6147" width="44.1640625" style="6" bestFit="1" customWidth="1"/>
    <col min="6148" max="6148" width="12.83203125" style="6" customWidth="1"/>
    <col min="6149" max="6149" width="13.83203125" style="6" customWidth="1"/>
    <col min="6150" max="6160" width="12.83203125" style="6" customWidth="1"/>
    <col min="6161" max="6161" width="13.5" style="6" bestFit="1" customWidth="1"/>
    <col min="6162" max="6162" width="4.33203125" style="6" customWidth="1"/>
    <col min="6163" max="6163" width="18.5" style="6" bestFit="1" customWidth="1"/>
    <col min="6164" max="6400" width="11.5" style="6"/>
    <col min="6401" max="6401" width="1.5" style="6" customWidth="1"/>
    <col min="6402" max="6402" width="6.33203125" style="6" bestFit="1" customWidth="1"/>
    <col min="6403" max="6403" width="44.1640625" style="6" bestFit="1" customWidth="1"/>
    <col min="6404" max="6404" width="12.83203125" style="6" customWidth="1"/>
    <col min="6405" max="6405" width="13.83203125" style="6" customWidth="1"/>
    <col min="6406" max="6416" width="12.83203125" style="6" customWidth="1"/>
    <col min="6417" max="6417" width="13.5" style="6" bestFit="1" customWidth="1"/>
    <col min="6418" max="6418" width="4.33203125" style="6" customWidth="1"/>
    <col min="6419" max="6419" width="18.5" style="6" bestFit="1" customWidth="1"/>
    <col min="6420" max="6656" width="11.5" style="6"/>
    <col min="6657" max="6657" width="1.5" style="6" customWidth="1"/>
    <col min="6658" max="6658" width="6.33203125" style="6" bestFit="1" customWidth="1"/>
    <col min="6659" max="6659" width="44.1640625" style="6" bestFit="1" customWidth="1"/>
    <col min="6660" max="6660" width="12.83203125" style="6" customWidth="1"/>
    <col min="6661" max="6661" width="13.83203125" style="6" customWidth="1"/>
    <col min="6662" max="6672" width="12.83203125" style="6" customWidth="1"/>
    <col min="6673" max="6673" width="13.5" style="6" bestFit="1" customWidth="1"/>
    <col min="6674" max="6674" width="4.33203125" style="6" customWidth="1"/>
    <col min="6675" max="6675" width="18.5" style="6" bestFit="1" customWidth="1"/>
    <col min="6676" max="6912" width="11.5" style="6"/>
    <col min="6913" max="6913" width="1.5" style="6" customWidth="1"/>
    <col min="6914" max="6914" width="6.33203125" style="6" bestFit="1" customWidth="1"/>
    <col min="6915" max="6915" width="44.1640625" style="6" bestFit="1" customWidth="1"/>
    <col min="6916" max="6916" width="12.83203125" style="6" customWidth="1"/>
    <col min="6917" max="6917" width="13.83203125" style="6" customWidth="1"/>
    <col min="6918" max="6928" width="12.83203125" style="6" customWidth="1"/>
    <col min="6929" max="6929" width="13.5" style="6" bestFit="1" customWidth="1"/>
    <col min="6930" max="6930" width="4.33203125" style="6" customWidth="1"/>
    <col min="6931" max="6931" width="18.5" style="6" bestFit="1" customWidth="1"/>
    <col min="6932" max="7168" width="11.5" style="6"/>
    <col min="7169" max="7169" width="1.5" style="6" customWidth="1"/>
    <col min="7170" max="7170" width="6.33203125" style="6" bestFit="1" customWidth="1"/>
    <col min="7171" max="7171" width="44.1640625" style="6" bestFit="1" customWidth="1"/>
    <col min="7172" max="7172" width="12.83203125" style="6" customWidth="1"/>
    <col min="7173" max="7173" width="13.83203125" style="6" customWidth="1"/>
    <col min="7174" max="7184" width="12.83203125" style="6" customWidth="1"/>
    <col min="7185" max="7185" width="13.5" style="6" bestFit="1" customWidth="1"/>
    <col min="7186" max="7186" width="4.33203125" style="6" customWidth="1"/>
    <col min="7187" max="7187" width="18.5" style="6" bestFit="1" customWidth="1"/>
    <col min="7188" max="7424" width="11.5" style="6"/>
    <col min="7425" max="7425" width="1.5" style="6" customWidth="1"/>
    <col min="7426" max="7426" width="6.33203125" style="6" bestFit="1" customWidth="1"/>
    <col min="7427" max="7427" width="44.1640625" style="6" bestFit="1" customWidth="1"/>
    <col min="7428" max="7428" width="12.83203125" style="6" customWidth="1"/>
    <col min="7429" max="7429" width="13.83203125" style="6" customWidth="1"/>
    <col min="7430" max="7440" width="12.83203125" style="6" customWidth="1"/>
    <col min="7441" max="7441" width="13.5" style="6" bestFit="1" customWidth="1"/>
    <col min="7442" max="7442" width="4.33203125" style="6" customWidth="1"/>
    <col min="7443" max="7443" width="18.5" style="6" bestFit="1" customWidth="1"/>
    <col min="7444" max="7680" width="11.5" style="6"/>
    <col min="7681" max="7681" width="1.5" style="6" customWidth="1"/>
    <col min="7682" max="7682" width="6.33203125" style="6" bestFit="1" customWidth="1"/>
    <col min="7683" max="7683" width="44.1640625" style="6" bestFit="1" customWidth="1"/>
    <col min="7684" max="7684" width="12.83203125" style="6" customWidth="1"/>
    <col min="7685" max="7685" width="13.83203125" style="6" customWidth="1"/>
    <col min="7686" max="7696" width="12.83203125" style="6" customWidth="1"/>
    <col min="7697" max="7697" width="13.5" style="6" bestFit="1" customWidth="1"/>
    <col min="7698" max="7698" width="4.33203125" style="6" customWidth="1"/>
    <col min="7699" max="7699" width="18.5" style="6" bestFit="1" customWidth="1"/>
    <col min="7700" max="7936" width="11.5" style="6"/>
    <col min="7937" max="7937" width="1.5" style="6" customWidth="1"/>
    <col min="7938" max="7938" width="6.33203125" style="6" bestFit="1" customWidth="1"/>
    <col min="7939" max="7939" width="44.1640625" style="6" bestFit="1" customWidth="1"/>
    <col min="7940" max="7940" width="12.83203125" style="6" customWidth="1"/>
    <col min="7941" max="7941" width="13.83203125" style="6" customWidth="1"/>
    <col min="7942" max="7952" width="12.83203125" style="6" customWidth="1"/>
    <col min="7953" max="7953" width="13.5" style="6" bestFit="1" customWidth="1"/>
    <col min="7954" max="7954" width="4.33203125" style="6" customWidth="1"/>
    <col min="7955" max="7955" width="18.5" style="6" bestFit="1" customWidth="1"/>
    <col min="7956" max="8192" width="11.5" style="6"/>
    <col min="8193" max="8193" width="1.5" style="6" customWidth="1"/>
    <col min="8194" max="8194" width="6.33203125" style="6" bestFit="1" customWidth="1"/>
    <col min="8195" max="8195" width="44.1640625" style="6" bestFit="1" customWidth="1"/>
    <col min="8196" max="8196" width="12.83203125" style="6" customWidth="1"/>
    <col min="8197" max="8197" width="13.83203125" style="6" customWidth="1"/>
    <col min="8198" max="8208" width="12.83203125" style="6" customWidth="1"/>
    <col min="8209" max="8209" width="13.5" style="6" bestFit="1" customWidth="1"/>
    <col min="8210" max="8210" width="4.33203125" style="6" customWidth="1"/>
    <col min="8211" max="8211" width="18.5" style="6" bestFit="1" customWidth="1"/>
    <col min="8212" max="8448" width="11.5" style="6"/>
    <col min="8449" max="8449" width="1.5" style="6" customWidth="1"/>
    <col min="8450" max="8450" width="6.33203125" style="6" bestFit="1" customWidth="1"/>
    <col min="8451" max="8451" width="44.1640625" style="6" bestFit="1" customWidth="1"/>
    <col min="8452" max="8452" width="12.83203125" style="6" customWidth="1"/>
    <col min="8453" max="8453" width="13.83203125" style="6" customWidth="1"/>
    <col min="8454" max="8464" width="12.83203125" style="6" customWidth="1"/>
    <col min="8465" max="8465" width="13.5" style="6" bestFit="1" customWidth="1"/>
    <col min="8466" max="8466" width="4.33203125" style="6" customWidth="1"/>
    <col min="8467" max="8467" width="18.5" style="6" bestFit="1" customWidth="1"/>
    <col min="8468" max="8704" width="11.5" style="6"/>
    <col min="8705" max="8705" width="1.5" style="6" customWidth="1"/>
    <col min="8706" max="8706" width="6.33203125" style="6" bestFit="1" customWidth="1"/>
    <col min="8707" max="8707" width="44.1640625" style="6" bestFit="1" customWidth="1"/>
    <col min="8708" max="8708" width="12.83203125" style="6" customWidth="1"/>
    <col min="8709" max="8709" width="13.83203125" style="6" customWidth="1"/>
    <col min="8710" max="8720" width="12.83203125" style="6" customWidth="1"/>
    <col min="8721" max="8721" width="13.5" style="6" bestFit="1" customWidth="1"/>
    <col min="8722" max="8722" width="4.33203125" style="6" customWidth="1"/>
    <col min="8723" max="8723" width="18.5" style="6" bestFit="1" customWidth="1"/>
    <col min="8724" max="8960" width="11.5" style="6"/>
    <col min="8961" max="8961" width="1.5" style="6" customWidth="1"/>
    <col min="8962" max="8962" width="6.33203125" style="6" bestFit="1" customWidth="1"/>
    <col min="8963" max="8963" width="44.1640625" style="6" bestFit="1" customWidth="1"/>
    <col min="8964" max="8964" width="12.83203125" style="6" customWidth="1"/>
    <col min="8965" max="8965" width="13.83203125" style="6" customWidth="1"/>
    <col min="8966" max="8976" width="12.83203125" style="6" customWidth="1"/>
    <col min="8977" max="8977" width="13.5" style="6" bestFit="1" customWidth="1"/>
    <col min="8978" max="8978" width="4.33203125" style="6" customWidth="1"/>
    <col min="8979" max="8979" width="18.5" style="6" bestFit="1" customWidth="1"/>
    <col min="8980" max="9216" width="11.5" style="6"/>
    <col min="9217" max="9217" width="1.5" style="6" customWidth="1"/>
    <col min="9218" max="9218" width="6.33203125" style="6" bestFit="1" customWidth="1"/>
    <col min="9219" max="9219" width="44.1640625" style="6" bestFit="1" customWidth="1"/>
    <col min="9220" max="9220" width="12.83203125" style="6" customWidth="1"/>
    <col min="9221" max="9221" width="13.83203125" style="6" customWidth="1"/>
    <col min="9222" max="9232" width="12.83203125" style="6" customWidth="1"/>
    <col min="9233" max="9233" width="13.5" style="6" bestFit="1" customWidth="1"/>
    <col min="9234" max="9234" width="4.33203125" style="6" customWidth="1"/>
    <col min="9235" max="9235" width="18.5" style="6" bestFit="1" customWidth="1"/>
    <col min="9236" max="9472" width="11.5" style="6"/>
    <col min="9473" max="9473" width="1.5" style="6" customWidth="1"/>
    <col min="9474" max="9474" width="6.33203125" style="6" bestFit="1" customWidth="1"/>
    <col min="9475" max="9475" width="44.1640625" style="6" bestFit="1" customWidth="1"/>
    <col min="9476" max="9476" width="12.83203125" style="6" customWidth="1"/>
    <col min="9477" max="9477" width="13.83203125" style="6" customWidth="1"/>
    <col min="9478" max="9488" width="12.83203125" style="6" customWidth="1"/>
    <col min="9489" max="9489" width="13.5" style="6" bestFit="1" customWidth="1"/>
    <col min="9490" max="9490" width="4.33203125" style="6" customWidth="1"/>
    <col min="9491" max="9491" width="18.5" style="6" bestFit="1" customWidth="1"/>
    <col min="9492" max="9728" width="11.5" style="6"/>
    <col min="9729" max="9729" width="1.5" style="6" customWidth="1"/>
    <col min="9730" max="9730" width="6.33203125" style="6" bestFit="1" customWidth="1"/>
    <col min="9731" max="9731" width="44.1640625" style="6" bestFit="1" customWidth="1"/>
    <col min="9732" max="9732" width="12.83203125" style="6" customWidth="1"/>
    <col min="9733" max="9733" width="13.83203125" style="6" customWidth="1"/>
    <col min="9734" max="9744" width="12.83203125" style="6" customWidth="1"/>
    <col min="9745" max="9745" width="13.5" style="6" bestFit="1" customWidth="1"/>
    <col min="9746" max="9746" width="4.33203125" style="6" customWidth="1"/>
    <col min="9747" max="9747" width="18.5" style="6" bestFit="1" customWidth="1"/>
    <col min="9748" max="9984" width="11.5" style="6"/>
    <col min="9985" max="9985" width="1.5" style="6" customWidth="1"/>
    <col min="9986" max="9986" width="6.33203125" style="6" bestFit="1" customWidth="1"/>
    <col min="9987" max="9987" width="44.1640625" style="6" bestFit="1" customWidth="1"/>
    <col min="9988" max="9988" width="12.83203125" style="6" customWidth="1"/>
    <col min="9989" max="9989" width="13.83203125" style="6" customWidth="1"/>
    <col min="9990" max="10000" width="12.83203125" style="6" customWidth="1"/>
    <col min="10001" max="10001" width="13.5" style="6" bestFit="1" customWidth="1"/>
    <col min="10002" max="10002" width="4.33203125" style="6" customWidth="1"/>
    <col min="10003" max="10003" width="18.5" style="6" bestFit="1" customWidth="1"/>
    <col min="10004" max="10240" width="11.5" style="6"/>
    <col min="10241" max="10241" width="1.5" style="6" customWidth="1"/>
    <col min="10242" max="10242" width="6.33203125" style="6" bestFit="1" customWidth="1"/>
    <col min="10243" max="10243" width="44.1640625" style="6" bestFit="1" customWidth="1"/>
    <col min="10244" max="10244" width="12.83203125" style="6" customWidth="1"/>
    <col min="10245" max="10245" width="13.83203125" style="6" customWidth="1"/>
    <col min="10246" max="10256" width="12.83203125" style="6" customWidth="1"/>
    <col min="10257" max="10257" width="13.5" style="6" bestFit="1" customWidth="1"/>
    <col min="10258" max="10258" width="4.33203125" style="6" customWidth="1"/>
    <col min="10259" max="10259" width="18.5" style="6" bestFit="1" customWidth="1"/>
    <col min="10260" max="10496" width="11.5" style="6"/>
    <col min="10497" max="10497" width="1.5" style="6" customWidth="1"/>
    <col min="10498" max="10498" width="6.33203125" style="6" bestFit="1" customWidth="1"/>
    <col min="10499" max="10499" width="44.1640625" style="6" bestFit="1" customWidth="1"/>
    <col min="10500" max="10500" width="12.83203125" style="6" customWidth="1"/>
    <col min="10501" max="10501" width="13.83203125" style="6" customWidth="1"/>
    <col min="10502" max="10512" width="12.83203125" style="6" customWidth="1"/>
    <col min="10513" max="10513" width="13.5" style="6" bestFit="1" customWidth="1"/>
    <col min="10514" max="10514" width="4.33203125" style="6" customWidth="1"/>
    <col min="10515" max="10515" width="18.5" style="6" bestFit="1" customWidth="1"/>
    <col min="10516" max="10752" width="11.5" style="6"/>
    <col min="10753" max="10753" width="1.5" style="6" customWidth="1"/>
    <col min="10754" max="10754" width="6.33203125" style="6" bestFit="1" customWidth="1"/>
    <col min="10755" max="10755" width="44.1640625" style="6" bestFit="1" customWidth="1"/>
    <col min="10756" max="10756" width="12.83203125" style="6" customWidth="1"/>
    <col min="10757" max="10757" width="13.83203125" style="6" customWidth="1"/>
    <col min="10758" max="10768" width="12.83203125" style="6" customWidth="1"/>
    <col min="10769" max="10769" width="13.5" style="6" bestFit="1" customWidth="1"/>
    <col min="10770" max="10770" width="4.33203125" style="6" customWidth="1"/>
    <col min="10771" max="10771" width="18.5" style="6" bestFit="1" customWidth="1"/>
    <col min="10772" max="11008" width="11.5" style="6"/>
    <col min="11009" max="11009" width="1.5" style="6" customWidth="1"/>
    <col min="11010" max="11010" width="6.33203125" style="6" bestFit="1" customWidth="1"/>
    <col min="11011" max="11011" width="44.1640625" style="6" bestFit="1" customWidth="1"/>
    <col min="11012" max="11012" width="12.83203125" style="6" customWidth="1"/>
    <col min="11013" max="11013" width="13.83203125" style="6" customWidth="1"/>
    <col min="11014" max="11024" width="12.83203125" style="6" customWidth="1"/>
    <col min="11025" max="11025" width="13.5" style="6" bestFit="1" customWidth="1"/>
    <col min="11026" max="11026" width="4.33203125" style="6" customWidth="1"/>
    <col min="11027" max="11027" width="18.5" style="6" bestFit="1" customWidth="1"/>
    <col min="11028" max="11264" width="11.5" style="6"/>
    <col min="11265" max="11265" width="1.5" style="6" customWidth="1"/>
    <col min="11266" max="11266" width="6.33203125" style="6" bestFit="1" customWidth="1"/>
    <col min="11267" max="11267" width="44.1640625" style="6" bestFit="1" customWidth="1"/>
    <col min="11268" max="11268" width="12.83203125" style="6" customWidth="1"/>
    <col min="11269" max="11269" width="13.83203125" style="6" customWidth="1"/>
    <col min="11270" max="11280" width="12.83203125" style="6" customWidth="1"/>
    <col min="11281" max="11281" width="13.5" style="6" bestFit="1" customWidth="1"/>
    <col min="11282" max="11282" width="4.33203125" style="6" customWidth="1"/>
    <col min="11283" max="11283" width="18.5" style="6" bestFit="1" customWidth="1"/>
    <col min="11284" max="11520" width="11.5" style="6"/>
    <col min="11521" max="11521" width="1.5" style="6" customWidth="1"/>
    <col min="11522" max="11522" width="6.33203125" style="6" bestFit="1" customWidth="1"/>
    <col min="11523" max="11523" width="44.1640625" style="6" bestFit="1" customWidth="1"/>
    <col min="11524" max="11524" width="12.83203125" style="6" customWidth="1"/>
    <col min="11525" max="11525" width="13.83203125" style="6" customWidth="1"/>
    <col min="11526" max="11536" width="12.83203125" style="6" customWidth="1"/>
    <col min="11537" max="11537" width="13.5" style="6" bestFit="1" customWidth="1"/>
    <col min="11538" max="11538" width="4.33203125" style="6" customWidth="1"/>
    <col min="11539" max="11539" width="18.5" style="6" bestFit="1" customWidth="1"/>
    <col min="11540" max="11776" width="11.5" style="6"/>
    <col min="11777" max="11777" width="1.5" style="6" customWidth="1"/>
    <col min="11778" max="11778" width="6.33203125" style="6" bestFit="1" customWidth="1"/>
    <col min="11779" max="11779" width="44.1640625" style="6" bestFit="1" customWidth="1"/>
    <col min="11780" max="11780" width="12.83203125" style="6" customWidth="1"/>
    <col min="11781" max="11781" width="13.83203125" style="6" customWidth="1"/>
    <col min="11782" max="11792" width="12.83203125" style="6" customWidth="1"/>
    <col min="11793" max="11793" width="13.5" style="6" bestFit="1" customWidth="1"/>
    <col min="11794" max="11794" width="4.33203125" style="6" customWidth="1"/>
    <col min="11795" max="11795" width="18.5" style="6" bestFit="1" customWidth="1"/>
    <col min="11796" max="12032" width="11.5" style="6"/>
    <col min="12033" max="12033" width="1.5" style="6" customWidth="1"/>
    <col min="12034" max="12034" width="6.33203125" style="6" bestFit="1" customWidth="1"/>
    <col min="12035" max="12035" width="44.1640625" style="6" bestFit="1" customWidth="1"/>
    <col min="12036" max="12036" width="12.83203125" style="6" customWidth="1"/>
    <col min="12037" max="12037" width="13.83203125" style="6" customWidth="1"/>
    <col min="12038" max="12048" width="12.83203125" style="6" customWidth="1"/>
    <col min="12049" max="12049" width="13.5" style="6" bestFit="1" customWidth="1"/>
    <col min="12050" max="12050" width="4.33203125" style="6" customWidth="1"/>
    <col min="12051" max="12051" width="18.5" style="6" bestFit="1" customWidth="1"/>
    <col min="12052" max="12288" width="11.5" style="6"/>
    <col min="12289" max="12289" width="1.5" style="6" customWidth="1"/>
    <col min="12290" max="12290" width="6.33203125" style="6" bestFit="1" customWidth="1"/>
    <col min="12291" max="12291" width="44.1640625" style="6" bestFit="1" customWidth="1"/>
    <col min="12292" max="12292" width="12.83203125" style="6" customWidth="1"/>
    <col min="12293" max="12293" width="13.83203125" style="6" customWidth="1"/>
    <col min="12294" max="12304" width="12.83203125" style="6" customWidth="1"/>
    <col min="12305" max="12305" width="13.5" style="6" bestFit="1" customWidth="1"/>
    <col min="12306" max="12306" width="4.33203125" style="6" customWidth="1"/>
    <col min="12307" max="12307" width="18.5" style="6" bestFit="1" customWidth="1"/>
    <col min="12308" max="12544" width="11.5" style="6"/>
    <col min="12545" max="12545" width="1.5" style="6" customWidth="1"/>
    <col min="12546" max="12546" width="6.33203125" style="6" bestFit="1" customWidth="1"/>
    <col min="12547" max="12547" width="44.1640625" style="6" bestFit="1" customWidth="1"/>
    <col min="12548" max="12548" width="12.83203125" style="6" customWidth="1"/>
    <col min="12549" max="12549" width="13.83203125" style="6" customWidth="1"/>
    <col min="12550" max="12560" width="12.83203125" style="6" customWidth="1"/>
    <col min="12561" max="12561" width="13.5" style="6" bestFit="1" customWidth="1"/>
    <col min="12562" max="12562" width="4.33203125" style="6" customWidth="1"/>
    <col min="12563" max="12563" width="18.5" style="6" bestFit="1" customWidth="1"/>
    <col min="12564" max="12800" width="11.5" style="6"/>
    <col min="12801" max="12801" width="1.5" style="6" customWidth="1"/>
    <col min="12802" max="12802" width="6.33203125" style="6" bestFit="1" customWidth="1"/>
    <col min="12803" max="12803" width="44.1640625" style="6" bestFit="1" customWidth="1"/>
    <col min="12804" max="12804" width="12.83203125" style="6" customWidth="1"/>
    <col min="12805" max="12805" width="13.83203125" style="6" customWidth="1"/>
    <col min="12806" max="12816" width="12.83203125" style="6" customWidth="1"/>
    <col min="12817" max="12817" width="13.5" style="6" bestFit="1" customWidth="1"/>
    <col min="12818" max="12818" width="4.33203125" style="6" customWidth="1"/>
    <col min="12819" max="12819" width="18.5" style="6" bestFit="1" customWidth="1"/>
    <col min="12820" max="13056" width="11.5" style="6"/>
    <col min="13057" max="13057" width="1.5" style="6" customWidth="1"/>
    <col min="13058" max="13058" width="6.33203125" style="6" bestFit="1" customWidth="1"/>
    <col min="13059" max="13059" width="44.1640625" style="6" bestFit="1" customWidth="1"/>
    <col min="13060" max="13060" width="12.83203125" style="6" customWidth="1"/>
    <col min="13061" max="13061" width="13.83203125" style="6" customWidth="1"/>
    <col min="13062" max="13072" width="12.83203125" style="6" customWidth="1"/>
    <col min="13073" max="13073" width="13.5" style="6" bestFit="1" customWidth="1"/>
    <col min="13074" max="13074" width="4.33203125" style="6" customWidth="1"/>
    <col min="13075" max="13075" width="18.5" style="6" bestFit="1" customWidth="1"/>
    <col min="13076" max="13312" width="11.5" style="6"/>
    <col min="13313" max="13313" width="1.5" style="6" customWidth="1"/>
    <col min="13314" max="13314" width="6.33203125" style="6" bestFit="1" customWidth="1"/>
    <col min="13315" max="13315" width="44.1640625" style="6" bestFit="1" customWidth="1"/>
    <col min="13316" max="13316" width="12.83203125" style="6" customWidth="1"/>
    <col min="13317" max="13317" width="13.83203125" style="6" customWidth="1"/>
    <col min="13318" max="13328" width="12.83203125" style="6" customWidth="1"/>
    <col min="13329" max="13329" width="13.5" style="6" bestFit="1" customWidth="1"/>
    <col min="13330" max="13330" width="4.33203125" style="6" customWidth="1"/>
    <col min="13331" max="13331" width="18.5" style="6" bestFit="1" customWidth="1"/>
    <col min="13332" max="13568" width="11.5" style="6"/>
    <col min="13569" max="13569" width="1.5" style="6" customWidth="1"/>
    <col min="13570" max="13570" width="6.33203125" style="6" bestFit="1" customWidth="1"/>
    <col min="13571" max="13571" width="44.1640625" style="6" bestFit="1" customWidth="1"/>
    <col min="13572" max="13572" width="12.83203125" style="6" customWidth="1"/>
    <col min="13573" max="13573" width="13.83203125" style="6" customWidth="1"/>
    <col min="13574" max="13584" width="12.83203125" style="6" customWidth="1"/>
    <col min="13585" max="13585" width="13.5" style="6" bestFit="1" customWidth="1"/>
    <col min="13586" max="13586" width="4.33203125" style="6" customWidth="1"/>
    <col min="13587" max="13587" width="18.5" style="6" bestFit="1" customWidth="1"/>
    <col min="13588" max="13824" width="11.5" style="6"/>
    <col min="13825" max="13825" width="1.5" style="6" customWidth="1"/>
    <col min="13826" max="13826" width="6.33203125" style="6" bestFit="1" customWidth="1"/>
    <col min="13827" max="13827" width="44.1640625" style="6" bestFit="1" customWidth="1"/>
    <col min="13828" max="13828" width="12.83203125" style="6" customWidth="1"/>
    <col min="13829" max="13829" width="13.83203125" style="6" customWidth="1"/>
    <col min="13830" max="13840" width="12.83203125" style="6" customWidth="1"/>
    <col min="13841" max="13841" width="13.5" style="6" bestFit="1" customWidth="1"/>
    <col min="13842" max="13842" width="4.33203125" style="6" customWidth="1"/>
    <col min="13843" max="13843" width="18.5" style="6" bestFit="1" customWidth="1"/>
    <col min="13844" max="14080" width="11.5" style="6"/>
    <col min="14081" max="14081" width="1.5" style="6" customWidth="1"/>
    <col min="14082" max="14082" width="6.33203125" style="6" bestFit="1" customWidth="1"/>
    <col min="14083" max="14083" width="44.1640625" style="6" bestFit="1" customWidth="1"/>
    <col min="14084" max="14084" width="12.83203125" style="6" customWidth="1"/>
    <col min="14085" max="14085" width="13.83203125" style="6" customWidth="1"/>
    <col min="14086" max="14096" width="12.83203125" style="6" customWidth="1"/>
    <col min="14097" max="14097" width="13.5" style="6" bestFit="1" customWidth="1"/>
    <col min="14098" max="14098" width="4.33203125" style="6" customWidth="1"/>
    <col min="14099" max="14099" width="18.5" style="6" bestFit="1" customWidth="1"/>
    <col min="14100" max="14336" width="11.5" style="6"/>
    <col min="14337" max="14337" width="1.5" style="6" customWidth="1"/>
    <col min="14338" max="14338" width="6.33203125" style="6" bestFit="1" customWidth="1"/>
    <col min="14339" max="14339" width="44.1640625" style="6" bestFit="1" customWidth="1"/>
    <col min="14340" max="14340" width="12.83203125" style="6" customWidth="1"/>
    <col min="14341" max="14341" width="13.83203125" style="6" customWidth="1"/>
    <col min="14342" max="14352" width="12.83203125" style="6" customWidth="1"/>
    <col min="14353" max="14353" width="13.5" style="6" bestFit="1" customWidth="1"/>
    <col min="14354" max="14354" width="4.33203125" style="6" customWidth="1"/>
    <col min="14355" max="14355" width="18.5" style="6" bestFit="1" customWidth="1"/>
    <col min="14356" max="14592" width="11.5" style="6"/>
    <col min="14593" max="14593" width="1.5" style="6" customWidth="1"/>
    <col min="14594" max="14594" width="6.33203125" style="6" bestFit="1" customWidth="1"/>
    <col min="14595" max="14595" width="44.1640625" style="6" bestFit="1" customWidth="1"/>
    <col min="14596" max="14596" width="12.83203125" style="6" customWidth="1"/>
    <col min="14597" max="14597" width="13.83203125" style="6" customWidth="1"/>
    <col min="14598" max="14608" width="12.83203125" style="6" customWidth="1"/>
    <col min="14609" max="14609" width="13.5" style="6" bestFit="1" customWidth="1"/>
    <col min="14610" max="14610" width="4.33203125" style="6" customWidth="1"/>
    <col min="14611" max="14611" width="18.5" style="6" bestFit="1" customWidth="1"/>
    <col min="14612" max="14848" width="11.5" style="6"/>
    <col min="14849" max="14849" width="1.5" style="6" customWidth="1"/>
    <col min="14850" max="14850" width="6.33203125" style="6" bestFit="1" customWidth="1"/>
    <col min="14851" max="14851" width="44.1640625" style="6" bestFit="1" customWidth="1"/>
    <col min="14852" max="14852" width="12.83203125" style="6" customWidth="1"/>
    <col min="14853" max="14853" width="13.83203125" style="6" customWidth="1"/>
    <col min="14854" max="14864" width="12.83203125" style="6" customWidth="1"/>
    <col min="14865" max="14865" width="13.5" style="6" bestFit="1" customWidth="1"/>
    <col min="14866" max="14866" width="4.33203125" style="6" customWidth="1"/>
    <col min="14867" max="14867" width="18.5" style="6" bestFit="1" customWidth="1"/>
    <col min="14868" max="15104" width="11.5" style="6"/>
    <col min="15105" max="15105" width="1.5" style="6" customWidth="1"/>
    <col min="15106" max="15106" width="6.33203125" style="6" bestFit="1" customWidth="1"/>
    <col min="15107" max="15107" width="44.1640625" style="6" bestFit="1" customWidth="1"/>
    <col min="15108" max="15108" width="12.83203125" style="6" customWidth="1"/>
    <col min="15109" max="15109" width="13.83203125" style="6" customWidth="1"/>
    <col min="15110" max="15120" width="12.83203125" style="6" customWidth="1"/>
    <col min="15121" max="15121" width="13.5" style="6" bestFit="1" customWidth="1"/>
    <col min="15122" max="15122" width="4.33203125" style="6" customWidth="1"/>
    <col min="15123" max="15123" width="18.5" style="6" bestFit="1" customWidth="1"/>
    <col min="15124" max="15360" width="11.5" style="6"/>
    <col min="15361" max="15361" width="1.5" style="6" customWidth="1"/>
    <col min="15362" max="15362" width="6.33203125" style="6" bestFit="1" customWidth="1"/>
    <col min="15363" max="15363" width="44.1640625" style="6" bestFit="1" customWidth="1"/>
    <col min="15364" max="15364" width="12.83203125" style="6" customWidth="1"/>
    <col min="15365" max="15365" width="13.83203125" style="6" customWidth="1"/>
    <col min="15366" max="15376" width="12.83203125" style="6" customWidth="1"/>
    <col min="15377" max="15377" width="13.5" style="6" bestFit="1" customWidth="1"/>
    <col min="15378" max="15378" width="4.33203125" style="6" customWidth="1"/>
    <col min="15379" max="15379" width="18.5" style="6" bestFit="1" customWidth="1"/>
    <col min="15380" max="15616" width="11.5" style="6"/>
    <col min="15617" max="15617" width="1.5" style="6" customWidth="1"/>
    <col min="15618" max="15618" width="6.33203125" style="6" bestFit="1" customWidth="1"/>
    <col min="15619" max="15619" width="44.1640625" style="6" bestFit="1" customWidth="1"/>
    <col min="15620" max="15620" width="12.83203125" style="6" customWidth="1"/>
    <col min="15621" max="15621" width="13.83203125" style="6" customWidth="1"/>
    <col min="15622" max="15632" width="12.83203125" style="6" customWidth="1"/>
    <col min="15633" max="15633" width="13.5" style="6" bestFit="1" customWidth="1"/>
    <col min="15634" max="15634" width="4.33203125" style="6" customWidth="1"/>
    <col min="15635" max="15635" width="18.5" style="6" bestFit="1" customWidth="1"/>
    <col min="15636" max="15872" width="11.5" style="6"/>
    <col min="15873" max="15873" width="1.5" style="6" customWidth="1"/>
    <col min="15874" max="15874" width="6.33203125" style="6" bestFit="1" customWidth="1"/>
    <col min="15875" max="15875" width="44.1640625" style="6" bestFit="1" customWidth="1"/>
    <col min="15876" max="15876" width="12.83203125" style="6" customWidth="1"/>
    <col min="15877" max="15877" width="13.83203125" style="6" customWidth="1"/>
    <col min="15878" max="15888" width="12.83203125" style="6" customWidth="1"/>
    <col min="15889" max="15889" width="13.5" style="6" bestFit="1" customWidth="1"/>
    <col min="15890" max="15890" width="4.33203125" style="6" customWidth="1"/>
    <col min="15891" max="15891" width="18.5" style="6" bestFit="1" customWidth="1"/>
    <col min="15892" max="16128" width="11.5" style="6"/>
    <col min="16129" max="16129" width="1.5" style="6" customWidth="1"/>
    <col min="16130" max="16130" width="6.33203125" style="6" bestFit="1" customWidth="1"/>
    <col min="16131" max="16131" width="44.1640625" style="6" bestFit="1" customWidth="1"/>
    <col min="16132" max="16132" width="12.83203125" style="6" customWidth="1"/>
    <col min="16133" max="16133" width="13.83203125" style="6" customWidth="1"/>
    <col min="16134" max="16144" width="12.83203125" style="6" customWidth="1"/>
    <col min="16145" max="16145" width="13.5" style="6" bestFit="1" customWidth="1"/>
    <col min="16146" max="16146" width="4.33203125" style="6" customWidth="1"/>
    <col min="16147" max="16147" width="18.5" style="6" bestFit="1" customWidth="1"/>
    <col min="16148" max="16384" width="11.5" style="6"/>
  </cols>
  <sheetData>
    <row r="2" spans="1:19" s="3" customFormat="1" ht="12" customHeight="1">
      <c r="A2" s="1"/>
      <c r="B2" s="2"/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  <c r="N2" s="417"/>
      <c r="O2" s="417"/>
      <c r="P2" s="417"/>
    </row>
    <row r="3" spans="1:19" s="3" customFormat="1">
      <c r="A3" s="1"/>
      <c r="B3" s="2"/>
      <c r="C3" s="418" t="s">
        <v>0</v>
      </c>
      <c r="D3" s="418"/>
      <c r="E3" s="418"/>
      <c r="F3" s="418"/>
      <c r="G3" s="418"/>
      <c r="H3" s="418"/>
      <c r="I3" s="418"/>
      <c r="J3" s="418"/>
      <c r="K3" s="418"/>
      <c r="L3" s="418"/>
      <c r="M3" s="418"/>
      <c r="N3" s="418"/>
      <c r="O3" s="418"/>
      <c r="P3" s="418"/>
    </row>
    <row r="4" spans="1:19" s="3" customFormat="1">
      <c r="A4" s="1"/>
      <c r="B4" s="2"/>
      <c r="C4" s="418" t="s">
        <v>1</v>
      </c>
      <c r="D4" s="418"/>
      <c r="E4" s="418"/>
      <c r="F4" s="418"/>
      <c r="G4" s="418"/>
      <c r="H4" s="418"/>
      <c r="I4" s="418"/>
      <c r="J4" s="418"/>
      <c r="K4" s="418"/>
      <c r="L4" s="418"/>
      <c r="M4" s="418"/>
      <c r="N4" s="418"/>
      <c r="O4" s="418"/>
      <c r="P4" s="418"/>
    </row>
    <row r="5" spans="1:19" s="3" customFormat="1" ht="16">
      <c r="A5" s="1"/>
      <c r="B5" s="2"/>
      <c r="C5" s="419" t="s">
        <v>2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19"/>
      <c r="O5" s="419"/>
      <c r="P5" s="419"/>
    </row>
    <row r="6" spans="1:19" s="3" customFormat="1">
      <c r="A6" s="1"/>
      <c r="B6" s="2"/>
      <c r="C6" s="420">
        <v>2025</v>
      </c>
      <c r="D6" s="420"/>
      <c r="E6" s="420"/>
      <c r="F6" s="420"/>
      <c r="G6" s="420"/>
      <c r="H6" s="420"/>
      <c r="I6" s="420"/>
      <c r="J6" s="420"/>
      <c r="K6" s="420"/>
      <c r="L6" s="420"/>
      <c r="M6" s="420"/>
      <c r="N6" s="420"/>
      <c r="O6" s="420"/>
      <c r="P6" s="420"/>
    </row>
    <row r="7" spans="1:19" s="3" customFormat="1">
      <c r="B7" s="4"/>
      <c r="F7" s="113"/>
      <c r="G7" s="113"/>
      <c r="H7" s="113"/>
    </row>
    <row r="8" spans="1:19" s="5" customFormat="1" ht="16" thickBot="1">
      <c r="A8" s="44" t="s">
        <v>3</v>
      </c>
      <c r="B8" s="44" t="s">
        <v>4</v>
      </c>
      <c r="C8" s="44" t="s">
        <v>5</v>
      </c>
      <c r="D8" s="44" t="s">
        <v>5</v>
      </c>
      <c r="E8" s="44" t="s">
        <v>6</v>
      </c>
      <c r="F8" s="44" t="s">
        <v>7</v>
      </c>
      <c r="G8" s="44" t="s">
        <v>8</v>
      </c>
      <c r="H8" s="44" t="s">
        <v>9</v>
      </c>
      <c r="I8" s="44" t="s">
        <v>10</v>
      </c>
      <c r="J8" s="44" t="s">
        <v>11</v>
      </c>
      <c r="K8" s="44" t="s">
        <v>12</v>
      </c>
      <c r="L8" s="44" t="s">
        <v>13</v>
      </c>
      <c r="M8" s="44" t="s">
        <v>14</v>
      </c>
      <c r="N8" s="44" t="s">
        <v>15</v>
      </c>
      <c r="O8" s="44" t="s">
        <v>16</v>
      </c>
      <c r="P8" s="44" t="s">
        <v>17</v>
      </c>
    </row>
    <row r="9" spans="1:19" s="5" customFormat="1" ht="16">
      <c r="A9" s="40"/>
      <c r="B9" s="41"/>
      <c r="C9" s="41"/>
      <c r="D9" s="41"/>
      <c r="E9" s="41"/>
      <c r="F9" s="41"/>
      <c r="G9" s="41"/>
      <c r="H9" s="41"/>
      <c r="I9" s="41"/>
      <c r="J9" s="41"/>
      <c r="K9" s="41"/>
      <c r="L9" s="124"/>
      <c r="M9" s="125"/>
      <c r="N9" s="41"/>
      <c r="O9" s="41"/>
      <c r="P9" s="42"/>
    </row>
    <row r="10" spans="1:19" ht="15">
      <c r="A10" s="415" t="s">
        <v>18</v>
      </c>
      <c r="B10" s="416"/>
      <c r="C10" s="416"/>
      <c r="D10" s="416"/>
      <c r="E10" s="416"/>
      <c r="F10" s="416"/>
      <c r="G10" s="416"/>
      <c r="H10" s="416"/>
      <c r="I10" s="416"/>
      <c r="J10" s="416"/>
      <c r="K10" s="416"/>
      <c r="L10" s="416"/>
      <c r="M10" s="416"/>
      <c r="N10" s="416"/>
      <c r="O10" s="416"/>
      <c r="P10" s="416"/>
    </row>
    <row r="11" spans="1:19" ht="15">
      <c r="A11" s="52" t="s">
        <v>19</v>
      </c>
      <c r="B11" s="53" t="s">
        <v>20</v>
      </c>
      <c r="C11" s="54">
        <f>'FACTURAS INGRESOS'!P297</f>
        <v>25551509.080000002</v>
      </c>
      <c r="D11" s="54">
        <f>C11</f>
        <v>25551509.080000002</v>
      </c>
      <c r="E11" s="54">
        <f>'FACTURAS INGRESOS'!P480</f>
        <v>8179265.410000002</v>
      </c>
      <c r="F11" s="412">
        <f>ING.MIADMIN!AD241</f>
        <v>9532314.502381999</v>
      </c>
      <c r="G11" s="54" t="s">
        <v>21</v>
      </c>
      <c r="H11" s="54"/>
      <c r="I11" s="54"/>
      <c r="J11" s="54"/>
      <c r="K11" s="54"/>
      <c r="L11" s="54"/>
      <c r="M11" s="54"/>
      <c r="N11" s="54"/>
      <c r="O11" s="54"/>
      <c r="P11" s="55">
        <f>SUM(D11:O11)</f>
        <v>43263088.992382005</v>
      </c>
      <c r="Q11" s="7"/>
      <c r="R11" s="8"/>
    </row>
    <row r="12" spans="1:19" ht="15">
      <c r="A12" s="52" t="s">
        <v>22</v>
      </c>
      <c r="B12" s="53" t="s">
        <v>23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5">
        <f t="shared" ref="P12" si="0">SUM(C12:O12)</f>
        <v>0</v>
      </c>
      <c r="Q12" s="7"/>
      <c r="R12" s="8"/>
    </row>
    <row r="13" spans="1:19" ht="14">
      <c r="A13" s="45" t="s">
        <v>24</v>
      </c>
      <c r="B13" s="46" t="s">
        <v>25</v>
      </c>
      <c r="C13" s="10"/>
      <c r="D13" s="10"/>
      <c r="E13" s="10">
        <f>'BAL2'!G622</f>
        <v>5000</v>
      </c>
      <c r="F13" s="405">
        <f>'BAL3'!G649</f>
        <v>16960</v>
      </c>
      <c r="G13" s="392" t="s">
        <v>26</v>
      </c>
      <c r="H13" s="10"/>
      <c r="I13" s="10"/>
      <c r="J13" s="10"/>
      <c r="K13" s="10"/>
      <c r="L13" s="10"/>
      <c r="M13" s="10"/>
      <c r="N13" s="10"/>
      <c r="O13" s="10"/>
      <c r="P13" s="11">
        <f t="shared" ref="P13:P19" si="1">SUM(D13:O13)</f>
        <v>21960</v>
      </c>
      <c r="Q13" s="12"/>
    </row>
    <row r="14" spans="1:19" ht="14">
      <c r="A14" s="52" t="s">
        <v>22</v>
      </c>
      <c r="B14" s="53" t="s">
        <v>27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283">
        <f t="shared" si="1"/>
        <v>0</v>
      </c>
      <c r="Q14" s="13"/>
      <c r="S14" s="13"/>
    </row>
    <row r="15" spans="1:19" ht="14">
      <c r="A15" s="52" t="s">
        <v>24</v>
      </c>
      <c r="B15" s="53" t="s">
        <v>28</v>
      </c>
      <c r="C15" s="54"/>
      <c r="D15" s="54"/>
      <c r="E15" s="54">
        <f>'BAL01'!G635+'BAL2'!G687</f>
        <v>203006.37</v>
      </c>
      <c r="F15" s="54">
        <f>'BAL3'!G716</f>
        <v>0.32</v>
      </c>
      <c r="G15" s="54"/>
      <c r="H15" s="54"/>
      <c r="I15" s="54"/>
      <c r="J15" s="54"/>
      <c r="K15" s="54"/>
      <c r="L15" s="54"/>
      <c r="M15" s="54"/>
      <c r="N15" s="54"/>
      <c r="O15" s="54"/>
      <c r="P15" s="283">
        <f t="shared" si="1"/>
        <v>203006.69</v>
      </c>
    </row>
    <row r="16" spans="1:19" ht="14">
      <c r="A16" s="45" t="s">
        <v>24</v>
      </c>
      <c r="B16" s="46" t="s">
        <v>29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1">
        <f t="shared" si="1"/>
        <v>0</v>
      </c>
    </row>
    <row r="17" spans="1:19" ht="14">
      <c r="A17" s="52" t="s">
        <v>24</v>
      </c>
      <c r="B17" s="53" t="s">
        <v>30</v>
      </c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283">
        <f t="shared" si="1"/>
        <v>0</v>
      </c>
    </row>
    <row r="18" spans="1:19" ht="14">
      <c r="A18" s="45" t="s">
        <v>24</v>
      </c>
      <c r="B18" s="46" t="s">
        <v>31</v>
      </c>
      <c r="C18" s="10">
        <f>'BAL01'!G682</f>
        <v>249688.79</v>
      </c>
      <c r="D18" s="10">
        <v>552957.23</v>
      </c>
      <c r="E18" s="10">
        <f>'BAL2'!G782</f>
        <v>627113.61</v>
      </c>
      <c r="F18" s="411">
        <f>'BAL3'!G786</f>
        <v>294636.77</v>
      </c>
      <c r="G18" s="10" t="s">
        <v>32</v>
      </c>
      <c r="H18" s="10"/>
      <c r="I18" s="10"/>
      <c r="J18" s="10"/>
      <c r="K18" s="10"/>
      <c r="L18" s="10"/>
      <c r="M18" s="128"/>
      <c r="N18" s="114"/>
      <c r="O18" s="10"/>
      <c r="P18" s="11">
        <f t="shared" si="1"/>
        <v>1474707.6099999999</v>
      </c>
    </row>
    <row r="19" spans="1:19" ht="14">
      <c r="A19" s="52" t="s">
        <v>24</v>
      </c>
      <c r="B19" s="53" t="s">
        <v>33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5">
        <f t="shared" si="1"/>
        <v>0</v>
      </c>
    </row>
    <row r="20" spans="1:19" s="15" customFormat="1">
      <c r="A20" s="47" t="s">
        <v>34</v>
      </c>
      <c r="B20" s="48" t="s">
        <v>35</v>
      </c>
      <c r="C20" s="14">
        <f>+C11-C12+C13-C14+C15+C16+C17+C18+C19</f>
        <v>25801197.870000001</v>
      </c>
      <c r="D20" s="14">
        <f>+D11-D12+D13-D14+D15+D16+D17+D18+D19</f>
        <v>26104466.310000002</v>
      </c>
      <c r="E20" s="14">
        <f>+E11-E12+E13-E14+E15+E16+E17+E18+E19</f>
        <v>9014385.3900000025</v>
      </c>
      <c r="F20" s="14">
        <f>+F11-F12+F13-F14+F15+F16+F17+F18+F19</f>
        <v>9843911.5923819989</v>
      </c>
      <c r="G20" s="14" t="e">
        <f t="shared" ref="G20:O20" si="2">+G11-G12+G13-G14+G15+G16+G17+G18+G19</f>
        <v>#VALUE!</v>
      </c>
      <c r="H20" s="14">
        <f>+H11-H12+H13-H14+H15+H16+H17+H18+H19</f>
        <v>0</v>
      </c>
      <c r="I20" s="14">
        <f>+I11-I12+I13-I14+I15+I16+I17++I19</f>
        <v>0</v>
      </c>
      <c r="J20" s="14">
        <f t="shared" si="2"/>
        <v>0</v>
      </c>
      <c r="K20" s="14">
        <f t="shared" si="2"/>
        <v>0</v>
      </c>
      <c r="L20" s="14">
        <f t="shared" si="2"/>
        <v>0</v>
      </c>
      <c r="M20" s="14">
        <f>+M11-M12+M13-M14+M15+M16+M17+M18+M19</f>
        <v>0</v>
      </c>
      <c r="N20" s="14">
        <f t="shared" si="2"/>
        <v>0</v>
      </c>
      <c r="O20" s="14">
        <f t="shared" si="2"/>
        <v>0</v>
      </c>
      <c r="P20" s="14">
        <f>+P11-P12+P13-P14+P15+P16+P17+P18+P19</f>
        <v>44962763.292382002</v>
      </c>
    </row>
    <row r="21" spans="1:19" s="15" customFormat="1" ht="15" thickBot="1">
      <c r="A21" s="56" t="s">
        <v>19</v>
      </c>
      <c r="B21" s="57" t="s">
        <v>36</v>
      </c>
      <c r="C21" s="58">
        <f>+C20</f>
        <v>25801197.870000001</v>
      </c>
      <c r="D21" s="58">
        <f>+D20</f>
        <v>26104466.310000002</v>
      </c>
      <c r="E21" s="58">
        <f>+D21+E20</f>
        <v>35118851.700000003</v>
      </c>
      <c r="F21" s="58">
        <f>+E21+F20</f>
        <v>44962763.292382002</v>
      </c>
      <c r="G21" s="58" t="e">
        <f t="shared" ref="G21" si="3">+F21+G20</f>
        <v>#VALUE!</v>
      </c>
      <c r="H21" s="58" t="e">
        <f>+G21+H20</f>
        <v>#VALUE!</v>
      </c>
      <c r="I21" s="58" t="e">
        <f>+H21+I20</f>
        <v>#VALUE!</v>
      </c>
      <c r="J21" s="58" t="e">
        <f>+I21+J20</f>
        <v>#VALUE!</v>
      </c>
      <c r="K21" s="58" t="e">
        <f>+J21+K20</f>
        <v>#VALUE!</v>
      </c>
      <c r="L21" s="58" t="e">
        <f t="shared" ref="L21:O21" si="4">+K21+L20</f>
        <v>#VALUE!</v>
      </c>
      <c r="M21" s="58" t="e">
        <f t="shared" si="4"/>
        <v>#VALUE!</v>
      </c>
      <c r="N21" s="58" t="e">
        <f t="shared" si="4"/>
        <v>#VALUE!</v>
      </c>
      <c r="O21" s="58" t="e">
        <f t="shared" si="4"/>
        <v>#VALUE!</v>
      </c>
      <c r="P21" s="59">
        <f>+P20</f>
        <v>44962763.292382002</v>
      </c>
      <c r="Q21" s="16"/>
      <c r="S21" s="17"/>
    </row>
    <row r="22" spans="1:19" s="3" customFormat="1" ht="16">
      <c r="A22" s="6"/>
      <c r="B22" s="18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20"/>
    </row>
    <row r="23" spans="1:19" s="3" customFormat="1">
      <c r="B23" s="18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9" ht="15">
      <c r="A24" s="415" t="s">
        <v>37</v>
      </c>
      <c r="B24" s="416"/>
      <c r="C24" s="416"/>
      <c r="D24" s="416"/>
      <c r="E24" s="416"/>
      <c r="F24" s="416"/>
      <c r="G24" s="416"/>
      <c r="H24" s="416"/>
      <c r="I24" s="416"/>
      <c r="J24" s="416"/>
      <c r="K24" s="416"/>
      <c r="L24" s="416"/>
      <c r="M24" s="416"/>
      <c r="N24" s="416"/>
      <c r="O24" s="416"/>
      <c r="P24" s="416"/>
    </row>
    <row r="25" spans="1:19">
      <c r="A25" s="60" t="s">
        <v>38</v>
      </c>
      <c r="B25" s="61" t="s">
        <v>39</v>
      </c>
      <c r="C25" s="62">
        <v>7.1499999999999994E-2</v>
      </c>
      <c r="D25" s="62">
        <v>7.1499999999999994E-2</v>
      </c>
      <c r="E25" s="62">
        <f>+C25</f>
        <v>7.1499999999999994E-2</v>
      </c>
      <c r="F25" s="62">
        <v>0.33489999999999998</v>
      </c>
      <c r="G25" s="62">
        <f>+F25</f>
        <v>0.33489999999999998</v>
      </c>
      <c r="H25" s="62">
        <f>+G25</f>
        <v>0.33489999999999998</v>
      </c>
      <c r="I25" s="62">
        <f t="shared" ref="I25:O25" si="5">+H25</f>
        <v>0.33489999999999998</v>
      </c>
      <c r="J25" s="62">
        <f t="shared" si="5"/>
        <v>0.33489999999999998</v>
      </c>
      <c r="K25" s="62">
        <f t="shared" si="5"/>
        <v>0.33489999999999998</v>
      </c>
      <c r="L25" s="62">
        <f t="shared" si="5"/>
        <v>0.33489999999999998</v>
      </c>
      <c r="M25" s="62">
        <f>+L25</f>
        <v>0.33489999999999998</v>
      </c>
      <c r="N25" s="62">
        <f t="shared" si="5"/>
        <v>0.33489999999999998</v>
      </c>
      <c r="O25" s="62">
        <f t="shared" si="5"/>
        <v>0.33489999999999998</v>
      </c>
      <c r="P25" s="62"/>
    </row>
    <row r="26" spans="1:19" ht="15" thickBot="1">
      <c r="A26" s="49" t="s">
        <v>19</v>
      </c>
      <c r="B26" s="50" t="s">
        <v>40</v>
      </c>
      <c r="C26" s="22">
        <f>+C21*C25</f>
        <v>1844785.6477049999</v>
      </c>
      <c r="D26" s="22">
        <f>+D21*D25</f>
        <v>1866469.3411650001</v>
      </c>
      <c r="E26" s="22">
        <f>+E21*E25</f>
        <v>2510997.8965500002</v>
      </c>
      <c r="F26" s="22">
        <f>+F21*F25</f>
        <v>15058029.426618731</v>
      </c>
      <c r="G26" s="22" t="e">
        <f>+G21*G25-1</f>
        <v>#VALUE!</v>
      </c>
      <c r="H26" s="22" t="e">
        <f>+H21*H25-1</f>
        <v>#VALUE!</v>
      </c>
      <c r="I26" s="22" t="e">
        <f>+I21*I25</f>
        <v>#VALUE!</v>
      </c>
      <c r="J26" s="22" t="e">
        <f>+J21*J25</f>
        <v>#VALUE!</v>
      </c>
      <c r="K26" s="22" t="e">
        <f t="shared" ref="K26:P26" si="6">+K21*K25</f>
        <v>#VALUE!</v>
      </c>
      <c r="L26" s="22" t="e">
        <f t="shared" si="6"/>
        <v>#VALUE!</v>
      </c>
      <c r="M26" s="22" t="e">
        <f>+M21*M25</f>
        <v>#VALUE!</v>
      </c>
      <c r="N26" s="22" t="e">
        <f t="shared" si="6"/>
        <v>#VALUE!</v>
      </c>
      <c r="O26" s="22" t="e">
        <f t="shared" si="6"/>
        <v>#VALUE!</v>
      </c>
      <c r="P26" s="23">
        <f t="shared" si="6"/>
        <v>0</v>
      </c>
    </row>
    <row r="27" spans="1:19" s="3" customForma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>
        <v>0</v>
      </c>
      <c r="P27" s="2"/>
    </row>
    <row r="28" spans="1:19" s="3" customFormat="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9" ht="15">
      <c r="A29" s="415" t="s">
        <v>41</v>
      </c>
      <c r="B29" s="416"/>
      <c r="C29" s="416"/>
      <c r="D29" s="416"/>
      <c r="E29" s="416"/>
      <c r="F29" s="416"/>
      <c r="G29" s="416"/>
      <c r="H29" s="416"/>
      <c r="I29" s="416"/>
      <c r="J29" s="416"/>
      <c r="K29" s="416"/>
      <c r="L29" s="416"/>
      <c r="M29" s="416"/>
      <c r="N29" s="416"/>
      <c r="O29" s="416"/>
      <c r="P29" s="416"/>
    </row>
    <row r="30" spans="1:19">
      <c r="A30" s="60" t="s">
        <v>24</v>
      </c>
      <c r="B30" s="61" t="s">
        <v>42</v>
      </c>
      <c r="C30" s="54">
        <v>0</v>
      </c>
      <c r="D30" s="54"/>
      <c r="E30" s="54">
        <v>0</v>
      </c>
      <c r="F30" s="54">
        <v>0</v>
      </c>
      <c r="G30" s="54">
        <v>0</v>
      </c>
      <c r="H30" s="54">
        <v>0</v>
      </c>
      <c r="I30" s="54">
        <v>0</v>
      </c>
      <c r="J30" s="54">
        <v>0</v>
      </c>
      <c r="K30" s="54">
        <v>0</v>
      </c>
      <c r="L30" s="54">
        <v>0</v>
      </c>
      <c r="M30" s="54">
        <v>0</v>
      </c>
      <c r="N30" s="54">
        <v>0</v>
      </c>
      <c r="O30" s="54">
        <v>0</v>
      </c>
      <c r="P30" s="55">
        <f>SUM(C30:O30)</f>
        <v>0</v>
      </c>
    </row>
    <row r="31" spans="1:19" ht="14">
      <c r="A31" s="45" t="s">
        <v>22</v>
      </c>
      <c r="B31" s="51" t="s">
        <v>43</v>
      </c>
      <c r="C31" s="10">
        <v>0</v>
      </c>
      <c r="D31" s="10"/>
      <c r="E31" s="10">
        <v>0</v>
      </c>
      <c r="F31" s="10">
        <v>0</v>
      </c>
      <c r="G31" s="10">
        <f>+F3</f>
        <v>0</v>
      </c>
      <c r="H31" s="10">
        <f t="shared" ref="H31:O31" si="7">+G31</f>
        <v>0</v>
      </c>
      <c r="I31" s="10">
        <f t="shared" si="7"/>
        <v>0</v>
      </c>
      <c r="J31" s="10">
        <f t="shared" si="7"/>
        <v>0</v>
      </c>
      <c r="K31" s="10">
        <f t="shared" si="7"/>
        <v>0</v>
      </c>
      <c r="L31" s="10">
        <f t="shared" si="7"/>
        <v>0</v>
      </c>
      <c r="M31" s="10">
        <f t="shared" si="7"/>
        <v>0</v>
      </c>
      <c r="N31" s="10">
        <f t="shared" si="7"/>
        <v>0</v>
      </c>
      <c r="O31" s="10">
        <f t="shared" si="7"/>
        <v>0</v>
      </c>
      <c r="P31" s="11">
        <v>0</v>
      </c>
    </row>
    <row r="32" spans="1:19" ht="15" thickBot="1">
      <c r="A32" s="66" t="s">
        <v>22</v>
      </c>
      <c r="B32" s="67" t="s">
        <v>44</v>
      </c>
      <c r="C32" s="68">
        <v>0</v>
      </c>
      <c r="D32" s="68"/>
      <c r="E32" s="68">
        <v>0</v>
      </c>
      <c r="F32" s="68">
        <v>0</v>
      </c>
      <c r="G32" s="68">
        <v>0</v>
      </c>
      <c r="H32" s="68"/>
      <c r="I32" s="68">
        <v>0</v>
      </c>
      <c r="J32" s="68">
        <f t="shared" ref="J32:O32" si="8">+I32</f>
        <v>0</v>
      </c>
      <c r="K32" s="68">
        <f t="shared" si="8"/>
        <v>0</v>
      </c>
      <c r="L32" s="54">
        <f t="shared" si="8"/>
        <v>0</v>
      </c>
      <c r="M32" s="54">
        <f t="shared" si="8"/>
        <v>0</v>
      </c>
      <c r="N32" s="54">
        <f t="shared" si="8"/>
        <v>0</v>
      </c>
      <c r="O32" s="54">
        <f t="shared" si="8"/>
        <v>0</v>
      </c>
      <c r="P32" s="80">
        <v>0</v>
      </c>
    </row>
    <row r="33" spans="1:17" ht="15" thickBot="1">
      <c r="A33" s="24" t="s">
        <v>19</v>
      </c>
      <c r="B33" s="25" t="s">
        <v>45</v>
      </c>
      <c r="C33" s="26">
        <f>+C26+C30-C31-C32</f>
        <v>1844785.6477049999</v>
      </c>
      <c r="D33" s="26">
        <f>D26</f>
        <v>1866469.3411650001</v>
      </c>
      <c r="E33" s="26">
        <f t="shared" ref="E33:P33" si="9">+E26+E30-E31-E32</f>
        <v>2510997.8965500002</v>
      </c>
      <c r="F33" s="26">
        <f t="shared" si="9"/>
        <v>15058029.426618731</v>
      </c>
      <c r="G33" s="26" t="e">
        <f t="shared" si="9"/>
        <v>#VALUE!</v>
      </c>
      <c r="H33" s="26" t="e">
        <f t="shared" si="9"/>
        <v>#VALUE!</v>
      </c>
      <c r="I33" s="26" t="e">
        <f t="shared" si="9"/>
        <v>#VALUE!</v>
      </c>
      <c r="J33" s="26" t="e">
        <f t="shared" si="9"/>
        <v>#VALUE!</v>
      </c>
      <c r="K33" s="26" t="e">
        <f t="shared" si="9"/>
        <v>#VALUE!</v>
      </c>
      <c r="L33" s="26" t="e">
        <f t="shared" si="9"/>
        <v>#VALUE!</v>
      </c>
      <c r="M33" s="26" t="e">
        <f t="shared" si="9"/>
        <v>#VALUE!</v>
      </c>
      <c r="N33" s="26" t="e">
        <f t="shared" si="9"/>
        <v>#VALUE!</v>
      </c>
      <c r="O33" s="26" t="e">
        <f t="shared" si="9"/>
        <v>#VALUE!</v>
      </c>
      <c r="P33" s="26">
        <f t="shared" si="9"/>
        <v>0</v>
      </c>
    </row>
    <row r="34" spans="1:17" s="3" customFormat="1" ht="14" thickTop="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7" s="3" customFormat="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7" ht="15">
      <c r="A36" s="415" t="s">
        <v>46</v>
      </c>
      <c r="B36" s="416"/>
      <c r="C36" s="416"/>
      <c r="D36" s="416"/>
      <c r="E36" s="416"/>
      <c r="F36" s="416"/>
      <c r="G36" s="416"/>
      <c r="H36" s="416"/>
      <c r="I36" s="416"/>
      <c r="J36" s="416"/>
      <c r="K36" s="416"/>
      <c r="L36" s="416"/>
      <c r="M36" s="416"/>
      <c r="N36" s="416"/>
      <c r="O36" s="416"/>
      <c r="P36" s="416"/>
    </row>
    <row r="37" spans="1:17" ht="15">
      <c r="A37" s="60" t="s">
        <v>38</v>
      </c>
      <c r="B37" s="61" t="s">
        <v>47</v>
      </c>
      <c r="C37" s="63">
        <v>0.3</v>
      </c>
      <c r="D37" s="63">
        <v>0.3</v>
      </c>
      <c r="E37" s="63">
        <v>0.3</v>
      </c>
      <c r="F37" s="63">
        <v>0.3</v>
      </c>
      <c r="G37" s="63">
        <v>0.3</v>
      </c>
      <c r="H37" s="63">
        <v>0.3</v>
      </c>
      <c r="I37" s="63">
        <v>0.3</v>
      </c>
      <c r="J37" s="63">
        <v>0.3</v>
      </c>
      <c r="K37" s="63">
        <v>0.3</v>
      </c>
      <c r="L37" s="63">
        <v>0.3</v>
      </c>
      <c r="M37">
        <v>30</v>
      </c>
      <c r="N37" s="63">
        <v>0.3</v>
      </c>
      <c r="O37" s="63">
        <v>0.3</v>
      </c>
      <c r="P37" s="64">
        <v>0.3</v>
      </c>
    </row>
    <row r="38" spans="1:17" s="15" customFormat="1" ht="14">
      <c r="A38" s="9" t="s">
        <v>19</v>
      </c>
      <c r="B38" s="27" t="s">
        <v>48</v>
      </c>
      <c r="C38" s="14">
        <f>+C33*C37</f>
        <v>553435.69431149994</v>
      </c>
      <c r="D38" s="14">
        <f>+D33*D37</f>
        <v>559940.80234950001</v>
      </c>
      <c r="E38" s="14">
        <f>+E33*E37</f>
        <v>753299.36896500003</v>
      </c>
      <c r="F38" s="14">
        <f>+F33*F37</f>
        <v>4517408.8279856192</v>
      </c>
      <c r="G38" s="14" t="e">
        <f t="shared" ref="G38:L38" si="10">+G33*G37</f>
        <v>#VALUE!</v>
      </c>
      <c r="H38" s="14" t="e">
        <f t="shared" si="10"/>
        <v>#VALUE!</v>
      </c>
      <c r="I38" s="14" t="e">
        <f>+I33*I37</f>
        <v>#VALUE!</v>
      </c>
      <c r="J38" s="14" t="e">
        <f>+J33*J37</f>
        <v>#VALUE!</v>
      </c>
      <c r="K38" s="14" t="e">
        <f>+K33*K37</f>
        <v>#VALUE!</v>
      </c>
      <c r="L38" s="14" t="e">
        <f t="shared" si="10"/>
        <v>#VALUE!</v>
      </c>
      <c r="M38" s="14" t="e">
        <f>M33*M37%</f>
        <v>#VALUE!</v>
      </c>
      <c r="N38" s="14" t="e">
        <f>+N33*N37</f>
        <v>#VALUE!</v>
      </c>
      <c r="O38" s="14" t="e">
        <f>+O33*O37</f>
        <v>#VALUE!</v>
      </c>
      <c r="P38" s="28">
        <f>+P33*P37</f>
        <v>0</v>
      </c>
    </row>
    <row r="39" spans="1:17" ht="14">
      <c r="A39" s="52" t="s">
        <v>22</v>
      </c>
      <c r="B39" s="65" t="s">
        <v>49</v>
      </c>
      <c r="C39" s="54">
        <v>0</v>
      </c>
      <c r="D39" s="54">
        <f>C38</f>
        <v>553435.69431149994</v>
      </c>
      <c r="E39" s="54">
        <f>+C38</f>
        <v>553435.69431149994</v>
      </c>
      <c r="F39" s="54">
        <f>+E38</f>
        <v>753299.36896500003</v>
      </c>
      <c r="G39" s="54">
        <f t="shared" ref="G39:O39" si="11">+F39</f>
        <v>753299.36896500003</v>
      </c>
      <c r="H39" s="54">
        <f t="shared" si="11"/>
        <v>753299.36896500003</v>
      </c>
      <c r="I39" s="54">
        <f t="shared" si="11"/>
        <v>753299.36896500003</v>
      </c>
      <c r="J39" s="54">
        <f>+I39</f>
        <v>753299.36896500003</v>
      </c>
      <c r="K39" s="54">
        <f t="shared" si="11"/>
        <v>753299.36896500003</v>
      </c>
      <c r="L39" s="54">
        <f t="shared" si="11"/>
        <v>753299.36896500003</v>
      </c>
      <c r="M39" s="54">
        <f>+L39</f>
        <v>753299.36896500003</v>
      </c>
      <c r="N39" s="54">
        <f t="shared" si="11"/>
        <v>753299.36896500003</v>
      </c>
      <c r="O39" s="54">
        <f t="shared" si="11"/>
        <v>753299.36896500003</v>
      </c>
      <c r="P39" s="55">
        <v>0</v>
      </c>
    </row>
    <row r="40" spans="1:17" ht="15" thickBot="1">
      <c r="A40" s="66" t="s">
        <v>22</v>
      </c>
      <c r="B40" s="67" t="s">
        <v>50</v>
      </c>
      <c r="C40" s="68"/>
      <c r="D40" s="68"/>
      <c r="E40" s="68"/>
      <c r="F40" s="68">
        <v>1818590</v>
      </c>
      <c r="G40" s="68"/>
      <c r="H40" s="68"/>
      <c r="I40" s="68"/>
      <c r="J40" s="68"/>
      <c r="K40" s="68"/>
      <c r="L40" s="68"/>
      <c r="M40" s="68"/>
      <c r="N40" s="68"/>
      <c r="O40" s="68"/>
      <c r="P40" s="69"/>
    </row>
    <row r="41" spans="1:17" ht="15" thickBot="1">
      <c r="A41" s="77" t="s">
        <v>19</v>
      </c>
      <c r="B41" s="78" t="s">
        <v>51</v>
      </c>
      <c r="C41" s="79">
        <f>+C38-C39-C40</f>
        <v>553435.69431149994</v>
      </c>
      <c r="D41" s="79">
        <f>+D38-D39-D40</f>
        <v>6505.108038000064</v>
      </c>
      <c r="E41" s="79">
        <f t="shared" ref="E41:P41" si="12">+E38-E39-E40</f>
        <v>199863.67465350009</v>
      </c>
      <c r="F41" s="79">
        <f>+F38-F39-F40</f>
        <v>1945519.4590206193</v>
      </c>
      <c r="G41" s="79" t="e">
        <f t="shared" si="12"/>
        <v>#VALUE!</v>
      </c>
      <c r="H41" s="79" t="e">
        <f t="shared" si="12"/>
        <v>#VALUE!</v>
      </c>
      <c r="I41" s="79" t="e">
        <f t="shared" si="12"/>
        <v>#VALUE!</v>
      </c>
      <c r="J41" s="79" t="e">
        <f t="shared" si="12"/>
        <v>#VALUE!</v>
      </c>
      <c r="K41" s="79" t="e">
        <f t="shared" si="12"/>
        <v>#VALUE!</v>
      </c>
      <c r="L41" s="79" t="e">
        <f t="shared" si="12"/>
        <v>#VALUE!</v>
      </c>
      <c r="M41" s="79" t="e">
        <f>+M38-M39-M40</f>
        <v>#VALUE!</v>
      </c>
      <c r="N41" s="79" t="e">
        <f t="shared" si="12"/>
        <v>#VALUE!</v>
      </c>
      <c r="O41" s="79" t="e">
        <f t="shared" si="12"/>
        <v>#VALUE!</v>
      </c>
      <c r="P41" s="79">
        <f t="shared" si="12"/>
        <v>0</v>
      </c>
    </row>
    <row r="42" spans="1:17" s="3" customFormat="1" ht="16" thickTop="1">
      <c r="B42" s="18"/>
      <c r="C42" s="116"/>
      <c r="D42" s="116"/>
      <c r="E42" s="29"/>
      <c r="F42" s="29"/>
      <c r="G42" s="29" t="s">
        <v>52</v>
      </c>
      <c r="H42" s="29"/>
      <c r="I42" s="29"/>
      <c r="J42" s="29"/>
      <c r="K42" s="29"/>
      <c r="L42" s="29"/>
      <c r="M42" s="29"/>
      <c r="N42" s="29"/>
      <c r="O42" s="29"/>
      <c r="P42" s="30"/>
    </row>
    <row r="43" spans="1:17" s="3" customFormat="1">
      <c r="B43" s="18"/>
      <c r="C43" s="29"/>
      <c r="D43" s="29"/>
      <c r="E43" s="29" t="s">
        <v>52</v>
      </c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30"/>
    </row>
    <row r="44" spans="1:17" ht="15">
      <c r="A44" s="415" t="s">
        <v>53</v>
      </c>
      <c r="B44" s="416"/>
      <c r="C44" s="416"/>
      <c r="D44" s="416"/>
      <c r="E44" s="416"/>
      <c r="F44" s="416"/>
      <c r="G44" s="416"/>
      <c r="H44" s="416"/>
      <c r="I44" s="416"/>
      <c r="J44" s="416"/>
      <c r="K44" s="416"/>
      <c r="L44" s="416"/>
      <c r="M44" s="416"/>
      <c r="N44" s="416"/>
      <c r="O44" s="416"/>
      <c r="P44" s="416"/>
    </row>
    <row r="45" spans="1:17" ht="14" thickBot="1">
      <c r="A45" s="70" t="s">
        <v>54</v>
      </c>
      <c r="B45" s="71" t="s">
        <v>55</v>
      </c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</row>
    <row r="46" spans="1:17" ht="17" thickBot="1">
      <c r="A46" s="31" t="s">
        <v>19</v>
      </c>
      <c r="B46" s="25" t="s">
        <v>56</v>
      </c>
      <c r="C46" s="32">
        <f>+C41-C45</f>
        <v>553435.69431149994</v>
      </c>
      <c r="D46" s="32"/>
      <c r="E46" s="32">
        <f t="shared" ref="E46:O46" si="13">+E41-E45</f>
        <v>199863.67465350009</v>
      </c>
      <c r="F46" s="33">
        <f>+F41-F45</f>
        <v>1945519.4590206193</v>
      </c>
      <c r="G46" s="33" t="e">
        <f t="shared" si="13"/>
        <v>#VALUE!</v>
      </c>
      <c r="H46" s="33" t="e">
        <f t="shared" si="13"/>
        <v>#VALUE!</v>
      </c>
      <c r="I46" s="33" t="e">
        <f t="shared" si="13"/>
        <v>#VALUE!</v>
      </c>
      <c r="J46" s="33" t="e">
        <f t="shared" si="13"/>
        <v>#VALUE!</v>
      </c>
      <c r="K46" s="33" t="e">
        <f>+K41-K45</f>
        <v>#VALUE!</v>
      </c>
      <c r="L46" s="33" t="e">
        <f t="shared" si="13"/>
        <v>#VALUE!</v>
      </c>
      <c r="M46" s="33" t="e">
        <f t="shared" si="13"/>
        <v>#VALUE!</v>
      </c>
      <c r="N46" s="33" t="e">
        <f t="shared" si="13"/>
        <v>#VALUE!</v>
      </c>
      <c r="O46" s="33" t="e">
        <f t="shared" si="13"/>
        <v>#VALUE!</v>
      </c>
      <c r="P46" s="34">
        <f>P41-P45</f>
        <v>0</v>
      </c>
      <c r="Q46" s="35"/>
    </row>
    <row r="47" spans="1:17" s="3" customFormat="1" ht="14" thickTop="1">
      <c r="B47" s="36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8"/>
    </row>
    <row r="49" spans="1:17">
      <c r="F49" s="6" t="s">
        <v>52</v>
      </c>
    </row>
    <row r="50" spans="1:17" ht="13.5" customHeight="1"/>
    <row r="51" spans="1:17" ht="12.75" customHeight="1">
      <c r="A51" s="414" t="s">
        <v>57</v>
      </c>
      <c r="B51" s="414"/>
      <c r="C51" s="414"/>
      <c r="D51" s="414"/>
      <c r="E51" s="414"/>
      <c r="F51" s="414"/>
      <c r="G51" s="414"/>
      <c r="H51" s="414"/>
      <c r="I51" s="414"/>
      <c r="J51" s="414"/>
      <c r="K51" s="414"/>
      <c r="L51" s="414"/>
      <c r="M51" s="414"/>
      <c r="N51" s="414"/>
      <c r="O51" s="414"/>
      <c r="P51" s="414"/>
    </row>
    <row r="52" spans="1:17" ht="12.75" customHeight="1">
      <c r="A52" s="414"/>
      <c r="B52" s="414"/>
      <c r="C52" s="414"/>
      <c r="D52" s="414"/>
      <c r="E52" s="414"/>
      <c r="F52" s="414"/>
      <c r="G52" s="414"/>
      <c r="H52" s="414"/>
      <c r="I52" s="414"/>
      <c r="J52" s="414"/>
      <c r="K52" s="414"/>
      <c r="L52" s="414"/>
      <c r="M52" s="414"/>
      <c r="N52" s="414"/>
      <c r="O52" s="414"/>
      <c r="P52" s="414"/>
    </row>
    <row r="53" spans="1:17" ht="12.75" customHeight="1">
      <c r="A53" s="100"/>
      <c r="B53" s="100"/>
      <c r="C53" s="104"/>
      <c r="D53" s="104"/>
      <c r="E53" s="100"/>
      <c r="F53" s="100"/>
      <c r="G53" s="100"/>
      <c r="H53" s="100"/>
      <c r="I53" s="100"/>
      <c r="J53" s="100"/>
      <c r="K53" s="100"/>
      <c r="L53" s="126"/>
      <c r="M53" s="100"/>
      <c r="N53" s="100"/>
      <c r="O53" s="100"/>
      <c r="P53" s="100"/>
    </row>
    <row r="54" spans="1:17" ht="15" hidden="1">
      <c r="A54" s="43"/>
      <c r="B54" s="82" t="s">
        <v>4</v>
      </c>
      <c r="C54" s="82" t="s">
        <v>5</v>
      </c>
      <c r="D54" s="82"/>
      <c r="E54" s="82" t="s">
        <v>6</v>
      </c>
      <c r="F54" s="82" t="s">
        <v>7</v>
      </c>
      <c r="G54" s="82" t="s">
        <v>8</v>
      </c>
      <c r="H54" s="82" t="s">
        <v>9</v>
      </c>
      <c r="I54" s="82" t="s">
        <v>10</v>
      </c>
      <c r="J54" s="109" t="s">
        <v>11</v>
      </c>
      <c r="K54" s="109" t="s">
        <v>12</v>
      </c>
      <c r="L54" s="109" t="s">
        <v>13</v>
      </c>
      <c r="M54" s="109" t="s">
        <v>14</v>
      </c>
      <c r="N54" s="109" t="s">
        <v>15</v>
      </c>
      <c r="O54" s="109" t="s">
        <v>16</v>
      </c>
      <c r="P54" s="82"/>
    </row>
    <row r="55" spans="1:17" ht="23" hidden="1">
      <c r="B55" s="88" t="s">
        <v>58</v>
      </c>
      <c r="C55" s="89">
        <f>'IVA Acreditable'!G251</f>
        <v>752187.1600000005</v>
      </c>
      <c r="D55" s="89"/>
      <c r="E55" s="89">
        <f>'IVA Acreditable'!G443</f>
        <v>702016.44000000006</v>
      </c>
      <c r="F55" s="89">
        <f>'IVA Acreditable'!G661+'IVA 8%'!G5</f>
        <v>613498.86</v>
      </c>
      <c r="G55" s="89"/>
      <c r="H55" s="89"/>
      <c r="I55" s="89"/>
      <c r="J55" s="89"/>
      <c r="K55" s="89"/>
      <c r="L55" s="89"/>
      <c r="M55" s="89"/>
      <c r="N55" s="89"/>
      <c r="O55" s="89"/>
      <c r="P55" s="100"/>
    </row>
    <row r="56" spans="1:17" ht="12.75" hidden="1" customHeight="1">
      <c r="B56" s="88" t="s">
        <v>59</v>
      </c>
      <c r="C56" s="89">
        <f>'Aux. ingresos'!AB198</f>
        <v>13793677.437636001</v>
      </c>
      <c r="D56" s="89"/>
      <c r="E56" s="89">
        <f>'Aux. ingresos'!AB809</f>
        <v>28339739.158326</v>
      </c>
      <c r="F56" s="89">
        <f>'Aux. ingresos'!AB1006</f>
        <v>13578389.101629</v>
      </c>
      <c r="G56" s="89"/>
      <c r="H56" s="89"/>
      <c r="I56" s="89"/>
      <c r="J56" s="89"/>
      <c r="K56" s="89"/>
      <c r="L56" s="89"/>
      <c r="M56" s="89"/>
      <c r="N56" s="89"/>
      <c r="O56" s="89"/>
      <c r="P56" s="100"/>
    </row>
    <row r="57" spans="1:17" ht="12.75" hidden="1" customHeight="1">
      <c r="B57" s="88" t="s">
        <v>60</v>
      </c>
      <c r="C57" s="89">
        <f>'Aux. ingresos'!AB199</f>
        <v>13879496.827636002</v>
      </c>
      <c r="D57" s="89"/>
      <c r="E57" s="89">
        <f>'Aux. ingresos'!AB808</f>
        <v>28623901.009326</v>
      </c>
      <c r="F57" s="89">
        <f>'Aux. ingresos'!AB1007</f>
        <v>13578389.101629</v>
      </c>
      <c r="G57" s="89"/>
      <c r="H57" s="89"/>
      <c r="I57" s="89"/>
      <c r="J57" s="89"/>
      <c r="K57" s="89"/>
      <c r="L57" s="89"/>
      <c r="M57" s="89"/>
      <c r="N57" s="89"/>
      <c r="O57" s="89"/>
      <c r="P57" s="100"/>
    </row>
    <row r="58" spans="1:17" ht="12.75" hidden="1" customHeight="1">
      <c r="B58" s="88" t="s">
        <v>61</v>
      </c>
      <c r="C58" s="101">
        <f>TRUNC((C56/C57),4)</f>
        <v>0.99380000000000002</v>
      </c>
      <c r="D58" s="101"/>
      <c r="E58" s="101">
        <f>TRUNC((E56/E57),4)+0.0001</f>
        <v>0.99009999999999998</v>
      </c>
      <c r="F58" s="101">
        <f>TRUNC((F56/F57),4)</f>
        <v>1</v>
      </c>
      <c r="G58" s="101" t="e">
        <f>TRUNC((G56/G57),4)</f>
        <v>#DIV/0!</v>
      </c>
      <c r="H58" s="101" t="e">
        <f t="shared" ref="H58:I58" si="14">TRUNC((H56/H57),4)</f>
        <v>#DIV/0!</v>
      </c>
      <c r="I58" s="101" t="e">
        <f t="shared" si="14"/>
        <v>#DIV/0!</v>
      </c>
      <c r="J58" s="101" t="e">
        <f t="shared" ref="J58:O58" si="15">TRUNC((J56/J57),4)</f>
        <v>#DIV/0!</v>
      </c>
      <c r="K58" s="101" t="e">
        <f>TRUNC((K56/K57),4)</f>
        <v>#DIV/0!</v>
      </c>
      <c r="L58" s="101" t="e">
        <f>TRUNC((L56/L57),4)</f>
        <v>#DIV/0!</v>
      </c>
      <c r="M58" s="101" t="e">
        <f>TRUNC((M56/M57),4)</f>
        <v>#DIV/0!</v>
      </c>
      <c r="N58" s="101" t="e">
        <f>TRUNC((N56/N57),4)</f>
        <v>#DIV/0!</v>
      </c>
      <c r="O58" s="101" t="e">
        <f t="shared" si="15"/>
        <v>#DIV/0!</v>
      </c>
      <c r="P58" s="100"/>
    </row>
    <row r="59" spans="1:17" ht="12.75" hidden="1" customHeight="1">
      <c r="B59" s="88" t="s">
        <v>58</v>
      </c>
      <c r="C59" s="89">
        <f>+C55*C58</f>
        <v>747523.59960800048</v>
      </c>
      <c r="D59" s="89"/>
      <c r="E59" s="89">
        <f>+E55*E58</f>
        <v>695066.47724400007</v>
      </c>
      <c r="F59" s="89">
        <f>+F55*F58</f>
        <v>613498.86</v>
      </c>
      <c r="G59" s="89" t="e">
        <f>+G55*G58</f>
        <v>#DIV/0!</v>
      </c>
      <c r="H59" s="89" t="e">
        <f>+H55*H58</f>
        <v>#DIV/0!</v>
      </c>
      <c r="I59" s="89" t="e">
        <f t="shared" ref="I59:O59" si="16">+I55*I58</f>
        <v>#DIV/0!</v>
      </c>
      <c r="J59" s="89" t="e">
        <f>+J55*J58</f>
        <v>#DIV/0!</v>
      </c>
      <c r="K59" s="89" t="e">
        <f t="shared" si="16"/>
        <v>#DIV/0!</v>
      </c>
      <c r="L59" s="89" t="e">
        <f>+L55*L58</f>
        <v>#DIV/0!</v>
      </c>
      <c r="M59" s="89" t="e">
        <f>+M55*M58</f>
        <v>#DIV/0!</v>
      </c>
      <c r="N59" s="89" t="e">
        <f>+N55*N58</f>
        <v>#DIV/0!</v>
      </c>
      <c r="O59" s="89" t="e">
        <f t="shared" si="16"/>
        <v>#DIV/0!</v>
      </c>
      <c r="P59" s="100"/>
    </row>
    <row r="60" spans="1:17" ht="12.75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</row>
    <row r="61" spans="1:17" ht="15">
      <c r="G61" s="39"/>
      <c r="L61" s="111" t="e">
        <f>L64/0.16</f>
        <v>#DIV/0!</v>
      </c>
    </row>
    <row r="62" spans="1:17" ht="15">
      <c r="A62" s="43"/>
      <c r="B62" s="82" t="s">
        <v>4</v>
      </c>
      <c r="C62" s="82" t="s">
        <v>5</v>
      </c>
      <c r="D62" s="82"/>
      <c r="E62" s="82" t="s">
        <v>6</v>
      </c>
      <c r="F62" s="82" t="s">
        <v>7</v>
      </c>
      <c r="G62" s="82" t="s">
        <v>8</v>
      </c>
      <c r="H62" s="82" t="s">
        <v>9</v>
      </c>
      <c r="I62" s="82" t="s">
        <v>10</v>
      </c>
      <c r="J62" s="109" t="s">
        <v>11</v>
      </c>
      <c r="K62" s="109" t="s">
        <v>12</v>
      </c>
      <c r="L62" s="109" t="s">
        <v>13</v>
      </c>
      <c r="M62" s="109" t="s">
        <v>14</v>
      </c>
      <c r="N62" s="109" t="s">
        <v>15</v>
      </c>
      <c r="O62" s="109" t="s">
        <v>16</v>
      </c>
      <c r="P62" s="82"/>
    </row>
    <row r="63" spans="1:17">
      <c r="A63" s="83"/>
      <c r="B63" s="84" t="s">
        <v>62</v>
      </c>
      <c r="C63" s="85">
        <f>'IVA Trasladado'!H42</f>
        <v>298399.55000000005</v>
      </c>
      <c r="D63" s="85"/>
      <c r="E63" s="85">
        <f>'IVA Trasladado'!H153</f>
        <v>529090.94999999995</v>
      </c>
      <c r="F63" s="389">
        <f>'Aux. ingresos'!AH1005</f>
        <v>216805.003153</v>
      </c>
      <c r="G63" s="89" t="s">
        <v>63</v>
      </c>
      <c r="H63" s="108"/>
      <c r="I63" s="85"/>
      <c r="J63" s="85"/>
      <c r="K63" s="85"/>
      <c r="L63" s="209"/>
      <c r="M63" s="209"/>
      <c r="N63" s="209"/>
      <c r="O63" s="85"/>
      <c r="P63" s="86"/>
      <c r="Q63" s="105">
        <f>O63/0.16</f>
        <v>0</v>
      </c>
    </row>
    <row r="64" spans="1:17">
      <c r="A64" s="87"/>
      <c r="B64" s="88" t="s">
        <v>58</v>
      </c>
      <c r="C64" s="89">
        <f>C59</f>
        <v>747523.59960800048</v>
      </c>
      <c r="D64" s="89">
        <f t="shared" ref="D64:O64" si="17">D59</f>
        <v>0</v>
      </c>
      <c r="E64" s="89">
        <f t="shared" si="17"/>
        <v>695066.47724400007</v>
      </c>
      <c r="F64" s="387">
        <f>'Aux. egresos'!AH1001+'Aux. egresos'!AI1001</f>
        <v>613498.85865949164</v>
      </c>
      <c r="G64" s="89" t="s">
        <v>64</v>
      </c>
      <c r="H64" s="89" t="e">
        <f t="shared" si="17"/>
        <v>#DIV/0!</v>
      </c>
      <c r="I64" s="89" t="e">
        <f t="shared" si="17"/>
        <v>#DIV/0!</v>
      </c>
      <c r="J64" s="89" t="e">
        <f t="shared" si="17"/>
        <v>#DIV/0!</v>
      </c>
      <c r="K64" s="89" t="e">
        <f t="shared" si="17"/>
        <v>#DIV/0!</v>
      </c>
      <c r="L64" s="89" t="e">
        <f t="shared" si="17"/>
        <v>#DIV/0!</v>
      </c>
      <c r="M64" s="89" t="e">
        <f t="shared" si="17"/>
        <v>#DIV/0!</v>
      </c>
      <c r="N64" s="89" t="e">
        <f t="shared" si="17"/>
        <v>#DIV/0!</v>
      </c>
      <c r="O64" s="89" t="e">
        <f t="shared" si="17"/>
        <v>#DIV/0!</v>
      </c>
      <c r="P64" s="89"/>
      <c r="Q64" s="105" t="e">
        <f>O64/0.16</f>
        <v>#DIV/0!</v>
      </c>
    </row>
    <row r="65" spans="1:17">
      <c r="A65" s="87"/>
      <c r="B65" s="88" t="s">
        <v>65</v>
      </c>
      <c r="C65" s="89">
        <f>'Aux. egresos'!AJ390</f>
        <v>133558.89505714286</v>
      </c>
      <c r="D65" s="89"/>
      <c r="E65" s="89">
        <f>'Aux. egresos'!AJ695</f>
        <v>103625.56385714286</v>
      </c>
      <c r="F65" s="89">
        <f>SUM(F84:F87)</f>
        <v>97888.2</v>
      </c>
      <c r="G65" s="89"/>
      <c r="H65" s="89"/>
      <c r="I65" s="89"/>
      <c r="J65" s="89"/>
      <c r="K65" s="89"/>
      <c r="L65" s="89"/>
      <c r="M65" s="89"/>
      <c r="N65" s="89"/>
      <c r="O65" s="89"/>
      <c r="P65" s="89"/>
    </row>
    <row r="66" spans="1:17">
      <c r="A66" s="87"/>
      <c r="B66" s="88" t="s">
        <v>66</v>
      </c>
      <c r="C66" s="89">
        <v>60898</v>
      </c>
      <c r="D66" s="89"/>
      <c r="E66" s="89">
        <f>C65</f>
        <v>133558.89505714286</v>
      </c>
      <c r="F66" s="89">
        <f>E65</f>
        <v>103625.56385714286</v>
      </c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13">
        <f>M65-M66</f>
        <v>0</v>
      </c>
    </row>
    <row r="67" spans="1:17">
      <c r="A67" s="87"/>
      <c r="B67" s="88" t="s">
        <v>58</v>
      </c>
      <c r="C67" s="89">
        <f t="shared" ref="C67:I67" si="18">+C64-C65+C66</f>
        <v>674862.70455085766</v>
      </c>
      <c r="D67" s="89"/>
      <c r="E67" s="89">
        <f>+E64-E65+E66</f>
        <v>724999.80844400008</v>
      </c>
      <c r="F67" s="89">
        <f>+F64-F65+F66</f>
        <v>619236.2225166345</v>
      </c>
      <c r="G67" s="89" t="e">
        <f t="shared" si="18"/>
        <v>#VALUE!</v>
      </c>
      <c r="H67" s="89" t="e">
        <f t="shared" si="18"/>
        <v>#DIV/0!</v>
      </c>
      <c r="I67" s="89" t="e">
        <f t="shared" si="18"/>
        <v>#DIV/0!</v>
      </c>
      <c r="J67" s="89" t="e">
        <f t="shared" ref="J67:O67" si="19">+J64-J65+J66</f>
        <v>#DIV/0!</v>
      </c>
      <c r="K67" s="89" t="e">
        <f>+K64-K65+K66</f>
        <v>#DIV/0!</v>
      </c>
      <c r="L67" s="89" t="e">
        <f>+L64-L65+L66</f>
        <v>#DIV/0!</v>
      </c>
      <c r="M67" s="89" t="e">
        <f>+M64+M65-M66</f>
        <v>#DIV/0!</v>
      </c>
      <c r="N67" s="89" t="e">
        <f t="shared" si="19"/>
        <v>#DIV/0!</v>
      </c>
      <c r="O67" s="89" t="e">
        <f t="shared" si="19"/>
        <v>#DIV/0!</v>
      </c>
      <c r="P67" s="89"/>
    </row>
    <row r="68" spans="1:17">
      <c r="A68" s="90"/>
      <c r="B68" s="91" t="s">
        <v>67</v>
      </c>
      <c r="C68" s="92">
        <f>+C63-C67</f>
        <v>-376463.15455085761</v>
      </c>
      <c r="D68" s="92"/>
      <c r="E68" s="92">
        <f>E63-E67</f>
        <v>-195908.85844400013</v>
      </c>
      <c r="F68" s="92">
        <f>+F63-F67</f>
        <v>-402431.21936363447</v>
      </c>
      <c r="G68" s="92" t="e">
        <f t="shared" ref="G68:K68" si="20">+G63-G67</f>
        <v>#VALUE!</v>
      </c>
      <c r="H68" s="92" t="e">
        <f t="shared" si="20"/>
        <v>#DIV/0!</v>
      </c>
      <c r="I68" s="92" t="e">
        <f t="shared" si="20"/>
        <v>#DIV/0!</v>
      </c>
      <c r="J68" s="92" t="e">
        <f t="shared" si="20"/>
        <v>#DIV/0!</v>
      </c>
      <c r="K68" s="92" t="e">
        <f t="shared" si="20"/>
        <v>#DIV/0!</v>
      </c>
      <c r="L68" s="92" t="e">
        <f>+L63-L67</f>
        <v>#DIV/0!</v>
      </c>
      <c r="M68" s="92" t="e">
        <f>+M63-M67</f>
        <v>#DIV/0!</v>
      </c>
      <c r="N68" s="92" t="e">
        <f>+N63-N67</f>
        <v>#DIV/0!</v>
      </c>
      <c r="O68" s="92" t="e">
        <f t="shared" ref="O68" si="21">+O63-O67</f>
        <v>#DIV/0!</v>
      </c>
      <c r="P68" s="93">
        <f t="shared" ref="P68" si="22">+P63-P64</f>
        <v>0</v>
      </c>
    </row>
    <row r="69" spans="1:17" ht="14" thickBot="1">
      <c r="A69" s="72"/>
      <c r="B69" s="73" t="s">
        <v>68</v>
      </c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</row>
    <row r="70" spans="1:17" ht="14" thickBot="1">
      <c r="A70" s="31" t="s">
        <v>19</v>
      </c>
      <c r="B70" s="25" t="s">
        <v>56</v>
      </c>
      <c r="C70" s="32">
        <f>+C68-C69</f>
        <v>-376463.15455085761</v>
      </c>
      <c r="D70" s="32"/>
      <c r="E70" s="32">
        <f t="shared" ref="E70:P70" si="23">+E68-E69</f>
        <v>-195908.85844400013</v>
      </c>
      <c r="F70" s="32">
        <f>+F68-F69</f>
        <v>-402431.21936363447</v>
      </c>
      <c r="G70" s="32" t="e">
        <f t="shared" si="23"/>
        <v>#VALUE!</v>
      </c>
      <c r="H70" s="32" t="e">
        <f t="shared" si="23"/>
        <v>#DIV/0!</v>
      </c>
      <c r="I70" s="32" t="e">
        <f t="shared" si="23"/>
        <v>#DIV/0!</v>
      </c>
      <c r="J70" s="32" t="e">
        <f>+J68-J69</f>
        <v>#DIV/0!</v>
      </c>
      <c r="K70" s="32" t="e">
        <f t="shared" si="23"/>
        <v>#DIV/0!</v>
      </c>
      <c r="L70" s="32" t="e">
        <f>+L68-L69</f>
        <v>#DIV/0!</v>
      </c>
      <c r="M70" s="32" t="e">
        <f t="shared" si="23"/>
        <v>#DIV/0!</v>
      </c>
      <c r="N70" s="32" t="e">
        <f>+N68-N69</f>
        <v>#DIV/0!</v>
      </c>
      <c r="O70" s="32" t="e">
        <f t="shared" si="23"/>
        <v>#DIV/0!</v>
      </c>
      <c r="P70" s="32">
        <f t="shared" si="23"/>
        <v>0</v>
      </c>
    </row>
    <row r="71" spans="1:17" ht="14" thickTop="1">
      <c r="A71" s="87"/>
      <c r="B71" s="88" t="s">
        <v>69</v>
      </c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</row>
    <row r="72" spans="1:17" ht="14" thickBot="1">
      <c r="A72" s="87"/>
      <c r="B72" s="88" t="s">
        <v>70</v>
      </c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</row>
    <row r="73" spans="1:17" ht="14" thickBot="1">
      <c r="A73" s="31"/>
      <c r="B73" s="25" t="s">
        <v>71</v>
      </c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</row>
    <row r="74" spans="1:17" ht="14" thickTop="1"/>
    <row r="75" spans="1:17">
      <c r="F75" s="105"/>
    </row>
    <row r="77" spans="1:17" ht="15" customHeight="1">
      <c r="A77" s="414" t="s">
        <v>72</v>
      </c>
      <c r="B77" s="414"/>
      <c r="C77" s="414"/>
      <c r="D77" s="414"/>
      <c r="E77" s="414"/>
      <c r="F77" s="414"/>
      <c r="G77" s="414"/>
      <c r="H77" s="414"/>
      <c r="I77" s="414"/>
      <c r="J77" s="414"/>
      <c r="K77" s="414"/>
      <c r="L77" s="414"/>
      <c r="M77" s="414"/>
      <c r="N77" s="414"/>
      <c r="O77" s="414"/>
      <c r="P77" s="414"/>
    </row>
    <row r="78" spans="1:17" ht="15" customHeight="1">
      <c r="A78" s="414"/>
      <c r="B78" s="414"/>
      <c r="C78" s="414"/>
      <c r="D78" s="414"/>
      <c r="E78" s="414"/>
      <c r="F78" s="414"/>
      <c r="G78" s="414"/>
      <c r="H78" s="414"/>
      <c r="I78" s="414"/>
      <c r="J78" s="414"/>
      <c r="K78" s="414"/>
      <c r="L78" s="414"/>
      <c r="M78" s="414"/>
      <c r="N78" s="414"/>
      <c r="O78" s="414"/>
      <c r="P78" s="414"/>
    </row>
    <row r="79" spans="1:17" ht="15">
      <c r="G79" s="39"/>
    </row>
    <row r="80" spans="1:17" ht="15">
      <c r="A80" s="75"/>
      <c r="B80" s="76" t="s">
        <v>4</v>
      </c>
      <c r="C80" s="76" t="s">
        <v>5</v>
      </c>
      <c r="D80" s="76"/>
      <c r="E80" s="76" t="s">
        <v>6</v>
      </c>
      <c r="F80" s="76" t="s">
        <v>7</v>
      </c>
      <c r="G80" s="76" t="s">
        <v>8</v>
      </c>
      <c r="H80" s="76" t="s">
        <v>9</v>
      </c>
      <c r="I80" s="76" t="s">
        <v>10</v>
      </c>
      <c r="J80" s="76" t="s">
        <v>11</v>
      </c>
      <c r="K80" s="76" t="s">
        <v>12</v>
      </c>
      <c r="L80" s="76" t="s">
        <v>13</v>
      </c>
      <c r="M80" s="76" t="s">
        <v>14</v>
      </c>
      <c r="N80" s="76" t="s">
        <v>15</v>
      </c>
      <c r="O80" s="76" t="s">
        <v>16</v>
      </c>
      <c r="P80" s="76"/>
    </row>
    <row r="81" spans="1:17" ht="30.75" customHeight="1">
      <c r="A81" s="97"/>
      <c r="B81" s="98" t="s">
        <v>73</v>
      </c>
      <c r="C81" s="99">
        <f>Nomina!$AR$175</f>
        <v>652482.6</v>
      </c>
      <c r="D81" s="99"/>
      <c r="E81" s="99">
        <f>Nomina!AR290</f>
        <v>423318.93000000023</v>
      </c>
      <c r="F81" s="382">
        <f>Nomina!AT398</f>
        <v>673797.40999999992</v>
      </c>
      <c r="G81" s="391" t="s">
        <v>74</v>
      </c>
      <c r="H81" s="99"/>
      <c r="I81" s="99"/>
      <c r="J81" s="99"/>
      <c r="K81" s="99"/>
      <c r="L81" s="99"/>
      <c r="M81" s="99"/>
      <c r="N81" s="99"/>
      <c r="O81" s="99"/>
      <c r="P81" s="99">
        <f>SUM(C81:O81)</f>
        <v>1749598.9400000002</v>
      </c>
    </row>
    <row r="82" spans="1:17">
      <c r="A82" s="94"/>
      <c r="B82" s="95" t="s">
        <v>75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</row>
    <row r="83" spans="1:17">
      <c r="A83" s="87"/>
      <c r="B83" s="88" t="s">
        <v>76</v>
      </c>
      <c r="C83" s="89">
        <f>'Aux. egresos'!AK390</f>
        <v>6580.7736000000004</v>
      </c>
      <c r="D83" s="89"/>
      <c r="E83" s="89">
        <f>'Aux. egresos'!AK695</f>
        <v>4465.3558227848098</v>
      </c>
      <c r="F83" s="383">
        <f>'Aux. egresos'!AK1001</f>
        <v>6949.2374</v>
      </c>
      <c r="G83" s="89" t="s">
        <v>64</v>
      </c>
      <c r="H83" s="89"/>
      <c r="I83" s="89"/>
      <c r="J83" s="89"/>
      <c r="K83" s="89"/>
      <c r="L83" s="89"/>
      <c r="M83" s="89"/>
      <c r="N83" s="89"/>
      <c r="O83" s="89"/>
      <c r="P83" s="89"/>
    </row>
    <row r="84" spans="1:17">
      <c r="A84" s="87"/>
      <c r="B84" s="112" t="s">
        <v>77</v>
      </c>
      <c r="C84" s="89">
        <f>'Aux. egresos'!AJ394</f>
        <v>959.4</v>
      </c>
      <c r="D84" s="89"/>
      <c r="E84" s="89"/>
      <c r="F84" s="89"/>
      <c r="G84" s="89"/>
      <c r="H84" s="89"/>
      <c r="I84" s="89"/>
      <c r="J84" s="89"/>
      <c r="K84" s="117"/>
      <c r="L84" s="89"/>
      <c r="M84" s="89"/>
      <c r="N84" s="89"/>
      <c r="O84" s="89"/>
      <c r="P84" s="89"/>
    </row>
    <row r="85" spans="1:17">
      <c r="A85" s="87"/>
      <c r="B85" s="112" t="s">
        <v>78</v>
      </c>
      <c r="C85" s="89"/>
      <c r="D85" s="89"/>
      <c r="E85" s="89"/>
      <c r="F85" s="89"/>
      <c r="G85" s="89"/>
      <c r="H85" s="89"/>
      <c r="I85" s="89"/>
      <c r="J85" s="89"/>
      <c r="K85" s="117"/>
      <c r="L85" s="89"/>
      <c r="M85" s="89"/>
      <c r="N85" s="89"/>
      <c r="O85" s="89"/>
      <c r="P85" s="89"/>
    </row>
    <row r="86" spans="1:17">
      <c r="A86" s="87"/>
      <c r="B86" s="88" t="s">
        <v>79</v>
      </c>
      <c r="C86" s="89">
        <f>'Aux. egresos'!AJ393</f>
        <v>132599.5</v>
      </c>
      <c r="D86" s="89"/>
      <c r="E86" s="89">
        <f>'Aux. egresos'!AJ695</f>
        <v>103625.56385714286</v>
      </c>
      <c r="F86" s="385">
        <f>'Aux. egresos'!AJ1001</f>
        <v>97888.2</v>
      </c>
      <c r="G86" s="89" t="s">
        <v>64</v>
      </c>
      <c r="H86" s="89"/>
      <c r="I86" s="89"/>
      <c r="J86" s="89"/>
      <c r="K86" s="89"/>
      <c r="L86" s="89"/>
      <c r="M86" s="89"/>
      <c r="N86" s="89"/>
      <c r="O86" s="89"/>
      <c r="P86" s="89"/>
    </row>
    <row r="87" spans="1:17" ht="14" thickBot="1">
      <c r="A87" s="81"/>
      <c r="B87" s="73" t="s">
        <v>80</v>
      </c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</row>
    <row r="88" spans="1:17" ht="16" thickBot="1">
      <c r="A88" s="31" t="s">
        <v>19</v>
      </c>
      <c r="B88" s="25" t="s">
        <v>81</v>
      </c>
      <c r="C88" s="32">
        <f>SUM(C81:C87)</f>
        <v>792622.27359999996</v>
      </c>
      <c r="D88" s="32"/>
      <c r="E88" s="32">
        <f>SUM(E81:E87)</f>
        <v>531409.84967992792</v>
      </c>
      <c r="F88" s="32">
        <f>SUM(F81:F87)</f>
        <v>778634.84739999985</v>
      </c>
      <c r="G88" s="32">
        <f>SUM(G81:G87)</f>
        <v>0</v>
      </c>
      <c r="H88" s="32">
        <f t="shared" ref="H88:N88" si="24">SUM(H81:H87)</f>
        <v>0</v>
      </c>
      <c r="I88" s="32">
        <f>SUM(I81:I87)</f>
        <v>0</v>
      </c>
      <c r="J88" s="32">
        <f>SUM(J81:J87)</f>
        <v>0</v>
      </c>
      <c r="K88" s="32">
        <f t="shared" si="24"/>
        <v>0</v>
      </c>
      <c r="L88" s="32">
        <f t="shared" si="24"/>
        <v>0</v>
      </c>
      <c r="M88" s="32">
        <f>SUM(M81:M87)</f>
        <v>0</v>
      </c>
      <c r="N88" s="32">
        <f t="shared" si="24"/>
        <v>0</v>
      </c>
      <c r="O88" s="32">
        <f>SUM(O81:O87)</f>
        <v>0</v>
      </c>
      <c r="P88" s="32">
        <f>SUM(P81:P87)</f>
        <v>1749598.9400000002</v>
      </c>
      <c r="Q88" s="35"/>
    </row>
    <row r="89" spans="1:17" ht="14" thickTop="1"/>
    <row r="91" spans="1:17" ht="14" thickBot="1">
      <c r="A91" s="102"/>
      <c r="B91" s="102" t="s">
        <v>82</v>
      </c>
      <c r="C91" s="103">
        <f t="shared" ref="C91:J91" si="25">+C70+C88</f>
        <v>416159.11904914235</v>
      </c>
      <c r="D91" s="103"/>
      <c r="E91" s="103">
        <f t="shared" si="25"/>
        <v>335500.9912359278</v>
      </c>
      <c r="F91" s="103">
        <f t="shared" si="25"/>
        <v>376203.62803636538</v>
      </c>
      <c r="G91" s="103" t="e">
        <f t="shared" si="25"/>
        <v>#VALUE!</v>
      </c>
      <c r="H91" s="103" t="e">
        <f t="shared" si="25"/>
        <v>#DIV/0!</v>
      </c>
      <c r="I91" s="103" t="e">
        <f t="shared" si="25"/>
        <v>#DIV/0!</v>
      </c>
      <c r="J91" s="103" t="e">
        <f t="shared" si="25"/>
        <v>#DIV/0!</v>
      </c>
      <c r="K91" s="110">
        <f>+K88</f>
        <v>0</v>
      </c>
      <c r="L91" s="123" t="e">
        <f>L88+L70</f>
        <v>#DIV/0!</v>
      </c>
      <c r="M91" s="123" t="e">
        <f>M88+M70</f>
        <v>#DIV/0!</v>
      </c>
      <c r="N91" s="102"/>
      <c r="O91" s="102"/>
      <c r="P91" s="102"/>
    </row>
    <row r="92" spans="1:17" ht="14" thickTop="1"/>
    <row r="93" spans="1:17">
      <c r="A93" s="106"/>
      <c r="B93" s="106" t="s">
        <v>83</v>
      </c>
      <c r="C93" s="106"/>
      <c r="D93" s="106"/>
      <c r="E93" s="106"/>
      <c r="F93" s="106"/>
      <c r="G93" s="106"/>
      <c r="H93" s="106"/>
      <c r="I93" s="107"/>
      <c r="J93" s="106"/>
      <c r="K93" s="106"/>
      <c r="L93" s="106"/>
      <c r="M93" s="106"/>
      <c r="N93" s="106"/>
      <c r="O93" s="106"/>
      <c r="P93" s="106"/>
    </row>
    <row r="95" spans="1:17">
      <c r="K95" s="118"/>
      <c r="L95" s="118"/>
    </row>
    <row r="96" spans="1:17">
      <c r="K96" s="118"/>
    </row>
  </sheetData>
  <mergeCells count="12">
    <mergeCell ref="C2:P2"/>
    <mergeCell ref="C3:P3"/>
    <mergeCell ref="C4:P4"/>
    <mergeCell ref="C5:P5"/>
    <mergeCell ref="C6:P6"/>
    <mergeCell ref="A77:P78"/>
    <mergeCell ref="A51:P52"/>
    <mergeCell ref="A10:P10"/>
    <mergeCell ref="A24:P24"/>
    <mergeCell ref="A29:P29"/>
    <mergeCell ref="A36:P36"/>
    <mergeCell ref="A44:P44"/>
  </mergeCells>
  <phoneticPr fontId="17" type="noConversion"/>
  <pageMargins left="0.23622047244094491" right="0.23622047244094491" top="0.74803149606299213" bottom="0.74803149606299213" header="0.31496062992125984" footer="0.31496062992125984"/>
  <pageSetup scale="51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B2BF5-171C-4B14-8D67-2692C8AA09A6}">
  <dimension ref="A1:K27"/>
  <sheetViews>
    <sheetView workbookViewId="0">
      <selection activeCell="H26" sqref="H26"/>
    </sheetView>
  </sheetViews>
  <sheetFormatPr baseColWidth="10" defaultColWidth="8.83203125" defaultRowHeight="15"/>
  <cols>
    <col min="2" max="2" width="15" bestFit="1" customWidth="1"/>
    <col min="4" max="4" width="20.5" bestFit="1" customWidth="1"/>
    <col min="6" max="6" width="17.5" bestFit="1" customWidth="1"/>
    <col min="8" max="8" width="15.5" bestFit="1" customWidth="1"/>
    <col min="9" max="9" width="17.5" bestFit="1" customWidth="1"/>
    <col min="11" max="11" width="17.5" bestFit="1" customWidth="1"/>
  </cols>
  <sheetData>
    <row r="1" spans="1:11" ht="18">
      <c r="A1" s="393" t="s">
        <v>84</v>
      </c>
      <c r="B1" s="393" t="s">
        <v>84</v>
      </c>
      <c r="C1" s="422" t="s">
        <v>0</v>
      </c>
      <c r="D1" s="422"/>
      <c r="E1" s="422"/>
      <c r="F1" s="422"/>
      <c r="G1" s="422"/>
      <c r="H1" s="422"/>
      <c r="I1" s="393" t="s">
        <v>84</v>
      </c>
      <c r="J1" s="393" t="s">
        <v>84</v>
      </c>
      <c r="K1" s="393" t="s">
        <v>84</v>
      </c>
    </row>
    <row r="2" spans="1:11" ht="18">
      <c r="A2" s="393" t="s">
        <v>84</v>
      </c>
      <c r="B2" s="393" t="s">
        <v>84</v>
      </c>
      <c r="C2" s="422" t="s">
        <v>85</v>
      </c>
      <c r="D2" s="422"/>
      <c r="E2" s="422"/>
      <c r="F2" s="422"/>
      <c r="G2" s="422"/>
      <c r="H2" s="422"/>
      <c r="I2" s="393" t="s">
        <v>84</v>
      </c>
      <c r="J2" s="393" t="s">
        <v>84</v>
      </c>
      <c r="K2" s="393" t="s">
        <v>84</v>
      </c>
    </row>
    <row r="3" spans="1:11" ht="18">
      <c r="A3" s="422" t="s">
        <v>86</v>
      </c>
      <c r="B3" s="422"/>
      <c r="C3" s="422" t="s">
        <v>87</v>
      </c>
      <c r="D3" s="422"/>
      <c r="E3" s="422"/>
      <c r="F3" s="422"/>
      <c r="G3" s="422"/>
      <c r="H3" s="422"/>
      <c r="I3" s="393" t="s">
        <v>84</v>
      </c>
      <c r="J3" s="421">
        <v>45765</v>
      </c>
      <c r="K3" s="422"/>
    </row>
    <row r="4" spans="1:11" ht="18">
      <c r="A4" s="393" t="s">
        <v>84</v>
      </c>
      <c r="B4" s="393" t="s">
        <v>84</v>
      </c>
      <c r="C4" s="422" t="s">
        <v>88</v>
      </c>
      <c r="D4" s="422"/>
      <c r="E4" s="422"/>
      <c r="F4" s="422"/>
      <c r="G4" s="422"/>
      <c r="H4" s="422"/>
      <c r="I4" s="393" t="s">
        <v>84</v>
      </c>
      <c r="J4" s="393" t="s">
        <v>84</v>
      </c>
      <c r="K4" s="393" t="s">
        <v>84</v>
      </c>
    </row>
    <row r="5" spans="1:11" ht="18">
      <c r="A5" s="395" t="s">
        <v>89</v>
      </c>
      <c r="B5" s="423" t="s">
        <v>90</v>
      </c>
      <c r="C5" s="423"/>
      <c r="D5" s="423"/>
      <c r="E5" s="423"/>
      <c r="F5" s="423"/>
      <c r="G5" s="423"/>
      <c r="H5" s="423"/>
      <c r="I5" s="423"/>
      <c r="J5" s="394" t="s">
        <v>91</v>
      </c>
      <c r="K5" s="406">
        <v>1180070.8400000001</v>
      </c>
    </row>
    <row r="6" spans="1:11" ht="18">
      <c r="A6" s="396" t="s">
        <v>92</v>
      </c>
      <c r="B6" s="397" t="s">
        <v>93</v>
      </c>
      <c r="C6" s="397" t="s">
        <v>94</v>
      </c>
      <c r="D6" s="397" t="s">
        <v>95</v>
      </c>
      <c r="E6" s="397" t="s">
        <v>96</v>
      </c>
      <c r="F6" s="397" t="s">
        <v>97</v>
      </c>
      <c r="G6" s="397" t="s">
        <v>98</v>
      </c>
      <c r="H6" s="397" t="s">
        <v>99</v>
      </c>
      <c r="I6" s="397" t="s">
        <v>100</v>
      </c>
      <c r="J6" s="397" t="s">
        <v>101</v>
      </c>
      <c r="K6" s="397" t="s">
        <v>102</v>
      </c>
    </row>
    <row r="7" spans="1:11" ht="18">
      <c r="A7" s="398" t="s">
        <v>84</v>
      </c>
      <c r="B7" s="399">
        <v>45722</v>
      </c>
      <c r="C7" s="398" t="s">
        <v>103</v>
      </c>
      <c r="D7" s="398" t="s">
        <v>104</v>
      </c>
      <c r="E7" s="398" t="s">
        <v>105</v>
      </c>
      <c r="F7" s="398" t="s">
        <v>90</v>
      </c>
      <c r="G7" s="398">
        <v>0</v>
      </c>
      <c r="H7" s="400">
        <v>2218.63</v>
      </c>
      <c r="I7" s="400">
        <v>1182289.47</v>
      </c>
      <c r="J7" s="398" t="s">
        <v>84</v>
      </c>
      <c r="K7" s="398" t="s">
        <v>84</v>
      </c>
    </row>
    <row r="8" spans="1:11" ht="18">
      <c r="A8" s="401" t="s">
        <v>84</v>
      </c>
      <c r="B8" s="402">
        <v>45723</v>
      </c>
      <c r="C8" s="401" t="s">
        <v>103</v>
      </c>
      <c r="D8" s="401">
        <v>12031</v>
      </c>
      <c r="E8" s="401" t="s">
        <v>106</v>
      </c>
      <c r="F8" s="401" t="s">
        <v>90</v>
      </c>
      <c r="G8" s="401">
        <v>0</v>
      </c>
      <c r="H8" s="401">
        <v>48.39</v>
      </c>
      <c r="I8" s="403">
        <v>1182337.8600000001</v>
      </c>
      <c r="J8" s="401" t="s">
        <v>84</v>
      </c>
      <c r="K8" s="401" t="s">
        <v>84</v>
      </c>
    </row>
    <row r="9" spans="1:11" ht="18">
      <c r="A9" s="398" t="s">
        <v>84</v>
      </c>
      <c r="B9" s="399">
        <v>45723</v>
      </c>
      <c r="C9" s="398" t="s">
        <v>103</v>
      </c>
      <c r="D9" s="398" t="s">
        <v>107</v>
      </c>
      <c r="E9" s="398" t="s">
        <v>108</v>
      </c>
      <c r="F9" s="398" t="s">
        <v>90</v>
      </c>
      <c r="G9" s="398">
        <v>0</v>
      </c>
      <c r="H9" s="400">
        <v>11182.91</v>
      </c>
      <c r="I9" s="400">
        <v>1193520.77</v>
      </c>
      <c r="J9" s="398" t="s">
        <v>84</v>
      </c>
      <c r="K9" s="398" t="s">
        <v>84</v>
      </c>
    </row>
    <row r="10" spans="1:11" ht="18">
      <c r="A10" s="401" t="s">
        <v>84</v>
      </c>
      <c r="B10" s="402">
        <v>45723</v>
      </c>
      <c r="C10" s="401" t="s">
        <v>103</v>
      </c>
      <c r="D10" s="407">
        <v>257527257157</v>
      </c>
      <c r="E10" s="401" t="s">
        <v>109</v>
      </c>
      <c r="F10" s="401" t="s">
        <v>90</v>
      </c>
      <c r="G10" s="401">
        <v>0</v>
      </c>
      <c r="H10" s="401">
        <v>108.39</v>
      </c>
      <c r="I10" s="403">
        <v>1193629.1599999999</v>
      </c>
      <c r="J10" s="401" t="s">
        <v>84</v>
      </c>
      <c r="K10" s="401" t="s">
        <v>84</v>
      </c>
    </row>
    <row r="11" spans="1:11" ht="18">
      <c r="A11" s="398" t="s">
        <v>84</v>
      </c>
      <c r="B11" s="399">
        <v>45726</v>
      </c>
      <c r="C11" s="398" t="s">
        <v>103</v>
      </c>
      <c r="D11" s="398" t="s">
        <v>110</v>
      </c>
      <c r="E11" s="398" t="s">
        <v>111</v>
      </c>
      <c r="F11" s="398" t="s">
        <v>90</v>
      </c>
      <c r="G11" s="398">
        <v>0</v>
      </c>
      <c r="H11" s="400">
        <v>12220.87</v>
      </c>
      <c r="I11" s="400">
        <v>1205850.03</v>
      </c>
      <c r="J11" s="398" t="s">
        <v>84</v>
      </c>
      <c r="K11" s="398" t="s">
        <v>84</v>
      </c>
    </row>
    <row r="12" spans="1:11" ht="18">
      <c r="A12" s="401" t="s">
        <v>84</v>
      </c>
      <c r="B12" s="402">
        <v>45729</v>
      </c>
      <c r="C12" s="401" t="s">
        <v>103</v>
      </c>
      <c r="D12" s="401">
        <v>1.04050080572704E+18</v>
      </c>
      <c r="E12" s="401" t="s">
        <v>112</v>
      </c>
      <c r="F12" s="401" t="s">
        <v>90</v>
      </c>
      <c r="G12" s="401">
        <v>0</v>
      </c>
      <c r="H12" s="401">
        <v>6.89</v>
      </c>
      <c r="I12" s="403">
        <v>1205856.92</v>
      </c>
      <c r="J12" s="401" t="s">
        <v>84</v>
      </c>
      <c r="K12" s="401" t="s">
        <v>84</v>
      </c>
    </row>
    <row r="13" spans="1:11" ht="18">
      <c r="A13" s="398" t="s">
        <v>84</v>
      </c>
      <c r="B13" s="399">
        <v>45729</v>
      </c>
      <c r="C13" s="398" t="s">
        <v>103</v>
      </c>
      <c r="D13" s="398">
        <v>1.04050080572704E+18</v>
      </c>
      <c r="E13" s="398" t="s">
        <v>112</v>
      </c>
      <c r="F13" s="398" t="s">
        <v>90</v>
      </c>
      <c r="G13" s="398">
        <v>0</v>
      </c>
      <c r="H13" s="398">
        <v>1.1000000000000001</v>
      </c>
      <c r="I13" s="400">
        <v>1205858.02</v>
      </c>
      <c r="J13" s="398" t="s">
        <v>84</v>
      </c>
      <c r="K13" s="398" t="s">
        <v>84</v>
      </c>
    </row>
    <row r="14" spans="1:11" ht="18">
      <c r="A14" s="401" t="s">
        <v>84</v>
      </c>
      <c r="B14" s="402">
        <v>45730</v>
      </c>
      <c r="C14" s="401" t="s">
        <v>103</v>
      </c>
      <c r="D14" s="401">
        <v>8040</v>
      </c>
      <c r="E14" s="401" t="s">
        <v>113</v>
      </c>
      <c r="F14" s="401" t="s">
        <v>90</v>
      </c>
      <c r="G14" s="401">
        <v>0</v>
      </c>
      <c r="H14" s="403">
        <v>1005.59</v>
      </c>
      <c r="I14" s="403">
        <v>1206863.6100000001</v>
      </c>
      <c r="J14" s="401" t="s">
        <v>84</v>
      </c>
      <c r="K14" s="401" t="s">
        <v>84</v>
      </c>
    </row>
    <row r="15" spans="1:11" ht="18">
      <c r="A15" s="398" t="s">
        <v>84</v>
      </c>
      <c r="B15" s="399">
        <v>45730</v>
      </c>
      <c r="C15" s="398" t="s">
        <v>103</v>
      </c>
      <c r="D15" s="408">
        <v>284102855</v>
      </c>
      <c r="E15" s="398" t="s">
        <v>114</v>
      </c>
      <c r="F15" s="398" t="s">
        <v>90</v>
      </c>
      <c r="G15" s="398">
        <v>0</v>
      </c>
      <c r="H15" s="400">
        <v>1532.92</v>
      </c>
      <c r="I15" s="400">
        <v>1208396.53</v>
      </c>
      <c r="J15" s="398" t="s">
        <v>84</v>
      </c>
      <c r="K15" s="398" t="s">
        <v>84</v>
      </c>
    </row>
    <row r="16" spans="1:11" ht="18">
      <c r="A16" s="401" t="s">
        <v>84</v>
      </c>
      <c r="B16" s="402">
        <v>45730</v>
      </c>
      <c r="C16" s="401" t="s">
        <v>103</v>
      </c>
      <c r="D16" s="407">
        <v>116114113</v>
      </c>
      <c r="E16" s="401" t="s">
        <v>115</v>
      </c>
      <c r="F16" s="401" t="s">
        <v>90</v>
      </c>
      <c r="G16" s="401">
        <v>0</v>
      </c>
      <c r="H16" s="401">
        <v>627.09</v>
      </c>
      <c r="I16" s="403">
        <v>1209023.6200000001</v>
      </c>
      <c r="J16" s="401" t="s">
        <v>84</v>
      </c>
      <c r="K16" s="401" t="s">
        <v>84</v>
      </c>
    </row>
    <row r="17" spans="1:11" ht="18">
      <c r="A17" s="398" t="s">
        <v>84</v>
      </c>
      <c r="B17" s="399">
        <v>45730</v>
      </c>
      <c r="C17" s="398" t="s">
        <v>103</v>
      </c>
      <c r="D17" s="398">
        <v>254</v>
      </c>
      <c r="E17" s="398" t="s">
        <v>116</v>
      </c>
      <c r="F17" s="398" t="s">
        <v>90</v>
      </c>
      <c r="G17" s="398">
        <v>0</v>
      </c>
      <c r="H17" s="400">
        <v>1004.13</v>
      </c>
      <c r="I17" s="400">
        <v>1210027.75</v>
      </c>
      <c r="J17" s="398" t="s">
        <v>84</v>
      </c>
      <c r="K17" s="398" t="s">
        <v>84</v>
      </c>
    </row>
    <row r="18" spans="1:11" ht="18">
      <c r="A18" s="401" t="s">
        <v>84</v>
      </c>
      <c r="B18" s="402">
        <v>45737</v>
      </c>
      <c r="C18" s="401" t="s">
        <v>103</v>
      </c>
      <c r="D18" s="401">
        <v>5262</v>
      </c>
      <c r="E18" s="401" t="s">
        <v>117</v>
      </c>
      <c r="F18" s="401" t="s">
        <v>90</v>
      </c>
      <c r="G18" s="401">
        <v>0</v>
      </c>
      <c r="H18" s="401">
        <v>43.86</v>
      </c>
      <c r="I18" s="403">
        <v>1210071.6100000001</v>
      </c>
      <c r="J18" s="401" t="s">
        <v>84</v>
      </c>
      <c r="K18" s="401" t="s">
        <v>84</v>
      </c>
    </row>
    <row r="19" spans="1:11" ht="18">
      <c r="A19" s="398" t="s">
        <v>84</v>
      </c>
      <c r="B19" s="399">
        <v>45737</v>
      </c>
      <c r="C19" s="398" t="s">
        <v>103</v>
      </c>
      <c r="D19" s="398" t="s">
        <v>118</v>
      </c>
      <c r="E19" s="398" t="s">
        <v>108</v>
      </c>
      <c r="F19" s="398" t="s">
        <v>90</v>
      </c>
      <c r="G19" s="398">
        <v>0</v>
      </c>
      <c r="H19" s="398">
        <v>66.680000000000007</v>
      </c>
      <c r="I19" s="400">
        <v>1210138.29</v>
      </c>
      <c r="J19" s="398" t="s">
        <v>84</v>
      </c>
      <c r="K19" s="398" t="s">
        <v>84</v>
      </c>
    </row>
    <row r="20" spans="1:11" ht="18">
      <c r="A20" s="401" t="s">
        <v>84</v>
      </c>
      <c r="B20" s="402">
        <v>45737</v>
      </c>
      <c r="C20" s="401" t="s">
        <v>103</v>
      </c>
      <c r="D20" s="401">
        <v>255</v>
      </c>
      <c r="E20" s="401" t="s">
        <v>116</v>
      </c>
      <c r="F20" s="401" t="s">
        <v>90</v>
      </c>
      <c r="G20" s="401">
        <v>0</v>
      </c>
      <c r="H20" s="401">
        <v>584.78</v>
      </c>
      <c r="I20" s="403">
        <v>1210723.07</v>
      </c>
      <c r="J20" s="401" t="s">
        <v>84</v>
      </c>
      <c r="K20" s="401" t="s">
        <v>84</v>
      </c>
    </row>
    <row r="21" spans="1:11" ht="18">
      <c r="A21" s="398" t="s">
        <v>84</v>
      </c>
      <c r="B21" s="399">
        <v>45743</v>
      </c>
      <c r="C21" s="398" t="s">
        <v>103</v>
      </c>
      <c r="D21" s="398">
        <v>260</v>
      </c>
      <c r="E21" s="398" t="s">
        <v>116</v>
      </c>
      <c r="F21" s="398" t="s">
        <v>90</v>
      </c>
      <c r="G21" s="398">
        <v>0</v>
      </c>
      <c r="H21" s="398">
        <v>595.47</v>
      </c>
      <c r="I21" s="400">
        <v>1211318.54</v>
      </c>
      <c r="J21" s="398" t="s">
        <v>84</v>
      </c>
      <c r="K21" s="398" t="s">
        <v>84</v>
      </c>
    </row>
    <row r="22" spans="1:11" ht="18">
      <c r="A22" s="401" t="s">
        <v>84</v>
      </c>
      <c r="B22" s="402">
        <v>45743</v>
      </c>
      <c r="C22" s="401" t="s">
        <v>103</v>
      </c>
      <c r="D22" s="407">
        <v>139132</v>
      </c>
      <c r="E22" s="401" t="s">
        <v>115</v>
      </c>
      <c r="F22" s="401" t="s">
        <v>90</v>
      </c>
      <c r="G22" s="401">
        <v>0</v>
      </c>
      <c r="H22" s="401">
        <v>499.93</v>
      </c>
      <c r="I22" s="403">
        <v>1211818.47</v>
      </c>
      <c r="J22" s="401" t="s">
        <v>84</v>
      </c>
      <c r="K22" s="401" t="s">
        <v>84</v>
      </c>
    </row>
    <row r="23" spans="1:11" ht="18">
      <c r="A23" s="398" t="s">
        <v>84</v>
      </c>
      <c r="B23" s="399">
        <v>45743</v>
      </c>
      <c r="C23" s="398" t="s">
        <v>103</v>
      </c>
      <c r="D23" s="398">
        <v>2985</v>
      </c>
      <c r="E23" s="398" t="s">
        <v>114</v>
      </c>
      <c r="F23" s="398" t="s">
        <v>90</v>
      </c>
      <c r="G23" s="398">
        <v>0</v>
      </c>
      <c r="H23" s="398">
        <v>386.23</v>
      </c>
      <c r="I23" s="400">
        <v>1212204.7</v>
      </c>
      <c r="J23" s="398" t="s">
        <v>84</v>
      </c>
      <c r="K23" s="398" t="s">
        <v>84</v>
      </c>
    </row>
    <row r="24" spans="1:11" ht="18">
      <c r="A24" s="401" t="s">
        <v>84</v>
      </c>
      <c r="B24" s="402">
        <v>45747</v>
      </c>
      <c r="C24" s="401" t="s">
        <v>103</v>
      </c>
      <c r="D24" s="401" t="s">
        <v>119</v>
      </c>
      <c r="E24" s="401" t="s">
        <v>120</v>
      </c>
      <c r="F24" s="401" t="s">
        <v>90</v>
      </c>
      <c r="G24" s="401">
        <v>0</v>
      </c>
      <c r="H24" s="401">
        <v>169.5</v>
      </c>
      <c r="I24" s="403">
        <v>1212374.2</v>
      </c>
      <c r="J24" s="401" t="s">
        <v>84</v>
      </c>
      <c r="K24" s="401" t="s">
        <v>84</v>
      </c>
    </row>
    <row r="25" spans="1:11" ht="18">
      <c r="A25" s="398" t="s">
        <v>84</v>
      </c>
      <c r="B25" s="399">
        <v>45747</v>
      </c>
      <c r="C25" s="398" t="s">
        <v>121</v>
      </c>
      <c r="D25" s="398" t="s">
        <v>122</v>
      </c>
      <c r="E25" s="398" t="s">
        <v>123</v>
      </c>
      <c r="F25" s="398" t="s">
        <v>90</v>
      </c>
      <c r="G25" s="398">
        <v>0</v>
      </c>
      <c r="H25" s="400">
        <v>262333.40999999997</v>
      </c>
      <c r="I25" s="400">
        <v>1474707.61</v>
      </c>
      <c r="J25" s="398" t="s">
        <v>84</v>
      </c>
      <c r="K25" s="398" t="s">
        <v>124</v>
      </c>
    </row>
    <row r="26" spans="1:11" ht="18">
      <c r="A26" s="393" t="s">
        <v>84</v>
      </c>
      <c r="B26" s="393" t="s">
        <v>84</v>
      </c>
      <c r="C26" s="393" t="s">
        <v>84</v>
      </c>
      <c r="D26" s="393" t="s">
        <v>84</v>
      </c>
      <c r="E26" s="393" t="s">
        <v>84</v>
      </c>
      <c r="F26" s="409">
        <v>1180070.8400000001</v>
      </c>
      <c r="G26" s="409">
        <v>0</v>
      </c>
      <c r="H26" s="410">
        <v>294636.77</v>
      </c>
      <c r="I26" s="409">
        <v>1474707.61</v>
      </c>
      <c r="J26" s="393" t="s">
        <v>84</v>
      </c>
      <c r="K26" s="393" t="s">
        <v>84</v>
      </c>
    </row>
    <row r="27" spans="1:11" ht="18">
      <c r="A27" s="393" t="s">
        <v>84</v>
      </c>
      <c r="B27" s="393" t="s">
        <v>84</v>
      </c>
      <c r="C27" s="393" t="s">
        <v>84</v>
      </c>
      <c r="D27" s="393" t="s">
        <v>84</v>
      </c>
      <c r="E27" s="393" t="s">
        <v>84</v>
      </c>
      <c r="F27" s="398" t="s">
        <v>84</v>
      </c>
      <c r="G27" s="398" t="s">
        <v>84</v>
      </c>
      <c r="H27" s="398" t="s">
        <v>84</v>
      </c>
      <c r="I27" s="398" t="s">
        <v>84</v>
      </c>
      <c r="J27" s="393" t="s">
        <v>84</v>
      </c>
      <c r="K27" s="393" t="s">
        <v>84</v>
      </c>
    </row>
  </sheetData>
  <mergeCells count="7">
    <mergeCell ref="J3:K3"/>
    <mergeCell ref="C4:H4"/>
    <mergeCell ref="B5:I5"/>
    <mergeCell ref="C1:H1"/>
    <mergeCell ref="C2:H2"/>
    <mergeCell ref="A3:B3"/>
    <mergeCell ref="C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7AB6B-E1C9-4B91-9058-2E19C444CFC6}">
  <dimension ref="A1:K10"/>
  <sheetViews>
    <sheetView workbookViewId="0">
      <selection activeCell="H10" sqref="H10"/>
    </sheetView>
  </sheetViews>
  <sheetFormatPr baseColWidth="10" defaultColWidth="8.83203125" defaultRowHeight="15"/>
  <cols>
    <col min="2" max="2" width="15" bestFit="1" customWidth="1"/>
    <col min="8" max="9" width="12.5" bestFit="1" customWidth="1"/>
  </cols>
  <sheetData>
    <row r="1" spans="1:11" ht="18">
      <c r="A1" s="393" t="s">
        <v>84</v>
      </c>
      <c r="B1" s="393" t="s">
        <v>84</v>
      </c>
      <c r="C1" s="422" t="s">
        <v>0</v>
      </c>
      <c r="D1" s="422"/>
      <c r="E1" s="422"/>
      <c r="F1" s="422"/>
      <c r="G1" s="422"/>
      <c r="H1" s="422"/>
      <c r="I1" s="393" t="s">
        <v>84</v>
      </c>
      <c r="J1" s="393" t="s">
        <v>84</v>
      </c>
      <c r="K1" s="393" t="s">
        <v>84</v>
      </c>
    </row>
    <row r="2" spans="1:11" ht="18">
      <c r="A2" s="393" t="s">
        <v>84</v>
      </c>
      <c r="B2" s="393" t="s">
        <v>84</v>
      </c>
      <c r="C2" s="422" t="s">
        <v>85</v>
      </c>
      <c r="D2" s="422"/>
      <c r="E2" s="422"/>
      <c r="F2" s="422"/>
      <c r="G2" s="422"/>
      <c r="H2" s="422"/>
      <c r="I2" s="393" t="s">
        <v>84</v>
      </c>
      <c r="J2" s="393" t="s">
        <v>84</v>
      </c>
      <c r="K2" s="393" t="s">
        <v>84</v>
      </c>
    </row>
    <row r="3" spans="1:11" ht="18">
      <c r="A3" s="422" t="s">
        <v>86</v>
      </c>
      <c r="B3" s="422"/>
      <c r="C3" s="422" t="s">
        <v>87</v>
      </c>
      <c r="D3" s="422"/>
      <c r="E3" s="422"/>
      <c r="F3" s="422"/>
      <c r="G3" s="422"/>
      <c r="H3" s="422"/>
      <c r="I3" s="393" t="s">
        <v>84</v>
      </c>
      <c r="J3" s="421">
        <v>45765</v>
      </c>
      <c r="K3" s="422"/>
    </row>
    <row r="4" spans="1:11" ht="18">
      <c r="A4" s="393" t="s">
        <v>84</v>
      </c>
      <c r="B4" s="393" t="s">
        <v>84</v>
      </c>
      <c r="C4" s="422" t="s">
        <v>125</v>
      </c>
      <c r="D4" s="422"/>
      <c r="E4" s="422"/>
      <c r="F4" s="422"/>
      <c r="G4" s="422"/>
      <c r="H4" s="422"/>
      <c r="I4" s="393" t="s">
        <v>84</v>
      </c>
      <c r="J4" s="393" t="s">
        <v>84</v>
      </c>
      <c r="K4" s="393" t="s">
        <v>84</v>
      </c>
    </row>
    <row r="5" spans="1:11" ht="18">
      <c r="A5" s="395" t="s">
        <v>89</v>
      </c>
      <c r="B5" s="423" t="s">
        <v>126</v>
      </c>
      <c r="C5" s="423"/>
      <c r="D5" s="423"/>
      <c r="E5" s="423"/>
      <c r="F5" s="423"/>
      <c r="G5" s="423"/>
      <c r="H5" s="423"/>
      <c r="I5" s="423"/>
      <c r="J5" s="394" t="s">
        <v>91</v>
      </c>
      <c r="K5" s="394">
        <v>0</v>
      </c>
    </row>
    <row r="6" spans="1:11" ht="18">
      <c r="A6" s="396" t="s">
        <v>92</v>
      </c>
      <c r="B6" s="397" t="s">
        <v>93</v>
      </c>
      <c r="C6" s="397" t="s">
        <v>94</v>
      </c>
      <c r="D6" s="397" t="s">
        <v>95</v>
      </c>
      <c r="E6" s="397" t="s">
        <v>96</v>
      </c>
      <c r="F6" s="397" t="s">
        <v>97</v>
      </c>
      <c r="G6" s="397" t="s">
        <v>98</v>
      </c>
      <c r="H6" s="397" t="s">
        <v>99</v>
      </c>
      <c r="I6" s="397" t="s">
        <v>100</v>
      </c>
      <c r="J6" s="397" t="s">
        <v>101</v>
      </c>
      <c r="K6" s="397" t="s">
        <v>102</v>
      </c>
    </row>
    <row r="7" spans="1:11" ht="18">
      <c r="A7" s="398" t="s">
        <v>84</v>
      </c>
      <c r="B7" s="399">
        <v>45737</v>
      </c>
      <c r="C7" s="398" t="s">
        <v>103</v>
      </c>
      <c r="D7" s="398" t="s">
        <v>127</v>
      </c>
      <c r="E7" s="398" t="s">
        <v>128</v>
      </c>
      <c r="F7" s="398" t="s">
        <v>126</v>
      </c>
      <c r="G7" s="398">
        <v>0</v>
      </c>
      <c r="H7" s="400">
        <v>5400</v>
      </c>
      <c r="I7" s="400">
        <v>5400</v>
      </c>
      <c r="J7" s="398" t="s">
        <v>84</v>
      </c>
      <c r="K7" s="398" t="s">
        <v>84</v>
      </c>
    </row>
    <row r="8" spans="1:11" ht="18">
      <c r="A8" s="401" t="s">
        <v>84</v>
      </c>
      <c r="B8" s="402">
        <v>45737</v>
      </c>
      <c r="C8" s="401" t="s">
        <v>103</v>
      </c>
      <c r="D8" s="401" t="s">
        <v>129</v>
      </c>
      <c r="E8" s="401" t="s">
        <v>128</v>
      </c>
      <c r="F8" s="401" t="s">
        <v>126</v>
      </c>
      <c r="G8" s="401">
        <v>0</v>
      </c>
      <c r="H8" s="403">
        <v>11560</v>
      </c>
      <c r="I8" s="403">
        <v>16960</v>
      </c>
      <c r="J8" s="401" t="s">
        <v>84</v>
      </c>
      <c r="K8" s="401" t="s">
        <v>84</v>
      </c>
    </row>
    <row r="9" spans="1:11" ht="18">
      <c r="A9" s="393" t="s">
        <v>84</v>
      </c>
      <c r="B9" s="393" t="s">
        <v>84</v>
      </c>
      <c r="C9" s="393" t="s">
        <v>84</v>
      </c>
      <c r="D9" s="393" t="s">
        <v>84</v>
      </c>
      <c r="E9" s="393" t="s">
        <v>84</v>
      </c>
      <c r="F9" s="394"/>
      <c r="G9" s="394"/>
      <c r="H9" s="404">
        <f>SUM(H7:H8)</f>
        <v>16960</v>
      </c>
      <c r="I9" s="394"/>
      <c r="J9" s="393" t="s">
        <v>84</v>
      </c>
      <c r="K9" s="393" t="s">
        <v>84</v>
      </c>
    </row>
    <row r="10" spans="1:11" ht="18">
      <c r="A10" s="393" t="s">
        <v>84</v>
      </c>
      <c r="B10" s="393" t="s">
        <v>84</v>
      </c>
      <c r="C10" s="393" t="s">
        <v>84</v>
      </c>
      <c r="D10" s="393" t="s">
        <v>84</v>
      </c>
      <c r="E10" s="393" t="s">
        <v>84</v>
      </c>
      <c r="F10" s="398"/>
      <c r="G10" s="398"/>
      <c r="H10" s="400"/>
      <c r="I10" s="400"/>
      <c r="J10" s="393" t="s">
        <v>84</v>
      </c>
      <c r="K10" s="393" t="s">
        <v>84</v>
      </c>
    </row>
  </sheetData>
  <mergeCells count="7">
    <mergeCell ref="J3:K3"/>
    <mergeCell ref="C4:H4"/>
    <mergeCell ref="B5:I5"/>
    <mergeCell ref="C1:H1"/>
    <mergeCell ref="C2:H2"/>
    <mergeCell ref="A3:B3"/>
    <mergeCell ref="C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72E59-0765-4419-AEDD-E6C9EF363F57}">
  <dimension ref="B3:I5"/>
  <sheetViews>
    <sheetView workbookViewId="0">
      <selection activeCell="D9" sqref="D9"/>
    </sheetView>
  </sheetViews>
  <sheetFormatPr baseColWidth="10" defaultColWidth="8.83203125" defaultRowHeight="15"/>
  <cols>
    <col min="2" max="2" width="27.83203125" bestFit="1" customWidth="1"/>
    <col min="3" max="3" width="12.5" bestFit="1" customWidth="1"/>
    <col min="4" max="4" width="36.5" bestFit="1" customWidth="1"/>
    <col min="5" max="5" width="25.5" bestFit="1" customWidth="1"/>
    <col min="6" max="6" width="26.5" bestFit="1" customWidth="1"/>
    <col min="7" max="7" width="10.5" bestFit="1" customWidth="1"/>
    <col min="8" max="8" width="19.83203125" bestFit="1" customWidth="1"/>
    <col min="9" max="9" width="16.33203125" bestFit="1" customWidth="1"/>
  </cols>
  <sheetData>
    <row r="3" spans="2:9" ht="16">
      <c r="B3" s="301" t="s">
        <v>130</v>
      </c>
      <c r="C3" s="304" t="s">
        <v>131</v>
      </c>
      <c r="D3" s="302" t="s">
        <v>132</v>
      </c>
      <c r="E3" s="304" t="s">
        <v>133</v>
      </c>
      <c r="F3" s="301" t="s">
        <v>134</v>
      </c>
      <c r="G3" s="304" t="s">
        <v>135</v>
      </c>
      <c r="H3" s="301" t="s">
        <v>136</v>
      </c>
      <c r="I3" s="303" t="s">
        <v>137</v>
      </c>
    </row>
    <row r="4" spans="2:9">
      <c r="B4" s="306">
        <f>'Resumen P.P.'!D41</f>
        <v>6505.108038000064</v>
      </c>
      <c r="C4" s="307">
        <f>Hoja1!C5</f>
        <v>138.726</v>
      </c>
      <c r="D4" s="308">
        <f>Hoja1!C4</f>
        <v>138.34299999999999</v>
      </c>
      <c r="E4" s="309">
        <f>C4/D4</f>
        <v>1.0027684812386606</v>
      </c>
      <c r="F4" s="310">
        <f>B4*E4</f>
        <v>6523.1173075587276</v>
      </c>
      <c r="G4" s="311">
        <f>Hoja1!I4*2</f>
        <v>2.94</v>
      </c>
      <c r="H4" s="312">
        <f>F4*G4%</f>
        <v>191.77964884222658</v>
      </c>
      <c r="I4" s="305">
        <f>F4+H4</f>
        <v>6714.896956400954</v>
      </c>
    </row>
    <row r="5" spans="2:9">
      <c r="F5" s="194">
        <f>F4-B4</f>
        <v>18.009269558663618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5C7B-F84C-4C34-B8CF-DBEA62B13E6E}">
  <dimension ref="B3:I15"/>
  <sheetViews>
    <sheetView workbookViewId="0">
      <selection activeCell="C4" sqref="C4:C5"/>
    </sheetView>
  </sheetViews>
  <sheetFormatPr baseColWidth="10" defaultColWidth="11" defaultRowHeight="15"/>
  <cols>
    <col min="1" max="16384" width="11" style="119"/>
  </cols>
  <sheetData>
    <row r="3" spans="2:9" ht="17">
      <c r="B3" s="294" t="s">
        <v>138</v>
      </c>
      <c r="C3" s="295">
        <v>2025</v>
      </c>
      <c r="D3" s="295">
        <v>2024</v>
      </c>
      <c r="E3" s="295">
        <v>2023</v>
      </c>
      <c r="F3" s="295">
        <v>2022</v>
      </c>
      <c r="G3" s="296">
        <v>2021</v>
      </c>
      <c r="I3" s="119" t="s">
        <v>139</v>
      </c>
    </row>
    <row r="4" spans="2:9" ht="17">
      <c r="B4" s="297" t="s">
        <v>140</v>
      </c>
      <c r="C4" s="300">
        <v>138.34299999999999</v>
      </c>
      <c r="D4" s="293">
        <v>133555</v>
      </c>
      <c r="E4" s="293">
        <v>1273360</v>
      </c>
      <c r="F4" s="293">
        <v>1180020</v>
      </c>
      <c r="G4" s="293">
        <v>1102100</v>
      </c>
      <c r="I4" s="119">
        <v>1.47</v>
      </c>
    </row>
    <row r="5" spans="2:9" ht="17">
      <c r="B5" s="298" t="s">
        <v>141</v>
      </c>
      <c r="C5" s="300">
        <v>138.726</v>
      </c>
      <c r="D5" s="293">
        <v>133681</v>
      </c>
      <c r="E5" s="293">
        <v>1280460</v>
      </c>
      <c r="F5" s="293">
        <v>1189810</v>
      </c>
      <c r="G5" s="293">
        <v>1109070</v>
      </c>
    </row>
    <row r="6" spans="2:9" ht="17">
      <c r="B6" s="298" t="s">
        <v>142</v>
      </c>
      <c r="C6" s="293" t="s">
        <v>84</v>
      </c>
      <c r="D6" s="293">
        <v>1340650</v>
      </c>
      <c r="E6" s="293">
        <v>1283890</v>
      </c>
      <c r="F6" s="293">
        <v>1201590</v>
      </c>
      <c r="G6" s="293">
        <v>1118240</v>
      </c>
    </row>
    <row r="7" spans="2:9" ht="17">
      <c r="B7" s="298" t="s">
        <v>143</v>
      </c>
      <c r="C7" s="293" t="s">
        <v>84</v>
      </c>
      <c r="D7" s="293">
        <v>1343360</v>
      </c>
      <c r="E7" s="293">
        <v>1283630</v>
      </c>
      <c r="F7" s="293">
        <v>1208090</v>
      </c>
      <c r="G7" s="293">
        <v>1121900</v>
      </c>
    </row>
    <row r="8" spans="2:9" ht="17">
      <c r="B8" s="298" t="s">
        <v>144</v>
      </c>
      <c r="C8" s="293" t="s">
        <v>84</v>
      </c>
      <c r="D8" s="293">
        <v>1340870</v>
      </c>
      <c r="E8" s="293">
        <v>1280840</v>
      </c>
      <c r="F8" s="293">
        <v>1210220</v>
      </c>
      <c r="G8" s="293">
        <v>1124190</v>
      </c>
    </row>
    <row r="9" spans="2:9" ht="17">
      <c r="B9" s="298" t="s">
        <v>145</v>
      </c>
      <c r="C9" s="293" t="s">
        <v>84</v>
      </c>
      <c r="D9" s="293">
        <v>1345940</v>
      </c>
      <c r="E9" s="293">
        <v>1282140</v>
      </c>
      <c r="F9" s="293">
        <v>1220440</v>
      </c>
      <c r="G9" s="293">
        <v>1130180</v>
      </c>
    </row>
    <row r="10" spans="2:9" ht="17">
      <c r="B10" s="298" t="s">
        <v>146</v>
      </c>
      <c r="C10" s="293" t="s">
        <v>84</v>
      </c>
      <c r="D10" s="293">
        <v>1360030</v>
      </c>
      <c r="E10" s="293">
        <v>1288320</v>
      </c>
      <c r="F10" s="293">
        <v>1229480</v>
      </c>
      <c r="G10" s="293">
        <v>1136820</v>
      </c>
    </row>
    <row r="11" spans="2:9" ht="17">
      <c r="B11" s="298" t="s">
        <v>147</v>
      </c>
      <c r="C11" s="293" t="s">
        <v>84</v>
      </c>
      <c r="D11" s="293">
        <v>1360130</v>
      </c>
      <c r="E11" s="293">
        <v>1295450</v>
      </c>
      <c r="F11" s="293">
        <v>1238030</v>
      </c>
      <c r="G11" s="293">
        <v>1138990</v>
      </c>
    </row>
    <row r="12" spans="2:9" ht="17">
      <c r="B12" s="298" t="s">
        <v>148</v>
      </c>
      <c r="C12" s="293" t="s">
        <v>84</v>
      </c>
      <c r="D12" s="293">
        <v>1360800</v>
      </c>
      <c r="E12" s="293">
        <v>1301200</v>
      </c>
      <c r="F12" s="293">
        <v>1245710</v>
      </c>
      <c r="G12" s="293">
        <v>1146010</v>
      </c>
    </row>
    <row r="13" spans="2:9" ht="17">
      <c r="B13" s="298" t="s">
        <v>149</v>
      </c>
      <c r="C13" s="293" t="s">
        <v>84</v>
      </c>
      <c r="D13" s="293">
        <v>1368280</v>
      </c>
      <c r="E13" s="293">
        <v>1306090</v>
      </c>
      <c r="F13" s="293">
        <v>1252760</v>
      </c>
      <c r="G13" s="293">
        <v>1155610</v>
      </c>
    </row>
    <row r="14" spans="2:9" ht="17">
      <c r="B14" s="298" t="s">
        <v>150</v>
      </c>
      <c r="C14" s="293" t="s">
        <v>84</v>
      </c>
      <c r="D14" s="293">
        <v>1374240</v>
      </c>
      <c r="E14" s="293">
        <v>1314450</v>
      </c>
      <c r="F14" s="293">
        <v>1259970</v>
      </c>
      <c r="G14" s="293">
        <v>1168840</v>
      </c>
    </row>
    <row r="15" spans="2:9" ht="17">
      <c r="B15" s="299" t="s">
        <v>151</v>
      </c>
      <c r="C15" s="293" t="s">
        <v>84</v>
      </c>
      <c r="D15" s="293">
        <v>1379490</v>
      </c>
      <c r="E15" s="293">
        <v>1323730</v>
      </c>
      <c r="F15" s="293">
        <v>1264780</v>
      </c>
      <c r="G15" s="293">
        <v>1173080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A72E-9499-4101-964F-8E91EFC5C7AD}">
  <sheetPr filterMode="1"/>
  <dimension ref="A1:R83"/>
  <sheetViews>
    <sheetView workbookViewId="0">
      <selection activeCell="C78" sqref="C78"/>
    </sheetView>
  </sheetViews>
  <sheetFormatPr baseColWidth="10" defaultColWidth="9.1640625" defaultRowHeight="15"/>
  <cols>
    <col min="1" max="1" width="48" customWidth="1"/>
    <col min="2" max="2" width="17.6640625" customWidth="1"/>
    <col min="3" max="3" width="15.6640625" style="194" bestFit="1" customWidth="1"/>
    <col min="4" max="4" width="14.6640625" style="194" bestFit="1" customWidth="1"/>
    <col min="5" max="5" width="11" style="194" bestFit="1" customWidth="1"/>
    <col min="6" max="6" width="10" style="194" bestFit="1" customWidth="1"/>
    <col min="7" max="7" width="9.6640625" style="194" bestFit="1" customWidth="1"/>
    <col min="8" max="8" width="10.1640625" style="194" bestFit="1" customWidth="1"/>
    <col min="9" max="9" width="9.83203125" style="194" bestFit="1" customWidth="1"/>
    <col min="10" max="10" width="12.5" style="194" bestFit="1" customWidth="1"/>
    <col min="11" max="11" width="16.33203125" style="194" bestFit="1" customWidth="1"/>
    <col min="12" max="12" width="13.6640625" style="194" bestFit="1" customWidth="1"/>
    <col min="13" max="13" width="15.5" style="194" bestFit="1" customWidth="1"/>
    <col min="14" max="14" width="14.6640625" style="194" bestFit="1" customWidth="1"/>
    <col min="15" max="15" width="15.1640625" style="194" bestFit="1" customWidth="1"/>
    <col min="16" max="16" width="24.33203125" style="119" bestFit="1" customWidth="1"/>
    <col min="17" max="17" width="15.5" style="119" bestFit="1" customWidth="1"/>
    <col min="18" max="18" width="11.6640625" style="119" bestFit="1" customWidth="1"/>
  </cols>
  <sheetData>
    <row r="1" spans="1:18">
      <c r="A1" s="183" t="s">
        <v>84</v>
      </c>
      <c r="B1" s="199" t="s">
        <v>0</v>
      </c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88" t="s">
        <v>84</v>
      </c>
      <c r="O1" s="188" t="s">
        <v>84</v>
      </c>
    </row>
    <row r="2" spans="1:18">
      <c r="A2" s="183" t="s">
        <v>84</v>
      </c>
      <c r="B2" s="199" t="s">
        <v>85</v>
      </c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88"/>
      <c r="O2" s="188"/>
    </row>
    <row r="3" spans="1:18">
      <c r="A3" s="199" t="s">
        <v>86</v>
      </c>
      <c r="B3" s="199" t="s">
        <v>152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269"/>
      <c r="O3" s="269"/>
    </row>
    <row r="4" spans="1:18">
      <c r="A4" t="s">
        <v>84</v>
      </c>
      <c r="B4" t="s">
        <v>84</v>
      </c>
      <c r="C4" s="194" t="s">
        <v>5</v>
      </c>
      <c r="D4" s="194" t="s">
        <v>6</v>
      </c>
      <c r="E4" s="194" t="s">
        <v>7</v>
      </c>
      <c r="F4" s="194" t="s">
        <v>8</v>
      </c>
      <c r="G4" s="194" t="s">
        <v>9</v>
      </c>
      <c r="H4" s="194" t="s">
        <v>10</v>
      </c>
      <c r="I4" s="194" t="s">
        <v>11</v>
      </c>
      <c r="J4" s="194" t="s">
        <v>12</v>
      </c>
      <c r="K4" s="194" t="s">
        <v>13</v>
      </c>
      <c r="L4" s="194" t="s">
        <v>14</v>
      </c>
      <c r="M4" s="194" t="s">
        <v>15</v>
      </c>
      <c r="N4" s="194" t="s">
        <v>16</v>
      </c>
      <c r="O4" s="194" t="s">
        <v>153</v>
      </c>
      <c r="P4" s="119" t="s">
        <v>154</v>
      </c>
      <c r="Q4" s="119" t="s">
        <v>155</v>
      </c>
      <c r="R4" s="119" t="s">
        <v>156</v>
      </c>
    </row>
    <row r="5" spans="1:18" hidden="1">
      <c r="A5" s="199" t="s">
        <v>157</v>
      </c>
      <c r="B5" s="199"/>
      <c r="C5" s="188" t="s">
        <v>84</v>
      </c>
      <c r="D5" s="188" t="s">
        <v>84</v>
      </c>
      <c r="E5" s="188" t="s">
        <v>84</v>
      </c>
      <c r="F5" s="188" t="s">
        <v>84</v>
      </c>
      <c r="G5" s="188" t="s">
        <v>84</v>
      </c>
      <c r="H5" s="188" t="s">
        <v>84</v>
      </c>
      <c r="I5" s="188" t="s">
        <v>84</v>
      </c>
      <c r="J5" s="188" t="s">
        <v>84</v>
      </c>
      <c r="K5" s="188" t="s">
        <v>84</v>
      </c>
      <c r="L5" s="188" t="s">
        <v>84</v>
      </c>
      <c r="M5" s="188" t="s">
        <v>84</v>
      </c>
      <c r="N5" s="188" t="s">
        <v>84</v>
      </c>
      <c r="O5" s="188" t="s">
        <v>84</v>
      </c>
    </row>
    <row r="6" spans="1:18" s="258" customFormat="1">
      <c r="A6" s="279" t="s">
        <v>157</v>
      </c>
      <c r="B6" s="279"/>
      <c r="C6" s="280">
        <v>25661509.289999999</v>
      </c>
      <c r="D6" s="280">
        <v>8272271.5300000003</v>
      </c>
      <c r="E6" s="280" t="s">
        <v>158</v>
      </c>
      <c r="F6" s="280" t="s">
        <v>159</v>
      </c>
      <c r="G6" s="280" t="s">
        <v>159</v>
      </c>
      <c r="H6" s="280" t="s">
        <v>160</v>
      </c>
      <c r="I6" s="280" t="s">
        <v>159</v>
      </c>
      <c r="J6" s="280" t="s">
        <v>161</v>
      </c>
      <c r="K6" s="280" t="s">
        <v>162</v>
      </c>
      <c r="L6" s="280" t="s">
        <v>163</v>
      </c>
      <c r="M6" s="280" t="s">
        <v>164</v>
      </c>
      <c r="N6" s="280" t="s">
        <v>165</v>
      </c>
      <c r="O6" s="280">
        <v>33933780.82</v>
      </c>
      <c r="P6" s="270">
        <f>'Resumen P.P.'!P11</f>
        <v>43263088.992382005</v>
      </c>
      <c r="Q6" s="270">
        <f>O6-P6</f>
        <v>-9329308.1723820046</v>
      </c>
    </row>
    <row r="7" spans="1:18" s="258" customFormat="1">
      <c r="A7" s="281" t="s">
        <v>166</v>
      </c>
      <c r="B7" s="281"/>
      <c r="C7" s="282">
        <v>4215287.67</v>
      </c>
      <c r="D7" s="282">
        <v>1490445.61</v>
      </c>
      <c r="E7" s="282" t="s">
        <v>158</v>
      </c>
      <c r="F7" s="282" t="s">
        <v>159</v>
      </c>
      <c r="G7" s="282" t="s">
        <v>159</v>
      </c>
      <c r="H7" s="282" t="s">
        <v>160</v>
      </c>
      <c r="I7" s="282" t="s">
        <v>159</v>
      </c>
      <c r="J7" s="282" t="s">
        <v>161</v>
      </c>
      <c r="K7" s="282" t="s">
        <v>162</v>
      </c>
      <c r="L7" s="282" t="s">
        <v>163</v>
      </c>
      <c r="M7" s="282" t="s">
        <v>164</v>
      </c>
      <c r="N7" s="282" t="s">
        <v>165</v>
      </c>
      <c r="O7" s="282">
        <v>5705733.2800000003</v>
      </c>
      <c r="Q7" s="270"/>
    </row>
    <row r="8" spans="1:18" s="258" customFormat="1">
      <c r="A8" s="281" t="s">
        <v>167</v>
      </c>
      <c r="B8" s="281"/>
      <c r="C8" s="282">
        <v>21336221.370000001</v>
      </c>
      <c r="D8" s="282">
        <v>6688819.7999999998</v>
      </c>
      <c r="E8" s="282" t="s">
        <v>158</v>
      </c>
      <c r="F8" s="282" t="s">
        <v>159</v>
      </c>
      <c r="G8" s="282" t="s">
        <v>159</v>
      </c>
      <c r="H8" s="282" t="s">
        <v>160</v>
      </c>
      <c r="I8" s="282" t="s">
        <v>159</v>
      </c>
      <c r="J8" s="282" t="s">
        <v>161</v>
      </c>
      <c r="K8" s="282" t="s">
        <v>162</v>
      </c>
      <c r="L8" s="282" t="s">
        <v>163</v>
      </c>
      <c r="M8" s="282" t="s">
        <v>164</v>
      </c>
      <c r="N8" s="282" t="s">
        <v>165</v>
      </c>
      <c r="O8" s="282">
        <v>28025041.170000002</v>
      </c>
      <c r="Q8" s="270"/>
    </row>
    <row r="9" spans="1:18" s="258" customFormat="1">
      <c r="A9" s="281" t="s">
        <v>168</v>
      </c>
      <c r="B9" s="281"/>
      <c r="C9" s="282">
        <v>110000.25</v>
      </c>
      <c r="D9" s="282">
        <v>93006.12</v>
      </c>
      <c r="E9" s="282" t="s">
        <v>158</v>
      </c>
      <c r="F9" s="282" t="s">
        <v>159</v>
      </c>
      <c r="G9" s="282" t="s">
        <v>159</v>
      </c>
      <c r="H9" s="282" t="s">
        <v>160</v>
      </c>
      <c r="I9" s="282" t="s">
        <v>159</v>
      </c>
      <c r="J9" s="282" t="s">
        <v>161</v>
      </c>
      <c r="K9" s="282" t="s">
        <v>162</v>
      </c>
      <c r="L9" s="282" t="s">
        <v>163</v>
      </c>
      <c r="M9" s="282" t="s">
        <v>164</v>
      </c>
      <c r="N9" s="282" t="s">
        <v>165</v>
      </c>
      <c r="O9" s="282">
        <v>203006.37</v>
      </c>
      <c r="P9" s="270">
        <f>'Resumen P.P.'!P15</f>
        <v>203006.69</v>
      </c>
      <c r="Q9" s="270">
        <f t="shared" ref="Q9" si="0">O9-P9</f>
        <v>-0.32000000000698492</v>
      </c>
    </row>
    <row r="10" spans="1:18" hidden="1">
      <c r="A10" s="273" t="s">
        <v>169</v>
      </c>
      <c r="B10" s="273"/>
      <c r="C10" s="274">
        <v>25661509.289999999</v>
      </c>
      <c r="D10" s="274">
        <v>8272271.5300000003</v>
      </c>
      <c r="E10" s="274" t="s">
        <v>158</v>
      </c>
      <c r="F10" s="274" t="s">
        <v>159</v>
      </c>
      <c r="G10" s="274" t="s">
        <v>159</v>
      </c>
      <c r="H10" s="274" t="s">
        <v>160</v>
      </c>
      <c r="I10" s="274" t="s">
        <v>159</v>
      </c>
      <c r="J10" s="274" t="s">
        <v>161</v>
      </c>
      <c r="K10" s="274" t="s">
        <v>162</v>
      </c>
      <c r="L10" s="274" t="s">
        <v>163</v>
      </c>
      <c r="M10" s="274" t="s">
        <v>164</v>
      </c>
      <c r="N10" s="274" t="s">
        <v>165</v>
      </c>
      <c r="O10" s="274">
        <v>33933780.82</v>
      </c>
    </row>
    <row r="11" spans="1:18" hidden="1">
      <c r="A11" s="273" t="s">
        <v>52</v>
      </c>
      <c r="B11" s="273"/>
      <c r="C11" s="274" t="s">
        <v>84</v>
      </c>
      <c r="D11" s="274" t="s">
        <v>84</v>
      </c>
      <c r="E11" s="274" t="s">
        <v>84</v>
      </c>
      <c r="F11" s="274" t="s">
        <v>84</v>
      </c>
      <c r="G11" s="274" t="s">
        <v>84</v>
      </c>
      <c r="H11" s="274" t="s">
        <v>84</v>
      </c>
      <c r="I11" s="274" t="s">
        <v>84</v>
      </c>
      <c r="J11" s="274" t="s">
        <v>84</v>
      </c>
      <c r="K11" s="274" t="s">
        <v>84</v>
      </c>
      <c r="L11" s="274" t="s">
        <v>84</v>
      </c>
      <c r="M11" s="274" t="s">
        <v>84</v>
      </c>
      <c r="N11" s="274" t="s">
        <v>84</v>
      </c>
      <c r="O11" s="274" t="s">
        <v>84</v>
      </c>
    </row>
    <row r="12" spans="1:18" hidden="1">
      <c r="A12" s="273" t="s">
        <v>170</v>
      </c>
      <c r="B12" s="273"/>
      <c r="C12" s="277" t="s">
        <v>84</v>
      </c>
      <c r="D12" s="277" t="s">
        <v>84</v>
      </c>
      <c r="E12" s="277" t="s">
        <v>84</v>
      </c>
      <c r="F12" s="277" t="s">
        <v>84</v>
      </c>
      <c r="G12" s="277" t="s">
        <v>84</v>
      </c>
      <c r="H12" s="277" t="s">
        <v>84</v>
      </c>
      <c r="I12" s="277" t="s">
        <v>84</v>
      </c>
      <c r="J12" s="277" t="s">
        <v>84</v>
      </c>
      <c r="K12" s="277" t="s">
        <v>84</v>
      </c>
      <c r="L12" s="277" t="s">
        <v>84</v>
      </c>
      <c r="M12" s="277" t="s">
        <v>84</v>
      </c>
      <c r="N12" s="277" t="s">
        <v>84</v>
      </c>
      <c r="O12" s="277" t="s">
        <v>84</v>
      </c>
    </row>
    <row r="13" spans="1:18" hidden="1">
      <c r="A13" s="273" t="s">
        <v>171</v>
      </c>
      <c r="B13" s="273"/>
      <c r="C13" s="274">
        <v>277218.21999999997</v>
      </c>
      <c r="D13" s="274">
        <v>103340.61</v>
      </c>
      <c r="E13" s="274" t="s">
        <v>158</v>
      </c>
      <c r="F13" s="274" t="s">
        <v>159</v>
      </c>
      <c r="G13" s="274" t="s">
        <v>159</v>
      </c>
      <c r="H13" s="274" t="s">
        <v>160</v>
      </c>
      <c r="I13" s="274" t="s">
        <v>159</v>
      </c>
      <c r="J13" s="274" t="s">
        <v>161</v>
      </c>
      <c r="K13" s="274" t="s">
        <v>162</v>
      </c>
      <c r="L13" s="274" t="s">
        <v>163</v>
      </c>
      <c r="M13" s="274" t="s">
        <v>164</v>
      </c>
      <c r="N13" s="274" t="s">
        <v>165</v>
      </c>
      <c r="O13" s="274">
        <v>380558.83</v>
      </c>
    </row>
    <row r="14" spans="1:18" hidden="1">
      <c r="A14" s="275" t="s">
        <v>171</v>
      </c>
      <c r="B14" s="275"/>
      <c r="C14" s="276">
        <v>277218.21999999997</v>
      </c>
      <c r="D14" s="276">
        <v>103340.61</v>
      </c>
      <c r="E14" s="276" t="s">
        <v>158</v>
      </c>
      <c r="F14" s="276" t="s">
        <v>159</v>
      </c>
      <c r="G14" s="276" t="s">
        <v>159</v>
      </c>
      <c r="H14" s="276" t="s">
        <v>160</v>
      </c>
      <c r="I14" s="276" t="s">
        <v>159</v>
      </c>
      <c r="J14" s="276" t="s">
        <v>161</v>
      </c>
      <c r="K14" s="276" t="s">
        <v>162</v>
      </c>
      <c r="L14" s="276" t="s">
        <v>163</v>
      </c>
      <c r="M14" s="276" t="s">
        <v>164</v>
      </c>
      <c r="N14" s="276" t="s">
        <v>165</v>
      </c>
      <c r="O14" s="276">
        <v>380558.83</v>
      </c>
    </row>
    <row r="15" spans="1:18" hidden="1">
      <c r="A15" s="273" t="s">
        <v>169</v>
      </c>
      <c r="B15" s="273"/>
      <c r="C15" s="278">
        <v>-277218.21999999997</v>
      </c>
      <c r="D15" s="278">
        <v>-103340.61</v>
      </c>
      <c r="E15" s="274" t="s">
        <v>158</v>
      </c>
      <c r="F15" s="274" t="s">
        <v>159</v>
      </c>
      <c r="G15" s="274" t="s">
        <v>159</v>
      </c>
      <c r="H15" s="274" t="s">
        <v>160</v>
      </c>
      <c r="I15" s="274" t="s">
        <v>159</v>
      </c>
      <c r="J15" s="274" t="s">
        <v>161</v>
      </c>
      <c r="K15" s="274" t="s">
        <v>162</v>
      </c>
      <c r="L15" s="274" t="s">
        <v>163</v>
      </c>
      <c r="M15" s="274" t="s">
        <v>164</v>
      </c>
      <c r="N15" s="274" t="s">
        <v>165</v>
      </c>
      <c r="O15" s="278">
        <v>-380558.83</v>
      </c>
    </row>
    <row r="16" spans="1:18" hidden="1">
      <c r="A16" s="273" t="s">
        <v>52</v>
      </c>
      <c r="B16" s="273"/>
      <c r="C16" s="274" t="s">
        <v>84</v>
      </c>
      <c r="D16" s="274" t="s">
        <v>84</v>
      </c>
      <c r="E16" s="274" t="s">
        <v>84</v>
      </c>
      <c r="F16" s="274" t="s">
        <v>84</v>
      </c>
      <c r="G16" s="274" t="s">
        <v>84</v>
      </c>
      <c r="H16" s="274" t="s">
        <v>84</v>
      </c>
      <c r="I16" s="274" t="s">
        <v>84</v>
      </c>
      <c r="J16" s="274" t="s">
        <v>84</v>
      </c>
      <c r="K16" s="274" t="s">
        <v>84</v>
      </c>
      <c r="L16" s="274" t="s">
        <v>84</v>
      </c>
      <c r="M16" s="274" t="s">
        <v>84</v>
      </c>
      <c r="N16" s="274" t="s">
        <v>84</v>
      </c>
      <c r="O16" s="274" t="s">
        <v>84</v>
      </c>
    </row>
    <row r="17" spans="1:15" hidden="1">
      <c r="A17" s="273" t="s">
        <v>172</v>
      </c>
      <c r="B17" s="273"/>
      <c r="C17" s="277" t="s">
        <v>84</v>
      </c>
      <c r="D17" s="277" t="s">
        <v>84</v>
      </c>
      <c r="E17" s="277" t="s">
        <v>84</v>
      </c>
      <c r="F17" s="277" t="s">
        <v>84</v>
      </c>
      <c r="G17" s="277" t="s">
        <v>84</v>
      </c>
      <c r="H17" s="277" t="s">
        <v>84</v>
      </c>
      <c r="I17" s="277" t="s">
        <v>84</v>
      </c>
      <c r="J17" s="277" t="s">
        <v>84</v>
      </c>
      <c r="K17" s="277" t="s">
        <v>84</v>
      </c>
      <c r="L17" s="277" t="s">
        <v>84</v>
      </c>
      <c r="M17" s="277" t="s">
        <v>84</v>
      </c>
      <c r="N17" s="277" t="s">
        <v>84</v>
      </c>
      <c r="O17" s="277" t="s">
        <v>84</v>
      </c>
    </row>
    <row r="18" spans="1:15" hidden="1">
      <c r="A18" s="273" t="s">
        <v>173</v>
      </c>
      <c r="B18" s="273"/>
      <c r="C18" s="274">
        <v>56138.61</v>
      </c>
      <c r="D18" s="274">
        <v>318182.07</v>
      </c>
      <c r="E18" s="274" t="s">
        <v>158</v>
      </c>
      <c r="F18" s="274" t="s">
        <v>159</v>
      </c>
      <c r="G18" s="274" t="s">
        <v>159</v>
      </c>
      <c r="H18" s="274" t="s">
        <v>160</v>
      </c>
      <c r="I18" s="274" t="s">
        <v>159</v>
      </c>
      <c r="J18" s="274" t="s">
        <v>161</v>
      </c>
      <c r="K18" s="274" t="s">
        <v>162</v>
      </c>
      <c r="L18" s="274" t="s">
        <v>163</v>
      </c>
      <c r="M18" s="274" t="s">
        <v>164</v>
      </c>
      <c r="N18" s="274" t="s">
        <v>165</v>
      </c>
      <c r="O18" s="274">
        <v>374320.68</v>
      </c>
    </row>
    <row r="19" spans="1:15" hidden="1">
      <c r="A19" s="275" t="s">
        <v>174</v>
      </c>
      <c r="B19" s="275"/>
      <c r="C19" s="276">
        <v>6.01</v>
      </c>
      <c r="D19" s="276">
        <v>2.81</v>
      </c>
      <c r="E19" s="276" t="s">
        <v>158</v>
      </c>
      <c r="F19" s="276" t="s">
        <v>159</v>
      </c>
      <c r="G19" s="276" t="s">
        <v>159</v>
      </c>
      <c r="H19" s="276" t="s">
        <v>160</v>
      </c>
      <c r="I19" s="276" t="s">
        <v>159</v>
      </c>
      <c r="J19" s="276" t="s">
        <v>161</v>
      </c>
      <c r="K19" s="276" t="s">
        <v>162</v>
      </c>
      <c r="L19" s="276" t="s">
        <v>163</v>
      </c>
      <c r="M19" s="276" t="s">
        <v>164</v>
      </c>
      <c r="N19" s="276" t="s">
        <v>165</v>
      </c>
      <c r="O19" s="276">
        <v>8.82</v>
      </c>
    </row>
    <row r="20" spans="1:15" hidden="1">
      <c r="A20" s="275" t="s">
        <v>175</v>
      </c>
      <c r="B20" s="275"/>
      <c r="C20" s="276">
        <v>27333.599999999999</v>
      </c>
      <c r="D20" s="276">
        <v>289079.26</v>
      </c>
      <c r="E20" s="276" t="s">
        <v>158</v>
      </c>
      <c r="F20" s="276" t="s">
        <v>159</v>
      </c>
      <c r="G20" s="276" t="s">
        <v>159</v>
      </c>
      <c r="H20" s="276" t="s">
        <v>160</v>
      </c>
      <c r="I20" s="276" t="s">
        <v>159</v>
      </c>
      <c r="J20" s="276" t="s">
        <v>161</v>
      </c>
      <c r="K20" s="276" t="s">
        <v>162</v>
      </c>
      <c r="L20" s="276" t="s">
        <v>163</v>
      </c>
      <c r="M20" s="276" t="s">
        <v>164</v>
      </c>
      <c r="N20" s="276" t="s">
        <v>165</v>
      </c>
      <c r="O20" s="276">
        <v>316412.86</v>
      </c>
    </row>
    <row r="21" spans="1:15" hidden="1">
      <c r="A21" s="275" t="s">
        <v>176</v>
      </c>
      <c r="B21" s="275"/>
      <c r="C21" s="276">
        <v>28799</v>
      </c>
      <c r="D21" s="276">
        <v>29100</v>
      </c>
      <c r="E21" s="276" t="s">
        <v>158</v>
      </c>
      <c r="F21" s="276" t="s">
        <v>159</v>
      </c>
      <c r="G21" s="276" t="s">
        <v>159</v>
      </c>
      <c r="H21" s="276" t="s">
        <v>160</v>
      </c>
      <c r="I21" s="276" t="s">
        <v>159</v>
      </c>
      <c r="J21" s="276" t="s">
        <v>161</v>
      </c>
      <c r="K21" s="276" t="s">
        <v>162</v>
      </c>
      <c r="L21" s="276" t="s">
        <v>163</v>
      </c>
      <c r="M21" s="276" t="s">
        <v>164</v>
      </c>
      <c r="N21" s="276" t="s">
        <v>165</v>
      </c>
      <c r="O21" s="276">
        <v>57899</v>
      </c>
    </row>
    <row r="22" spans="1:15" hidden="1">
      <c r="A22" s="273" t="s">
        <v>177</v>
      </c>
      <c r="B22" s="273"/>
      <c r="C22" s="274">
        <v>26536.77</v>
      </c>
      <c r="D22" s="274">
        <v>256600.46</v>
      </c>
      <c r="E22" s="274" t="s">
        <v>158</v>
      </c>
      <c r="F22" s="274" t="s">
        <v>159</v>
      </c>
      <c r="G22" s="274" t="s">
        <v>159</v>
      </c>
      <c r="H22" s="274" t="s">
        <v>160</v>
      </c>
      <c r="I22" s="274" t="s">
        <v>159</v>
      </c>
      <c r="J22" s="274" t="s">
        <v>161</v>
      </c>
      <c r="K22" s="274" t="s">
        <v>162</v>
      </c>
      <c r="L22" s="274" t="s">
        <v>163</v>
      </c>
      <c r="M22" s="274" t="s">
        <v>164</v>
      </c>
      <c r="N22" s="274" t="s">
        <v>165</v>
      </c>
      <c r="O22" s="274">
        <v>283137.23</v>
      </c>
    </row>
    <row r="23" spans="1:15" hidden="1">
      <c r="A23" s="275" t="s">
        <v>178</v>
      </c>
      <c r="B23" s="275"/>
      <c r="C23" s="276" t="s">
        <v>162</v>
      </c>
      <c r="D23" s="276">
        <v>1437.87</v>
      </c>
      <c r="E23" s="276" t="s">
        <v>158</v>
      </c>
      <c r="F23" s="276" t="s">
        <v>159</v>
      </c>
      <c r="G23" s="276" t="s">
        <v>159</v>
      </c>
      <c r="H23" s="276" t="s">
        <v>160</v>
      </c>
      <c r="I23" s="276" t="s">
        <v>159</v>
      </c>
      <c r="J23" s="276" t="s">
        <v>161</v>
      </c>
      <c r="K23" s="276" t="s">
        <v>162</v>
      </c>
      <c r="L23" s="276" t="s">
        <v>163</v>
      </c>
      <c r="M23" s="276" t="s">
        <v>164</v>
      </c>
      <c r="N23" s="276" t="s">
        <v>165</v>
      </c>
      <c r="O23" s="276">
        <v>1437.87</v>
      </c>
    </row>
    <row r="24" spans="1:15" hidden="1">
      <c r="A24" s="275" t="s">
        <v>179</v>
      </c>
      <c r="B24" s="275"/>
      <c r="C24" s="276">
        <v>23174.7</v>
      </c>
      <c r="D24" s="276">
        <v>23079.62</v>
      </c>
      <c r="E24" s="276" t="s">
        <v>158</v>
      </c>
      <c r="F24" s="276" t="s">
        <v>159</v>
      </c>
      <c r="G24" s="276" t="s">
        <v>159</v>
      </c>
      <c r="H24" s="276" t="s">
        <v>160</v>
      </c>
      <c r="I24" s="276" t="s">
        <v>159</v>
      </c>
      <c r="J24" s="276" t="s">
        <v>161</v>
      </c>
      <c r="K24" s="276" t="s">
        <v>162</v>
      </c>
      <c r="L24" s="276" t="s">
        <v>163</v>
      </c>
      <c r="M24" s="276" t="s">
        <v>164</v>
      </c>
      <c r="N24" s="276" t="s">
        <v>165</v>
      </c>
      <c r="O24" s="276">
        <v>46254.32</v>
      </c>
    </row>
    <row r="25" spans="1:15" hidden="1">
      <c r="A25" s="275" t="s">
        <v>180</v>
      </c>
      <c r="B25" s="275"/>
      <c r="C25" s="276">
        <v>3362.07</v>
      </c>
      <c r="D25" s="276">
        <v>229910.56</v>
      </c>
      <c r="E25" s="276" t="s">
        <v>158</v>
      </c>
      <c r="F25" s="276" t="s">
        <v>159</v>
      </c>
      <c r="G25" s="276" t="s">
        <v>159</v>
      </c>
      <c r="H25" s="276" t="s">
        <v>160</v>
      </c>
      <c r="I25" s="276" t="s">
        <v>159</v>
      </c>
      <c r="J25" s="276" t="s">
        <v>161</v>
      </c>
      <c r="K25" s="276" t="s">
        <v>162</v>
      </c>
      <c r="L25" s="276" t="s">
        <v>163</v>
      </c>
      <c r="M25" s="276" t="s">
        <v>164</v>
      </c>
      <c r="N25" s="276" t="s">
        <v>165</v>
      </c>
      <c r="O25" s="276">
        <v>233272.63</v>
      </c>
    </row>
    <row r="26" spans="1:15" hidden="1">
      <c r="A26" s="275" t="s">
        <v>181</v>
      </c>
      <c r="B26" s="275"/>
      <c r="C26" s="276" t="s">
        <v>162</v>
      </c>
      <c r="D26" s="276">
        <v>2172.41</v>
      </c>
      <c r="E26" s="276" t="s">
        <v>158</v>
      </c>
      <c r="F26" s="276" t="s">
        <v>159</v>
      </c>
      <c r="G26" s="276" t="s">
        <v>159</v>
      </c>
      <c r="H26" s="276" t="s">
        <v>160</v>
      </c>
      <c r="I26" s="276" t="s">
        <v>159</v>
      </c>
      <c r="J26" s="276" t="s">
        <v>161</v>
      </c>
      <c r="K26" s="276" t="s">
        <v>162</v>
      </c>
      <c r="L26" s="276" t="s">
        <v>163</v>
      </c>
      <c r="M26" s="276" t="s">
        <v>164</v>
      </c>
      <c r="N26" s="276" t="s">
        <v>165</v>
      </c>
      <c r="O26" s="276">
        <v>2172.41</v>
      </c>
    </row>
    <row r="27" spans="1:15" hidden="1">
      <c r="A27" s="273" t="s">
        <v>173</v>
      </c>
      <c r="B27" s="273"/>
      <c r="C27" s="274">
        <v>4600245.16</v>
      </c>
      <c r="D27" s="274">
        <v>3095006.34</v>
      </c>
      <c r="E27" s="274" t="s">
        <v>158</v>
      </c>
      <c r="F27" s="274" t="s">
        <v>159</v>
      </c>
      <c r="G27" s="274" t="s">
        <v>159</v>
      </c>
      <c r="H27" s="274" t="s">
        <v>160</v>
      </c>
      <c r="I27" s="274" t="s">
        <v>159</v>
      </c>
      <c r="J27" s="274" t="s">
        <v>161</v>
      </c>
      <c r="K27" s="274" t="s">
        <v>162</v>
      </c>
      <c r="L27" s="274" t="s">
        <v>163</v>
      </c>
      <c r="M27" s="274" t="s">
        <v>164</v>
      </c>
      <c r="N27" s="274" t="s">
        <v>165</v>
      </c>
      <c r="O27" s="274">
        <v>7695251.5</v>
      </c>
    </row>
    <row r="28" spans="1:15" hidden="1">
      <c r="A28" s="275" t="s">
        <v>182</v>
      </c>
      <c r="B28" s="275"/>
      <c r="C28" s="276">
        <v>1187.94</v>
      </c>
      <c r="D28" s="276">
        <v>10793.75</v>
      </c>
      <c r="E28" s="276" t="s">
        <v>158</v>
      </c>
      <c r="F28" s="276" t="s">
        <v>159</v>
      </c>
      <c r="G28" s="276" t="s">
        <v>159</v>
      </c>
      <c r="H28" s="276" t="s">
        <v>160</v>
      </c>
      <c r="I28" s="276" t="s">
        <v>159</v>
      </c>
      <c r="J28" s="276" t="s">
        <v>161</v>
      </c>
      <c r="K28" s="276" t="s">
        <v>162</v>
      </c>
      <c r="L28" s="276" t="s">
        <v>163</v>
      </c>
      <c r="M28" s="276" t="s">
        <v>164</v>
      </c>
      <c r="N28" s="276" t="s">
        <v>165</v>
      </c>
      <c r="O28" s="276">
        <v>11981.69</v>
      </c>
    </row>
    <row r="29" spans="1:15" hidden="1">
      <c r="A29" s="275" t="s">
        <v>183</v>
      </c>
      <c r="B29" s="275"/>
      <c r="C29" s="276">
        <v>37317.17</v>
      </c>
      <c r="D29" s="276">
        <v>25096.27</v>
      </c>
      <c r="E29" s="276" t="s">
        <v>158</v>
      </c>
      <c r="F29" s="276" t="s">
        <v>159</v>
      </c>
      <c r="G29" s="276" t="s">
        <v>159</v>
      </c>
      <c r="H29" s="276" t="s">
        <v>160</v>
      </c>
      <c r="I29" s="276" t="s">
        <v>159</v>
      </c>
      <c r="J29" s="276" t="s">
        <v>161</v>
      </c>
      <c r="K29" s="276" t="s">
        <v>162</v>
      </c>
      <c r="L29" s="276" t="s">
        <v>163</v>
      </c>
      <c r="M29" s="276" t="s">
        <v>164</v>
      </c>
      <c r="N29" s="276" t="s">
        <v>165</v>
      </c>
      <c r="O29" s="276">
        <v>62413.440000000002</v>
      </c>
    </row>
    <row r="30" spans="1:15" hidden="1">
      <c r="A30" s="275" t="s">
        <v>184</v>
      </c>
      <c r="B30" s="275"/>
      <c r="C30" s="276" t="s">
        <v>162</v>
      </c>
      <c r="D30" s="276">
        <v>853.05</v>
      </c>
      <c r="E30" s="276" t="s">
        <v>158</v>
      </c>
      <c r="F30" s="276" t="s">
        <v>159</v>
      </c>
      <c r="G30" s="276" t="s">
        <v>159</v>
      </c>
      <c r="H30" s="276" t="s">
        <v>160</v>
      </c>
      <c r="I30" s="276" t="s">
        <v>159</v>
      </c>
      <c r="J30" s="276" t="s">
        <v>161</v>
      </c>
      <c r="K30" s="276" t="s">
        <v>162</v>
      </c>
      <c r="L30" s="276" t="s">
        <v>163</v>
      </c>
      <c r="M30" s="276" t="s">
        <v>164</v>
      </c>
      <c r="N30" s="276" t="s">
        <v>165</v>
      </c>
      <c r="O30" s="276">
        <v>853.05</v>
      </c>
    </row>
    <row r="31" spans="1:15" hidden="1">
      <c r="A31" s="275" t="s">
        <v>185</v>
      </c>
      <c r="B31" s="275"/>
      <c r="C31" s="276" t="s">
        <v>162</v>
      </c>
      <c r="D31" s="276">
        <v>10775.42</v>
      </c>
      <c r="E31" s="276" t="s">
        <v>158</v>
      </c>
      <c r="F31" s="276" t="s">
        <v>159</v>
      </c>
      <c r="G31" s="276" t="s">
        <v>159</v>
      </c>
      <c r="H31" s="276" t="s">
        <v>160</v>
      </c>
      <c r="I31" s="276" t="s">
        <v>159</v>
      </c>
      <c r="J31" s="276" t="s">
        <v>161</v>
      </c>
      <c r="K31" s="276" t="s">
        <v>162</v>
      </c>
      <c r="L31" s="276" t="s">
        <v>163</v>
      </c>
      <c r="M31" s="276" t="s">
        <v>164</v>
      </c>
      <c r="N31" s="276" t="s">
        <v>165</v>
      </c>
      <c r="O31" s="276">
        <v>10775.42</v>
      </c>
    </row>
    <row r="32" spans="1:15" hidden="1">
      <c r="A32" s="275" t="s">
        <v>186</v>
      </c>
      <c r="B32" s="275"/>
      <c r="C32" s="276">
        <v>274601</v>
      </c>
      <c r="D32" s="276">
        <v>177922.31</v>
      </c>
      <c r="E32" s="276" t="s">
        <v>158</v>
      </c>
      <c r="F32" s="276" t="s">
        <v>159</v>
      </c>
      <c r="G32" s="276" t="s">
        <v>159</v>
      </c>
      <c r="H32" s="276" t="s">
        <v>160</v>
      </c>
      <c r="I32" s="276" t="s">
        <v>159</v>
      </c>
      <c r="J32" s="276" t="s">
        <v>161</v>
      </c>
      <c r="K32" s="276" t="s">
        <v>162</v>
      </c>
      <c r="L32" s="276" t="s">
        <v>163</v>
      </c>
      <c r="M32" s="276" t="s">
        <v>164</v>
      </c>
      <c r="N32" s="276" t="s">
        <v>165</v>
      </c>
      <c r="O32" s="276">
        <v>452523.31</v>
      </c>
    </row>
    <row r="33" spans="1:15" hidden="1">
      <c r="A33" s="275" t="s">
        <v>187</v>
      </c>
      <c r="B33" s="275"/>
      <c r="C33" s="276">
        <v>4191443.62</v>
      </c>
      <c r="D33" s="276">
        <v>2766661.55</v>
      </c>
      <c r="E33" s="276" t="s">
        <v>158</v>
      </c>
      <c r="F33" s="276" t="s">
        <v>159</v>
      </c>
      <c r="G33" s="276" t="s">
        <v>159</v>
      </c>
      <c r="H33" s="276" t="s">
        <v>160</v>
      </c>
      <c r="I33" s="276" t="s">
        <v>159</v>
      </c>
      <c r="J33" s="276" t="s">
        <v>161</v>
      </c>
      <c r="K33" s="276" t="s">
        <v>162</v>
      </c>
      <c r="L33" s="276" t="s">
        <v>163</v>
      </c>
      <c r="M33" s="276" t="s">
        <v>164</v>
      </c>
      <c r="N33" s="276" t="s">
        <v>165</v>
      </c>
      <c r="O33" s="276">
        <v>6958105.1699999999</v>
      </c>
    </row>
    <row r="34" spans="1:15" hidden="1">
      <c r="A34" s="275" t="s">
        <v>188</v>
      </c>
      <c r="B34" s="275"/>
      <c r="C34" s="276">
        <v>261</v>
      </c>
      <c r="D34" s="276">
        <v>607</v>
      </c>
      <c r="E34" s="276" t="s">
        <v>158</v>
      </c>
      <c r="F34" s="276" t="s">
        <v>159</v>
      </c>
      <c r="G34" s="276" t="s">
        <v>159</v>
      </c>
      <c r="H34" s="276" t="s">
        <v>160</v>
      </c>
      <c r="I34" s="276" t="s">
        <v>159</v>
      </c>
      <c r="J34" s="276" t="s">
        <v>161</v>
      </c>
      <c r="K34" s="276" t="s">
        <v>162</v>
      </c>
      <c r="L34" s="276" t="s">
        <v>163</v>
      </c>
      <c r="M34" s="276" t="s">
        <v>164</v>
      </c>
      <c r="N34" s="276" t="s">
        <v>165</v>
      </c>
      <c r="O34" s="276">
        <v>868</v>
      </c>
    </row>
    <row r="35" spans="1:15" hidden="1">
      <c r="A35" s="275" t="s">
        <v>189</v>
      </c>
      <c r="B35" s="275"/>
      <c r="C35" s="276">
        <v>95434.43</v>
      </c>
      <c r="D35" s="276">
        <v>102296.99</v>
      </c>
      <c r="E35" s="276" t="s">
        <v>158</v>
      </c>
      <c r="F35" s="276" t="s">
        <v>159</v>
      </c>
      <c r="G35" s="276" t="s">
        <v>159</v>
      </c>
      <c r="H35" s="276" t="s">
        <v>160</v>
      </c>
      <c r="I35" s="276" t="s">
        <v>159</v>
      </c>
      <c r="J35" s="276" t="s">
        <v>161</v>
      </c>
      <c r="K35" s="276" t="s">
        <v>162</v>
      </c>
      <c r="L35" s="276" t="s">
        <v>163</v>
      </c>
      <c r="M35" s="276" t="s">
        <v>164</v>
      </c>
      <c r="N35" s="276" t="s">
        <v>165</v>
      </c>
      <c r="O35" s="276">
        <v>197731.42</v>
      </c>
    </row>
    <row r="36" spans="1:15" hidden="1">
      <c r="A36" s="273" t="s">
        <v>190</v>
      </c>
      <c r="B36" s="273"/>
      <c r="C36" s="274">
        <v>340670.53</v>
      </c>
      <c r="D36" s="274">
        <v>338425.67</v>
      </c>
      <c r="E36" s="274" t="s">
        <v>158</v>
      </c>
      <c r="F36" s="274" t="s">
        <v>159</v>
      </c>
      <c r="G36" s="274" t="s">
        <v>159</v>
      </c>
      <c r="H36" s="274" t="s">
        <v>160</v>
      </c>
      <c r="I36" s="274" t="s">
        <v>159</v>
      </c>
      <c r="J36" s="274" t="s">
        <v>161</v>
      </c>
      <c r="K36" s="274" t="s">
        <v>162</v>
      </c>
      <c r="L36" s="274" t="s">
        <v>163</v>
      </c>
      <c r="M36" s="274" t="s">
        <v>164</v>
      </c>
      <c r="N36" s="274" t="s">
        <v>165</v>
      </c>
      <c r="O36" s="274">
        <v>679096.2</v>
      </c>
    </row>
    <row r="37" spans="1:15" hidden="1">
      <c r="A37" s="275" t="s">
        <v>191</v>
      </c>
      <c r="B37" s="275"/>
      <c r="C37" s="276">
        <v>3100</v>
      </c>
      <c r="D37" s="276">
        <v>22783.42</v>
      </c>
      <c r="E37" s="276" t="s">
        <v>158</v>
      </c>
      <c r="F37" s="276" t="s">
        <v>159</v>
      </c>
      <c r="G37" s="276" t="s">
        <v>159</v>
      </c>
      <c r="H37" s="276" t="s">
        <v>160</v>
      </c>
      <c r="I37" s="276" t="s">
        <v>159</v>
      </c>
      <c r="J37" s="276" t="s">
        <v>161</v>
      </c>
      <c r="K37" s="276" t="s">
        <v>162</v>
      </c>
      <c r="L37" s="276" t="s">
        <v>163</v>
      </c>
      <c r="M37" s="276" t="s">
        <v>164</v>
      </c>
      <c r="N37" s="276" t="s">
        <v>165</v>
      </c>
      <c r="O37" s="276">
        <v>25883.42</v>
      </c>
    </row>
    <row r="38" spans="1:15" hidden="1">
      <c r="A38" s="275" t="s">
        <v>192</v>
      </c>
      <c r="B38" s="275"/>
      <c r="C38" s="276">
        <v>11810.39</v>
      </c>
      <c r="D38" s="276">
        <v>4056.75</v>
      </c>
      <c r="E38" s="276" t="s">
        <v>158</v>
      </c>
      <c r="F38" s="276" t="s">
        <v>159</v>
      </c>
      <c r="G38" s="276" t="s">
        <v>159</v>
      </c>
      <c r="H38" s="276" t="s">
        <v>160</v>
      </c>
      <c r="I38" s="276" t="s">
        <v>159</v>
      </c>
      <c r="J38" s="276" t="s">
        <v>161</v>
      </c>
      <c r="K38" s="276" t="s">
        <v>162</v>
      </c>
      <c r="L38" s="276" t="s">
        <v>163</v>
      </c>
      <c r="M38" s="276" t="s">
        <v>164</v>
      </c>
      <c r="N38" s="276" t="s">
        <v>165</v>
      </c>
      <c r="O38" s="276">
        <v>15867.14</v>
      </c>
    </row>
    <row r="39" spans="1:15" hidden="1">
      <c r="A39" s="275" t="s">
        <v>193</v>
      </c>
      <c r="B39" s="275"/>
      <c r="C39" s="276">
        <v>321179.8</v>
      </c>
      <c r="D39" s="276">
        <v>311585.5</v>
      </c>
      <c r="E39" s="276" t="s">
        <v>158</v>
      </c>
      <c r="F39" s="276" t="s">
        <v>159</v>
      </c>
      <c r="G39" s="276" t="s">
        <v>159</v>
      </c>
      <c r="H39" s="276" t="s">
        <v>160</v>
      </c>
      <c r="I39" s="276" t="s">
        <v>159</v>
      </c>
      <c r="J39" s="276" t="s">
        <v>161</v>
      </c>
      <c r="K39" s="276" t="s">
        <v>162</v>
      </c>
      <c r="L39" s="276" t="s">
        <v>163</v>
      </c>
      <c r="M39" s="276" t="s">
        <v>164</v>
      </c>
      <c r="N39" s="276" t="s">
        <v>165</v>
      </c>
      <c r="O39" s="276">
        <v>632765.30000000005</v>
      </c>
    </row>
    <row r="40" spans="1:15" hidden="1">
      <c r="A40" s="275" t="s">
        <v>194</v>
      </c>
      <c r="B40" s="275"/>
      <c r="C40" s="276">
        <v>4580.34</v>
      </c>
      <c r="D40" s="276" t="s">
        <v>164</v>
      </c>
      <c r="E40" s="276" t="s">
        <v>158</v>
      </c>
      <c r="F40" s="276" t="s">
        <v>159</v>
      </c>
      <c r="G40" s="276" t="s">
        <v>159</v>
      </c>
      <c r="H40" s="276" t="s">
        <v>160</v>
      </c>
      <c r="I40" s="276" t="s">
        <v>159</v>
      </c>
      <c r="J40" s="276" t="s">
        <v>161</v>
      </c>
      <c r="K40" s="276" t="s">
        <v>162</v>
      </c>
      <c r="L40" s="276" t="s">
        <v>163</v>
      </c>
      <c r="M40" s="276" t="s">
        <v>164</v>
      </c>
      <c r="N40" s="276" t="s">
        <v>165</v>
      </c>
      <c r="O40" s="276">
        <v>4580.34</v>
      </c>
    </row>
    <row r="41" spans="1:15" hidden="1">
      <c r="A41" s="273" t="s">
        <v>173</v>
      </c>
      <c r="B41" s="273"/>
      <c r="C41" s="274">
        <v>12600</v>
      </c>
      <c r="D41" s="274">
        <v>2356.5</v>
      </c>
      <c r="E41" s="274" t="s">
        <v>158</v>
      </c>
      <c r="F41" s="274" t="s">
        <v>159</v>
      </c>
      <c r="G41" s="274" t="s">
        <v>159</v>
      </c>
      <c r="H41" s="274" t="s">
        <v>160</v>
      </c>
      <c r="I41" s="274" t="s">
        <v>159</v>
      </c>
      <c r="J41" s="274" t="s">
        <v>161</v>
      </c>
      <c r="K41" s="274" t="s">
        <v>162</v>
      </c>
      <c r="L41" s="274" t="s">
        <v>163</v>
      </c>
      <c r="M41" s="274" t="s">
        <v>164</v>
      </c>
      <c r="N41" s="274" t="s">
        <v>165</v>
      </c>
      <c r="O41" s="274">
        <v>14956.5</v>
      </c>
    </row>
    <row r="42" spans="1:15" hidden="1">
      <c r="A42" s="275" t="s">
        <v>195</v>
      </c>
      <c r="B42" s="275"/>
      <c r="C42" s="276">
        <v>12600</v>
      </c>
      <c r="D42" s="276" t="s">
        <v>164</v>
      </c>
      <c r="E42" s="276" t="s">
        <v>158</v>
      </c>
      <c r="F42" s="276" t="s">
        <v>159</v>
      </c>
      <c r="G42" s="276" t="s">
        <v>159</v>
      </c>
      <c r="H42" s="276" t="s">
        <v>160</v>
      </c>
      <c r="I42" s="276" t="s">
        <v>159</v>
      </c>
      <c r="J42" s="276" t="s">
        <v>161</v>
      </c>
      <c r="K42" s="276" t="s">
        <v>162</v>
      </c>
      <c r="L42" s="276" t="s">
        <v>163</v>
      </c>
      <c r="M42" s="276" t="s">
        <v>164</v>
      </c>
      <c r="N42" s="276" t="s">
        <v>165</v>
      </c>
      <c r="O42" s="276">
        <v>12600</v>
      </c>
    </row>
    <row r="43" spans="1:15" hidden="1">
      <c r="A43" s="275" t="s">
        <v>196</v>
      </c>
      <c r="B43" s="275"/>
      <c r="C43" s="276" t="s">
        <v>162</v>
      </c>
      <c r="D43" s="276">
        <v>2356.5</v>
      </c>
      <c r="E43" s="276" t="s">
        <v>158</v>
      </c>
      <c r="F43" s="276" t="s">
        <v>159</v>
      </c>
      <c r="G43" s="276" t="s">
        <v>159</v>
      </c>
      <c r="H43" s="276" t="s">
        <v>160</v>
      </c>
      <c r="I43" s="276" t="s">
        <v>159</v>
      </c>
      <c r="J43" s="276" t="s">
        <v>161</v>
      </c>
      <c r="K43" s="276" t="s">
        <v>162</v>
      </c>
      <c r="L43" s="276" t="s">
        <v>163</v>
      </c>
      <c r="M43" s="276" t="s">
        <v>164</v>
      </c>
      <c r="N43" s="276" t="s">
        <v>165</v>
      </c>
      <c r="O43" s="276">
        <v>2356.5</v>
      </c>
    </row>
    <row r="44" spans="1:15" hidden="1">
      <c r="A44" s="273" t="s">
        <v>197</v>
      </c>
      <c r="B44" s="273"/>
      <c r="C44" s="274">
        <v>44118.11</v>
      </c>
      <c r="D44" s="274" t="s">
        <v>164</v>
      </c>
      <c r="E44" s="274" t="s">
        <v>158</v>
      </c>
      <c r="F44" s="274" t="s">
        <v>159</v>
      </c>
      <c r="G44" s="274" t="s">
        <v>159</v>
      </c>
      <c r="H44" s="274" t="s">
        <v>160</v>
      </c>
      <c r="I44" s="274" t="s">
        <v>159</v>
      </c>
      <c r="J44" s="274" t="s">
        <v>161</v>
      </c>
      <c r="K44" s="274" t="s">
        <v>162</v>
      </c>
      <c r="L44" s="274" t="s">
        <v>163</v>
      </c>
      <c r="M44" s="274" t="s">
        <v>164</v>
      </c>
      <c r="N44" s="274" t="s">
        <v>165</v>
      </c>
      <c r="O44" s="274">
        <v>44118.11</v>
      </c>
    </row>
    <row r="45" spans="1:15" hidden="1">
      <c r="A45" s="275" t="s">
        <v>198</v>
      </c>
      <c r="B45" s="275"/>
      <c r="C45" s="276">
        <v>44118.11</v>
      </c>
      <c r="D45" s="276" t="s">
        <v>164</v>
      </c>
      <c r="E45" s="276" t="s">
        <v>158</v>
      </c>
      <c r="F45" s="276" t="s">
        <v>159</v>
      </c>
      <c r="G45" s="276" t="s">
        <v>159</v>
      </c>
      <c r="H45" s="276" t="s">
        <v>160</v>
      </c>
      <c r="I45" s="276" t="s">
        <v>159</v>
      </c>
      <c r="J45" s="276" t="s">
        <v>161</v>
      </c>
      <c r="K45" s="276" t="s">
        <v>162</v>
      </c>
      <c r="L45" s="276" t="s">
        <v>163</v>
      </c>
      <c r="M45" s="276" t="s">
        <v>164</v>
      </c>
      <c r="N45" s="276" t="s">
        <v>165</v>
      </c>
      <c r="O45" s="276">
        <v>44118.11</v>
      </c>
    </row>
    <row r="46" spans="1:15" hidden="1">
      <c r="A46" s="273" t="s">
        <v>199</v>
      </c>
      <c r="B46" s="273"/>
      <c r="C46" s="274">
        <v>3397572.69</v>
      </c>
      <c r="D46" s="274">
        <v>2518762.6</v>
      </c>
      <c r="E46" s="274" t="s">
        <v>158</v>
      </c>
      <c r="F46" s="274" t="s">
        <v>159</v>
      </c>
      <c r="G46" s="274" t="s">
        <v>159</v>
      </c>
      <c r="H46" s="274" t="s">
        <v>160</v>
      </c>
      <c r="I46" s="274" t="s">
        <v>159</v>
      </c>
      <c r="J46" s="274" t="s">
        <v>161</v>
      </c>
      <c r="K46" s="274" t="s">
        <v>162</v>
      </c>
      <c r="L46" s="274" t="s">
        <v>163</v>
      </c>
      <c r="M46" s="274" t="s">
        <v>164</v>
      </c>
      <c r="N46" s="274" t="s">
        <v>165</v>
      </c>
      <c r="O46" s="274">
        <v>5916335.29</v>
      </c>
    </row>
    <row r="47" spans="1:15" hidden="1">
      <c r="A47" s="275" t="s">
        <v>174</v>
      </c>
      <c r="B47" s="275"/>
      <c r="C47" s="276">
        <v>2453680.88</v>
      </c>
      <c r="D47" s="276">
        <v>1464026.83</v>
      </c>
      <c r="E47" s="276" t="s">
        <v>158</v>
      </c>
      <c r="F47" s="276" t="s">
        <v>159</v>
      </c>
      <c r="G47" s="276" t="s">
        <v>159</v>
      </c>
      <c r="H47" s="276" t="s">
        <v>160</v>
      </c>
      <c r="I47" s="276" t="s">
        <v>159</v>
      </c>
      <c r="J47" s="276" t="s">
        <v>161</v>
      </c>
      <c r="K47" s="276" t="s">
        <v>162</v>
      </c>
      <c r="L47" s="276" t="s">
        <v>163</v>
      </c>
      <c r="M47" s="276" t="s">
        <v>164</v>
      </c>
      <c r="N47" s="276" t="s">
        <v>165</v>
      </c>
      <c r="O47" s="276">
        <v>3917707.71</v>
      </c>
    </row>
    <row r="48" spans="1:15" hidden="1">
      <c r="A48" s="275" t="s">
        <v>200</v>
      </c>
      <c r="B48" s="275"/>
      <c r="C48" s="276">
        <v>404628.21</v>
      </c>
      <c r="D48" s="276">
        <v>170631.83</v>
      </c>
      <c r="E48" s="276" t="s">
        <v>158</v>
      </c>
      <c r="F48" s="276" t="s">
        <v>159</v>
      </c>
      <c r="G48" s="276" t="s">
        <v>159</v>
      </c>
      <c r="H48" s="276" t="s">
        <v>160</v>
      </c>
      <c r="I48" s="276" t="s">
        <v>159</v>
      </c>
      <c r="J48" s="276" t="s">
        <v>161</v>
      </c>
      <c r="K48" s="276" t="s">
        <v>162</v>
      </c>
      <c r="L48" s="276" t="s">
        <v>163</v>
      </c>
      <c r="M48" s="276" t="s">
        <v>164</v>
      </c>
      <c r="N48" s="276" t="s">
        <v>165</v>
      </c>
      <c r="O48" s="276">
        <v>575260.04</v>
      </c>
    </row>
    <row r="49" spans="1:15" hidden="1">
      <c r="A49" s="275" t="s">
        <v>201</v>
      </c>
      <c r="B49" s="275"/>
      <c r="C49" s="276">
        <v>36595.81</v>
      </c>
      <c r="D49" s="276">
        <v>40308.32</v>
      </c>
      <c r="E49" s="276" t="s">
        <v>158</v>
      </c>
      <c r="F49" s="276" t="s">
        <v>159</v>
      </c>
      <c r="G49" s="276" t="s">
        <v>159</v>
      </c>
      <c r="H49" s="276" t="s">
        <v>160</v>
      </c>
      <c r="I49" s="276" t="s">
        <v>159</v>
      </c>
      <c r="J49" s="276" t="s">
        <v>161</v>
      </c>
      <c r="K49" s="276" t="s">
        <v>162</v>
      </c>
      <c r="L49" s="276" t="s">
        <v>163</v>
      </c>
      <c r="M49" s="276" t="s">
        <v>164</v>
      </c>
      <c r="N49" s="276" t="s">
        <v>165</v>
      </c>
      <c r="O49" s="276">
        <v>76904.13</v>
      </c>
    </row>
    <row r="50" spans="1:15" hidden="1">
      <c r="A50" s="275" t="s">
        <v>202</v>
      </c>
      <c r="B50" s="275"/>
      <c r="C50" s="276">
        <v>43446.54</v>
      </c>
      <c r="D50" s="276">
        <v>16554.34</v>
      </c>
      <c r="E50" s="276" t="s">
        <v>158</v>
      </c>
      <c r="F50" s="276" t="s">
        <v>159</v>
      </c>
      <c r="G50" s="276" t="s">
        <v>159</v>
      </c>
      <c r="H50" s="276" t="s">
        <v>160</v>
      </c>
      <c r="I50" s="276" t="s">
        <v>159</v>
      </c>
      <c r="J50" s="276" t="s">
        <v>161</v>
      </c>
      <c r="K50" s="276" t="s">
        <v>162</v>
      </c>
      <c r="L50" s="276" t="s">
        <v>163</v>
      </c>
      <c r="M50" s="276" t="s">
        <v>164</v>
      </c>
      <c r="N50" s="276" t="s">
        <v>165</v>
      </c>
      <c r="O50" s="276">
        <v>60000.88</v>
      </c>
    </row>
    <row r="51" spans="1:15" hidden="1">
      <c r="A51" s="275" t="s">
        <v>203</v>
      </c>
      <c r="B51" s="275"/>
      <c r="C51" s="276">
        <v>9439.44</v>
      </c>
      <c r="D51" s="276">
        <v>7460.82</v>
      </c>
      <c r="E51" s="276" t="s">
        <v>158</v>
      </c>
      <c r="F51" s="276" t="s">
        <v>159</v>
      </c>
      <c r="G51" s="276" t="s">
        <v>159</v>
      </c>
      <c r="H51" s="276" t="s">
        <v>160</v>
      </c>
      <c r="I51" s="276" t="s">
        <v>159</v>
      </c>
      <c r="J51" s="276" t="s">
        <v>161</v>
      </c>
      <c r="K51" s="276" t="s">
        <v>162</v>
      </c>
      <c r="L51" s="276" t="s">
        <v>163</v>
      </c>
      <c r="M51" s="276" t="s">
        <v>164</v>
      </c>
      <c r="N51" s="276" t="s">
        <v>165</v>
      </c>
      <c r="O51" s="276">
        <v>16900.259999999998</v>
      </c>
    </row>
    <row r="52" spans="1:15" hidden="1">
      <c r="A52" s="275" t="s">
        <v>204</v>
      </c>
      <c r="B52" s="275"/>
      <c r="C52" s="276">
        <v>13382.4</v>
      </c>
      <c r="D52" s="276">
        <v>101827.5</v>
      </c>
      <c r="E52" s="276" t="s">
        <v>158</v>
      </c>
      <c r="F52" s="276" t="s">
        <v>159</v>
      </c>
      <c r="G52" s="276" t="s">
        <v>159</v>
      </c>
      <c r="H52" s="276" t="s">
        <v>160</v>
      </c>
      <c r="I52" s="276" t="s">
        <v>159</v>
      </c>
      <c r="J52" s="276" t="s">
        <v>161</v>
      </c>
      <c r="K52" s="276" t="s">
        <v>162</v>
      </c>
      <c r="L52" s="276" t="s">
        <v>163</v>
      </c>
      <c r="M52" s="276" t="s">
        <v>164</v>
      </c>
      <c r="N52" s="276" t="s">
        <v>165</v>
      </c>
      <c r="O52" s="276">
        <v>115209.9</v>
      </c>
    </row>
    <row r="53" spans="1:15" hidden="1">
      <c r="A53" s="275" t="s">
        <v>205</v>
      </c>
      <c r="B53" s="275"/>
      <c r="C53" s="276">
        <v>3926.33</v>
      </c>
      <c r="D53" s="276">
        <v>7303.31</v>
      </c>
      <c r="E53" s="276" t="s">
        <v>158</v>
      </c>
      <c r="F53" s="276" t="s">
        <v>159</v>
      </c>
      <c r="G53" s="276" t="s">
        <v>159</v>
      </c>
      <c r="H53" s="276" t="s">
        <v>160</v>
      </c>
      <c r="I53" s="276" t="s">
        <v>159</v>
      </c>
      <c r="J53" s="276" t="s">
        <v>161</v>
      </c>
      <c r="K53" s="276" t="s">
        <v>162</v>
      </c>
      <c r="L53" s="276" t="s">
        <v>163</v>
      </c>
      <c r="M53" s="276" t="s">
        <v>164</v>
      </c>
      <c r="N53" s="276" t="s">
        <v>165</v>
      </c>
      <c r="O53" s="276">
        <v>11229.64</v>
      </c>
    </row>
    <row r="54" spans="1:15" hidden="1">
      <c r="A54" s="275" t="s">
        <v>175</v>
      </c>
      <c r="B54" s="275"/>
      <c r="C54" s="276">
        <v>115500.3</v>
      </c>
      <c r="D54" s="276">
        <v>424748.7</v>
      </c>
      <c r="E54" s="276" t="s">
        <v>158</v>
      </c>
      <c r="F54" s="276" t="s">
        <v>159</v>
      </c>
      <c r="G54" s="276" t="s">
        <v>159</v>
      </c>
      <c r="H54" s="276" t="s">
        <v>160</v>
      </c>
      <c r="I54" s="276" t="s">
        <v>159</v>
      </c>
      <c r="J54" s="276" t="s">
        <v>161</v>
      </c>
      <c r="K54" s="276" t="s">
        <v>162</v>
      </c>
      <c r="L54" s="276" t="s">
        <v>163</v>
      </c>
      <c r="M54" s="276" t="s">
        <v>164</v>
      </c>
      <c r="N54" s="276" t="s">
        <v>165</v>
      </c>
      <c r="O54" s="276">
        <v>540249</v>
      </c>
    </row>
    <row r="55" spans="1:15" hidden="1">
      <c r="A55" s="275" t="s">
        <v>206</v>
      </c>
      <c r="B55" s="275"/>
      <c r="C55" s="276">
        <v>106692.66</v>
      </c>
      <c r="D55" s="276">
        <v>79562.66</v>
      </c>
      <c r="E55" s="276" t="s">
        <v>158</v>
      </c>
      <c r="F55" s="276" t="s">
        <v>159</v>
      </c>
      <c r="G55" s="276" t="s">
        <v>159</v>
      </c>
      <c r="H55" s="276" t="s">
        <v>160</v>
      </c>
      <c r="I55" s="276" t="s">
        <v>159</v>
      </c>
      <c r="J55" s="276" t="s">
        <v>161</v>
      </c>
      <c r="K55" s="276" t="s">
        <v>162</v>
      </c>
      <c r="L55" s="276" t="s">
        <v>163</v>
      </c>
      <c r="M55" s="276" t="s">
        <v>164</v>
      </c>
      <c r="N55" s="276" t="s">
        <v>165</v>
      </c>
      <c r="O55" s="276">
        <v>186255.32</v>
      </c>
    </row>
    <row r="56" spans="1:15" hidden="1">
      <c r="A56" s="275" t="s">
        <v>207</v>
      </c>
      <c r="B56" s="275"/>
      <c r="C56" s="276">
        <v>16615.099999999999</v>
      </c>
      <c r="D56" s="276">
        <v>50000</v>
      </c>
      <c r="E56" s="276" t="s">
        <v>158</v>
      </c>
      <c r="F56" s="276" t="s">
        <v>159</v>
      </c>
      <c r="G56" s="276" t="s">
        <v>159</v>
      </c>
      <c r="H56" s="276" t="s">
        <v>160</v>
      </c>
      <c r="I56" s="276" t="s">
        <v>159</v>
      </c>
      <c r="J56" s="276" t="s">
        <v>161</v>
      </c>
      <c r="K56" s="276" t="s">
        <v>162</v>
      </c>
      <c r="L56" s="276" t="s">
        <v>163</v>
      </c>
      <c r="M56" s="276" t="s">
        <v>164</v>
      </c>
      <c r="N56" s="276" t="s">
        <v>165</v>
      </c>
      <c r="O56" s="276">
        <v>66615.100000000006</v>
      </c>
    </row>
    <row r="57" spans="1:15" hidden="1">
      <c r="A57" s="275" t="s">
        <v>176</v>
      </c>
      <c r="B57" s="275"/>
      <c r="C57" s="276">
        <v>36000</v>
      </c>
      <c r="D57" s="276" t="s">
        <v>164</v>
      </c>
      <c r="E57" s="276" t="s">
        <v>158</v>
      </c>
      <c r="F57" s="276" t="s">
        <v>159</v>
      </c>
      <c r="G57" s="276" t="s">
        <v>159</v>
      </c>
      <c r="H57" s="276" t="s">
        <v>160</v>
      </c>
      <c r="I57" s="276" t="s">
        <v>159</v>
      </c>
      <c r="J57" s="276" t="s">
        <v>161</v>
      </c>
      <c r="K57" s="276" t="s">
        <v>162</v>
      </c>
      <c r="L57" s="276" t="s">
        <v>163</v>
      </c>
      <c r="M57" s="276" t="s">
        <v>164</v>
      </c>
      <c r="N57" s="276" t="s">
        <v>165</v>
      </c>
      <c r="O57" s="276">
        <v>36000</v>
      </c>
    </row>
    <row r="58" spans="1:15" hidden="1">
      <c r="A58" s="275" t="s">
        <v>177</v>
      </c>
      <c r="B58" s="275"/>
      <c r="C58" s="276">
        <v>114694.11</v>
      </c>
      <c r="D58" s="276" t="s">
        <v>164</v>
      </c>
      <c r="E58" s="276" t="s">
        <v>158</v>
      </c>
      <c r="F58" s="276" t="s">
        <v>159</v>
      </c>
      <c r="G58" s="276" t="s">
        <v>159</v>
      </c>
      <c r="H58" s="276" t="s">
        <v>160</v>
      </c>
      <c r="I58" s="276" t="s">
        <v>159</v>
      </c>
      <c r="J58" s="276" t="s">
        <v>161</v>
      </c>
      <c r="K58" s="276" t="s">
        <v>162</v>
      </c>
      <c r="L58" s="276" t="s">
        <v>163</v>
      </c>
      <c r="M58" s="276" t="s">
        <v>164</v>
      </c>
      <c r="N58" s="276" t="s">
        <v>165</v>
      </c>
      <c r="O58" s="276">
        <v>114694.11</v>
      </c>
    </row>
    <row r="59" spans="1:15" hidden="1">
      <c r="A59" s="275" t="s">
        <v>208</v>
      </c>
      <c r="B59" s="275"/>
      <c r="C59" s="276">
        <v>4717.47</v>
      </c>
      <c r="D59" s="276" t="s">
        <v>164</v>
      </c>
      <c r="E59" s="276" t="s">
        <v>158</v>
      </c>
      <c r="F59" s="276" t="s">
        <v>159</v>
      </c>
      <c r="G59" s="276" t="s">
        <v>159</v>
      </c>
      <c r="H59" s="276" t="s">
        <v>160</v>
      </c>
      <c r="I59" s="276" t="s">
        <v>159</v>
      </c>
      <c r="J59" s="276" t="s">
        <v>161</v>
      </c>
      <c r="K59" s="276" t="s">
        <v>162</v>
      </c>
      <c r="L59" s="276" t="s">
        <v>163</v>
      </c>
      <c r="M59" s="276" t="s">
        <v>164</v>
      </c>
      <c r="N59" s="276" t="s">
        <v>165</v>
      </c>
      <c r="O59" s="276">
        <v>4717.47</v>
      </c>
    </row>
    <row r="60" spans="1:15" hidden="1">
      <c r="A60" s="275" t="s">
        <v>198</v>
      </c>
      <c r="B60" s="275"/>
      <c r="C60" s="276">
        <v>11979.74</v>
      </c>
      <c r="D60" s="276">
        <v>62563.13</v>
      </c>
      <c r="E60" s="276" t="s">
        <v>158</v>
      </c>
      <c r="F60" s="276" t="s">
        <v>159</v>
      </c>
      <c r="G60" s="276" t="s">
        <v>159</v>
      </c>
      <c r="H60" s="276" t="s">
        <v>160</v>
      </c>
      <c r="I60" s="276" t="s">
        <v>159</v>
      </c>
      <c r="J60" s="276" t="s">
        <v>161</v>
      </c>
      <c r="K60" s="276" t="s">
        <v>162</v>
      </c>
      <c r="L60" s="276" t="s">
        <v>163</v>
      </c>
      <c r="M60" s="276" t="s">
        <v>164</v>
      </c>
      <c r="N60" s="276" t="s">
        <v>165</v>
      </c>
      <c r="O60" s="276">
        <v>74542.87</v>
      </c>
    </row>
    <row r="61" spans="1:15" hidden="1">
      <c r="A61" s="275" t="s">
        <v>185</v>
      </c>
      <c r="B61" s="275"/>
      <c r="C61" s="276" t="s">
        <v>162</v>
      </c>
      <c r="D61" s="276">
        <v>20289.2</v>
      </c>
      <c r="E61" s="276" t="s">
        <v>158</v>
      </c>
      <c r="F61" s="276" t="s">
        <v>159</v>
      </c>
      <c r="G61" s="276" t="s">
        <v>159</v>
      </c>
      <c r="H61" s="276" t="s">
        <v>160</v>
      </c>
      <c r="I61" s="276" t="s">
        <v>159</v>
      </c>
      <c r="J61" s="276" t="s">
        <v>161</v>
      </c>
      <c r="K61" s="276" t="s">
        <v>162</v>
      </c>
      <c r="L61" s="276" t="s">
        <v>163</v>
      </c>
      <c r="M61" s="276" t="s">
        <v>164</v>
      </c>
      <c r="N61" s="276" t="s">
        <v>165</v>
      </c>
      <c r="O61" s="276">
        <v>20289.2</v>
      </c>
    </row>
    <row r="62" spans="1:15" hidden="1">
      <c r="A62" s="275" t="s">
        <v>186</v>
      </c>
      <c r="B62" s="275"/>
      <c r="C62" s="276" t="s">
        <v>162</v>
      </c>
      <c r="D62" s="276">
        <v>32578.9</v>
      </c>
      <c r="E62" s="276" t="s">
        <v>158</v>
      </c>
      <c r="F62" s="276" t="s">
        <v>159</v>
      </c>
      <c r="G62" s="276" t="s">
        <v>159</v>
      </c>
      <c r="H62" s="276" t="s">
        <v>160</v>
      </c>
      <c r="I62" s="276" t="s">
        <v>159</v>
      </c>
      <c r="J62" s="276" t="s">
        <v>161</v>
      </c>
      <c r="K62" s="276" t="s">
        <v>162</v>
      </c>
      <c r="L62" s="276" t="s">
        <v>163</v>
      </c>
      <c r="M62" s="276" t="s">
        <v>164</v>
      </c>
      <c r="N62" s="276" t="s">
        <v>165</v>
      </c>
      <c r="O62" s="276">
        <v>32578.9</v>
      </c>
    </row>
    <row r="63" spans="1:15" hidden="1">
      <c r="A63" s="275" t="s">
        <v>209</v>
      </c>
      <c r="B63" s="275"/>
      <c r="C63" s="276" t="s">
        <v>162</v>
      </c>
      <c r="D63" s="276">
        <v>1599</v>
      </c>
      <c r="E63" s="276" t="s">
        <v>158</v>
      </c>
      <c r="F63" s="276" t="s">
        <v>159</v>
      </c>
      <c r="G63" s="276" t="s">
        <v>159</v>
      </c>
      <c r="H63" s="276" t="s">
        <v>160</v>
      </c>
      <c r="I63" s="276" t="s">
        <v>159</v>
      </c>
      <c r="J63" s="276" t="s">
        <v>161</v>
      </c>
      <c r="K63" s="276" t="s">
        <v>162</v>
      </c>
      <c r="L63" s="276" t="s">
        <v>163</v>
      </c>
      <c r="M63" s="276" t="s">
        <v>164</v>
      </c>
      <c r="N63" s="276" t="s">
        <v>165</v>
      </c>
      <c r="O63" s="276">
        <v>1599</v>
      </c>
    </row>
    <row r="64" spans="1:15" hidden="1">
      <c r="A64" s="275" t="s">
        <v>210</v>
      </c>
      <c r="B64" s="275"/>
      <c r="C64" s="276">
        <v>14000</v>
      </c>
      <c r="D64" s="276" t="s">
        <v>164</v>
      </c>
      <c r="E64" s="276" t="s">
        <v>158</v>
      </c>
      <c r="F64" s="276" t="s">
        <v>159</v>
      </c>
      <c r="G64" s="276" t="s">
        <v>159</v>
      </c>
      <c r="H64" s="276" t="s">
        <v>160</v>
      </c>
      <c r="I64" s="276" t="s">
        <v>159</v>
      </c>
      <c r="J64" s="276" t="s">
        <v>161</v>
      </c>
      <c r="K64" s="276" t="s">
        <v>162</v>
      </c>
      <c r="L64" s="276" t="s">
        <v>163</v>
      </c>
      <c r="M64" s="276" t="s">
        <v>164</v>
      </c>
      <c r="N64" s="276" t="s">
        <v>165</v>
      </c>
      <c r="O64" s="276">
        <v>14000</v>
      </c>
    </row>
    <row r="65" spans="1:17" hidden="1">
      <c r="A65" s="275" t="s">
        <v>189</v>
      </c>
      <c r="B65" s="275"/>
      <c r="C65" s="276" t="s">
        <v>162</v>
      </c>
      <c r="D65" s="276">
        <v>16243.23</v>
      </c>
      <c r="E65" s="276" t="s">
        <v>158</v>
      </c>
      <c r="F65" s="276" t="s">
        <v>159</v>
      </c>
      <c r="G65" s="276" t="s">
        <v>159</v>
      </c>
      <c r="H65" s="276" t="s">
        <v>160</v>
      </c>
      <c r="I65" s="276" t="s">
        <v>159</v>
      </c>
      <c r="J65" s="276" t="s">
        <v>161</v>
      </c>
      <c r="K65" s="276" t="s">
        <v>162</v>
      </c>
      <c r="L65" s="276" t="s">
        <v>163</v>
      </c>
      <c r="M65" s="276" t="s">
        <v>164</v>
      </c>
      <c r="N65" s="276" t="s">
        <v>165</v>
      </c>
      <c r="O65" s="276">
        <v>16243.23</v>
      </c>
    </row>
    <row r="66" spans="1:17" hidden="1">
      <c r="A66" s="275" t="s">
        <v>211</v>
      </c>
      <c r="B66" s="275"/>
      <c r="C66" s="276">
        <v>12273.7</v>
      </c>
      <c r="D66" s="276">
        <v>23064.83</v>
      </c>
      <c r="E66" s="276" t="s">
        <v>158</v>
      </c>
      <c r="F66" s="276" t="s">
        <v>159</v>
      </c>
      <c r="G66" s="276" t="s">
        <v>159</v>
      </c>
      <c r="H66" s="276" t="s">
        <v>160</v>
      </c>
      <c r="I66" s="276" t="s">
        <v>159</v>
      </c>
      <c r="J66" s="276" t="s">
        <v>161</v>
      </c>
      <c r="K66" s="276" t="s">
        <v>162</v>
      </c>
      <c r="L66" s="276" t="s">
        <v>163</v>
      </c>
      <c r="M66" s="276" t="s">
        <v>164</v>
      </c>
      <c r="N66" s="276" t="s">
        <v>165</v>
      </c>
      <c r="O66" s="276">
        <v>35338.53</v>
      </c>
    </row>
    <row r="67" spans="1:17" hidden="1">
      <c r="A67" s="273" t="s">
        <v>212</v>
      </c>
      <c r="B67" s="273"/>
      <c r="C67" s="274">
        <v>43985.3</v>
      </c>
      <c r="D67" s="274">
        <v>43985.3</v>
      </c>
      <c r="E67" s="274" t="s">
        <v>158</v>
      </c>
      <c r="F67" s="274" t="s">
        <v>159</v>
      </c>
      <c r="G67" s="274" t="s">
        <v>159</v>
      </c>
      <c r="H67" s="274" t="s">
        <v>160</v>
      </c>
      <c r="I67" s="274" t="s">
        <v>159</v>
      </c>
      <c r="J67" s="274" t="s">
        <v>161</v>
      </c>
      <c r="K67" s="274" t="s">
        <v>162</v>
      </c>
      <c r="L67" s="274" t="s">
        <v>163</v>
      </c>
      <c r="M67" s="274" t="s">
        <v>164</v>
      </c>
      <c r="N67" s="274" t="s">
        <v>165</v>
      </c>
      <c r="O67" s="274">
        <v>87970.6</v>
      </c>
    </row>
    <row r="68" spans="1:17" hidden="1">
      <c r="A68" s="275" t="s">
        <v>213</v>
      </c>
      <c r="B68" s="275"/>
      <c r="C68" s="276">
        <v>24299</v>
      </c>
      <c r="D68" s="276">
        <v>24299</v>
      </c>
      <c r="E68" s="276" t="s">
        <v>158</v>
      </c>
      <c r="F68" s="276" t="s">
        <v>159</v>
      </c>
      <c r="G68" s="276" t="s">
        <v>159</v>
      </c>
      <c r="H68" s="276" t="s">
        <v>160</v>
      </c>
      <c r="I68" s="276" t="s">
        <v>159</v>
      </c>
      <c r="J68" s="276" t="s">
        <v>161</v>
      </c>
      <c r="K68" s="276" t="s">
        <v>162</v>
      </c>
      <c r="L68" s="276" t="s">
        <v>163</v>
      </c>
      <c r="M68" s="276" t="s">
        <v>164</v>
      </c>
      <c r="N68" s="276" t="s">
        <v>165</v>
      </c>
      <c r="O68" s="276">
        <v>48598</v>
      </c>
    </row>
    <row r="69" spans="1:17" hidden="1">
      <c r="A69" s="275" t="s">
        <v>214</v>
      </c>
      <c r="B69" s="275"/>
      <c r="C69" s="276">
        <v>19686.3</v>
      </c>
      <c r="D69" s="276">
        <v>19686.3</v>
      </c>
      <c r="E69" s="276" t="s">
        <v>158</v>
      </c>
      <c r="F69" s="276" t="s">
        <v>159</v>
      </c>
      <c r="G69" s="276" t="s">
        <v>159</v>
      </c>
      <c r="H69" s="276" t="s">
        <v>160</v>
      </c>
      <c r="I69" s="276" t="s">
        <v>159</v>
      </c>
      <c r="J69" s="276" t="s">
        <v>161</v>
      </c>
      <c r="K69" s="276" t="s">
        <v>162</v>
      </c>
      <c r="L69" s="276" t="s">
        <v>163</v>
      </c>
      <c r="M69" s="276" t="s">
        <v>164</v>
      </c>
      <c r="N69" s="276" t="s">
        <v>165</v>
      </c>
      <c r="O69" s="276">
        <v>39372.6</v>
      </c>
    </row>
    <row r="70" spans="1:17" hidden="1">
      <c r="A70" s="273" t="s">
        <v>215</v>
      </c>
      <c r="B70" s="273"/>
      <c r="C70" s="274">
        <v>7317992.8200000003</v>
      </c>
      <c r="D70" s="274">
        <v>1128500.28</v>
      </c>
      <c r="E70" s="274" t="s">
        <v>158</v>
      </c>
      <c r="F70" s="274" t="s">
        <v>159</v>
      </c>
      <c r="G70" s="274" t="s">
        <v>159</v>
      </c>
      <c r="H70" s="274" t="s">
        <v>160</v>
      </c>
      <c r="I70" s="274" t="s">
        <v>159</v>
      </c>
      <c r="J70" s="274" t="s">
        <v>161</v>
      </c>
      <c r="K70" s="274" t="s">
        <v>162</v>
      </c>
      <c r="L70" s="274" t="s">
        <v>163</v>
      </c>
      <c r="M70" s="274" t="s">
        <v>164</v>
      </c>
      <c r="N70" s="274" t="s">
        <v>165</v>
      </c>
      <c r="O70" s="274">
        <v>8446493.0999999996</v>
      </c>
    </row>
    <row r="71" spans="1:17" hidden="1">
      <c r="A71" s="275" t="s">
        <v>216</v>
      </c>
      <c r="B71" s="275"/>
      <c r="C71" s="276">
        <v>7317992.8200000003</v>
      </c>
      <c r="D71" s="276">
        <v>1128386.28</v>
      </c>
      <c r="E71" s="276" t="s">
        <v>158</v>
      </c>
      <c r="F71" s="276" t="s">
        <v>159</v>
      </c>
      <c r="G71" s="276" t="s">
        <v>159</v>
      </c>
      <c r="H71" s="276" t="s">
        <v>160</v>
      </c>
      <c r="I71" s="276" t="s">
        <v>159</v>
      </c>
      <c r="J71" s="276" t="s">
        <v>161</v>
      </c>
      <c r="K71" s="276" t="s">
        <v>162</v>
      </c>
      <c r="L71" s="276" t="s">
        <v>163</v>
      </c>
      <c r="M71" s="276" t="s">
        <v>164</v>
      </c>
      <c r="N71" s="276" t="s">
        <v>165</v>
      </c>
      <c r="O71" s="276">
        <v>8446379.0999999996</v>
      </c>
    </row>
    <row r="72" spans="1:17" hidden="1">
      <c r="A72" s="275" t="s">
        <v>217</v>
      </c>
      <c r="B72" s="275"/>
      <c r="C72" s="276" t="s">
        <v>162</v>
      </c>
      <c r="D72" s="276">
        <v>114</v>
      </c>
      <c r="E72" s="276" t="s">
        <v>158</v>
      </c>
      <c r="F72" s="276" t="s">
        <v>159</v>
      </c>
      <c r="G72" s="276" t="s">
        <v>159</v>
      </c>
      <c r="H72" s="276" t="s">
        <v>160</v>
      </c>
      <c r="I72" s="276" t="s">
        <v>159</v>
      </c>
      <c r="J72" s="276" t="s">
        <v>161</v>
      </c>
      <c r="K72" s="276" t="s">
        <v>162</v>
      </c>
      <c r="L72" s="276" t="s">
        <v>163</v>
      </c>
      <c r="M72" s="276" t="s">
        <v>164</v>
      </c>
      <c r="N72" s="276" t="s">
        <v>165</v>
      </c>
      <c r="O72" s="276">
        <v>114</v>
      </c>
    </row>
    <row r="73" spans="1:17" hidden="1">
      <c r="A73" s="273" t="s">
        <v>169</v>
      </c>
      <c r="B73" s="273"/>
      <c r="C73" s="274">
        <v>15839859.99</v>
      </c>
      <c r="D73" s="274">
        <v>7701819.2199999997</v>
      </c>
      <c r="E73" s="274" t="s">
        <v>158</v>
      </c>
      <c r="F73" s="274" t="s">
        <v>159</v>
      </c>
      <c r="G73" s="274" t="s">
        <v>159</v>
      </c>
      <c r="H73" s="274" t="s">
        <v>160</v>
      </c>
      <c r="I73" s="274" t="s">
        <v>159</v>
      </c>
      <c r="J73" s="274" t="s">
        <v>161</v>
      </c>
      <c r="K73" s="274" t="s">
        <v>162</v>
      </c>
      <c r="L73" s="274" t="s">
        <v>163</v>
      </c>
      <c r="M73" s="274" t="s">
        <v>164</v>
      </c>
      <c r="N73" s="274" t="s">
        <v>165</v>
      </c>
      <c r="O73" s="274">
        <v>23541679.210000001</v>
      </c>
    </row>
    <row r="74" spans="1:17" hidden="1">
      <c r="A74" s="273" t="s">
        <v>52</v>
      </c>
      <c r="B74" s="273"/>
      <c r="C74" s="274" t="s">
        <v>84</v>
      </c>
      <c r="D74" s="274" t="s">
        <v>84</v>
      </c>
      <c r="E74" s="274" t="s">
        <v>84</v>
      </c>
      <c r="F74" s="274" t="s">
        <v>84</v>
      </c>
      <c r="G74" s="274" t="s">
        <v>84</v>
      </c>
      <c r="H74" s="274" t="s">
        <v>84</v>
      </c>
      <c r="I74" s="274" t="s">
        <v>84</v>
      </c>
      <c r="J74" s="274" t="s">
        <v>84</v>
      </c>
      <c r="K74" s="274" t="s">
        <v>84</v>
      </c>
      <c r="L74" s="274" t="s">
        <v>84</v>
      </c>
      <c r="M74" s="274" t="s">
        <v>84</v>
      </c>
      <c r="N74" s="274" t="s">
        <v>84</v>
      </c>
      <c r="O74" s="274" t="s">
        <v>84</v>
      </c>
    </row>
    <row r="75" spans="1:17" hidden="1">
      <c r="A75" s="273" t="s">
        <v>218</v>
      </c>
      <c r="B75" s="273"/>
      <c r="C75" s="277" t="s">
        <v>84</v>
      </c>
      <c r="D75" s="277" t="s">
        <v>84</v>
      </c>
      <c r="E75" s="277" t="s">
        <v>84</v>
      </c>
      <c r="F75" s="277" t="s">
        <v>84</v>
      </c>
      <c r="G75" s="277" t="s">
        <v>84</v>
      </c>
      <c r="H75" s="277" t="s">
        <v>84</v>
      </c>
      <c r="I75" s="277" t="s">
        <v>84</v>
      </c>
      <c r="J75" s="277" t="s">
        <v>84</v>
      </c>
      <c r="K75" s="277" t="s">
        <v>84</v>
      </c>
      <c r="L75" s="277" t="s">
        <v>84</v>
      </c>
      <c r="M75" s="277" t="s">
        <v>84</v>
      </c>
      <c r="N75" s="277" t="s">
        <v>84</v>
      </c>
      <c r="O75" s="277" t="s">
        <v>84</v>
      </c>
    </row>
    <row r="76" spans="1:17" hidden="1">
      <c r="A76" s="273" t="s">
        <v>219</v>
      </c>
      <c r="B76" s="273"/>
      <c r="C76" s="274">
        <v>75991.92</v>
      </c>
      <c r="D76" s="274">
        <v>603596.31000000006</v>
      </c>
      <c r="E76" s="274" t="s">
        <v>158</v>
      </c>
      <c r="F76" s="274" t="s">
        <v>159</v>
      </c>
      <c r="G76" s="274" t="s">
        <v>159</v>
      </c>
      <c r="H76" s="274" t="s">
        <v>160</v>
      </c>
      <c r="I76" s="274" t="s">
        <v>159</v>
      </c>
      <c r="J76" s="274" t="s">
        <v>161</v>
      </c>
      <c r="K76" s="274" t="s">
        <v>162</v>
      </c>
      <c r="L76" s="274" t="s">
        <v>163</v>
      </c>
      <c r="M76" s="274" t="s">
        <v>164</v>
      </c>
      <c r="N76" s="274" t="s">
        <v>165</v>
      </c>
      <c r="O76" s="274">
        <v>679588.23</v>
      </c>
    </row>
    <row r="77" spans="1:17" hidden="1">
      <c r="A77" s="275" t="s">
        <v>220</v>
      </c>
      <c r="B77" s="275"/>
      <c r="C77" s="276">
        <v>75991.92</v>
      </c>
      <c r="D77" s="276">
        <v>603596.31000000006</v>
      </c>
      <c r="E77" s="276" t="s">
        <v>158</v>
      </c>
      <c r="F77" s="276" t="s">
        <v>159</v>
      </c>
      <c r="G77" s="276" t="s">
        <v>159</v>
      </c>
      <c r="H77" s="276" t="s">
        <v>160</v>
      </c>
      <c r="I77" s="276" t="s">
        <v>159</v>
      </c>
      <c r="J77" s="276" t="s">
        <v>161</v>
      </c>
      <c r="K77" s="276" t="s">
        <v>162</v>
      </c>
      <c r="L77" s="276" t="s">
        <v>163</v>
      </c>
      <c r="M77" s="276" t="s">
        <v>164</v>
      </c>
      <c r="N77" s="276" t="s">
        <v>165</v>
      </c>
      <c r="O77" s="276">
        <v>679588.23</v>
      </c>
    </row>
    <row r="78" spans="1:17" s="258" customFormat="1">
      <c r="A78" s="279" t="s">
        <v>221</v>
      </c>
      <c r="B78" s="279"/>
      <c r="C78" s="280">
        <v>552957.23</v>
      </c>
      <c r="D78" s="280">
        <v>627113.61</v>
      </c>
      <c r="E78" s="280" t="s">
        <v>158</v>
      </c>
      <c r="F78" s="280" t="s">
        <v>159</v>
      </c>
      <c r="G78" s="280" t="s">
        <v>159</v>
      </c>
      <c r="H78" s="280" t="s">
        <v>160</v>
      </c>
      <c r="I78" s="280" t="s">
        <v>159</v>
      </c>
      <c r="J78" s="280" t="s">
        <v>161</v>
      </c>
      <c r="K78" s="280" t="s">
        <v>162</v>
      </c>
      <c r="L78" s="280" t="s">
        <v>163</v>
      </c>
      <c r="M78" s="280" t="s">
        <v>164</v>
      </c>
      <c r="N78" s="280" t="s">
        <v>165</v>
      </c>
      <c r="O78" s="280">
        <v>1180070.8400000001</v>
      </c>
    </row>
    <row r="79" spans="1:17" s="258" customFormat="1">
      <c r="A79" s="281" t="s">
        <v>222</v>
      </c>
      <c r="B79" s="281"/>
      <c r="C79" s="282">
        <v>552957.23</v>
      </c>
      <c r="D79" s="282">
        <v>627113.61</v>
      </c>
      <c r="E79" s="282" t="s">
        <v>158</v>
      </c>
      <c r="F79" s="282" t="s">
        <v>159</v>
      </c>
      <c r="G79" s="282" t="s">
        <v>159</v>
      </c>
      <c r="H79" s="282" t="s">
        <v>160</v>
      </c>
      <c r="I79" s="282" t="s">
        <v>159</v>
      </c>
      <c r="J79" s="282" t="s">
        <v>161</v>
      </c>
      <c r="K79" s="282" t="s">
        <v>162</v>
      </c>
      <c r="L79" s="282" t="s">
        <v>163</v>
      </c>
      <c r="M79" s="282" t="s">
        <v>164</v>
      </c>
      <c r="N79" s="282" t="s">
        <v>165</v>
      </c>
      <c r="O79" s="282">
        <v>1180070.8400000001</v>
      </c>
      <c r="P79" s="270">
        <f>'Resumen P.P.'!P18</f>
        <v>1474707.6099999999</v>
      </c>
      <c r="Q79" s="270">
        <f>O79-P79</f>
        <v>-294636.76999999979</v>
      </c>
    </row>
    <row r="80" spans="1:17" hidden="1">
      <c r="A80" s="273" t="s">
        <v>169</v>
      </c>
      <c r="B80" s="273"/>
      <c r="C80" s="278">
        <v>-476965.31</v>
      </c>
      <c r="D80" s="278">
        <v>-23517.3</v>
      </c>
      <c r="E80" s="274" t="s">
        <v>158</v>
      </c>
      <c r="F80" s="274" t="s">
        <v>159</v>
      </c>
      <c r="G80" s="274" t="s">
        <v>159</v>
      </c>
      <c r="H80" s="274" t="s">
        <v>160</v>
      </c>
      <c r="I80" s="274" t="s">
        <v>159</v>
      </c>
      <c r="J80" s="274" t="s">
        <v>161</v>
      </c>
      <c r="K80" s="274" t="s">
        <v>162</v>
      </c>
      <c r="L80" s="274" t="s">
        <v>163</v>
      </c>
      <c r="M80" s="274" t="s">
        <v>164</v>
      </c>
      <c r="N80" s="274" t="s">
        <v>165</v>
      </c>
      <c r="O80" s="278">
        <v>-500482.61</v>
      </c>
    </row>
    <row r="81" spans="1:15" hidden="1">
      <c r="A81" s="273" t="s">
        <v>52</v>
      </c>
      <c r="B81" s="273"/>
      <c r="C81" s="274" t="s">
        <v>84</v>
      </c>
      <c r="D81" s="274" t="s">
        <v>84</v>
      </c>
      <c r="E81" s="274" t="s">
        <v>84</v>
      </c>
      <c r="F81" s="274" t="s">
        <v>84</v>
      </c>
      <c r="G81" s="274" t="s">
        <v>84</v>
      </c>
      <c r="H81" s="274" t="s">
        <v>84</v>
      </c>
      <c r="I81" s="274" t="s">
        <v>84</v>
      </c>
      <c r="J81" s="274" t="s">
        <v>84</v>
      </c>
      <c r="K81" s="274" t="s">
        <v>84</v>
      </c>
      <c r="L81" s="274" t="s">
        <v>84</v>
      </c>
      <c r="M81" s="274" t="s">
        <v>84</v>
      </c>
      <c r="N81" s="274" t="s">
        <v>84</v>
      </c>
      <c r="O81" s="274" t="s">
        <v>84</v>
      </c>
    </row>
    <row r="82" spans="1:15" hidden="1">
      <c r="A82" s="273" t="s">
        <v>223</v>
      </c>
      <c r="B82" s="273"/>
      <c r="C82" s="274">
        <v>10575832.83</v>
      </c>
      <c r="D82" s="274">
        <v>697310.22</v>
      </c>
      <c r="E82" s="274" t="s">
        <v>158</v>
      </c>
      <c r="F82" s="274" t="s">
        <v>159</v>
      </c>
      <c r="G82" s="274" t="s">
        <v>159</v>
      </c>
      <c r="H82" s="274" t="s">
        <v>160</v>
      </c>
      <c r="I82" s="274" t="s">
        <v>159</v>
      </c>
      <c r="J82" s="274" t="s">
        <v>161</v>
      </c>
      <c r="K82" s="274" t="s">
        <v>162</v>
      </c>
      <c r="L82" s="274" t="s">
        <v>163</v>
      </c>
      <c r="M82" s="274" t="s">
        <v>164</v>
      </c>
      <c r="N82" s="274" t="s">
        <v>165</v>
      </c>
      <c r="O82" s="274">
        <v>11273143.050000001</v>
      </c>
    </row>
    <row r="83" spans="1:15">
      <c r="A83" s="271"/>
      <c r="B83" s="271"/>
      <c r="C83" s="272"/>
      <c r="D83" s="272"/>
      <c r="E83" s="272"/>
      <c r="F83" s="272"/>
      <c r="G83" s="272"/>
      <c r="H83" s="272"/>
      <c r="I83" s="272"/>
      <c r="J83" s="272"/>
      <c r="K83" s="272"/>
      <c r="L83" s="272"/>
      <c r="M83" s="272"/>
      <c r="N83" s="272"/>
      <c r="O83" s="272"/>
    </row>
  </sheetData>
  <autoFilter ref="A4:R82" xr:uid="{E68EA72E-9499-4101-964F-8E91EFC5C7AD}">
    <filterColumn colId="0">
      <colorFilter dxfId="0"/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078F4-6C2C-4778-B0F3-F416AEE4D5BE}">
  <dimension ref="A1:K1329"/>
  <sheetViews>
    <sheetView workbookViewId="0">
      <selection activeCell="G682" sqref="G682"/>
    </sheetView>
  </sheetViews>
  <sheetFormatPr baseColWidth="10" defaultColWidth="8.83203125" defaultRowHeight="15"/>
  <cols>
    <col min="1" max="1" width="11.33203125" style="198" bestFit="1" customWidth="1"/>
    <col min="2" max="2" width="2.33203125" bestFit="1" customWidth="1"/>
    <col min="3" max="3" width="72" bestFit="1" customWidth="1"/>
    <col min="4" max="4" width="15.5" style="207" bestFit="1" customWidth="1"/>
    <col min="5" max="6" width="14.33203125" style="207" bestFit="1" customWidth="1"/>
    <col min="7" max="7" width="15" style="207" bestFit="1" customWidth="1"/>
    <col min="8" max="8" width="15.1640625" style="194" customWidth="1"/>
    <col min="9" max="9" width="12.6640625" bestFit="1" customWidth="1"/>
    <col min="10" max="10" width="11.5" bestFit="1" customWidth="1"/>
    <col min="11" max="11" width="13.6640625" bestFit="1" customWidth="1"/>
  </cols>
  <sheetData>
    <row r="1" spans="1:11">
      <c r="A1" s="183" t="s">
        <v>84</v>
      </c>
      <c r="B1" s="183" t="s">
        <v>84</v>
      </c>
      <c r="C1" s="199" t="s">
        <v>0</v>
      </c>
      <c r="D1" s="251"/>
      <c r="E1" s="251"/>
      <c r="F1" s="251"/>
      <c r="G1" s="251"/>
      <c r="H1" s="188" t="s">
        <v>84</v>
      </c>
    </row>
    <row r="2" spans="1:11">
      <c r="A2" s="183" t="s">
        <v>84</v>
      </c>
      <c r="B2" s="183" t="s">
        <v>84</v>
      </c>
      <c r="C2" s="199" t="s">
        <v>85</v>
      </c>
      <c r="D2" s="251"/>
      <c r="E2" s="251"/>
      <c r="F2" s="251"/>
      <c r="G2" s="251"/>
      <c r="H2" s="188"/>
    </row>
    <row r="3" spans="1:11">
      <c r="A3" s="199" t="s">
        <v>86</v>
      </c>
      <c r="B3" s="199"/>
      <c r="C3" s="199" t="s">
        <v>224</v>
      </c>
      <c r="D3" s="251"/>
      <c r="E3" s="426" t="s">
        <v>225</v>
      </c>
      <c r="F3" s="426"/>
      <c r="G3" s="426"/>
      <c r="H3" s="184">
        <v>45705</v>
      </c>
    </row>
    <row r="4" spans="1:11" ht="15" customHeight="1">
      <c r="A4" s="195" t="s">
        <v>226</v>
      </c>
      <c r="B4" s="185" t="s">
        <v>84</v>
      </c>
      <c r="C4" s="185" t="s">
        <v>227</v>
      </c>
      <c r="D4" s="252" t="s">
        <v>228</v>
      </c>
      <c r="E4" s="429" t="s">
        <v>98</v>
      </c>
      <c r="F4" s="430"/>
      <c r="G4" s="252" t="s">
        <v>99</v>
      </c>
      <c r="H4" s="189" t="s">
        <v>229</v>
      </c>
      <c r="J4" s="200" t="s">
        <v>230</v>
      </c>
      <c r="K4" s="200" t="s">
        <v>155</v>
      </c>
    </row>
    <row r="5" spans="1:11">
      <c r="A5" s="196">
        <v>102</v>
      </c>
      <c r="B5" s="186" t="s">
        <v>231</v>
      </c>
      <c r="C5" s="186" t="s">
        <v>232</v>
      </c>
      <c r="D5" s="253">
        <v>9859012.4399999995</v>
      </c>
      <c r="E5" s="424">
        <v>29338688.379999999</v>
      </c>
      <c r="F5" s="424"/>
      <c r="G5" s="253">
        <v>19694593.120000001</v>
      </c>
      <c r="H5" s="190">
        <v>19503107.699999999</v>
      </c>
    </row>
    <row r="6" spans="1:11" ht="15" customHeight="1">
      <c r="A6" s="197" t="s">
        <v>233</v>
      </c>
      <c r="B6" s="187" t="s">
        <v>231</v>
      </c>
      <c r="C6" s="187" t="s">
        <v>234</v>
      </c>
      <c r="D6" s="254">
        <v>653554.30000000005</v>
      </c>
      <c r="E6" s="428">
        <v>10985873.34</v>
      </c>
      <c r="F6" s="428"/>
      <c r="G6" s="254">
        <v>8880571.3499999996</v>
      </c>
      <c r="H6" s="191">
        <v>2758856.29</v>
      </c>
    </row>
    <row r="7" spans="1:11" ht="15" customHeight="1">
      <c r="A7" s="197" t="s">
        <v>235</v>
      </c>
      <c r="B7" s="187" t="s">
        <v>231</v>
      </c>
      <c r="C7" s="187" t="s">
        <v>236</v>
      </c>
      <c r="D7" s="254">
        <v>653554.30000000005</v>
      </c>
      <c r="E7" s="428">
        <v>10985873.34</v>
      </c>
      <c r="F7" s="428"/>
      <c r="G7" s="254">
        <v>8880571.3499999996</v>
      </c>
      <c r="H7" s="191">
        <v>2758856.29</v>
      </c>
    </row>
    <row r="8" spans="1:11" ht="15" customHeight="1">
      <c r="A8" s="197" t="s">
        <v>237</v>
      </c>
      <c r="B8" s="187" t="s">
        <v>231</v>
      </c>
      <c r="C8" s="187" t="s">
        <v>238</v>
      </c>
      <c r="D8" s="254">
        <v>9205458.1400000006</v>
      </c>
      <c r="E8" s="428">
        <v>18352815.039999999</v>
      </c>
      <c r="F8" s="428"/>
      <c r="G8" s="254">
        <v>10814021.77</v>
      </c>
      <c r="H8" s="191">
        <v>16744251.41</v>
      </c>
    </row>
    <row r="9" spans="1:11" ht="15" customHeight="1">
      <c r="A9" s="197" t="s">
        <v>239</v>
      </c>
      <c r="B9" s="187" t="s">
        <v>231</v>
      </c>
      <c r="C9" s="187" t="s">
        <v>240</v>
      </c>
      <c r="D9" s="255">
        <v>-24261077.350000001</v>
      </c>
      <c r="E9" s="428">
        <v>1699513.36</v>
      </c>
      <c r="F9" s="428"/>
      <c r="G9" s="254">
        <v>504157.25</v>
      </c>
      <c r="H9" s="192">
        <v>-23065721.239999998</v>
      </c>
    </row>
    <row r="10" spans="1:11" ht="15" customHeight="1">
      <c r="A10" s="197" t="s">
        <v>241</v>
      </c>
      <c r="B10" s="187" t="s">
        <v>231</v>
      </c>
      <c r="C10" s="187" t="s">
        <v>242</v>
      </c>
      <c r="D10" s="254">
        <v>33873927.990000002</v>
      </c>
      <c r="E10" s="428">
        <v>16653301.68</v>
      </c>
      <c r="F10" s="428"/>
      <c r="G10" s="254">
        <v>10309864.52</v>
      </c>
      <c r="H10" s="191">
        <v>40217365.149999999</v>
      </c>
    </row>
    <row r="11" spans="1:11" ht="15" customHeight="1">
      <c r="A11" s="197" t="s">
        <v>243</v>
      </c>
      <c r="B11" s="187" t="s">
        <v>231</v>
      </c>
      <c r="C11" s="187" t="s">
        <v>244</v>
      </c>
      <c r="D11" s="255">
        <v>-407392.5</v>
      </c>
      <c r="E11" s="428">
        <v>0</v>
      </c>
      <c r="F11" s="428"/>
      <c r="G11" s="254">
        <v>0</v>
      </c>
      <c r="H11" s="192">
        <v>-407392.5</v>
      </c>
    </row>
    <row r="12" spans="1:11">
      <c r="A12" s="196">
        <v>105</v>
      </c>
      <c r="B12" s="186" t="s">
        <v>231</v>
      </c>
      <c r="C12" s="186" t="s">
        <v>245</v>
      </c>
      <c r="D12" s="253">
        <v>100826597.2</v>
      </c>
      <c r="E12" s="424">
        <v>26615383.890000001</v>
      </c>
      <c r="F12" s="424"/>
      <c r="G12" s="253">
        <v>14014246.51</v>
      </c>
      <c r="H12" s="190">
        <v>113427734.58</v>
      </c>
    </row>
    <row r="13" spans="1:11" ht="15" customHeight="1">
      <c r="A13" s="197" t="s">
        <v>246</v>
      </c>
      <c r="B13" s="187" t="s">
        <v>231</v>
      </c>
      <c r="C13" s="187" t="s">
        <v>247</v>
      </c>
      <c r="D13" s="254">
        <v>100861436.59999999</v>
      </c>
      <c r="E13" s="428">
        <f>'BAL2'!G577</f>
        <v>122080</v>
      </c>
      <c r="F13" s="428"/>
      <c r="G13" s="254">
        <v>14014246.51</v>
      </c>
      <c r="H13" s="191">
        <v>113462573.98</v>
      </c>
    </row>
    <row r="14" spans="1:11" ht="15" customHeight="1">
      <c r="A14" s="197" t="s">
        <v>248</v>
      </c>
      <c r="B14" s="187" t="s">
        <v>231</v>
      </c>
      <c r="C14" s="187" t="s">
        <v>247</v>
      </c>
      <c r="D14" s="254">
        <v>0.01</v>
      </c>
      <c r="E14" s="428">
        <v>0</v>
      </c>
      <c r="F14" s="428"/>
      <c r="G14" s="254">
        <v>0</v>
      </c>
      <c r="H14" s="191">
        <v>0.01</v>
      </c>
    </row>
    <row r="15" spans="1:11" ht="15" customHeight="1">
      <c r="A15" s="197" t="s">
        <v>249</v>
      </c>
      <c r="B15" s="187" t="s">
        <v>231</v>
      </c>
      <c r="C15" s="187" t="s">
        <v>250</v>
      </c>
      <c r="D15" s="254">
        <v>56868.55</v>
      </c>
      <c r="E15" s="428">
        <v>0</v>
      </c>
      <c r="F15" s="428"/>
      <c r="G15" s="254">
        <v>0</v>
      </c>
      <c r="H15" s="191">
        <v>56868.55</v>
      </c>
    </row>
    <row r="16" spans="1:11" ht="15" customHeight="1">
      <c r="A16" s="197" t="s">
        <v>251</v>
      </c>
      <c r="B16" s="187" t="s">
        <v>231</v>
      </c>
      <c r="C16" s="187" t="s">
        <v>252</v>
      </c>
      <c r="D16" s="254">
        <v>0.01</v>
      </c>
      <c r="E16" s="428">
        <v>0</v>
      </c>
      <c r="F16" s="428"/>
      <c r="G16" s="254">
        <v>0</v>
      </c>
      <c r="H16" s="191">
        <v>0.01</v>
      </c>
    </row>
    <row r="17" spans="1:8" ht="15" customHeight="1">
      <c r="A17" s="197" t="s">
        <v>253</v>
      </c>
      <c r="B17" s="187" t="s">
        <v>231</v>
      </c>
      <c r="C17" s="187" t="s">
        <v>254</v>
      </c>
      <c r="D17" s="254">
        <v>0.08</v>
      </c>
      <c r="E17" s="428">
        <v>0</v>
      </c>
      <c r="F17" s="428"/>
      <c r="G17" s="254">
        <v>0</v>
      </c>
      <c r="H17" s="191">
        <v>0.08</v>
      </c>
    </row>
    <row r="18" spans="1:8" ht="15" customHeight="1">
      <c r="A18" s="197" t="s">
        <v>255</v>
      </c>
      <c r="B18" s="187" t="s">
        <v>231</v>
      </c>
      <c r="C18" s="187" t="s">
        <v>256</v>
      </c>
      <c r="D18" s="254">
        <v>30603.64</v>
      </c>
      <c r="E18" s="428">
        <v>0</v>
      </c>
      <c r="F18" s="428"/>
      <c r="G18" s="254">
        <v>0</v>
      </c>
      <c r="H18" s="191">
        <v>30603.64</v>
      </c>
    </row>
    <row r="19" spans="1:8" ht="15" customHeight="1">
      <c r="A19" s="197" t="s">
        <v>257</v>
      </c>
      <c r="B19" s="187" t="s">
        <v>231</v>
      </c>
      <c r="C19" s="187" t="s">
        <v>258</v>
      </c>
      <c r="D19" s="255">
        <v>-41233.53</v>
      </c>
      <c r="E19" s="428">
        <v>0</v>
      </c>
      <c r="F19" s="428"/>
      <c r="G19" s="254">
        <v>14165.41</v>
      </c>
      <c r="H19" s="192">
        <v>-55398.94</v>
      </c>
    </row>
    <row r="20" spans="1:8" ht="15" customHeight="1">
      <c r="A20" s="197" t="s">
        <v>259</v>
      </c>
      <c r="B20" s="187" t="s">
        <v>231</v>
      </c>
      <c r="C20" s="187" t="s">
        <v>260</v>
      </c>
      <c r="D20" s="254">
        <v>28308.03</v>
      </c>
      <c r="E20" s="428">
        <v>0</v>
      </c>
      <c r="F20" s="428"/>
      <c r="G20" s="254">
        <v>0</v>
      </c>
      <c r="H20" s="191">
        <v>28308.03</v>
      </c>
    </row>
    <row r="21" spans="1:8" ht="15" customHeight="1">
      <c r="A21" s="197" t="s">
        <v>261</v>
      </c>
      <c r="B21" s="187" t="s">
        <v>231</v>
      </c>
      <c r="C21" s="187" t="s">
        <v>262</v>
      </c>
      <c r="D21" s="254">
        <v>921902.03</v>
      </c>
      <c r="E21" s="428">
        <v>0</v>
      </c>
      <c r="F21" s="428"/>
      <c r="G21" s="254">
        <v>552218.03</v>
      </c>
      <c r="H21" s="191">
        <v>369684</v>
      </c>
    </row>
    <row r="22" spans="1:8" ht="15" customHeight="1">
      <c r="A22" s="197" t="s">
        <v>263</v>
      </c>
      <c r="B22" s="187" t="s">
        <v>231</v>
      </c>
      <c r="C22" s="187" t="s">
        <v>264</v>
      </c>
      <c r="D22" s="254">
        <v>23422.47</v>
      </c>
      <c r="E22" s="428">
        <v>0</v>
      </c>
      <c r="F22" s="428"/>
      <c r="G22" s="254">
        <v>0</v>
      </c>
      <c r="H22" s="191">
        <v>23422.47</v>
      </c>
    </row>
    <row r="23" spans="1:8" ht="15" customHeight="1">
      <c r="A23" s="197" t="s">
        <v>265</v>
      </c>
      <c r="B23" s="187" t="s">
        <v>231</v>
      </c>
      <c r="C23" s="187" t="s">
        <v>266</v>
      </c>
      <c r="D23" s="254">
        <v>2065129.96</v>
      </c>
      <c r="E23" s="428">
        <v>1123344</v>
      </c>
      <c r="F23" s="428"/>
      <c r="G23" s="254">
        <v>0</v>
      </c>
      <c r="H23" s="191">
        <v>3188473.96</v>
      </c>
    </row>
    <row r="24" spans="1:8" ht="15" customHeight="1">
      <c r="A24" s="197" t="s">
        <v>267</v>
      </c>
      <c r="B24" s="187" t="s">
        <v>231</v>
      </c>
      <c r="C24" s="187" t="s">
        <v>268</v>
      </c>
      <c r="D24" s="255">
        <v>-2498.39</v>
      </c>
      <c r="E24" s="428">
        <v>0</v>
      </c>
      <c r="F24" s="428"/>
      <c r="G24" s="254">
        <v>0</v>
      </c>
      <c r="H24" s="192">
        <v>-2498.39</v>
      </c>
    </row>
    <row r="25" spans="1:8" ht="15" customHeight="1">
      <c r="A25" s="197" t="s">
        <v>269</v>
      </c>
      <c r="B25" s="187" t="s">
        <v>231</v>
      </c>
      <c r="C25" s="187" t="s">
        <v>270</v>
      </c>
      <c r="D25" s="254">
        <v>1013571.63</v>
      </c>
      <c r="E25" s="428">
        <v>0</v>
      </c>
      <c r="F25" s="428"/>
      <c r="G25" s="254">
        <v>0</v>
      </c>
      <c r="H25" s="191">
        <v>1013571.63</v>
      </c>
    </row>
    <row r="26" spans="1:8" ht="15" customHeight="1">
      <c r="A26" s="197" t="s">
        <v>271</v>
      </c>
      <c r="B26" s="187" t="s">
        <v>231</v>
      </c>
      <c r="C26" s="187" t="s">
        <v>272</v>
      </c>
      <c r="D26" s="254">
        <v>120454.39999999999</v>
      </c>
      <c r="E26" s="428">
        <v>17481.2</v>
      </c>
      <c r="F26" s="428"/>
      <c r="G26" s="254">
        <v>0</v>
      </c>
      <c r="H26" s="191">
        <v>137935.6</v>
      </c>
    </row>
    <row r="27" spans="1:8" ht="15" customHeight="1">
      <c r="A27" s="197" t="s">
        <v>273</v>
      </c>
      <c r="B27" s="187" t="s">
        <v>231</v>
      </c>
      <c r="C27" s="187" t="s">
        <v>274</v>
      </c>
      <c r="D27" s="254">
        <v>2201661.23</v>
      </c>
      <c r="E27" s="428">
        <v>1148394.3</v>
      </c>
      <c r="F27" s="428"/>
      <c r="G27" s="254">
        <v>0</v>
      </c>
      <c r="H27" s="191">
        <v>3350055.53</v>
      </c>
    </row>
    <row r="28" spans="1:8" ht="15" customHeight="1">
      <c r="A28" s="197" t="s">
        <v>275</v>
      </c>
      <c r="B28" s="187" t="s">
        <v>231</v>
      </c>
      <c r="C28" s="187" t="s">
        <v>276</v>
      </c>
      <c r="D28" s="254">
        <v>205821.36</v>
      </c>
      <c r="E28" s="428">
        <v>0</v>
      </c>
      <c r="F28" s="428"/>
      <c r="G28" s="254">
        <v>0</v>
      </c>
      <c r="H28" s="191">
        <v>205821.36</v>
      </c>
    </row>
    <row r="29" spans="1:8" ht="15" customHeight="1">
      <c r="A29" s="197" t="s">
        <v>277</v>
      </c>
      <c r="B29" s="187" t="s">
        <v>231</v>
      </c>
      <c r="C29" s="187" t="s">
        <v>278</v>
      </c>
      <c r="D29" s="254">
        <v>69874.080000000002</v>
      </c>
      <c r="E29" s="428">
        <v>107641.04</v>
      </c>
      <c r="F29" s="428"/>
      <c r="G29" s="254">
        <v>0</v>
      </c>
      <c r="H29" s="191">
        <v>177515.12</v>
      </c>
    </row>
    <row r="30" spans="1:8" ht="15" customHeight="1">
      <c r="A30" s="197" t="s">
        <v>279</v>
      </c>
      <c r="B30" s="187" t="s">
        <v>231</v>
      </c>
      <c r="C30" s="187" t="s">
        <v>280</v>
      </c>
      <c r="D30" s="254">
        <v>68510.97</v>
      </c>
      <c r="E30" s="428">
        <v>0</v>
      </c>
      <c r="F30" s="428"/>
      <c r="G30" s="254">
        <v>0</v>
      </c>
      <c r="H30" s="191">
        <v>68510.97</v>
      </c>
    </row>
    <row r="31" spans="1:8" ht="15" customHeight="1">
      <c r="A31" s="197" t="s">
        <v>281</v>
      </c>
      <c r="B31" s="187" t="s">
        <v>231</v>
      </c>
      <c r="C31" s="187" t="s">
        <v>282</v>
      </c>
      <c r="D31" s="254">
        <v>88831.66</v>
      </c>
      <c r="E31" s="428">
        <v>0</v>
      </c>
      <c r="F31" s="428"/>
      <c r="G31" s="254">
        <v>0</v>
      </c>
      <c r="H31" s="191">
        <v>88831.66</v>
      </c>
    </row>
    <row r="32" spans="1:8" ht="15" customHeight="1">
      <c r="A32" s="197" t="s">
        <v>283</v>
      </c>
      <c r="B32" s="187" t="s">
        <v>231</v>
      </c>
      <c r="C32" s="187" t="s">
        <v>284</v>
      </c>
      <c r="D32" s="254">
        <v>8640958.8699999992</v>
      </c>
      <c r="E32" s="428">
        <v>6067511.9199999999</v>
      </c>
      <c r="F32" s="428"/>
      <c r="G32" s="254">
        <v>1416413.16</v>
      </c>
      <c r="H32" s="191">
        <v>13292057.630000001</v>
      </c>
    </row>
    <row r="33" spans="1:8" ht="15" customHeight="1">
      <c r="A33" s="197" t="s">
        <v>285</v>
      </c>
      <c r="B33" s="187" t="s">
        <v>231</v>
      </c>
      <c r="C33" s="187" t="s">
        <v>286</v>
      </c>
      <c r="D33" s="254">
        <v>301611.74</v>
      </c>
      <c r="E33" s="428">
        <v>478152</v>
      </c>
      <c r="F33" s="428"/>
      <c r="G33" s="254">
        <v>183281.99</v>
      </c>
      <c r="H33" s="191">
        <v>596481.75</v>
      </c>
    </row>
    <row r="34" spans="1:8" ht="15" customHeight="1">
      <c r="A34" s="197" t="s">
        <v>287</v>
      </c>
      <c r="B34" s="187" t="s">
        <v>231</v>
      </c>
      <c r="C34" s="187" t="s">
        <v>288</v>
      </c>
      <c r="D34" s="255">
        <v>-0.01</v>
      </c>
      <c r="E34" s="428">
        <v>0</v>
      </c>
      <c r="F34" s="428"/>
      <c r="G34" s="254">
        <v>0</v>
      </c>
      <c r="H34" s="192">
        <v>-0.01</v>
      </c>
    </row>
    <row r="35" spans="1:8" ht="15" customHeight="1">
      <c r="A35" s="197" t="s">
        <v>289</v>
      </c>
      <c r="B35" s="187" t="s">
        <v>231</v>
      </c>
      <c r="C35" s="187" t="s">
        <v>290</v>
      </c>
      <c r="D35" s="254">
        <v>9601.14</v>
      </c>
      <c r="E35" s="428">
        <v>0</v>
      </c>
      <c r="F35" s="428"/>
      <c r="G35" s="254">
        <v>0</v>
      </c>
      <c r="H35" s="191">
        <v>9601.14</v>
      </c>
    </row>
    <row r="36" spans="1:8" ht="15" customHeight="1">
      <c r="A36" s="197" t="s">
        <v>291</v>
      </c>
      <c r="B36" s="187" t="s">
        <v>231</v>
      </c>
      <c r="C36" s="187" t="s">
        <v>292</v>
      </c>
      <c r="D36" s="254">
        <v>23832.06</v>
      </c>
      <c r="E36" s="428">
        <v>0</v>
      </c>
      <c r="F36" s="428"/>
      <c r="G36" s="254">
        <v>0</v>
      </c>
      <c r="H36" s="191">
        <v>23832.06</v>
      </c>
    </row>
    <row r="37" spans="1:8" ht="15" customHeight="1">
      <c r="A37" s="197" t="s">
        <v>293</v>
      </c>
      <c r="B37" s="187" t="s">
        <v>231</v>
      </c>
      <c r="C37" s="187" t="s">
        <v>294</v>
      </c>
      <c r="D37" s="254">
        <v>21216.27</v>
      </c>
      <c r="E37" s="428">
        <v>0</v>
      </c>
      <c r="F37" s="428"/>
      <c r="G37" s="254">
        <v>0</v>
      </c>
      <c r="H37" s="191">
        <v>21216.27</v>
      </c>
    </row>
    <row r="38" spans="1:8" ht="15" customHeight="1">
      <c r="A38" s="197" t="s">
        <v>295</v>
      </c>
      <c r="B38" s="187" t="s">
        <v>231</v>
      </c>
      <c r="C38" s="187" t="s">
        <v>296</v>
      </c>
      <c r="D38" s="254">
        <v>0.01</v>
      </c>
      <c r="E38" s="428">
        <v>0</v>
      </c>
      <c r="F38" s="428"/>
      <c r="G38" s="254">
        <v>0</v>
      </c>
      <c r="H38" s="191">
        <v>0.01</v>
      </c>
    </row>
    <row r="39" spans="1:8" ht="15" customHeight="1">
      <c r="A39" s="197" t="s">
        <v>297</v>
      </c>
      <c r="B39" s="187" t="s">
        <v>231</v>
      </c>
      <c r="C39" s="187" t="s">
        <v>298</v>
      </c>
      <c r="D39" s="254">
        <v>228237.79</v>
      </c>
      <c r="E39" s="428">
        <v>0</v>
      </c>
      <c r="F39" s="428"/>
      <c r="G39" s="254">
        <v>0</v>
      </c>
      <c r="H39" s="191">
        <v>228237.79</v>
      </c>
    </row>
    <row r="40" spans="1:8" ht="15" customHeight="1">
      <c r="A40" s="197" t="s">
        <v>299</v>
      </c>
      <c r="B40" s="187" t="s">
        <v>231</v>
      </c>
      <c r="C40" s="187" t="s">
        <v>300</v>
      </c>
      <c r="D40" s="254">
        <v>51862.27</v>
      </c>
      <c r="E40" s="428">
        <v>0</v>
      </c>
      <c r="F40" s="428"/>
      <c r="G40" s="254">
        <v>0</v>
      </c>
      <c r="H40" s="191">
        <v>51862.27</v>
      </c>
    </row>
    <row r="41" spans="1:8" ht="15" customHeight="1">
      <c r="A41" s="197" t="s">
        <v>301</v>
      </c>
      <c r="B41" s="187" t="s">
        <v>231</v>
      </c>
      <c r="C41" s="187" t="s">
        <v>302</v>
      </c>
      <c r="D41" s="254">
        <v>454435.02</v>
      </c>
      <c r="E41" s="428">
        <v>0</v>
      </c>
      <c r="F41" s="428"/>
      <c r="G41" s="254">
        <v>24348.36</v>
      </c>
      <c r="H41" s="191">
        <v>430086.66</v>
      </c>
    </row>
    <row r="42" spans="1:8" ht="15" customHeight="1">
      <c r="A42" s="197" t="s">
        <v>303</v>
      </c>
      <c r="B42" s="187" t="s">
        <v>231</v>
      </c>
      <c r="C42" s="187" t="s">
        <v>304</v>
      </c>
      <c r="D42" s="254">
        <v>603199.99</v>
      </c>
      <c r="E42" s="428">
        <v>0</v>
      </c>
      <c r="F42" s="428"/>
      <c r="G42" s="254">
        <v>0</v>
      </c>
      <c r="H42" s="191">
        <v>603199.99</v>
      </c>
    </row>
    <row r="43" spans="1:8" ht="15" customHeight="1">
      <c r="A43" s="197" t="s">
        <v>305</v>
      </c>
      <c r="B43" s="187" t="s">
        <v>231</v>
      </c>
      <c r="C43" s="187" t="s">
        <v>306</v>
      </c>
      <c r="D43" s="254">
        <v>2909549.36</v>
      </c>
      <c r="E43" s="428">
        <v>0</v>
      </c>
      <c r="F43" s="428"/>
      <c r="G43" s="254">
        <v>0</v>
      </c>
      <c r="H43" s="191">
        <v>2909549.36</v>
      </c>
    </row>
    <row r="44" spans="1:8" ht="15" customHeight="1">
      <c r="A44" s="197" t="s">
        <v>307</v>
      </c>
      <c r="B44" s="187" t="s">
        <v>231</v>
      </c>
      <c r="C44" s="187" t="s">
        <v>308</v>
      </c>
      <c r="D44" s="254">
        <v>240644.59</v>
      </c>
      <c r="E44" s="428">
        <v>0</v>
      </c>
      <c r="F44" s="428"/>
      <c r="G44" s="254">
        <v>0</v>
      </c>
      <c r="H44" s="191">
        <v>240644.59</v>
      </c>
    </row>
    <row r="45" spans="1:8" ht="15" customHeight="1">
      <c r="A45" s="197" t="s">
        <v>309</v>
      </c>
      <c r="B45" s="187" t="s">
        <v>231</v>
      </c>
      <c r="C45" s="187" t="s">
        <v>310</v>
      </c>
      <c r="D45" s="254">
        <v>7.0000000000000007E-2</v>
      </c>
      <c r="E45" s="428">
        <v>0</v>
      </c>
      <c r="F45" s="428"/>
      <c r="G45" s="254">
        <v>0</v>
      </c>
      <c r="H45" s="191">
        <v>7.0000000000000007E-2</v>
      </c>
    </row>
    <row r="46" spans="1:8" ht="15" customHeight="1">
      <c r="A46" s="197" t="s">
        <v>311</v>
      </c>
      <c r="B46" s="187" t="s">
        <v>231</v>
      </c>
      <c r="C46" s="187" t="s">
        <v>312</v>
      </c>
      <c r="D46" s="254">
        <v>0.11</v>
      </c>
      <c r="E46" s="428">
        <v>0</v>
      </c>
      <c r="F46" s="428"/>
      <c r="G46" s="254">
        <v>0</v>
      </c>
      <c r="H46" s="191">
        <v>0.11</v>
      </c>
    </row>
    <row r="47" spans="1:8" ht="15" customHeight="1">
      <c r="A47" s="197" t="s">
        <v>313</v>
      </c>
      <c r="B47" s="187" t="s">
        <v>231</v>
      </c>
      <c r="C47" s="187" t="s">
        <v>314</v>
      </c>
      <c r="D47" s="254">
        <v>817832.27</v>
      </c>
      <c r="E47" s="428">
        <v>138519.25</v>
      </c>
      <c r="F47" s="428"/>
      <c r="G47" s="254">
        <v>809572.39</v>
      </c>
      <c r="H47" s="191">
        <v>146779.13</v>
      </c>
    </row>
    <row r="48" spans="1:8" ht="15" customHeight="1">
      <c r="A48" s="197" t="s">
        <v>315</v>
      </c>
      <c r="B48" s="187" t="s">
        <v>231</v>
      </c>
      <c r="C48" s="187" t="s">
        <v>316</v>
      </c>
      <c r="D48" s="254">
        <v>0.01</v>
      </c>
      <c r="E48" s="428">
        <v>0</v>
      </c>
      <c r="F48" s="428"/>
      <c r="G48" s="254">
        <v>0</v>
      </c>
      <c r="H48" s="191">
        <v>0.01</v>
      </c>
    </row>
    <row r="49" spans="1:8" ht="15" customHeight="1">
      <c r="A49" s="197" t="s">
        <v>317</v>
      </c>
      <c r="B49" s="187" t="s">
        <v>231</v>
      </c>
      <c r="C49" s="187" t="s">
        <v>318</v>
      </c>
      <c r="D49" s="255">
        <v>-46530.82</v>
      </c>
      <c r="E49" s="428">
        <v>0</v>
      </c>
      <c r="F49" s="428"/>
      <c r="G49" s="254">
        <v>0</v>
      </c>
      <c r="H49" s="192">
        <v>-46530.82</v>
      </c>
    </row>
    <row r="50" spans="1:8" ht="15" customHeight="1">
      <c r="A50" s="197" t="s">
        <v>319</v>
      </c>
      <c r="B50" s="187" t="s">
        <v>231</v>
      </c>
      <c r="C50" s="187" t="s">
        <v>320</v>
      </c>
      <c r="D50" s="254">
        <v>53226.22</v>
      </c>
      <c r="E50" s="428">
        <v>0</v>
      </c>
      <c r="F50" s="428"/>
      <c r="G50" s="254">
        <v>0</v>
      </c>
      <c r="H50" s="191">
        <v>53226.22</v>
      </c>
    </row>
    <row r="51" spans="1:8" ht="15" customHeight="1">
      <c r="A51" s="197" t="s">
        <v>321</v>
      </c>
      <c r="B51" s="187" t="s">
        <v>231</v>
      </c>
      <c r="C51" s="187" t="s">
        <v>322</v>
      </c>
      <c r="D51" s="254">
        <v>0.02</v>
      </c>
      <c r="E51" s="428">
        <v>0</v>
      </c>
      <c r="F51" s="428"/>
      <c r="G51" s="254">
        <v>0</v>
      </c>
      <c r="H51" s="191">
        <v>0.02</v>
      </c>
    </row>
    <row r="52" spans="1:8" ht="15" customHeight="1">
      <c r="A52" s="197" t="s">
        <v>323</v>
      </c>
      <c r="B52" s="187" t="s">
        <v>231</v>
      </c>
      <c r="C52" s="187" t="s">
        <v>324</v>
      </c>
      <c r="D52" s="254">
        <v>291.62</v>
      </c>
      <c r="E52" s="428">
        <v>0</v>
      </c>
      <c r="F52" s="428"/>
      <c r="G52" s="254">
        <v>0</v>
      </c>
      <c r="H52" s="191">
        <v>291.62</v>
      </c>
    </row>
    <row r="53" spans="1:8" ht="15" customHeight="1">
      <c r="A53" s="197" t="s">
        <v>325</v>
      </c>
      <c r="B53" s="187" t="s">
        <v>231</v>
      </c>
      <c r="C53" s="187" t="s">
        <v>326</v>
      </c>
      <c r="D53" s="254">
        <v>2410169.7799999998</v>
      </c>
      <c r="E53" s="428">
        <v>732823.38</v>
      </c>
      <c r="F53" s="428"/>
      <c r="G53" s="254">
        <v>988758.07</v>
      </c>
      <c r="H53" s="191">
        <v>2154235.09</v>
      </c>
    </row>
    <row r="54" spans="1:8" ht="15" customHeight="1">
      <c r="A54" s="197" t="s">
        <v>327</v>
      </c>
      <c r="B54" s="187" t="s">
        <v>231</v>
      </c>
      <c r="C54" s="187" t="s">
        <v>328</v>
      </c>
      <c r="D54" s="254">
        <v>455475.91</v>
      </c>
      <c r="E54" s="428">
        <v>0</v>
      </c>
      <c r="F54" s="428"/>
      <c r="G54" s="254">
        <v>0</v>
      </c>
      <c r="H54" s="191">
        <v>455475.91</v>
      </c>
    </row>
    <row r="55" spans="1:8" ht="15" customHeight="1">
      <c r="A55" s="197" t="s">
        <v>329</v>
      </c>
      <c r="B55" s="187" t="s">
        <v>231</v>
      </c>
      <c r="C55" s="187" t="s">
        <v>330</v>
      </c>
      <c r="D55" s="254">
        <v>1283384.72</v>
      </c>
      <c r="E55" s="428">
        <v>1219317.74</v>
      </c>
      <c r="F55" s="428"/>
      <c r="G55" s="254">
        <v>1533969.58</v>
      </c>
      <c r="H55" s="191">
        <v>968732.88</v>
      </c>
    </row>
    <row r="56" spans="1:8" ht="15" customHeight="1">
      <c r="A56" s="197" t="s">
        <v>331</v>
      </c>
      <c r="B56" s="187" t="s">
        <v>231</v>
      </c>
      <c r="C56" s="187" t="s">
        <v>332</v>
      </c>
      <c r="D56" s="254">
        <v>12434873.939999999</v>
      </c>
      <c r="E56" s="428">
        <v>3137404.33</v>
      </c>
      <c r="F56" s="428"/>
      <c r="G56" s="254">
        <v>0</v>
      </c>
      <c r="H56" s="191">
        <v>15572278.27</v>
      </c>
    </row>
    <row r="57" spans="1:8" ht="15" customHeight="1">
      <c r="A57" s="197" t="s">
        <v>333</v>
      </c>
      <c r="B57" s="187" t="s">
        <v>231</v>
      </c>
      <c r="C57" s="187" t="s">
        <v>334</v>
      </c>
      <c r="D57" s="255">
        <v>-0.01</v>
      </c>
      <c r="E57" s="428">
        <v>0</v>
      </c>
      <c r="F57" s="428"/>
      <c r="G57" s="254">
        <v>0</v>
      </c>
      <c r="H57" s="192">
        <v>-0.01</v>
      </c>
    </row>
    <row r="58" spans="1:8" ht="15" customHeight="1">
      <c r="A58" s="197" t="s">
        <v>335</v>
      </c>
      <c r="B58" s="187" t="s">
        <v>231</v>
      </c>
      <c r="C58" s="187" t="s">
        <v>336</v>
      </c>
      <c r="D58" s="254">
        <v>4000</v>
      </c>
      <c r="E58" s="428">
        <v>0</v>
      </c>
      <c r="F58" s="428"/>
      <c r="G58" s="254">
        <v>0</v>
      </c>
      <c r="H58" s="191">
        <v>4000</v>
      </c>
    </row>
    <row r="59" spans="1:8" ht="15" customHeight="1">
      <c r="A59" s="197" t="s">
        <v>337</v>
      </c>
      <c r="B59" s="187" t="s">
        <v>231</v>
      </c>
      <c r="C59" s="187" t="s">
        <v>338</v>
      </c>
      <c r="D59" s="254">
        <v>28602.68</v>
      </c>
      <c r="E59" s="428">
        <v>0</v>
      </c>
      <c r="F59" s="428"/>
      <c r="G59" s="254">
        <v>0</v>
      </c>
      <c r="H59" s="191">
        <v>28602.68</v>
      </c>
    </row>
    <row r="60" spans="1:8" ht="15" customHeight="1">
      <c r="A60" s="197" t="s">
        <v>339</v>
      </c>
      <c r="B60" s="187" t="s">
        <v>231</v>
      </c>
      <c r="C60" s="187" t="s">
        <v>340</v>
      </c>
      <c r="D60" s="254">
        <v>1975205.81</v>
      </c>
      <c r="E60" s="428">
        <v>0</v>
      </c>
      <c r="F60" s="428"/>
      <c r="G60" s="254">
        <v>0</v>
      </c>
      <c r="H60" s="191">
        <v>1975205.81</v>
      </c>
    </row>
    <row r="61" spans="1:8" ht="15" customHeight="1">
      <c r="A61" s="197" t="s">
        <v>341</v>
      </c>
      <c r="B61" s="187" t="s">
        <v>231</v>
      </c>
      <c r="C61" s="187" t="s">
        <v>342</v>
      </c>
      <c r="D61" s="254">
        <v>277662.53999999998</v>
      </c>
      <c r="E61" s="428">
        <v>0</v>
      </c>
      <c r="F61" s="428"/>
      <c r="G61" s="254">
        <v>0</v>
      </c>
      <c r="H61" s="191">
        <v>277662.53999999998</v>
      </c>
    </row>
    <row r="62" spans="1:8" ht="15" customHeight="1">
      <c r="A62" s="197" t="s">
        <v>343</v>
      </c>
      <c r="B62" s="187" t="s">
        <v>231</v>
      </c>
      <c r="C62" s="187" t="s">
        <v>344</v>
      </c>
      <c r="D62" s="255">
        <v>-11700.31</v>
      </c>
      <c r="E62" s="428">
        <v>117991.14</v>
      </c>
      <c r="F62" s="428"/>
      <c r="G62" s="254">
        <v>84661.41</v>
      </c>
      <c r="H62" s="191">
        <v>21629.42</v>
      </c>
    </row>
    <row r="63" spans="1:8" ht="15" customHeight="1">
      <c r="A63" s="197" t="s">
        <v>345</v>
      </c>
      <c r="B63" s="187" t="s">
        <v>231</v>
      </c>
      <c r="C63" s="187" t="s">
        <v>346</v>
      </c>
      <c r="D63" s="254">
        <v>0.1</v>
      </c>
      <c r="E63" s="428">
        <v>0</v>
      </c>
      <c r="F63" s="428"/>
      <c r="G63" s="254">
        <v>0</v>
      </c>
      <c r="H63" s="191">
        <v>0.1</v>
      </c>
    </row>
    <row r="64" spans="1:8" ht="15" customHeight="1">
      <c r="A64" s="197" t="s">
        <v>347</v>
      </c>
      <c r="B64" s="187" t="s">
        <v>231</v>
      </c>
      <c r="C64" s="187" t="s">
        <v>348</v>
      </c>
      <c r="D64" s="254">
        <v>93839.3</v>
      </c>
      <c r="E64" s="428">
        <v>0</v>
      </c>
      <c r="F64" s="428"/>
      <c r="G64" s="254">
        <v>0</v>
      </c>
      <c r="H64" s="191">
        <v>93839.3</v>
      </c>
    </row>
    <row r="65" spans="1:8" ht="15" customHeight="1">
      <c r="A65" s="197" t="s">
        <v>349</v>
      </c>
      <c r="B65" s="187" t="s">
        <v>231</v>
      </c>
      <c r="C65" s="187" t="s">
        <v>350</v>
      </c>
      <c r="D65" s="254">
        <v>7231.76</v>
      </c>
      <c r="E65" s="428">
        <v>0</v>
      </c>
      <c r="F65" s="428"/>
      <c r="G65" s="254">
        <v>0</v>
      </c>
      <c r="H65" s="191">
        <v>7231.76</v>
      </c>
    </row>
    <row r="66" spans="1:8" ht="15" customHeight="1">
      <c r="A66" s="197" t="s">
        <v>351</v>
      </c>
      <c r="B66" s="187" t="s">
        <v>231</v>
      </c>
      <c r="C66" s="187" t="s">
        <v>352</v>
      </c>
      <c r="D66" s="254">
        <v>364764.74</v>
      </c>
      <c r="E66" s="428">
        <v>0</v>
      </c>
      <c r="F66" s="428"/>
      <c r="G66" s="254">
        <v>0</v>
      </c>
      <c r="H66" s="191">
        <v>364764.74</v>
      </c>
    </row>
    <row r="67" spans="1:8" ht="15" customHeight="1">
      <c r="A67" s="197" t="s">
        <v>353</v>
      </c>
      <c r="B67" s="187" t="s">
        <v>231</v>
      </c>
      <c r="C67" s="187" t="s">
        <v>354</v>
      </c>
      <c r="D67" s="254">
        <v>8859893.7100000009</v>
      </c>
      <c r="E67" s="428">
        <v>6023655.4199999999</v>
      </c>
      <c r="F67" s="428"/>
      <c r="G67" s="254">
        <v>3103755</v>
      </c>
      <c r="H67" s="191">
        <v>11779794.130000001</v>
      </c>
    </row>
    <row r="68" spans="1:8" ht="15" customHeight="1">
      <c r="A68" s="197" t="s">
        <v>355</v>
      </c>
      <c r="B68" s="187" t="s">
        <v>231</v>
      </c>
      <c r="C68" s="187" t="s">
        <v>356</v>
      </c>
      <c r="D68" s="254">
        <v>23802.73</v>
      </c>
      <c r="E68" s="428">
        <v>0</v>
      </c>
      <c r="F68" s="428"/>
      <c r="G68" s="254">
        <v>0</v>
      </c>
      <c r="H68" s="191">
        <v>23802.73</v>
      </c>
    </row>
    <row r="69" spans="1:8" ht="15" customHeight="1">
      <c r="A69" s="197" t="s">
        <v>357</v>
      </c>
      <c r="B69" s="187" t="s">
        <v>231</v>
      </c>
      <c r="C69" s="187" t="s">
        <v>358</v>
      </c>
      <c r="D69" s="255">
        <v>-296721.13</v>
      </c>
      <c r="E69" s="428">
        <v>40373.78</v>
      </c>
      <c r="F69" s="428"/>
      <c r="G69" s="254">
        <v>77655.66</v>
      </c>
      <c r="H69" s="192">
        <v>-334003.01</v>
      </c>
    </row>
    <row r="70" spans="1:8" ht="15" customHeight="1">
      <c r="A70" s="197" t="s">
        <v>359</v>
      </c>
      <c r="B70" s="187" t="s">
        <v>231</v>
      </c>
      <c r="C70" s="187" t="s">
        <v>360</v>
      </c>
      <c r="D70" s="255">
        <v>-528186.71</v>
      </c>
      <c r="E70" s="428">
        <v>0</v>
      </c>
      <c r="F70" s="428"/>
      <c r="G70" s="254">
        <v>0</v>
      </c>
      <c r="H70" s="192">
        <v>-528186.71</v>
      </c>
    </row>
    <row r="71" spans="1:8" ht="15" customHeight="1">
      <c r="A71" s="197" t="s">
        <v>361</v>
      </c>
      <c r="B71" s="187" t="s">
        <v>231</v>
      </c>
      <c r="C71" s="187" t="s">
        <v>362</v>
      </c>
      <c r="D71" s="255">
        <v>-118.2</v>
      </c>
      <c r="E71" s="428">
        <v>0</v>
      </c>
      <c r="F71" s="428"/>
      <c r="G71" s="254">
        <v>0</v>
      </c>
      <c r="H71" s="192">
        <v>-118.2</v>
      </c>
    </row>
    <row r="72" spans="1:8" ht="15" customHeight="1">
      <c r="A72" s="197" t="s">
        <v>363</v>
      </c>
      <c r="B72" s="187" t="s">
        <v>231</v>
      </c>
      <c r="C72" s="187" t="s">
        <v>364</v>
      </c>
      <c r="D72" s="254">
        <v>77.819999999999993</v>
      </c>
      <c r="E72" s="428">
        <v>0</v>
      </c>
      <c r="F72" s="428"/>
      <c r="G72" s="254">
        <v>0</v>
      </c>
      <c r="H72" s="191">
        <v>77.819999999999993</v>
      </c>
    </row>
    <row r="73" spans="1:8" ht="15" customHeight="1">
      <c r="A73" s="197" t="s">
        <v>365</v>
      </c>
      <c r="B73" s="187" t="s">
        <v>231</v>
      </c>
      <c r="C73" s="187" t="s">
        <v>366</v>
      </c>
      <c r="D73" s="255">
        <v>-1128862.33</v>
      </c>
      <c r="E73" s="428">
        <v>0</v>
      </c>
      <c r="F73" s="428"/>
      <c r="G73" s="254">
        <v>0</v>
      </c>
      <c r="H73" s="192">
        <v>-1128862.33</v>
      </c>
    </row>
    <row r="74" spans="1:8" ht="15" customHeight="1">
      <c r="A74" s="197" t="s">
        <v>367</v>
      </c>
      <c r="B74" s="187" t="s">
        <v>231</v>
      </c>
      <c r="C74" s="187" t="s">
        <v>368</v>
      </c>
      <c r="D74" s="254">
        <v>1519521.9</v>
      </c>
      <c r="E74" s="428">
        <v>0</v>
      </c>
      <c r="F74" s="428"/>
      <c r="G74" s="254">
        <v>146160</v>
      </c>
      <c r="H74" s="191">
        <v>1373361.9</v>
      </c>
    </row>
    <row r="75" spans="1:8" ht="15" customHeight="1">
      <c r="A75" s="197" t="s">
        <v>369</v>
      </c>
      <c r="B75" s="187" t="s">
        <v>231</v>
      </c>
      <c r="C75" s="187" t="s">
        <v>370</v>
      </c>
      <c r="D75" s="254">
        <v>75971.25</v>
      </c>
      <c r="E75" s="428">
        <v>0</v>
      </c>
      <c r="F75" s="428"/>
      <c r="G75" s="254">
        <v>0</v>
      </c>
      <c r="H75" s="191">
        <v>75971.25</v>
      </c>
    </row>
    <row r="76" spans="1:8">
      <c r="A76" s="197" t="s">
        <v>371</v>
      </c>
      <c r="B76" s="187" t="s">
        <v>231</v>
      </c>
      <c r="C76" s="187" t="s">
        <v>372</v>
      </c>
      <c r="D76" s="254">
        <v>30732.9</v>
      </c>
      <c r="E76" s="428">
        <v>0</v>
      </c>
      <c r="F76" s="428"/>
      <c r="G76" s="254">
        <v>0</v>
      </c>
      <c r="H76" s="191">
        <v>30732.9</v>
      </c>
    </row>
    <row r="77" spans="1:8" ht="15" customHeight="1">
      <c r="A77" s="197" t="s">
        <v>373</v>
      </c>
      <c r="B77" s="187" t="s">
        <v>231</v>
      </c>
      <c r="C77" s="187" t="s">
        <v>374</v>
      </c>
      <c r="D77" s="255">
        <v>-556.79999999999995</v>
      </c>
      <c r="E77" s="428">
        <v>0</v>
      </c>
      <c r="F77" s="428"/>
      <c r="G77" s="254">
        <v>0</v>
      </c>
      <c r="H77" s="192">
        <v>-556.79999999999995</v>
      </c>
    </row>
    <row r="78" spans="1:8" ht="15" customHeight="1">
      <c r="A78" s="197" t="s">
        <v>375</v>
      </c>
      <c r="B78" s="187" t="s">
        <v>231</v>
      </c>
      <c r="C78" s="187" t="s">
        <v>376</v>
      </c>
      <c r="D78" s="254">
        <v>0</v>
      </c>
      <c r="E78" s="428">
        <v>95181.82</v>
      </c>
      <c r="F78" s="428"/>
      <c r="G78" s="254">
        <v>0</v>
      </c>
      <c r="H78" s="191">
        <v>95181.82</v>
      </c>
    </row>
    <row r="79" spans="1:8" ht="15" customHeight="1">
      <c r="A79" s="197" t="s">
        <v>377</v>
      </c>
      <c r="B79" s="187" t="s">
        <v>231</v>
      </c>
      <c r="C79" s="187" t="s">
        <v>378</v>
      </c>
      <c r="D79" s="254">
        <v>1192353.68</v>
      </c>
      <c r="E79" s="428">
        <v>5176.13</v>
      </c>
      <c r="F79" s="428"/>
      <c r="G79" s="254">
        <v>0</v>
      </c>
      <c r="H79" s="191">
        <v>1197529.81</v>
      </c>
    </row>
    <row r="80" spans="1:8" ht="15" customHeight="1">
      <c r="A80" s="197" t="s">
        <v>379</v>
      </c>
      <c r="B80" s="187" t="s">
        <v>231</v>
      </c>
      <c r="C80" s="187" t="s">
        <v>380</v>
      </c>
      <c r="D80" s="254">
        <v>128797.78</v>
      </c>
      <c r="E80" s="428">
        <v>0</v>
      </c>
      <c r="F80" s="428"/>
      <c r="G80" s="254">
        <v>0</v>
      </c>
      <c r="H80" s="191">
        <v>128797.78</v>
      </c>
    </row>
    <row r="81" spans="1:8" ht="15" customHeight="1">
      <c r="A81" s="197" t="s">
        <v>381</v>
      </c>
      <c r="B81" s="187" t="s">
        <v>231</v>
      </c>
      <c r="C81" s="187" t="s">
        <v>382</v>
      </c>
      <c r="D81" s="255">
        <v>-150800</v>
      </c>
      <c r="E81" s="428">
        <v>0</v>
      </c>
      <c r="F81" s="428"/>
      <c r="G81" s="254">
        <v>0</v>
      </c>
      <c r="H81" s="192">
        <v>-150800</v>
      </c>
    </row>
    <row r="82" spans="1:8" ht="15" customHeight="1">
      <c r="A82" s="197" t="s">
        <v>383</v>
      </c>
      <c r="B82" s="187" t="s">
        <v>231</v>
      </c>
      <c r="C82" s="187" t="s">
        <v>384</v>
      </c>
      <c r="D82" s="254">
        <v>1474253.07</v>
      </c>
      <c r="E82" s="428">
        <v>0</v>
      </c>
      <c r="F82" s="428"/>
      <c r="G82" s="254">
        <v>0</v>
      </c>
      <c r="H82" s="191">
        <v>1474253.07</v>
      </c>
    </row>
    <row r="83" spans="1:8" ht="15" customHeight="1">
      <c r="A83" s="197" t="s">
        <v>385</v>
      </c>
      <c r="B83" s="187" t="s">
        <v>231</v>
      </c>
      <c r="C83" s="187" t="s">
        <v>386</v>
      </c>
      <c r="D83" s="254">
        <v>2325431.0099999998</v>
      </c>
      <c r="E83" s="428">
        <v>132762.5</v>
      </c>
      <c r="F83" s="428"/>
      <c r="G83" s="254">
        <v>0</v>
      </c>
      <c r="H83" s="191">
        <v>2458193.5099999998</v>
      </c>
    </row>
    <row r="84" spans="1:8" ht="15" customHeight="1">
      <c r="A84" s="197" t="s">
        <v>387</v>
      </c>
      <c r="B84" s="187" t="s">
        <v>231</v>
      </c>
      <c r="C84" s="187" t="s">
        <v>370</v>
      </c>
      <c r="D84" s="255">
        <v>-75971.28</v>
      </c>
      <c r="E84" s="428">
        <v>74313.72</v>
      </c>
      <c r="F84" s="428"/>
      <c r="G84" s="254">
        <v>0</v>
      </c>
      <c r="H84" s="192">
        <v>-1657.56</v>
      </c>
    </row>
    <row r="85" spans="1:8" ht="15" customHeight="1">
      <c r="A85" s="197" t="s">
        <v>388</v>
      </c>
      <c r="B85" s="187" t="s">
        <v>231</v>
      </c>
      <c r="C85" s="187" t="s">
        <v>389</v>
      </c>
      <c r="D85" s="254">
        <v>401829.39</v>
      </c>
      <c r="E85" s="428">
        <v>0</v>
      </c>
      <c r="F85" s="428"/>
      <c r="G85" s="254">
        <v>0</v>
      </c>
      <c r="H85" s="191">
        <v>401829.39</v>
      </c>
    </row>
    <row r="86" spans="1:8" ht="15" customHeight="1">
      <c r="A86" s="197" t="s">
        <v>390</v>
      </c>
      <c r="B86" s="187" t="s">
        <v>231</v>
      </c>
      <c r="C86" s="187" t="s">
        <v>391</v>
      </c>
      <c r="D86" s="254">
        <v>8629471.0999999996</v>
      </c>
      <c r="E86" s="428">
        <v>3365224</v>
      </c>
      <c r="F86" s="428"/>
      <c r="G86" s="254">
        <v>4300467.16</v>
      </c>
      <c r="H86" s="191">
        <v>7694227.9400000004</v>
      </c>
    </row>
    <row r="87" spans="1:8" ht="15" customHeight="1">
      <c r="A87" s="197" t="s">
        <v>392</v>
      </c>
      <c r="B87" s="187" t="s">
        <v>231</v>
      </c>
      <c r="C87" s="187" t="s">
        <v>393</v>
      </c>
      <c r="D87" s="254">
        <v>135827.26999999999</v>
      </c>
      <c r="E87" s="428">
        <v>85969.22</v>
      </c>
      <c r="F87" s="428"/>
      <c r="G87" s="254">
        <v>135827.26999999999</v>
      </c>
      <c r="H87" s="191">
        <v>85969.22</v>
      </c>
    </row>
    <row r="88" spans="1:8">
      <c r="A88" s="197" t="s">
        <v>394</v>
      </c>
      <c r="B88" s="187" t="s">
        <v>231</v>
      </c>
      <c r="C88" s="187" t="s">
        <v>395</v>
      </c>
      <c r="D88" s="254">
        <v>91487.34</v>
      </c>
      <c r="E88" s="428">
        <v>4046.45</v>
      </c>
      <c r="F88" s="428"/>
      <c r="G88" s="254">
        <v>8047.88</v>
      </c>
      <c r="H88" s="191">
        <v>87485.91</v>
      </c>
    </row>
    <row r="89" spans="1:8" ht="15" customHeight="1">
      <c r="A89" s="197" t="s">
        <v>396</v>
      </c>
      <c r="B89" s="187" t="s">
        <v>231</v>
      </c>
      <c r="C89" s="187" t="s">
        <v>397</v>
      </c>
      <c r="D89" s="254">
        <v>8031.6</v>
      </c>
      <c r="E89" s="428">
        <v>0</v>
      </c>
      <c r="F89" s="428"/>
      <c r="G89" s="254">
        <v>49057.75</v>
      </c>
      <c r="H89" s="192">
        <v>-41026.15</v>
      </c>
    </row>
    <row r="90" spans="1:8" ht="15" customHeight="1">
      <c r="A90" s="197" t="s">
        <v>398</v>
      </c>
      <c r="B90" s="187" t="s">
        <v>231</v>
      </c>
      <c r="C90" s="187" t="s">
        <v>399</v>
      </c>
      <c r="D90" s="254">
        <v>7866.31</v>
      </c>
      <c r="E90" s="428">
        <v>0</v>
      </c>
      <c r="F90" s="428"/>
      <c r="G90" s="254">
        <v>291.8</v>
      </c>
      <c r="H90" s="191">
        <v>7574.51</v>
      </c>
    </row>
    <row r="91" spans="1:8" ht="15" customHeight="1">
      <c r="A91" s="197" t="s">
        <v>400</v>
      </c>
      <c r="B91" s="187" t="s">
        <v>231</v>
      </c>
      <c r="C91" s="187" t="s">
        <v>401</v>
      </c>
      <c r="D91" s="254">
        <v>172731.2</v>
      </c>
      <c r="E91" s="428">
        <v>0</v>
      </c>
      <c r="F91" s="428"/>
      <c r="G91" s="254">
        <v>0</v>
      </c>
      <c r="H91" s="191">
        <v>172731.2</v>
      </c>
    </row>
    <row r="92" spans="1:8" ht="15" customHeight="1">
      <c r="A92" s="197" t="s">
        <v>402</v>
      </c>
      <c r="B92" s="187" t="s">
        <v>231</v>
      </c>
      <c r="C92" s="187" t="s">
        <v>403</v>
      </c>
      <c r="D92" s="254">
        <v>29000</v>
      </c>
      <c r="E92" s="428">
        <v>0</v>
      </c>
      <c r="F92" s="428"/>
      <c r="G92" s="254">
        <v>0</v>
      </c>
      <c r="H92" s="191">
        <v>29000</v>
      </c>
    </row>
    <row r="93" spans="1:8" ht="15" customHeight="1">
      <c r="A93" s="197" t="s">
        <v>404</v>
      </c>
      <c r="B93" s="187" t="s">
        <v>231</v>
      </c>
      <c r="C93" s="187" t="s">
        <v>405</v>
      </c>
      <c r="D93" s="254">
        <v>251692.91</v>
      </c>
      <c r="E93" s="428">
        <v>0</v>
      </c>
      <c r="F93" s="428"/>
      <c r="G93" s="254">
        <v>0</v>
      </c>
      <c r="H93" s="191">
        <v>251692.91</v>
      </c>
    </row>
    <row r="94" spans="1:8" ht="15" customHeight="1">
      <c r="A94" s="197" t="s">
        <v>406</v>
      </c>
      <c r="B94" s="187" t="s">
        <v>231</v>
      </c>
      <c r="C94" s="187" t="s">
        <v>407</v>
      </c>
      <c r="D94" s="254">
        <v>451.6</v>
      </c>
      <c r="E94" s="428">
        <v>0</v>
      </c>
      <c r="F94" s="428"/>
      <c r="G94" s="254">
        <v>0</v>
      </c>
      <c r="H94" s="191">
        <v>451.6</v>
      </c>
    </row>
    <row r="95" spans="1:8">
      <c r="A95" s="197" t="s">
        <v>408</v>
      </c>
      <c r="B95" s="187" t="s">
        <v>231</v>
      </c>
      <c r="C95" s="187" t="s">
        <v>409</v>
      </c>
      <c r="D95" s="254">
        <v>15587.4</v>
      </c>
      <c r="E95" s="428">
        <v>0</v>
      </c>
      <c r="F95" s="428"/>
      <c r="G95" s="254">
        <v>0</v>
      </c>
      <c r="H95" s="191">
        <v>15587.4</v>
      </c>
    </row>
    <row r="96" spans="1:8" ht="15" customHeight="1">
      <c r="A96" s="197" t="s">
        <v>410</v>
      </c>
      <c r="B96" s="187" t="s">
        <v>231</v>
      </c>
      <c r="C96" s="187" t="s">
        <v>411</v>
      </c>
      <c r="D96" s="254">
        <v>441896.7</v>
      </c>
      <c r="E96" s="428">
        <v>0</v>
      </c>
      <c r="F96" s="428"/>
      <c r="G96" s="254">
        <v>0</v>
      </c>
      <c r="H96" s="191">
        <v>441896.7</v>
      </c>
    </row>
    <row r="97" spans="1:8">
      <c r="A97" s="197" t="s">
        <v>412</v>
      </c>
      <c r="B97" s="187" t="s">
        <v>231</v>
      </c>
      <c r="C97" s="187" t="s">
        <v>413</v>
      </c>
      <c r="D97" s="254">
        <v>27509.63</v>
      </c>
      <c r="E97" s="428">
        <v>128451.6</v>
      </c>
      <c r="F97" s="428"/>
      <c r="G97" s="254">
        <v>27509.63</v>
      </c>
      <c r="H97" s="191">
        <v>128451.6</v>
      </c>
    </row>
    <row r="98" spans="1:8" ht="15" customHeight="1">
      <c r="A98" s="197" t="s">
        <v>414</v>
      </c>
      <c r="B98" s="187" t="s">
        <v>231</v>
      </c>
      <c r="C98" s="187" t="s">
        <v>415</v>
      </c>
      <c r="D98" s="254">
        <v>179300.52</v>
      </c>
      <c r="E98" s="428">
        <v>0</v>
      </c>
      <c r="F98" s="428"/>
      <c r="G98" s="254">
        <v>0</v>
      </c>
      <c r="H98" s="191">
        <v>179300.52</v>
      </c>
    </row>
    <row r="99" spans="1:8" ht="15" customHeight="1">
      <c r="A99" s="197" t="s">
        <v>416</v>
      </c>
      <c r="B99" s="187" t="s">
        <v>231</v>
      </c>
      <c r="C99" s="187" t="s">
        <v>417</v>
      </c>
      <c r="D99" s="254">
        <v>1595596.41</v>
      </c>
      <c r="E99" s="428">
        <v>136184</v>
      </c>
      <c r="F99" s="428"/>
      <c r="G99" s="254">
        <v>431844.12</v>
      </c>
      <c r="H99" s="191">
        <v>1299936.29</v>
      </c>
    </row>
    <row r="100" spans="1:8" ht="15" customHeight="1">
      <c r="A100" s="197" t="s">
        <v>418</v>
      </c>
      <c r="B100" s="187" t="s">
        <v>231</v>
      </c>
      <c r="C100" s="187" t="s">
        <v>419</v>
      </c>
      <c r="D100" s="254">
        <v>88359.35</v>
      </c>
      <c r="E100" s="428">
        <v>0</v>
      </c>
      <c r="F100" s="428"/>
      <c r="G100" s="254">
        <v>0</v>
      </c>
      <c r="H100" s="191">
        <v>88359.35</v>
      </c>
    </row>
    <row r="101" spans="1:8" ht="15" customHeight="1">
      <c r="A101" s="197" t="s">
        <v>420</v>
      </c>
      <c r="B101" s="187" t="s">
        <v>231</v>
      </c>
      <c r="C101" s="187" t="s">
        <v>421</v>
      </c>
      <c r="D101" s="254">
        <v>660900.41</v>
      </c>
      <c r="E101" s="428">
        <v>0</v>
      </c>
      <c r="F101" s="428"/>
      <c r="G101" s="254">
        <v>0</v>
      </c>
      <c r="H101" s="191">
        <v>660900.41</v>
      </c>
    </row>
    <row r="102" spans="1:8" ht="15" customHeight="1">
      <c r="A102" s="197" t="s">
        <v>422</v>
      </c>
      <c r="B102" s="187" t="s">
        <v>231</v>
      </c>
      <c r="C102" s="187" t="s">
        <v>423</v>
      </c>
      <c r="D102" s="254">
        <v>97944.26</v>
      </c>
      <c r="E102" s="428">
        <v>0</v>
      </c>
      <c r="F102" s="428"/>
      <c r="G102" s="254">
        <v>0</v>
      </c>
      <c r="H102" s="191">
        <v>97944.26</v>
      </c>
    </row>
    <row r="103" spans="1:8" ht="15" customHeight="1">
      <c r="A103" s="197" t="s">
        <v>424</v>
      </c>
      <c r="B103" s="187" t="s">
        <v>231</v>
      </c>
      <c r="C103" s="187" t="s">
        <v>425</v>
      </c>
      <c r="D103" s="254">
        <v>33103760.940000001</v>
      </c>
      <c r="E103" s="428">
        <v>2235464.9500000002</v>
      </c>
      <c r="F103" s="428"/>
      <c r="G103" s="254">
        <v>14426.42</v>
      </c>
      <c r="H103" s="191">
        <v>35324799.469999999</v>
      </c>
    </row>
    <row r="104" spans="1:8" ht="15" customHeight="1">
      <c r="A104" s="197" t="s">
        <v>426</v>
      </c>
      <c r="B104" s="187" t="s">
        <v>231</v>
      </c>
      <c r="C104" s="187" t="s">
        <v>427</v>
      </c>
      <c r="D104" s="254">
        <v>412258.29</v>
      </c>
      <c r="E104" s="428">
        <v>0</v>
      </c>
      <c r="F104" s="428"/>
      <c r="G104" s="254">
        <v>0</v>
      </c>
      <c r="H104" s="191">
        <v>412258.29</v>
      </c>
    </row>
    <row r="105" spans="1:8" ht="15" customHeight="1">
      <c r="A105" s="197" t="s">
        <v>428</v>
      </c>
      <c r="B105" s="187" t="s">
        <v>231</v>
      </c>
      <c r="C105" s="187" t="s">
        <v>429</v>
      </c>
      <c r="D105" s="254">
        <v>15179.93</v>
      </c>
      <c r="E105" s="428">
        <v>0</v>
      </c>
      <c r="F105" s="428"/>
      <c r="G105" s="254">
        <v>0</v>
      </c>
      <c r="H105" s="191">
        <v>15179.93</v>
      </c>
    </row>
    <row r="106" spans="1:8" ht="15" customHeight="1">
      <c r="A106" s="197" t="s">
        <v>430</v>
      </c>
      <c r="B106" s="187" t="s">
        <v>231</v>
      </c>
      <c r="C106" s="187" t="s">
        <v>431</v>
      </c>
      <c r="D106" s="254">
        <v>162400</v>
      </c>
      <c r="E106" s="428">
        <v>0</v>
      </c>
      <c r="F106" s="428"/>
      <c r="G106" s="254">
        <v>0</v>
      </c>
      <c r="H106" s="191">
        <v>162400</v>
      </c>
    </row>
    <row r="107" spans="1:8" ht="15" customHeight="1">
      <c r="A107" s="197" t="s">
        <v>432</v>
      </c>
      <c r="B107" s="187" t="s">
        <v>231</v>
      </c>
      <c r="C107" s="187" t="s">
        <v>433</v>
      </c>
      <c r="D107" s="254">
        <v>234064.65</v>
      </c>
      <c r="E107" s="428">
        <v>0</v>
      </c>
      <c r="F107" s="428"/>
      <c r="G107" s="254">
        <v>0</v>
      </c>
      <c r="H107" s="191">
        <v>234064.65</v>
      </c>
    </row>
    <row r="108" spans="1:8" ht="15" customHeight="1">
      <c r="A108" s="197" t="s">
        <v>434</v>
      </c>
      <c r="B108" s="187" t="s">
        <v>231</v>
      </c>
      <c r="C108" s="187" t="s">
        <v>435</v>
      </c>
      <c r="D108" s="254">
        <v>20500</v>
      </c>
      <c r="E108" s="428">
        <v>0</v>
      </c>
      <c r="F108" s="428"/>
      <c r="G108" s="254">
        <v>0</v>
      </c>
      <c r="H108" s="191">
        <v>20500</v>
      </c>
    </row>
    <row r="109" spans="1:8" ht="15" customHeight="1">
      <c r="A109" s="197" t="s">
        <v>436</v>
      </c>
      <c r="B109" s="187" t="s">
        <v>231</v>
      </c>
      <c r="C109" s="187" t="s">
        <v>437</v>
      </c>
      <c r="D109" s="254">
        <v>111815.42</v>
      </c>
      <c r="E109" s="428">
        <v>0</v>
      </c>
      <c r="F109" s="428"/>
      <c r="G109" s="254">
        <v>111815.42</v>
      </c>
      <c r="H109" s="191">
        <v>0</v>
      </c>
    </row>
    <row r="110" spans="1:8" ht="15" customHeight="1">
      <c r="A110" s="197" t="s">
        <v>438</v>
      </c>
      <c r="B110" s="187" t="s">
        <v>231</v>
      </c>
      <c r="C110" s="187" t="s">
        <v>439</v>
      </c>
      <c r="D110" s="254">
        <v>31646.82</v>
      </c>
      <c r="E110" s="428">
        <v>0</v>
      </c>
      <c r="F110" s="428"/>
      <c r="G110" s="254">
        <v>0</v>
      </c>
      <c r="H110" s="191">
        <v>31646.82</v>
      </c>
    </row>
    <row r="111" spans="1:8" ht="15" customHeight="1">
      <c r="A111" s="197" t="s">
        <v>440</v>
      </c>
      <c r="B111" s="187" t="s">
        <v>231</v>
      </c>
      <c r="C111" s="187" t="s">
        <v>441</v>
      </c>
      <c r="D111" s="255">
        <v>-34839.4</v>
      </c>
      <c r="E111" s="428">
        <v>0</v>
      </c>
      <c r="F111" s="428"/>
      <c r="G111" s="254">
        <v>0</v>
      </c>
      <c r="H111" s="192">
        <v>-34839.4</v>
      </c>
    </row>
    <row r="112" spans="1:8" ht="15" customHeight="1">
      <c r="A112" s="197" t="s">
        <v>442</v>
      </c>
      <c r="B112" s="187" t="s">
        <v>231</v>
      </c>
      <c r="C112" s="187" t="s">
        <v>443</v>
      </c>
      <c r="D112" s="255">
        <v>-34839.4</v>
      </c>
      <c r="E112" s="428">
        <v>0</v>
      </c>
      <c r="F112" s="428"/>
      <c r="G112" s="254">
        <v>0</v>
      </c>
      <c r="H112" s="192">
        <v>-34839.4</v>
      </c>
    </row>
    <row r="113" spans="1:8" ht="15" customHeight="1">
      <c r="A113" s="196">
        <v>107</v>
      </c>
      <c r="B113" s="186" t="s">
        <v>231</v>
      </c>
      <c r="C113" s="186" t="s">
        <v>444</v>
      </c>
      <c r="D113" s="256">
        <v>-7947570.2999999998</v>
      </c>
      <c r="E113" s="424">
        <v>52192.9</v>
      </c>
      <c r="F113" s="424"/>
      <c r="G113" s="253">
        <v>5.27</v>
      </c>
      <c r="H113" s="193">
        <v>-7895382.6699999999</v>
      </c>
    </row>
    <row r="114" spans="1:8" ht="15" customHeight="1">
      <c r="A114" s="197" t="s">
        <v>445</v>
      </c>
      <c r="B114" s="187" t="s">
        <v>231</v>
      </c>
      <c r="C114" s="187" t="s">
        <v>446</v>
      </c>
      <c r="D114" s="254">
        <v>9800</v>
      </c>
      <c r="E114" s="428">
        <v>0</v>
      </c>
      <c r="F114" s="428"/>
      <c r="G114" s="254">
        <v>0</v>
      </c>
      <c r="H114" s="191">
        <v>9800</v>
      </c>
    </row>
    <row r="115" spans="1:8">
      <c r="A115" s="197" t="s">
        <v>447</v>
      </c>
      <c r="B115" s="187" t="s">
        <v>231</v>
      </c>
      <c r="C115" s="187" t="s">
        <v>448</v>
      </c>
      <c r="D115" s="255">
        <v>-420549.84</v>
      </c>
      <c r="E115" s="428">
        <v>0</v>
      </c>
      <c r="F115" s="428"/>
      <c r="G115" s="254">
        <v>0</v>
      </c>
      <c r="H115" s="192">
        <v>-420549.84</v>
      </c>
    </row>
    <row r="116" spans="1:8" ht="15" customHeight="1">
      <c r="A116" s="197" t="s">
        <v>449</v>
      </c>
      <c r="B116" s="187" t="s">
        <v>231</v>
      </c>
      <c r="C116" s="187" t="s">
        <v>450</v>
      </c>
      <c r="D116" s="254">
        <v>45000</v>
      </c>
      <c r="E116" s="428">
        <v>0</v>
      </c>
      <c r="F116" s="428"/>
      <c r="G116" s="254">
        <v>0</v>
      </c>
      <c r="H116" s="191">
        <v>45000</v>
      </c>
    </row>
    <row r="117" spans="1:8" ht="15" customHeight="1">
      <c r="A117" s="197" t="s">
        <v>451</v>
      </c>
      <c r="B117" s="187" t="s">
        <v>231</v>
      </c>
      <c r="C117" s="187" t="s">
        <v>452</v>
      </c>
      <c r="D117" s="255">
        <v>-7619699.2199999997</v>
      </c>
      <c r="E117" s="428">
        <v>52192.9</v>
      </c>
      <c r="F117" s="428"/>
      <c r="G117" s="254">
        <v>5.27</v>
      </c>
      <c r="H117" s="192">
        <v>-7567511.5899999999</v>
      </c>
    </row>
    <row r="118" spans="1:8" ht="15" customHeight="1">
      <c r="A118" s="197" t="s">
        <v>453</v>
      </c>
      <c r="B118" s="187" t="s">
        <v>231</v>
      </c>
      <c r="C118" s="187" t="s">
        <v>454</v>
      </c>
      <c r="D118" s="255">
        <v>-5125954.97</v>
      </c>
      <c r="E118" s="428">
        <v>0</v>
      </c>
      <c r="F118" s="428"/>
      <c r="G118" s="254">
        <v>0</v>
      </c>
      <c r="H118" s="192">
        <v>-5125954.97</v>
      </c>
    </row>
    <row r="119" spans="1:8" ht="15" customHeight="1">
      <c r="A119" s="197" t="s">
        <v>455</v>
      </c>
      <c r="B119" s="187" t="s">
        <v>231</v>
      </c>
      <c r="C119" s="187" t="s">
        <v>456</v>
      </c>
      <c r="D119" s="254">
        <v>5000</v>
      </c>
      <c r="E119" s="428">
        <v>0</v>
      </c>
      <c r="F119" s="428"/>
      <c r="G119" s="254">
        <v>0</v>
      </c>
      <c r="H119" s="191">
        <v>5000</v>
      </c>
    </row>
    <row r="120" spans="1:8" ht="15" customHeight="1">
      <c r="A120" s="197" t="s">
        <v>457</v>
      </c>
      <c r="B120" s="187" t="s">
        <v>231</v>
      </c>
      <c r="C120" s="187" t="s">
        <v>458</v>
      </c>
      <c r="D120" s="254">
        <v>85959.06</v>
      </c>
      <c r="E120" s="428">
        <v>0</v>
      </c>
      <c r="F120" s="428"/>
      <c r="G120" s="254">
        <v>0</v>
      </c>
      <c r="H120" s="191">
        <v>85959.06</v>
      </c>
    </row>
    <row r="121" spans="1:8" ht="15" customHeight="1">
      <c r="A121" s="197" t="s">
        <v>459</v>
      </c>
      <c r="B121" s="187" t="s">
        <v>231</v>
      </c>
      <c r="C121" s="187" t="s">
        <v>460</v>
      </c>
      <c r="D121" s="254">
        <v>232425.84</v>
      </c>
      <c r="E121" s="428">
        <v>52192.9</v>
      </c>
      <c r="F121" s="428"/>
      <c r="G121" s="254">
        <v>0</v>
      </c>
      <c r="H121" s="191">
        <v>284618.74</v>
      </c>
    </row>
    <row r="122" spans="1:8" ht="15" customHeight="1">
      <c r="A122" s="197" t="s">
        <v>461</v>
      </c>
      <c r="B122" s="187" t="s">
        <v>231</v>
      </c>
      <c r="C122" s="187" t="s">
        <v>462</v>
      </c>
      <c r="D122" s="254">
        <v>75538.850000000006</v>
      </c>
      <c r="E122" s="428">
        <v>0</v>
      </c>
      <c r="F122" s="428"/>
      <c r="G122" s="254">
        <v>0</v>
      </c>
      <c r="H122" s="191">
        <v>75538.850000000006</v>
      </c>
    </row>
    <row r="123" spans="1:8" ht="15" customHeight="1">
      <c r="A123" s="197" t="s">
        <v>463</v>
      </c>
      <c r="B123" s="187" t="s">
        <v>231</v>
      </c>
      <c r="C123" s="187" t="s">
        <v>464</v>
      </c>
      <c r="D123" s="254">
        <v>20000</v>
      </c>
      <c r="E123" s="428">
        <v>0</v>
      </c>
      <c r="F123" s="428"/>
      <c r="G123" s="254">
        <v>0</v>
      </c>
      <c r="H123" s="191">
        <v>20000</v>
      </c>
    </row>
    <row r="124" spans="1:8" ht="15" customHeight="1">
      <c r="A124" s="197" t="s">
        <v>465</v>
      </c>
      <c r="B124" s="187" t="s">
        <v>231</v>
      </c>
      <c r="C124" s="187" t="s">
        <v>466</v>
      </c>
      <c r="D124" s="254">
        <v>136012</v>
      </c>
      <c r="E124" s="428">
        <v>0</v>
      </c>
      <c r="F124" s="428"/>
      <c r="G124" s="254">
        <v>0</v>
      </c>
      <c r="H124" s="191">
        <v>136012</v>
      </c>
    </row>
    <row r="125" spans="1:8" ht="15" customHeight="1">
      <c r="A125" s="197" t="s">
        <v>467</v>
      </c>
      <c r="B125" s="187" t="s">
        <v>231</v>
      </c>
      <c r="C125" s="187" t="s">
        <v>468</v>
      </c>
      <c r="D125" s="254">
        <v>910</v>
      </c>
      <c r="E125" s="428">
        <v>0</v>
      </c>
      <c r="F125" s="428"/>
      <c r="G125" s="254">
        <v>0</v>
      </c>
      <c r="H125" s="191">
        <v>910</v>
      </c>
    </row>
    <row r="126" spans="1:8" ht="15" customHeight="1">
      <c r="A126" s="197" t="s">
        <v>469</v>
      </c>
      <c r="B126" s="187" t="s">
        <v>231</v>
      </c>
      <c r="C126" s="187" t="s">
        <v>470</v>
      </c>
      <c r="D126" s="254">
        <v>939.09</v>
      </c>
      <c r="E126" s="428">
        <v>0</v>
      </c>
      <c r="F126" s="428"/>
      <c r="G126" s="254">
        <v>0</v>
      </c>
      <c r="H126" s="191">
        <v>939.09</v>
      </c>
    </row>
    <row r="127" spans="1:8" ht="15" customHeight="1">
      <c r="A127" s="197" t="s">
        <v>471</v>
      </c>
      <c r="B127" s="187" t="s">
        <v>231</v>
      </c>
      <c r="C127" s="187" t="s">
        <v>472</v>
      </c>
      <c r="D127" s="254">
        <v>916.45</v>
      </c>
      <c r="E127" s="428">
        <v>0</v>
      </c>
      <c r="F127" s="428"/>
      <c r="G127" s="254">
        <v>0</v>
      </c>
      <c r="H127" s="191">
        <v>916.45</v>
      </c>
    </row>
    <row r="128" spans="1:8" ht="15" customHeight="1">
      <c r="A128" s="197" t="s">
        <v>473</v>
      </c>
      <c r="B128" s="187" t="s">
        <v>231</v>
      </c>
      <c r="C128" s="187" t="s">
        <v>474</v>
      </c>
      <c r="D128" s="254">
        <v>4229</v>
      </c>
      <c r="E128" s="428">
        <v>0</v>
      </c>
      <c r="F128" s="428"/>
      <c r="G128" s="254">
        <v>0</v>
      </c>
      <c r="H128" s="191">
        <v>4229</v>
      </c>
    </row>
    <row r="129" spans="1:8" ht="15" customHeight="1">
      <c r="A129" s="197" t="s">
        <v>475</v>
      </c>
      <c r="B129" s="187" t="s">
        <v>231</v>
      </c>
      <c r="C129" s="187" t="s">
        <v>476</v>
      </c>
      <c r="D129" s="254">
        <v>10162.129999999999</v>
      </c>
      <c r="E129" s="428">
        <v>0</v>
      </c>
      <c r="F129" s="428"/>
      <c r="G129" s="254">
        <v>0</v>
      </c>
      <c r="H129" s="191">
        <v>10162.129999999999</v>
      </c>
    </row>
    <row r="130" spans="1:8" ht="15" customHeight="1">
      <c r="A130" s="197" t="s">
        <v>477</v>
      </c>
      <c r="B130" s="187" t="s">
        <v>231</v>
      </c>
      <c r="C130" s="187" t="s">
        <v>478</v>
      </c>
      <c r="D130" s="254">
        <v>3194.48</v>
      </c>
      <c r="E130" s="428">
        <v>0</v>
      </c>
      <c r="F130" s="428"/>
      <c r="G130" s="254">
        <v>0</v>
      </c>
      <c r="H130" s="191">
        <v>3194.48</v>
      </c>
    </row>
    <row r="131" spans="1:8" ht="15" customHeight="1">
      <c r="A131" s="197" t="s">
        <v>479</v>
      </c>
      <c r="B131" s="187" t="s">
        <v>231</v>
      </c>
      <c r="C131" s="187" t="s">
        <v>480</v>
      </c>
      <c r="D131" s="254">
        <v>1142.49</v>
      </c>
      <c r="E131" s="428">
        <v>0</v>
      </c>
      <c r="F131" s="428"/>
      <c r="G131" s="254">
        <v>0</v>
      </c>
      <c r="H131" s="191">
        <v>1142.49</v>
      </c>
    </row>
    <row r="132" spans="1:8">
      <c r="A132" s="197" t="s">
        <v>481</v>
      </c>
      <c r="B132" s="187" t="s">
        <v>231</v>
      </c>
      <c r="C132" s="187" t="s">
        <v>482</v>
      </c>
      <c r="D132" s="254">
        <v>60194.06</v>
      </c>
      <c r="E132" s="428">
        <v>0</v>
      </c>
      <c r="F132" s="428"/>
      <c r="G132" s="254">
        <v>0</v>
      </c>
      <c r="H132" s="191">
        <v>60194.06</v>
      </c>
    </row>
    <row r="133" spans="1:8" ht="15" customHeight="1">
      <c r="A133" s="197" t="s">
        <v>483</v>
      </c>
      <c r="B133" s="187" t="s">
        <v>231</v>
      </c>
      <c r="C133" s="187" t="s">
        <v>484</v>
      </c>
      <c r="D133" s="254">
        <v>37867.61</v>
      </c>
      <c r="E133" s="428">
        <v>0</v>
      </c>
      <c r="F133" s="428"/>
      <c r="G133" s="254">
        <v>0</v>
      </c>
      <c r="H133" s="191">
        <v>37867.61</v>
      </c>
    </row>
    <row r="134" spans="1:8" ht="15" customHeight="1">
      <c r="A134" s="197" t="s">
        <v>485</v>
      </c>
      <c r="B134" s="187" t="s">
        <v>231</v>
      </c>
      <c r="C134" s="187" t="s">
        <v>486</v>
      </c>
      <c r="D134" s="254">
        <v>647</v>
      </c>
      <c r="E134" s="428">
        <v>0</v>
      </c>
      <c r="F134" s="428"/>
      <c r="G134" s="254">
        <v>0</v>
      </c>
      <c r="H134" s="191">
        <v>647</v>
      </c>
    </row>
    <row r="135" spans="1:8">
      <c r="A135" s="197" t="s">
        <v>487</v>
      </c>
      <c r="B135" s="187" t="s">
        <v>231</v>
      </c>
      <c r="C135" s="187" t="s">
        <v>488</v>
      </c>
      <c r="D135" s="254">
        <v>12500</v>
      </c>
      <c r="E135" s="428">
        <v>0</v>
      </c>
      <c r="F135" s="428"/>
      <c r="G135" s="254">
        <v>0</v>
      </c>
      <c r="H135" s="191">
        <v>12500</v>
      </c>
    </row>
    <row r="136" spans="1:8" ht="15" customHeight="1">
      <c r="A136" s="197" t="s">
        <v>489</v>
      </c>
      <c r="B136" s="187" t="s">
        <v>231</v>
      </c>
      <c r="C136" s="187" t="s">
        <v>490</v>
      </c>
      <c r="D136" s="254">
        <v>16221.13</v>
      </c>
      <c r="E136" s="428">
        <v>0</v>
      </c>
      <c r="F136" s="428"/>
      <c r="G136" s="254">
        <v>0</v>
      </c>
      <c r="H136" s="191">
        <v>16221.13</v>
      </c>
    </row>
    <row r="137" spans="1:8" ht="15" customHeight="1">
      <c r="A137" s="197" t="s">
        <v>491</v>
      </c>
      <c r="B137" s="187" t="s">
        <v>231</v>
      </c>
      <c r="C137" s="187" t="s">
        <v>492</v>
      </c>
      <c r="D137" s="255">
        <v>-3197603.44</v>
      </c>
      <c r="E137" s="428">
        <v>0</v>
      </c>
      <c r="F137" s="428"/>
      <c r="G137" s="254">
        <v>5.27</v>
      </c>
      <c r="H137" s="192">
        <v>-3197608.71</v>
      </c>
    </row>
    <row r="138" spans="1:8" ht="15" customHeight="1">
      <c r="A138" s="197" t="s">
        <v>493</v>
      </c>
      <c r="B138" s="187" t="s">
        <v>231</v>
      </c>
      <c r="C138" s="187" t="s">
        <v>494</v>
      </c>
      <c r="D138" s="254">
        <v>37878.76</v>
      </c>
      <c r="E138" s="428">
        <v>0</v>
      </c>
      <c r="F138" s="428"/>
      <c r="G138" s="254">
        <v>0</v>
      </c>
      <c r="H138" s="191">
        <v>37878.76</v>
      </c>
    </row>
    <row r="139" spans="1:8" ht="15" customHeight="1">
      <c r="A139" s="196">
        <v>113</v>
      </c>
      <c r="B139" s="186" t="s">
        <v>231</v>
      </c>
      <c r="C139" s="186" t="s">
        <v>495</v>
      </c>
      <c r="D139" s="253">
        <v>23424831.57</v>
      </c>
      <c r="E139" s="424">
        <v>453787.61</v>
      </c>
      <c r="F139" s="424"/>
      <c r="G139" s="253">
        <v>437.5</v>
      </c>
      <c r="H139" s="190">
        <v>23878181.68</v>
      </c>
    </row>
    <row r="140" spans="1:8">
      <c r="A140" s="197" t="s">
        <v>496</v>
      </c>
      <c r="B140" s="187" t="s">
        <v>231</v>
      </c>
      <c r="C140" s="187" t="s">
        <v>497</v>
      </c>
      <c r="D140" s="254">
        <v>5156736.6900000004</v>
      </c>
      <c r="E140" s="428">
        <v>453787.61</v>
      </c>
      <c r="F140" s="428"/>
      <c r="G140" s="254">
        <v>0</v>
      </c>
      <c r="H140" s="191">
        <v>5610524.2999999998</v>
      </c>
    </row>
    <row r="141" spans="1:8">
      <c r="A141" s="197" t="s">
        <v>498</v>
      </c>
      <c r="B141" s="187" t="s">
        <v>231</v>
      </c>
      <c r="C141" s="187" t="s">
        <v>499</v>
      </c>
      <c r="D141" s="254">
        <v>18013334</v>
      </c>
      <c r="E141" s="428">
        <v>0</v>
      </c>
      <c r="F141" s="428"/>
      <c r="G141" s="254">
        <v>0</v>
      </c>
      <c r="H141" s="191">
        <v>18013334</v>
      </c>
    </row>
    <row r="142" spans="1:8" ht="15" customHeight="1">
      <c r="A142" s="197" t="s">
        <v>500</v>
      </c>
      <c r="B142" s="187" t="s">
        <v>231</v>
      </c>
      <c r="C142" s="187" t="s">
        <v>501</v>
      </c>
      <c r="D142" s="254">
        <v>119.53</v>
      </c>
      <c r="E142" s="428">
        <v>0</v>
      </c>
      <c r="F142" s="428"/>
      <c r="G142" s="254">
        <v>437.5</v>
      </c>
      <c r="H142" s="192">
        <v>-317.97000000000003</v>
      </c>
    </row>
    <row r="143" spans="1:8" ht="15" customHeight="1">
      <c r="A143" s="197" t="s">
        <v>502</v>
      </c>
      <c r="B143" s="187" t="s">
        <v>231</v>
      </c>
      <c r="C143" s="187" t="s">
        <v>503</v>
      </c>
      <c r="D143" s="254">
        <v>254641.35</v>
      </c>
      <c r="E143" s="428">
        <v>0</v>
      </c>
      <c r="F143" s="428"/>
      <c r="G143" s="254">
        <v>0</v>
      </c>
      <c r="H143" s="191">
        <v>254641.35</v>
      </c>
    </row>
    <row r="144" spans="1:8" ht="15" customHeight="1">
      <c r="A144" s="196">
        <v>114</v>
      </c>
      <c r="B144" s="186" t="s">
        <v>231</v>
      </c>
      <c r="C144" s="186" t="s">
        <v>504</v>
      </c>
      <c r="D144" s="253">
        <v>3240107</v>
      </c>
      <c r="E144" s="424">
        <v>0</v>
      </c>
      <c r="F144" s="424"/>
      <c r="G144" s="253">
        <v>0</v>
      </c>
      <c r="H144" s="190">
        <v>3240107</v>
      </c>
    </row>
    <row r="145" spans="1:11" ht="15" customHeight="1">
      <c r="A145" s="197" t="s">
        <v>505</v>
      </c>
      <c r="B145" s="187" t="s">
        <v>231</v>
      </c>
      <c r="C145" s="187" t="s">
        <v>506</v>
      </c>
      <c r="D145" s="254">
        <v>3240107</v>
      </c>
      <c r="E145" s="428">
        <v>0</v>
      </c>
      <c r="F145" s="428"/>
      <c r="G145" s="254">
        <v>0</v>
      </c>
      <c r="H145" s="191">
        <v>3240107</v>
      </c>
    </row>
    <row r="146" spans="1:11" ht="15" customHeight="1">
      <c r="A146" s="196">
        <v>118</v>
      </c>
      <c r="B146" s="186" t="s">
        <v>231</v>
      </c>
      <c r="C146" s="186" t="s">
        <v>507</v>
      </c>
      <c r="D146" s="253">
        <v>6733589.6100000003</v>
      </c>
      <c r="E146" s="424">
        <v>752201.61</v>
      </c>
      <c r="F146" s="424"/>
      <c r="G146" s="253">
        <v>752187.16</v>
      </c>
      <c r="H146" s="190">
        <v>6733604.0599999996</v>
      </c>
    </row>
    <row r="147" spans="1:11" ht="15" customHeight="1">
      <c r="A147" s="197" t="s">
        <v>508</v>
      </c>
      <c r="B147" s="187" t="s">
        <v>231</v>
      </c>
      <c r="C147" s="187" t="s">
        <v>509</v>
      </c>
      <c r="D147" s="254">
        <v>6732644.7999999998</v>
      </c>
      <c r="E147" s="428">
        <v>752187.16</v>
      </c>
      <c r="F147" s="428"/>
      <c r="G147" s="254">
        <v>752187.16</v>
      </c>
      <c r="H147" s="191">
        <v>6732644.7999999998</v>
      </c>
      <c r="K147" s="194"/>
    </row>
    <row r="148" spans="1:11">
      <c r="A148" s="197" t="s">
        <v>510</v>
      </c>
      <c r="B148" s="187" t="s">
        <v>231</v>
      </c>
      <c r="C148" s="187" t="s">
        <v>511</v>
      </c>
      <c r="D148" s="254">
        <v>6731067.2599999998</v>
      </c>
      <c r="E148" s="428">
        <v>752187.16</v>
      </c>
      <c r="F148" s="428"/>
      <c r="G148" s="254">
        <v>752187.16</v>
      </c>
      <c r="H148" s="191">
        <v>6731067.2599999998</v>
      </c>
    </row>
    <row r="149" spans="1:11" ht="15" customHeight="1">
      <c r="A149" s="197" t="s">
        <v>512</v>
      </c>
      <c r="B149" s="187" t="s">
        <v>231</v>
      </c>
      <c r="C149" s="187" t="s">
        <v>513</v>
      </c>
      <c r="D149" s="254">
        <v>1577.54</v>
      </c>
      <c r="E149" s="428">
        <v>0</v>
      </c>
      <c r="F149" s="428"/>
      <c r="G149" s="254">
        <v>0</v>
      </c>
      <c r="H149" s="191">
        <v>1577.54</v>
      </c>
    </row>
    <row r="150" spans="1:11" ht="15" customHeight="1">
      <c r="A150" s="197" t="s">
        <v>514</v>
      </c>
      <c r="B150" s="187" t="s">
        <v>231</v>
      </c>
      <c r="C150" s="187" t="s">
        <v>515</v>
      </c>
      <c r="D150" s="254">
        <v>944.81</v>
      </c>
      <c r="E150" s="428">
        <v>14.45</v>
      </c>
      <c r="F150" s="428"/>
      <c r="G150" s="254">
        <v>0</v>
      </c>
      <c r="H150" s="191">
        <v>959.26</v>
      </c>
    </row>
    <row r="151" spans="1:11" ht="15" customHeight="1">
      <c r="A151" s="196">
        <v>119</v>
      </c>
      <c r="B151" s="186" t="s">
        <v>231</v>
      </c>
      <c r="C151" s="186" t="s">
        <v>516</v>
      </c>
      <c r="D151" s="253">
        <v>1795404.61</v>
      </c>
      <c r="E151" s="424">
        <v>737823.29</v>
      </c>
      <c r="F151" s="424"/>
      <c r="G151" s="253">
        <v>750176.02</v>
      </c>
      <c r="H151" s="190">
        <v>1783051.88</v>
      </c>
    </row>
    <row r="152" spans="1:11" ht="15" customHeight="1">
      <c r="A152" s="197" t="s">
        <v>517</v>
      </c>
      <c r="B152" s="187" t="s">
        <v>231</v>
      </c>
      <c r="C152" s="187" t="s">
        <v>518</v>
      </c>
      <c r="D152" s="254">
        <v>1795439.03</v>
      </c>
      <c r="E152" s="428">
        <v>737823.29</v>
      </c>
      <c r="F152" s="428"/>
      <c r="G152" s="254">
        <v>750161.57</v>
      </c>
      <c r="H152" s="191">
        <v>1783100.75</v>
      </c>
    </row>
    <row r="153" spans="1:11" ht="15" customHeight="1">
      <c r="A153" s="197" t="s">
        <v>519</v>
      </c>
      <c r="B153" s="187" t="s">
        <v>231</v>
      </c>
      <c r="C153" s="187" t="s">
        <v>520</v>
      </c>
      <c r="D153" s="255">
        <v>-34.42</v>
      </c>
      <c r="E153" s="428">
        <v>0</v>
      </c>
      <c r="F153" s="428"/>
      <c r="G153" s="254">
        <v>14.45</v>
      </c>
      <c r="H153" s="192">
        <v>-48.87</v>
      </c>
    </row>
    <row r="154" spans="1:11" ht="15" customHeight="1">
      <c r="A154" s="196">
        <v>120</v>
      </c>
      <c r="B154" s="186" t="s">
        <v>231</v>
      </c>
      <c r="C154" s="186" t="s">
        <v>521</v>
      </c>
      <c r="D154" s="253">
        <v>297330.12</v>
      </c>
      <c r="E154" s="424">
        <v>0</v>
      </c>
      <c r="F154" s="424"/>
      <c r="G154" s="253">
        <v>0</v>
      </c>
      <c r="H154" s="190">
        <v>297330.12</v>
      </c>
    </row>
    <row r="155" spans="1:11" ht="15" customHeight="1">
      <c r="A155" s="197" t="s">
        <v>522</v>
      </c>
      <c r="B155" s="187" t="s">
        <v>231</v>
      </c>
      <c r="C155" s="187" t="s">
        <v>523</v>
      </c>
      <c r="D155" s="254">
        <v>277250.69</v>
      </c>
      <c r="E155" s="428">
        <v>0</v>
      </c>
      <c r="F155" s="428"/>
      <c r="G155" s="254">
        <v>0</v>
      </c>
      <c r="H155" s="191">
        <v>277250.69</v>
      </c>
    </row>
    <row r="156" spans="1:11" ht="15" customHeight="1">
      <c r="A156" s="197" t="s">
        <v>524</v>
      </c>
      <c r="B156" s="187" t="s">
        <v>231</v>
      </c>
      <c r="C156" s="187" t="s">
        <v>525</v>
      </c>
      <c r="D156" s="254">
        <v>2000</v>
      </c>
      <c r="E156" s="428">
        <v>0</v>
      </c>
      <c r="F156" s="428"/>
      <c r="G156" s="254">
        <v>0</v>
      </c>
      <c r="H156" s="191">
        <v>2000</v>
      </c>
    </row>
    <row r="157" spans="1:11" ht="15" customHeight="1">
      <c r="A157" s="197" t="s">
        <v>526</v>
      </c>
      <c r="B157" s="187" t="s">
        <v>231</v>
      </c>
      <c r="C157" s="187" t="s">
        <v>527</v>
      </c>
      <c r="D157" s="254">
        <v>18079.43</v>
      </c>
      <c r="E157" s="428">
        <v>0</v>
      </c>
      <c r="F157" s="428"/>
      <c r="G157" s="254">
        <v>0</v>
      </c>
      <c r="H157" s="191">
        <v>18079.43</v>
      </c>
    </row>
    <row r="158" spans="1:11" ht="15" customHeight="1">
      <c r="A158" s="196">
        <v>155</v>
      </c>
      <c r="B158" s="186" t="s">
        <v>231</v>
      </c>
      <c r="C158" s="186" t="s">
        <v>528</v>
      </c>
      <c r="D158" s="253">
        <v>793057.38</v>
      </c>
      <c r="E158" s="424">
        <v>0</v>
      </c>
      <c r="F158" s="424"/>
      <c r="G158" s="253">
        <v>0</v>
      </c>
      <c r="H158" s="190">
        <v>793057.38</v>
      </c>
    </row>
    <row r="159" spans="1:11" ht="15" customHeight="1">
      <c r="A159" s="197" t="s">
        <v>529</v>
      </c>
      <c r="B159" s="187" t="s">
        <v>231</v>
      </c>
      <c r="C159" s="187" t="s">
        <v>528</v>
      </c>
      <c r="D159" s="254">
        <v>793057.38</v>
      </c>
      <c r="E159" s="428">
        <v>0</v>
      </c>
      <c r="F159" s="428"/>
      <c r="G159" s="254">
        <v>0</v>
      </c>
      <c r="H159" s="191">
        <v>793057.38</v>
      </c>
    </row>
    <row r="160" spans="1:11" ht="15" customHeight="1">
      <c r="A160" s="197" t="s">
        <v>530</v>
      </c>
      <c r="B160" s="187" t="s">
        <v>231</v>
      </c>
      <c r="C160" s="187" t="s">
        <v>531</v>
      </c>
      <c r="D160" s="254">
        <v>82182.210000000006</v>
      </c>
      <c r="E160" s="428">
        <v>0</v>
      </c>
      <c r="F160" s="428"/>
      <c r="G160" s="254">
        <v>0</v>
      </c>
      <c r="H160" s="191">
        <v>82182.210000000006</v>
      </c>
    </row>
    <row r="161" spans="1:8" ht="15" customHeight="1">
      <c r="A161" s="197" t="s">
        <v>532</v>
      </c>
      <c r="B161" s="187" t="s">
        <v>231</v>
      </c>
      <c r="C161" s="187" t="s">
        <v>533</v>
      </c>
      <c r="D161" s="254">
        <v>2241.38</v>
      </c>
      <c r="E161" s="428">
        <v>0</v>
      </c>
      <c r="F161" s="428"/>
      <c r="G161" s="254">
        <v>0</v>
      </c>
      <c r="H161" s="191">
        <v>2241.38</v>
      </c>
    </row>
    <row r="162" spans="1:8" ht="15" customHeight="1">
      <c r="A162" s="197" t="s">
        <v>534</v>
      </c>
      <c r="B162" s="187" t="s">
        <v>231</v>
      </c>
      <c r="C162" s="187" t="s">
        <v>535</v>
      </c>
      <c r="D162" s="254">
        <v>21989.65</v>
      </c>
      <c r="E162" s="428">
        <v>0</v>
      </c>
      <c r="F162" s="428"/>
      <c r="G162" s="254">
        <v>0</v>
      </c>
      <c r="H162" s="191">
        <v>21989.65</v>
      </c>
    </row>
    <row r="163" spans="1:8" ht="15" customHeight="1">
      <c r="A163" s="197" t="s">
        <v>536</v>
      </c>
      <c r="B163" s="187" t="s">
        <v>231</v>
      </c>
      <c r="C163" s="187" t="s">
        <v>537</v>
      </c>
      <c r="D163" s="254">
        <v>107211.47</v>
      </c>
      <c r="E163" s="428">
        <v>0</v>
      </c>
      <c r="F163" s="428"/>
      <c r="G163" s="254">
        <v>0</v>
      </c>
      <c r="H163" s="191">
        <v>107211.47</v>
      </c>
    </row>
    <row r="164" spans="1:8" ht="15" customHeight="1">
      <c r="A164" s="197" t="s">
        <v>538</v>
      </c>
      <c r="B164" s="187" t="s">
        <v>231</v>
      </c>
      <c r="C164" s="187" t="s">
        <v>539</v>
      </c>
      <c r="D164" s="254">
        <v>56910</v>
      </c>
      <c r="E164" s="428">
        <v>0</v>
      </c>
      <c r="F164" s="428"/>
      <c r="G164" s="254">
        <v>0</v>
      </c>
      <c r="H164" s="191">
        <v>56910</v>
      </c>
    </row>
    <row r="165" spans="1:8" ht="15" customHeight="1">
      <c r="A165" s="197" t="s">
        <v>540</v>
      </c>
      <c r="B165" s="187" t="s">
        <v>231</v>
      </c>
      <c r="C165" s="187" t="s">
        <v>541</v>
      </c>
      <c r="D165" s="254">
        <v>19834.740000000002</v>
      </c>
      <c r="E165" s="428">
        <v>0</v>
      </c>
      <c r="F165" s="428"/>
      <c r="G165" s="254">
        <v>0</v>
      </c>
      <c r="H165" s="191">
        <v>19834.740000000002</v>
      </c>
    </row>
    <row r="166" spans="1:8" ht="15" customHeight="1">
      <c r="A166" s="197" t="s">
        <v>542</v>
      </c>
      <c r="B166" s="187" t="s">
        <v>231</v>
      </c>
      <c r="C166" s="187" t="s">
        <v>543</v>
      </c>
      <c r="D166" s="254">
        <v>11050</v>
      </c>
      <c r="E166" s="428">
        <v>0</v>
      </c>
      <c r="F166" s="428"/>
      <c r="G166" s="254">
        <v>0</v>
      </c>
      <c r="H166" s="191">
        <v>11050</v>
      </c>
    </row>
    <row r="167" spans="1:8" ht="15" customHeight="1">
      <c r="A167" s="197" t="s">
        <v>544</v>
      </c>
      <c r="B167" s="187" t="s">
        <v>231</v>
      </c>
      <c r="C167" s="187" t="s">
        <v>545</v>
      </c>
      <c r="D167" s="254">
        <v>96000</v>
      </c>
      <c r="E167" s="428">
        <v>0</v>
      </c>
      <c r="F167" s="428"/>
      <c r="G167" s="254">
        <v>0</v>
      </c>
      <c r="H167" s="191">
        <v>96000</v>
      </c>
    </row>
    <row r="168" spans="1:8" ht="15" customHeight="1">
      <c r="A168" s="197" t="s">
        <v>546</v>
      </c>
      <c r="B168" s="187" t="s">
        <v>231</v>
      </c>
      <c r="C168" s="187" t="s">
        <v>547</v>
      </c>
      <c r="D168" s="254">
        <v>31700</v>
      </c>
      <c r="E168" s="428">
        <v>0</v>
      </c>
      <c r="F168" s="428"/>
      <c r="G168" s="254">
        <v>0</v>
      </c>
      <c r="H168" s="191">
        <v>31700</v>
      </c>
    </row>
    <row r="169" spans="1:8" ht="15" customHeight="1">
      <c r="A169" s="197" t="s">
        <v>548</v>
      </c>
      <c r="B169" s="187" t="s">
        <v>231</v>
      </c>
      <c r="C169" s="187" t="s">
        <v>549</v>
      </c>
      <c r="D169" s="254">
        <v>240337.93</v>
      </c>
      <c r="E169" s="428">
        <v>0</v>
      </c>
      <c r="F169" s="428"/>
      <c r="G169" s="254">
        <v>0</v>
      </c>
      <c r="H169" s="191">
        <v>240337.93</v>
      </c>
    </row>
    <row r="170" spans="1:8" ht="15" customHeight="1">
      <c r="A170" s="197" t="s">
        <v>550</v>
      </c>
      <c r="B170" s="187" t="s">
        <v>231</v>
      </c>
      <c r="C170" s="187" t="s">
        <v>551</v>
      </c>
      <c r="D170" s="254">
        <v>123600</v>
      </c>
      <c r="E170" s="428">
        <v>0</v>
      </c>
      <c r="F170" s="428"/>
      <c r="G170" s="254">
        <v>0</v>
      </c>
      <c r="H170" s="191">
        <v>123600</v>
      </c>
    </row>
    <row r="171" spans="1:8" ht="15" customHeight="1">
      <c r="A171" s="196">
        <v>156</v>
      </c>
      <c r="B171" s="186" t="s">
        <v>231</v>
      </c>
      <c r="C171" s="186" t="s">
        <v>552</v>
      </c>
      <c r="D171" s="253">
        <v>1354041.79</v>
      </c>
      <c r="E171" s="424">
        <v>0</v>
      </c>
      <c r="F171" s="424"/>
      <c r="G171" s="253">
        <v>0</v>
      </c>
      <c r="H171" s="190">
        <v>1354041.79</v>
      </c>
    </row>
    <row r="172" spans="1:8" ht="15" customHeight="1">
      <c r="A172" s="197" t="s">
        <v>553</v>
      </c>
      <c r="B172" s="187" t="s">
        <v>231</v>
      </c>
      <c r="C172" s="187" t="s">
        <v>552</v>
      </c>
      <c r="D172" s="254">
        <v>1354041.79</v>
      </c>
      <c r="E172" s="428">
        <v>0</v>
      </c>
      <c r="F172" s="428"/>
      <c r="G172" s="254">
        <v>0</v>
      </c>
      <c r="H172" s="191">
        <v>1354041.79</v>
      </c>
    </row>
    <row r="173" spans="1:8" ht="15" customHeight="1">
      <c r="A173" s="197" t="s">
        <v>554</v>
      </c>
      <c r="B173" s="187" t="s">
        <v>231</v>
      </c>
      <c r="C173" s="187" t="s">
        <v>531</v>
      </c>
      <c r="D173" s="254">
        <v>66377.58</v>
      </c>
      <c r="E173" s="428">
        <v>0</v>
      </c>
      <c r="F173" s="428"/>
      <c r="G173" s="254">
        <v>0</v>
      </c>
      <c r="H173" s="191">
        <v>66377.58</v>
      </c>
    </row>
    <row r="174" spans="1:8" ht="15" customHeight="1">
      <c r="A174" s="197" t="s">
        <v>555</v>
      </c>
      <c r="B174" s="187" t="s">
        <v>231</v>
      </c>
      <c r="C174" s="187" t="s">
        <v>533</v>
      </c>
      <c r="D174" s="254">
        <v>66956.89</v>
      </c>
      <c r="E174" s="428">
        <v>0</v>
      </c>
      <c r="F174" s="428"/>
      <c r="G174" s="254">
        <v>0</v>
      </c>
      <c r="H174" s="191">
        <v>66956.89</v>
      </c>
    </row>
    <row r="175" spans="1:8" ht="15" customHeight="1">
      <c r="A175" s="197" t="s">
        <v>556</v>
      </c>
      <c r="B175" s="187" t="s">
        <v>231</v>
      </c>
      <c r="C175" s="187" t="s">
        <v>535</v>
      </c>
      <c r="D175" s="254">
        <v>201253.42</v>
      </c>
      <c r="E175" s="428">
        <v>0</v>
      </c>
      <c r="F175" s="428"/>
      <c r="G175" s="254">
        <v>0</v>
      </c>
      <c r="H175" s="191">
        <v>201253.42</v>
      </c>
    </row>
    <row r="176" spans="1:8" ht="15" customHeight="1">
      <c r="A176" s="197" t="s">
        <v>557</v>
      </c>
      <c r="B176" s="187" t="s">
        <v>231</v>
      </c>
      <c r="C176" s="187" t="s">
        <v>537</v>
      </c>
      <c r="D176" s="254">
        <v>101107.75</v>
      </c>
      <c r="E176" s="428">
        <v>0</v>
      </c>
      <c r="F176" s="428"/>
      <c r="G176" s="254">
        <v>0</v>
      </c>
      <c r="H176" s="191">
        <v>101107.75</v>
      </c>
    </row>
    <row r="177" spans="1:8" ht="15" customHeight="1">
      <c r="A177" s="197" t="s">
        <v>558</v>
      </c>
      <c r="B177" s="187" t="s">
        <v>231</v>
      </c>
      <c r="C177" s="187" t="s">
        <v>559</v>
      </c>
      <c r="D177" s="254">
        <v>117827.59</v>
      </c>
      <c r="E177" s="428">
        <v>0</v>
      </c>
      <c r="F177" s="428"/>
      <c r="G177" s="254">
        <v>0</v>
      </c>
      <c r="H177" s="191">
        <v>117827.59</v>
      </c>
    </row>
    <row r="178" spans="1:8" ht="15" customHeight="1">
      <c r="A178" s="197" t="s">
        <v>560</v>
      </c>
      <c r="B178" s="187" t="s">
        <v>231</v>
      </c>
      <c r="C178" s="187" t="s">
        <v>561</v>
      </c>
      <c r="D178" s="254">
        <v>13066.33</v>
      </c>
      <c r="E178" s="428">
        <v>0</v>
      </c>
      <c r="F178" s="428"/>
      <c r="G178" s="254">
        <v>0</v>
      </c>
      <c r="H178" s="191">
        <v>13066.33</v>
      </c>
    </row>
    <row r="179" spans="1:8" ht="15" customHeight="1">
      <c r="A179" s="197" t="s">
        <v>562</v>
      </c>
      <c r="B179" s="187" t="s">
        <v>231</v>
      </c>
      <c r="C179" s="187" t="s">
        <v>563</v>
      </c>
      <c r="D179" s="254">
        <v>12756.04</v>
      </c>
      <c r="E179" s="428">
        <v>0</v>
      </c>
      <c r="F179" s="428"/>
      <c r="G179" s="254">
        <v>0</v>
      </c>
      <c r="H179" s="191">
        <v>12756.04</v>
      </c>
    </row>
    <row r="180" spans="1:8" ht="15" customHeight="1">
      <c r="A180" s="197" t="s">
        <v>564</v>
      </c>
      <c r="B180" s="187" t="s">
        <v>231</v>
      </c>
      <c r="C180" s="187" t="s">
        <v>565</v>
      </c>
      <c r="D180" s="254">
        <v>441090.96</v>
      </c>
      <c r="E180" s="428">
        <v>0</v>
      </c>
      <c r="F180" s="428"/>
      <c r="G180" s="254">
        <v>0</v>
      </c>
      <c r="H180" s="191">
        <v>441090.96</v>
      </c>
    </row>
    <row r="181" spans="1:8" ht="15" customHeight="1">
      <c r="A181" s="197" t="s">
        <v>566</v>
      </c>
      <c r="B181" s="187" t="s">
        <v>231</v>
      </c>
      <c r="C181" s="187" t="s">
        <v>567</v>
      </c>
      <c r="D181" s="254">
        <v>14807.06</v>
      </c>
      <c r="E181" s="428">
        <v>0</v>
      </c>
      <c r="F181" s="428"/>
      <c r="G181" s="254">
        <v>0</v>
      </c>
      <c r="H181" s="191">
        <v>14807.06</v>
      </c>
    </row>
    <row r="182" spans="1:8" ht="15" customHeight="1">
      <c r="A182" s="197" t="s">
        <v>568</v>
      </c>
      <c r="B182" s="187" t="s">
        <v>231</v>
      </c>
      <c r="C182" s="187" t="s">
        <v>569</v>
      </c>
      <c r="D182" s="254">
        <v>47983.14</v>
      </c>
      <c r="E182" s="428">
        <v>0</v>
      </c>
      <c r="F182" s="428"/>
      <c r="G182" s="254">
        <v>0</v>
      </c>
      <c r="H182" s="191">
        <v>47983.14</v>
      </c>
    </row>
    <row r="183" spans="1:8" ht="15" customHeight="1">
      <c r="A183" s="197" t="s">
        <v>570</v>
      </c>
      <c r="B183" s="187" t="s">
        <v>231</v>
      </c>
      <c r="C183" s="187" t="s">
        <v>571</v>
      </c>
      <c r="D183" s="254">
        <v>14912.15</v>
      </c>
      <c r="E183" s="428">
        <v>0</v>
      </c>
      <c r="F183" s="428"/>
      <c r="G183" s="254">
        <v>0</v>
      </c>
      <c r="H183" s="191">
        <v>14912.15</v>
      </c>
    </row>
    <row r="184" spans="1:8" ht="15" customHeight="1">
      <c r="A184" s="197" t="s">
        <v>572</v>
      </c>
      <c r="B184" s="187" t="s">
        <v>231</v>
      </c>
      <c r="C184" s="187" t="s">
        <v>573</v>
      </c>
      <c r="D184" s="254">
        <v>22664.639999999999</v>
      </c>
      <c r="E184" s="428">
        <v>0</v>
      </c>
      <c r="F184" s="428"/>
      <c r="G184" s="254">
        <v>0</v>
      </c>
      <c r="H184" s="191">
        <v>22664.639999999999</v>
      </c>
    </row>
    <row r="185" spans="1:8" ht="15" customHeight="1">
      <c r="A185" s="197" t="s">
        <v>574</v>
      </c>
      <c r="B185" s="187" t="s">
        <v>231</v>
      </c>
      <c r="C185" s="187" t="s">
        <v>575</v>
      </c>
      <c r="D185" s="254">
        <v>61187.07</v>
      </c>
      <c r="E185" s="428">
        <v>0</v>
      </c>
      <c r="F185" s="428"/>
      <c r="G185" s="254">
        <v>0</v>
      </c>
      <c r="H185" s="191">
        <v>61187.07</v>
      </c>
    </row>
    <row r="186" spans="1:8" ht="15" customHeight="1">
      <c r="A186" s="197" t="s">
        <v>576</v>
      </c>
      <c r="B186" s="187" t="s">
        <v>231</v>
      </c>
      <c r="C186" s="187" t="s">
        <v>577</v>
      </c>
      <c r="D186" s="254">
        <v>64781.89</v>
      </c>
      <c r="E186" s="428">
        <v>0</v>
      </c>
      <c r="F186" s="428"/>
      <c r="G186" s="254">
        <v>0</v>
      </c>
      <c r="H186" s="191">
        <v>64781.89</v>
      </c>
    </row>
    <row r="187" spans="1:8" ht="15" customHeight="1">
      <c r="A187" s="197" t="s">
        <v>578</v>
      </c>
      <c r="B187" s="187" t="s">
        <v>231</v>
      </c>
      <c r="C187" s="187" t="s">
        <v>579</v>
      </c>
      <c r="D187" s="254">
        <v>21550</v>
      </c>
      <c r="E187" s="428">
        <v>0</v>
      </c>
      <c r="F187" s="428"/>
      <c r="G187" s="254">
        <v>0</v>
      </c>
      <c r="H187" s="191">
        <v>21550</v>
      </c>
    </row>
    <row r="188" spans="1:8" ht="15" customHeight="1">
      <c r="A188" s="197" t="s">
        <v>580</v>
      </c>
      <c r="B188" s="187" t="s">
        <v>231</v>
      </c>
      <c r="C188" s="187" t="s">
        <v>581</v>
      </c>
      <c r="D188" s="254">
        <v>63996</v>
      </c>
      <c r="E188" s="428">
        <v>0</v>
      </c>
      <c r="F188" s="428"/>
      <c r="G188" s="254">
        <v>0</v>
      </c>
      <c r="H188" s="191">
        <v>63996</v>
      </c>
    </row>
    <row r="189" spans="1:8" ht="15" customHeight="1">
      <c r="A189" s="197" t="s">
        <v>582</v>
      </c>
      <c r="B189" s="187" t="s">
        <v>231</v>
      </c>
      <c r="C189" s="187" t="s">
        <v>583</v>
      </c>
      <c r="D189" s="254">
        <v>21723.279999999999</v>
      </c>
      <c r="E189" s="428">
        <v>0</v>
      </c>
      <c r="F189" s="428"/>
      <c r="G189" s="254">
        <v>0</v>
      </c>
      <c r="H189" s="191">
        <v>21723.279999999999</v>
      </c>
    </row>
    <row r="190" spans="1:8" ht="15" customHeight="1">
      <c r="A190" s="196">
        <v>171</v>
      </c>
      <c r="B190" s="186" t="s">
        <v>584</v>
      </c>
      <c r="C190" s="186" t="s">
        <v>585</v>
      </c>
      <c r="D190" s="253">
        <v>1333729.1100000001</v>
      </c>
      <c r="E190" s="424">
        <v>0</v>
      </c>
      <c r="F190" s="424"/>
      <c r="G190" s="253">
        <v>43985.3</v>
      </c>
      <c r="H190" s="190">
        <v>1377714.41</v>
      </c>
    </row>
    <row r="191" spans="1:8" ht="15" customHeight="1">
      <c r="A191" s="197" t="s">
        <v>586</v>
      </c>
      <c r="B191" s="187" t="s">
        <v>584</v>
      </c>
      <c r="C191" s="187" t="s">
        <v>587</v>
      </c>
      <c r="D191" s="254">
        <v>350862.02</v>
      </c>
      <c r="E191" s="428">
        <v>0</v>
      </c>
      <c r="F191" s="428"/>
      <c r="G191" s="254">
        <v>24299</v>
      </c>
      <c r="H191" s="191">
        <v>375161.02</v>
      </c>
    </row>
    <row r="192" spans="1:8" ht="15" customHeight="1">
      <c r="A192" s="197" t="s">
        <v>588</v>
      </c>
      <c r="B192" s="187" t="s">
        <v>584</v>
      </c>
      <c r="C192" s="187" t="s">
        <v>589</v>
      </c>
      <c r="D192" s="254">
        <v>62053.57</v>
      </c>
      <c r="E192" s="428">
        <v>0</v>
      </c>
      <c r="F192" s="428"/>
      <c r="G192" s="254">
        <v>553.15</v>
      </c>
      <c r="H192" s="191">
        <v>62606.720000000001</v>
      </c>
    </row>
    <row r="193" spans="1:8" ht="15" customHeight="1">
      <c r="A193" s="197" t="s">
        <v>590</v>
      </c>
      <c r="B193" s="187" t="s">
        <v>584</v>
      </c>
      <c r="C193" s="187" t="s">
        <v>591</v>
      </c>
      <c r="D193" s="254">
        <v>5119.99</v>
      </c>
      <c r="E193" s="428">
        <v>0</v>
      </c>
      <c r="F193" s="428"/>
      <c r="G193" s="254">
        <v>557.97</v>
      </c>
      <c r="H193" s="191">
        <v>5677.96</v>
      </c>
    </row>
    <row r="194" spans="1:8" ht="15" customHeight="1">
      <c r="A194" s="197" t="s">
        <v>592</v>
      </c>
      <c r="B194" s="187" t="s">
        <v>584</v>
      </c>
      <c r="C194" s="187" t="s">
        <v>593</v>
      </c>
      <c r="D194" s="254">
        <v>22950.98</v>
      </c>
      <c r="E194" s="428">
        <v>0</v>
      </c>
      <c r="F194" s="428"/>
      <c r="G194" s="254">
        <v>1677.11</v>
      </c>
      <c r="H194" s="191">
        <v>24628.09</v>
      </c>
    </row>
    <row r="195" spans="1:8" ht="15" customHeight="1">
      <c r="A195" s="197" t="s">
        <v>594</v>
      </c>
      <c r="B195" s="187" t="s">
        <v>584</v>
      </c>
      <c r="C195" s="187" t="s">
        <v>595</v>
      </c>
      <c r="D195" s="254">
        <v>50777.19</v>
      </c>
      <c r="E195" s="428">
        <v>0</v>
      </c>
      <c r="F195" s="428"/>
      <c r="G195" s="254">
        <v>842.56</v>
      </c>
      <c r="H195" s="191">
        <v>51619.75</v>
      </c>
    </row>
    <row r="196" spans="1:8" ht="15" customHeight="1">
      <c r="A196" s="197" t="s">
        <v>596</v>
      </c>
      <c r="B196" s="187" t="s">
        <v>584</v>
      </c>
      <c r="C196" s="187" t="s">
        <v>597</v>
      </c>
      <c r="D196" s="254">
        <v>36622.33</v>
      </c>
      <c r="E196" s="428">
        <v>0</v>
      </c>
      <c r="F196" s="428"/>
      <c r="G196" s="254">
        <v>981.91</v>
      </c>
      <c r="H196" s="191">
        <v>37604.239999999998</v>
      </c>
    </row>
    <row r="197" spans="1:8" ht="15" customHeight="1">
      <c r="A197" s="197" t="s">
        <v>598</v>
      </c>
      <c r="B197" s="187" t="s">
        <v>584</v>
      </c>
      <c r="C197" s="187" t="s">
        <v>599</v>
      </c>
      <c r="D197" s="254">
        <v>173337.96</v>
      </c>
      <c r="E197" s="428">
        <v>0</v>
      </c>
      <c r="F197" s="428"/>
      <c r="G197" s="254">
        <v>19686.3</v>
      </c>
      <c r="H197" s="191">
        <v>193024.26</v>
      </c>
    </row>
    <row r="198" spans="1:8" ht="15" customHeight="1">
      <c r="A198" s="197" t="s">
        <v>600</v>
      </c>
      <c r="B198" s="187" t="s">
        <v>584</v>
      </c>
      <c r="C198" s="187" t="s">
        <v>601</v>
      </c>
      <c r="D198" s="254">
        <v>982867.09</v>
      </c>
      <c r="E198" s="428">
        <v>0</v>
      </c>
      <c r="F198" s="428"/>
      <c r="G198" s="254">
        <v>19686.3</v>
      </c>
      <c r="H198" s="191">
        <v>1002553.39</v>
      </c>
    </row>
    <row r="199" spans="1:8" ht="15" customHeight="1">
      <c r="A199" s="197" t="s">
        <v>602</v>
      </c>
      <c r="B199" s="187" t="s">
        <v>584</v>
      </c>
      <c r="C199" s="187" t="s">
        <v>603</v>
      </c>
      <c r="D199" s="254">
        <v>72610.31</v>
      </c>
      <c r="E199" s="428">
        <v>0</v>
      </c>
      <c r="F199" s="428"/>
      <c r="G199" s="254">
        <v>0</v>
      </c>
      <c r="H199" s="191">
        <v>72610.31</v>
      </c>
    </row>
    <row r="200" spans="1:8" ht="15" customHeight="1">
      <c r="A200" s="197" t="s">
        <v>604</v>
      </c>
      <c r="B200" s="187" t="s">
        <v>584</v>
      </c>
      <c r="C200" s="187" t="s">
        <v>605</v>
      </c>
      <c r="D200" s="254">
        <v>66949.86</v>
      </c>
      <c r="E200" s="428">
        <v>0</v>
      </c>
      <c r="F200" s="428"/>
      <c r="G200" s="254">
        <v>0</v>
      </c>
      <c r="H200" s="191">
        <v>66949.86</v>
      </c>
    </row>
    <row r="201" spans="1:8" ht="15" customHeight="1">
      <c r="A201" s="197" t="s">
        <v>606</v>
      </c>
      <c r="B201" s="187" t="s">
        <v>584</v>
      </c>
      <c r="C201" s="187" t="s">
        <v>607</v>
      </c>
      <c r="D201" s="254">
        <v>225816.64</v>
      </c>
      <c r="E201" s="428">
        <v>0</v>
      </c>
      <c r="F201" s="428"/>
      <c r="G201" s="254">
        <v>0</v>
      </c>
      <c r="H201" s="191">
        <v>225816.64</v>
      </c>
    </row>
    <row r="202" spans="1:8" ht="15" customHeight="1">
      <c r="A202" s="197" t="s">
        <v>608</v>
      </c>
      <c r="B202" s="187" t="s">
        <v>584</v>
      </c>
      <c r="C202" s="187" t="s">
        <v>609</v>
      </c>
      <c r="D202" s="254">
        <v>101107.6</v>
      </c>
      <c r="E202" s="428">
        <v>0</v>
      </c>
      <c r="F202" s="428"/>
      <c r="G202" s="254">
        <v>0</v>
      </c>
      <c r="H202" s="191">
        <v>101107.6</v>
      </c>
    </row>
    <row r="203" spans="1:8" ht="15" customHeight="1">
      <c r="A203" s="197" t="s">
        <v>610</v>
      </c>
      <c r="B203" s="187" t="s">
        <v>584</v>
      </c>
      <c r="C203" s="187" t="s">
        <v>611</v>
      </c>
      <c r="D203" s="254">
        <v>124681.71</v>
      </c>
      <c r="E203" s="428">
        <v>0</v>
      </c>
      <c r="F203" s="428"/>
      <c r="G203" s="254">
        <v>0</v>
      </c>
      <c r="H203" s="191">
        <v>124681.71</v>
      </c>
    </row>
    <row r="204" spans="1:8" ht="15" customHeight="1">
      <c r="A204" s="197" t="s">
        <v>612</v>
      </c>
      <c r="B204" s="187" t="s">
        <v>584</v>
      </c>
      <c r="C204" s="187" t="s">
        <v>613</v>
      </c>
      <c r="D204" s="254">
        <v>10842.6</v>
      </c>
      <c r="E204" s="428">
        <v>0</v>
      </c>
      <c r="F204" s="428"/>
      <c r="G204" s="254">
        <v>318.89999999999998</v>
      </c>
      <c r="H204" s="191">
        <v>11161.5</v>
      </c>
    </row>
    <row r="205" spans="1:8" ht="15" customHeight="1">
      <c r="A205" s="197" t="s">
        <v>614</v>
      </c>
      <c r="B205" s="187" t="s">
        <v>584</v>
      </c>
      <c r="C205" s="187" t="s">
        <v>615</v>
      </c>
      <c r="D205" s="254">
        <v>380858.37</v>
      </c>
      <c r="E205" s="428">
        <v>0</v>
      </c>
      <c r="F205" s="428"/>
      <c r="G205" s="254">
        <v>19367.400000000001</v>
      </c>
      <c r="H205" s="191">
        <v>400225.77</v>
      </c>
    </row>
    <row r="206" spans="1:8" ht="15" customHeight="1">
      <c r="A206" s="196">
        <v>184</v>
      </c>
      <c r="B206" s="186" t="s">
        <v>231</v>
      </c>
      <c r="C206" s="186" t="s">
        <v>616</v>
      </c>
      <c r="D206" s="253">
        <v>1122122.81</v>
      </c>
      <c r="E206" s="424">
        <v>0</v>
      </c>
      <c r="F206" s="424"/>
      <c r="G206" s="253">
        <v>0</v>
      </c>
      <c r="H206" s="190">
        <v>1122122.81</v>
      </c>
    </row>
    <row r="207" spans="1:8" ht="15" customHeight="1">
      <c r="A207" s="197" t="s">
        <v>617</v>
      </c>
      <c r="B207" s="187" t="s">
        <v>231</v>
      </c>
      <c r="C207" s="187" t="s">
        <v>618</v>
      </c>
      <c r="D207" s="254">
        <v>1122122.81</v>
      </c>
      <c r="E207" s="428">
        <v>0</v>
      </c>
      <c r="F207" s="428"/>
      <c r="G207" s="254">
        <v>0</v>
      </c>
      <c r="H207" s="191">
        <v>1122122.81</v>
      </c>
    </row>
    <row r="208" spans="1:8" ht="15" customHeight="1">
      <c r="A208" s="197" t="s">
        <v>619</v>
      </c>
      <c r="B208" s="187" t="s">
        <v>231</v>
      </c>
      <c r="C208" s="187" t="s">
        <v>620</v>
      </c>
      <c r="D208" s="254">
        <v>658122.76</v>
      </c>
      <c r="E208" s="428">
        <v>0</v>
      </c>
      <c r="F208" s="428"/>
      <c r="G208" s="254">
        <v>0</v>
      </c>
      <c r="H208" s="191">
        <v>658122.76</v>
      </c>
    </row>
    <row r="209" spans="1:8" ht="15" customHeight="1">
      <c r="A209" s="197" t="s">
        <v>621</v>
      </c>
      <c r="B209" s="187" t="s">
        <v>231</v>
      </c>
      <c r="C209" s="187" t="s">
        <v>622</v>
      </c>
      <c r="D209" s="254">
        <v>0.05</v>
      </c>
      <c r="E209" s="428">
        <v>0</v>
      </c>
      <c r="F209" s="428"/>
      <c r="G209" s="254">
        <v>0</v>
      </c>
      <c r="H209" s="191">
        <v>0.05</v>
      </c>
    </row>
    <row r="210" spans="1:8" ht="15" customHeight="1">
      <c r="A210" s="197" t="s">
        <v>623</v>
      </c>
      <c r="B210" s="187" t="s">
        <v>231</v>
      </c>
      <c r="C210" s="187" t="s">
        <v>624</v>
      </c>
      <c r="D210" s="254">
        <v>464000</v>
      </c>
      <c r="E210" s="428">
        <v>0</v>
      </c>
      <c r="F210" s="428"/>
      <c r="G210" s="254">
        <v>0</v>
      </c>
      <c r="H210" s="191">
        <v>464000</v>
      </c>
    </row>
    <row r="211" spans="1:8" ht="15" customHeight="1">
      <c r="A211" s="196">
        <v>191</v>
      </c>
      <c r="B211" s="186" t="s">
        <v>231</v>
      </c>
      <c r="C211" s="186" t="s">
        <v>625</v>
      </c>
      <c r="D211" s="253">
        <v>6529</v>
      </c>
      <c r="E211" s="424">
        <v>0</v>
      </c>
      <c r="F211" s="424"/>
      <c r="G211" s="253">
        <v>0</v>
      </c>
      <c r="H211" s="190">
        <v>6529</v>
      </c>
    </row>
    <row r="212" spans="1:8" ht="15" customHeight="1">
      <c r="A212" s="197" t="s">
        <v>626</v>
      </c>
      <c r="B212" s="187" t="s">
        <v>231</v>
      </c>
      <c r="C212" s="187" t="s">
        <v>625</v>
      </c>
      <c r="D212" s="254">
        <v>6529</v>
      </c>
      <c r="E212" s="428">
        <v>0</v>
      </c>
      <c r="F212" s="428"/>
      <c r="G212" s="254">
        <v>0</v>
      </c>
      <c r="H212" s="191">
        <v>6529</v>
      </c>
    </row>
    <row r="213" spans="1:8">
      <c r="A213" s="196">
        <v>201</v>
      </c>
      <c r="B213" s="186" t="s">
        <v>584</v>
      </c>
      <c r="C213" s="186" t="s">
        <v>627</v>
      </c>
      <c r="D213" s="253">
        <v>16949760.640000001</v>
      </c>
      <c r="E213" s="424">
        <v>6843865.1200000001</v>
      </c>
      <c r="F213" s="424"/>
      <c r="G213" s="253">
        <v>13043240.109999999</v>
      </c>
      <c r="H213" s="190">
        <v>23149135.629999999</v>
      </c>
    </row>
    <row r="214" spans="1:8" ht="15" customHeight="1">
      <c r="A214" s="197" t="s">
        <v>628</v>
      </c>
      <c r="B214" s="187" t="s">
        <v>584</v>
      </c>
      <c r="C214" s="187" t="s">
        <v>629</v>
      </c>
      <c r="D214" s="254">
        <v>16949760.640000001</v>
      </c>
      <c r="E214" s="428">
        <v>6843865.1200000001</v>
      </c>
      <c r="F214" s="428"/>
      <c r="G214" s="254">
        <v>13043240.109999999</v>
      </c>
      <c r="H214" s="191">
        <v>23149135.629999999</v>
      </c>
    </row>
    <row r="215" spans="1:8" ht="15" customHeight="1">
      <c r="A215" s="197" t="s">
        <v>630</v>
      </c>
      <c r="B215" s="187" t="s">
        <v>584</v>
      </c>
      <c r="C215" s="187" t="s">
        <v>629</v>
      </c>
      <c r="D215" s="255">
        <v>-229834.78</v>
      </c>
      <c r="E215" s="428">
        <v>33406.839999999997</v>
      </c>
      <c r="F215" s="428"/>
      <c r="G215" s="254">
        <v>33406.839999999997</v>
      </c>
      <c r="H215" s="192">
        <v>-229834.78</v>
      </c>
    </row>
    <row r="216" spans="1:8" ht="15" customHeight="1">
      <c r="A216" s="197" t="s">
        <v>631</v>
      </c>
      <c r="B216" s="187" t="s">
        <v>584</v>
      </c>
      <c r="C216" s="187" t="s">
        <v>632</v>
      </c>
      <c r="D216" s="254">
        <v>21531.200000000001</v>
      </c>
      <c r="E216" s="428">
        <v>0</v>
      </c>
      <c r="F216" s="428"/>
      <c r="G216" s="254">
        <v>0</v>
      </c>
      <c r="H216" s="191">
        <v>21531.200000000001</v>
      </c>
    </row>
    <row r="217" spans="1:8" ht="15" customHeight="1">
      <c r="A217" s="197" t="s">
        <v>633</v>
      </c>
      <c r="B217" s="187" t="s">
        <v>584</v>
      </c>
      <c r="C217" s="187" t="s">
        <v>634</v>
      </c>
      <c r="D217" s="254">
        <v>583035.32999999996</v>
      </c>
      <c r="E217" s="428">
        <v>0</v>
      </c>
      <c r="F217" s="428"/>
      <c r="G217" s="254">
        <v>0</v>
      </c>
      <c r="H217" s="191">
        <v>583035.32999999996</v>
      </c>
    </row>
    <row r="218" spans="1:8" ht="15" customHeight="1">
      <c r="A218" s="197" t="s">
        <v>635</v>
      </c>
      <c r="B218" s="187" t="s">
        <v>584</v>
      </c>
      <c r="C218" s="187" t="s">
        <v>636</v>
      </c>
      <c r="D218" s="254">
        <v>9615.98</v>
      </c>
      <c r="E218" s="428">
        <v>0</v>
      </c>
      <c r="F218" s="428"/>
      <c r="G218" s="254">
        <v>0</v>
      </c>
      <c r="H218" s="191">
        <v>9615.98</v>
      </c>
    </row>
    <row r="219" spans="1:8" ht="15" customHeight="1">
      <c r="A219" s="197" t="s">
        <v>637</v>
      </c>
      <c r="B219" s="187" t="s">
        <v>584</v>
      </c>
      <c r="C219" s="187" t="s">
        <v>638</v>
      </c>
      <c r="D219" s="255">
        <v>-8129.99</v>
      </c>
      <c r="E219" s="428">
        <v>0</v>
      </c>
      <c r="F219" s="428"/>
      <c r="G219" s="254">
        <v>0</v>
      </c>
      <c r="H219" s="192">
        <v>-8129.99</v>
      </c>
    </row>
    <row r="220" spans="1:8" ht="15" customHeight="1">
      <c r="A220" s="197" t="s">
        <v>639</v>
      </c>
      <c r="B220" s="187" t="s">
        <v>584</v>
      </c>
      <c r="C220" s="187" t="s">
        <v>640</v>
      </c>
      <c r="D220" s="254">
        <v>19879.53</v>
      </c>
      <c r="E220" s="428">
        <v>0</v>
      </c>
      <c r="F220" s="428"/>
      <c r="G220" s="254">
        <v>0</v>
      </c>
      <c r="H220" s="191">
        <v>19879.53</v>
      </c>
    </row>
    <row r="221" spans="1:8" ht="15" customHeight="1">
      <c r="A221" s="197" t="s">
        <v>641</v>
      </c>
      <c r="B221" s="187" t="s">
        <v>584</v>
      </c>
      <c r="C221" s="187" t="s">
        <v>642</v>
      </c>
      <c r="D221" s="254">
        <v>78736.960000000006</v>
      </c>
      <c r="E221" s="428">
        <v>0</v>
      </c>
      <c r="F221" s="428"/>
      <c r="G221" s="254">
        <v>0</v>
      </c>
      <c r="H221" s="191">
        <v>78736.960000000006</v>
      </c>
    </row>
    <row r="222" spans="1:8" ht="15" customHeight="1">
      <c r="A222" s="197" t="s">
        <v>643</v>
      </c>
      <c r="B222" s="187" t="s">
        <v>584</v>
      </c>
      <c r="C222" s="187" t="s">
        <v>644</v>
      </c>
      <c r="D222" s="255">
        <v>-20396.48</v>
      </c>
      <c r="E222" s="428">
        <v>0</v>
      </c>
      <c r="F222" s="428"/>
      <c r="G222" s="254">
        <v>0</v>
      </c>
      <c r="H222" s="192">
        <v>-20396.48</v>
      </c>
    </row>
    <row r="223" spans="1:8" ht="15" customHeight="1">
      <c r="A223" s="197" t="s">
        <v>645</v>
      </c>
      <c r="B223" s="187" t="s">
        <v>584</v>
      </c>
      <c r="C223" s="187" t="s">
        <v>646</v>
      </c>
      <c r="D223" s="254">
        <v>18000</v>
      </c>
      <c r="E223" s="428">
        <v>36000</v>
      </c>
      <c r="F223" s="428"/>
      <c r="G223" s="254">
        <v>0</v>
      </c>
      <c r="H223" s="192">
        <v>-18000</v>
      </c>
    </row>
    <row r="224" spans="1:8" ht="15" customHeight="1">
      <c r="A224" s="197" t="s">
        <v>647</v>
      </c>
      <c r="B224" s="187" t="s">
        <v>584</v>
      </c>
      <c r="C224" s="187" t="s">
        <v>648</v>
      </c>
      <c r="D224" s="254">
        <v>415637.43</v>
      </c>
      <c r="E224" s="428">
        <v>0</v>
      </c>
      <c r="F224" s="428"/>
      <c r="G224" s="254">
        <v>0</v>
      </c>
      <c r="H224" s="191">
        <v>415637.43</v>
      </c>
    </row>
    <row r="225" spans="1:8" ht="15" customHeight="1">
      <c r="A225" s="197" t="s">
        <v>649</v>
      </c>
      <c r="B225" s="187" t="s">
        <v>584</v>
      </c>
      <c r="C225" s="187" t="s">
        <v>650</v>
      </c>
      <c r="D225" s="254">
        <v>72232</v>
      </c>
      <c r="E225" s="428">
        <v>389760</v>
      </c>
      <c r="F225" s="428"/>
      <c r="G225" s="254">
        <v>244160</v>
      </c>
      <c r="H225" s="192">
        <v>-73368</v>
      </c>
    </row>
    <row r="226" spans="1:8" ht="15" customHeight="1">
      <c r="A226" s="197" t="s">
        <v>651</v>
      </c>
      <c r="B226" s="187" t="s">
        <v>584</v>
      </c>
      <c r="C226" s="187" t="s">
        <v>652</v>
      </c>
      <c r="D226" s="254">
        <v>108</v>
      </c>
      <c r="E226" s="428">
        <v>0</v>
      </c>
      <c r="F226" s="428"/>
      <c r="G226" s="254">
        <v>0</v>
      </c>
      <c r="H226" s="191">
        <v>108</v>
      </c>
    </row>
    <row r="227" spans="1:8" ht="15" customHeight="1">
      <c r="A227" s="197" t="s">
        <v>653</v>
      </c>
      <c r="B227" s="187" t="s">
        <v>584</v>
      </c>
      <c r="C227" s="187" t="s">
        <v>654</v>
      </c>
      <c r="D227" s="254">
        <v>602.78</v>
      </c>
      <c r="E227" s="428">
        <v>0</v>
      </c>
      <c r="F227" s="428"/>
      <c r="G227" s="254">
        <v>0</v>
      </c>
      <c r="H227" s="191">
        <v>602.78</v>
      </c>
    </row>
    <row r="228" spans="1:8" ht="15" customHeight="1">
      <c r="A228" s="197" t="s">
        <v>655</v>
      </c>
      <c r="B228" s="187" t="s">
        <v>584</v>
      </c>
      <c r="C228" s="187" t="s">
        <v>656</v>
      </c>
      <c r="D228" s="254">
        <v>563682.44999999995</v>
      </c>
      <c r="E228" s="428">
        <v>81269.440000000002</v>
      </c>
      <c r="F228" s="428"/>
      <c r="G228" s="254">
        <v>60628</v>
      </c>
      <c r="H228" s="191">
        <v>543041.01</v>
      </c>
    </row>
    <row r="229" spans="1:8" ht="15" customHeight="1">
      <c r="A229" s="197" t="s">
        <v>657</v>
      </c>
      <c r="B229" s="187" t="s">
        <v>584</v>
      </c>
      <c r="C229" s="187" t="s">
        <v>658</v>
      </c>
      <c r="D229" s="254">
        <v>50585.279999999999</v>
      </c>
      <c r="E229" s="428">
        <v>0</v>
      </c>
      <c r="F229" s="428"/>
      <c r="G229" s="254">
        <v>0</v>
      </c>
      <c r="H229" s="191">
        <v>50585.279999999999</v>
      </c>
    </row>
    <row r="230" spans="1:8" ht="15" customHeight="1">
      <c r="A230" s="197" t="s">
        <v>659</v>
      </c>
      <c r="B230" s="187" t="s">
        <v>584</v>
      </c>
      <c r="C230" s="187" t="s">
        <v>660</v>
      </c>
      <c r="D230" s="254">
        <v>0.24</v>
      </c>
      <c r="E230" s="428">
        <v>0</v>
      </c>
      <c r="F230" s="428"/>
      <c r="G230" s="254">
        <v>0</v>
      </c>
      <c r="H230" s="191">
        <v>0.24</v>
      </c>
    </row>
    <row r="231" spans="1:8" ht="15" customHeight="1">
      <c r="A231" s="197" t="s">
        <v>661</v>
      </c>
      <c r="B231" s="187" t="s">
        <v>584</v>
      </c>
      <c r="C231" s="187" t="s">
        <v>662</v>
      </c>
      <c r="D231" s="254">
        <v>3086844.94</v>
      </c>
      <c r="E231" s="428">
        <v>106180</v>
      </c>
      <c r="F231" s="428"/>
      <c r="G231" s="254">
        <v>179780</v>
      </c>
      <c r="H231" s="191">
        <v>3160444.94</v>
      </c>
    </row>
    <row r="232" spans="1:8" ht="15" customHeight="1">
      <c r="A232" s="197" t="s">
        <v>663</v>
      </c>
      <c r="B232" s="187" t="s">
        <v>584</v>
      </c>
      <c r="C232" s="187" t="s">
        <v>664</v>
      </c>
      <c r="D232" s="254">
        <v>16240</v>
      </c>
      <c r="E232" s="428">
        <v>0</v>
      </c>
      <c r="F232" s="428"/>
      <c r="G232" s="254">
        <v>0</v>
      </c>
      <c r="H232" s="191">
        <v>16240</v>
      </c>
    </row>
    <row r="233" spans="1:8" ht="15" customHeight="1">
      <c r="A233" s="197" t="s">
        <v>665</v>
      </c>
      <c r="B233" s="187" t="s">
        <v>584</v>
      </c>
      <c r="C233" s="187" t="s">
        <v>666</v>
      </c>
      <c r="D233" s="255">
        <v>-46937.08</v>
      </c>
      <c r="E233" s="428">
        <v>0</v>
      </c>
      <c r="F233" s="428"/>
      <c r="G233" s="254">
        <v>0</v>
      </c>
      <c r="H233" s="192">
        <v>-46937.08</v>
      </c>
    </row>
    <row r="234" spans="1:8" ht="15" customHeight="1">
      <c r="A234" s="197" t="s">
        <v>667</v>
      </c>
      <c r="B234" s="187" t="s">
        <v>584</v>
      </c>
      <c r="C234" s="187" t="s">
        <v>668</v>
      </c>
      <c r="D234" s="255">
        <v>-153797.5</v>
      </c>
      <c r="E234" s="428">
        <v>0</v>
      </c>
      <c r="F234" s="428"/>
      <c r="G234" s="254">
        <v>0</v>
      </c>
      <c r="H234" s="192">
        <v>-153797.5</v>
      </c>
    </row>
    <row r="235" spans="1:8" ht="15" customHeight="1">
      <c r="A235" s="197" t="s">
        <v>669</v>
      </c>
      <c r="B235" s="187" t="s">
        <v>584</v>
      </c>
      <c r="C235" s="187" t="s">
        <v>670</v>
      </c>
      <c r="D235" s="255">
        <v>-186440</v>
      </c>
      <c r="E235" s="428">
        <v>85120</v>
      </c>
      <c r="F235" s="428"/>
      <c r="G235" s="254">
        <v>89600</v>
      </c>
      <c r="H235" s="192">
        <v>-181960</v>
      </c>
    </row>
    <row r="236" spans="1:8" ht="15" customHeight="1">
      <c r="A236" s="197" t="s">
        <v>671</v>
      </c>
      <c r="B236" s="187" t="s">
        <v>584</v>
      </c>
      <c r="C236" s="187" t="s">
        <v>672</v>
      </c>
      <c r="D236" s="254">
        <v>42913.440000000002</v>
      </c>
      <c r="E236" s="428">
        <v>13510.4</v>
      </c>
      <c r="F236" s="428"/>
      <c r="G236" s="254">
        <v>9612.6299999999992</v>
      </c>
      <c r="H236" s="191">
        <v>39015.67</v>
      </c>
    </row>
    <row r="237" spans="1:8" ht="15" customHeight="1">
      <c r="A237" s="197" t="s">
        <v>673</v>
      </c>
      <c r="B237" s="187" t="s">
        <v>584</v>
      </c>
      <c r="C237" s="187" t="s">
        <v>674</v>
      </c>
      <c r="D237" s="255">
        <v>-16430.96</v>
      </c>
      <c r="E237" s="428">
        <v>0</v>
      </c>
      <c r="F237" s="428"/>
      <c r="G237" s="254">
        <v>0</v>
      </c>
      <c r="H237" s="192">
        <v>-16430.96</v>
      </c>
    </row>
    <row r="238" spans="1:8" ht="15" customHeight="1">
      <c r="A238" s="197" t="s">
        <v>675</v>
      </c>
      <c r="B238" s="187" t="s">
        <v>584</v>
      </c>
      <c r="C238" s="187" t="s">
        <v>676</v>
      </c>
      <c r="D238" s="254">
        <v>89286.29</v>
      </c>
      <c r="E238" s="428">
        <v>324731.28999999998</v>
      </c>
      <c r="F238" s="428"/>
      <c r="G238" s="254">
        <v>228985.82</v>
      </c>
      <c r="H238" s="192">
        <v>-6459.18</v>
      </c>
    </row>
    <row r="239" spans="1:8" ht="15" customHeight="1">
      <c r="A239" s="197" t="s">
        <v>677</v>
      </c>
      <c r="B239" s="187" t="s">
        <v>584</v>
      </c>
      <c r="C239" s="187" t="s">
        <v>678</v>
      </c>
      <c r="D239" s="255">
        <v>-0.03</v>
      </c>
      <c r="E239" s="428">
        <v>0</v>
      </c>
      <c r="F239" s="428"/>
      <c r="G239" s="254">
        <v>0</v>
      </c>
      <c r="H239" s="192">
        <v>-0.03</v>
      </c>
    </row>
    <row r="240" spans="1:8" ht="15" customHeight="1">
      <c r="A240" s="197" t="s">
        <v>679</v>
      </c>
      <c r="B240" s="187" t="s">
        <v>584</v>
      </c>
      <c r="C240" s="187" t="s">
        <v>680</v>
      </c>
      <c r="D240" s="254">
        <v>82892.5</v>
      </c>
      <c r="E240" s="428">
        <v>0</v>
      </c>
      <c r="F240" s="428"/>
      <c r="G240" s="254">
        <v>0</v>
      </c>
      <c r="H240" s="191">
        <v>82892.5</v>
      </c>
    </row>
    <row r="241" spans="1:8" ht="15" customHeight="1">
      <c r="A241" s="197" t="s">
        <v>681</v>
      </c>
      <c r="B241" s="187" t="s">
        <v>584</v>
      </c>
      <c r="C241" s="187" t="s">
        <v>682</v>
      </c>
      <c r="D241" s="254">
        <v>4353.16</v>
      </c>
      <c r="E241" s="428">
        <v>0</v>
      </c>
      <c r="F241" s="428"/>
      <c r="G241" s="254">
        <v>0</v>
      </c>
      <c r="H241" s="191">
        <v>4353.16</v>
      </c>
    </row>
    <row r="242" spans="1:8" ht="15" customHeight="1">
      <c r="A242" s="197" t="s">
        <v>683</v>
      </c>
      <c r="B242" s="187" t="s">
        <v>584</v>
      </c>
      <c r="C242" s="187" t="s">
        <v>684</v>
      </c>
      <c r="D242" s="255">
        <v>-0.02</v>
      </c>
      <c r="E242" s="428">
        <v>0</v>
      </c>
      <c r="F242" s="428"/>
      <c r="G242" s="254">
        <v>0</v>
      </c>
      <c r="H242" s="192">
        <v>-0.02</v>
      </c>
    </row>
    <row r="243" spans="1:8" ht="15" customHeight="1">
      <c r="A243" s="197" t="s">
        <v>685</v>
      </c>
      <c r="B243" s="187" t="s">
        <v>584</v>
      </c>
      <c r="C243" s="187" t="s">
        <v>686</v>
      </c>
      <c r="D243" s="254">
        <v>234860</v>
      </c>
      <c r="E243" s="428">
        <v>392000</v>
      </c>
      <c r="F243" s="428"/>
      <c r="G243" s="254">
        <v>560000</v>
      </c>
      <c r="H243" s="191">
        <v>402860</v>
      </c>
    </row>
    <row r="244" spans="1:8" ht="15" customHeight="1">
      <c r="A244" s="197" t="s">
        <v>687</v>
      </c>
      <c r="B244" s="187" t="s">
        <v>584</v>
      </c>
      <c r="C244" s="187" t="s">
        <v>688</v>
      </c>
      <c r="D244" s="254">
        <v>54520</v>
      </c>
      <c r="E244" s="428">
        <v>0</v>
      </c>
      <c r="F244" s="428"/>
      <c r="G244" s="254">
        <v>0</v>
      </c>
      <c r="H244" s="191">
        <v>54520</v>
      </c>
    </row>
    <row r="245" spans="1:8" ht="15" customHeight="1">
      <c r="A245" s="197" t="s">
        <v>689</v>
      </c>
      <c r="B245" s="187" t="s">
        <v>584</v>
      </c>
      <c r="C245" s="187" t="s">
        <v>690</v>
      </c>
      <c r="D245" s="255">
        <v>-11731.26</v>
      </c>
      <c r="E245" s="428">
        <v>0</v>
      </c>
      <c r="F245" s="428"/>
      <c r="G245" s="254">
        <v>0</v>
      </c>
      <c r="H245" s="192">
        <v>-11731.26</v>
      </c>
    </row>
    <row r="246" spans="1:8" ht="15" customHeight="1">
      <c r="A246" s="197" t="s">
        <v>691</v>
      </c>
      <c r="B246" s="187" t="s">
        <v>584</v>
      </c>
      <c r="C246" s="187" t="s">
        <v>692</v>
      </c>
      <c r="D246" s="255">
        <v>-355666.48</v>
      </c>
      <c r="E246" s="428">
        <v>0</v>
      </c>
      <c r="F246" s="428"/>
      <c r="G246" s="254">
        <v>0</v>
      </c>
      <c r="H246" s="192">
        <v>-355666.48</v>
      </c>
    </row>
    <row r="247" spans="1:8" ht="15" customHeight="1">
      <c r="A247" s="197" t="s">
        <v>693</v>
      </c>
      <c r="B247" s="187" t="s">
        <v>584</v>
      </c>
      <c r="C247" s="187" t="s">
        <v>694</v>
      </c>
      <c r="D247" s="254">
        <v>27662</v>
      </c>
      <c r="E247" s="428">
        <v>18144</v>
      </c>
      <c r="F247" s="428"/>
      <c r="G247" s="254">
        <v>0</v>
      </c>
      <c r="H247" s="191">
        <v>9518</v>
      </c>
    </row>
    <row r="248" spans="1:8" ht="15" customHeight="1">
      <c r="A248" s="197" t="s">
        <v>695</v>
      </c>
      <c r="B248" s="187" t="s">
        <v>584</v>
      </c>
      <c r="C248" s="187" t="s">
        <v>696</v>
      </c>
      <c r="D248" s="255">
        <v>-14821.42</v>
      </c>
      <c r="E248" s="428">
        <v>0</v>
      </c>
      <c r="F248" s="428"/>
      <c r="G248" s="254">
        <v>0</v>
      </c>
      <c r="H248" s="192">
        <v>-14821.42</v>
      </c>
    </row>
    <row r="249" spans="1:8" ht="15" customHeight="1">
      <c r="A249" s="197" t="s">
        <v>697</v>
      </c>
      <c r="B249" s="187" t="s">
        <v>584</v>
      </c>
      <c r="C249" s="187" t="s">
        <v>698</v>
      </c>
      <c r="D249" s="254">
        <v>1498856.56</v>
      </c>
      <c r="E249" s="428">
        <v>103735.27</v>
      </c>
      <c r="F249" s="428"/>
      <c r="G249" s="254">
        <v>362318.46</v>
      </c>
      <c r="H249" s="191">
        <v>1757439.75</v>
      </c>
    </row>
    <row r="250" spans="1:8" ht="15" customHeight="1">
      <c r="A250" s="197" t="s">
        <v>699</v>
      </c>
      <c r="B250" s="187" t="s">
        <v>584</v>
      </c>
      <c r="C250" s="187" t="s">
        <v>700</v>
      </c>
      <c r="D250" s="254">
        <v>93877.07</v>
      </c>
      <c r="E250" s="428">
        <v>33631.199999999997</v>
      </c>
      <c r="F250" s="428"/>
      <c r="G250" s="254">
        <v>29381.19</v>
      </c>
      <c r="H250" s="191">
        <v>89627.06</v>
      </c>
    </row>
    <row r="251" spans="1:8" ht="15" customHeight="1">
      <c r="A251" s="197" t="s">
        <v>701</v>
      </c>
      <c r="B251" s="187" t="s">
        <v>584</v>
      </c>
      <c r="C251" s="187" t="s">
        <v>702</v>
      </c>
      <c r="D251" s="254">
        <v>34973.57</v>
      </c>
      <c r="E251" s="428">
        <v>0</v>
      </c>
      <c r="F251" s="428"/>
      <c r="G251" s="254">
        <v>0</v>
      </c>
      <c r="H251" s="191">
        <v>34973.57</v>
      </c>
    </row>
    <row r="252" spans="1:8" ht="15" customHeight="1">
      <c r="A252" s="197" t="s">
        <v>703</v>
      </c>
      <c r="B252" s="187" t="s">
        <v>584</v>
      </c>
      <c r="C252" s="187" t="s">
        <v>704</v>
      </c>
      <c r="D252" s="254">
        <v>120373.75999999999</v>
      </c>
      <c r="E252" s="428">
        <v>69552</v>
      </c>
      <c r="F252" s="428"/>
      <c r="G252" s="254">
        <v>0</v>
      </c>
      <c r="H252" s="191">
        <v>50821.760000000002</v>
      </c>
    </row>
    <row r="253" spans="1:8" ht="15" customHeight="1">
      <c r="A253" s="197" t="s">
        <v>705</v>
      </c>
      <c r="B253" s="187" t="s">
        <v>584</v>
      </c>
      <c r="C253" s="187" t="s">
        <v>706</v>
      </c>
      <c r="D253" s="254">
        <v>258869.38</v>
      </c>
      <c r="E253" s="428">
        <v>54320</v>
      </c>
      <c r="F253" s="428"/>
      <c r="G253" s="254">
        <v>61264</v>
      </c>
      <c r="H253" s="191">
        <v>265813.38</v>
      </c>
    </row>
    <row r="254" spans="1:8" ht="15" customHeight="1">
      <c r="A254" s="197" t="s">
        <v>707</v>
      </c>
      <c r="B254" s="187" t="s">
        <v>584</v>
      </c>
      <c r="C254" s="187" t="s">
        <v>708</v>
      </c>
      <c r="D254" s="254">
        <v>16240</v>
      </c>
      <c r="E254" s="428">
        <v>0</v>
      </c>
      <c r="F254" s="428"/>
      <c r="G254" s="254">
        <v>0</v>
      </c>
      <c r="H254" s="191">
        <v>16240</v>
      </c>
    </row>
    <row r="255" spans="1:8" ht="15" customHeight="1">
      <c r="A255" s="197" t="s">
        <v>709</v>
      </c>
      <c r="B255" s="187" t="s">
        <v>584</v>
      </c>
      <c r="C255" s="187" t="s">
        <v>710</v>
      </c>
      <c r="D255" s="254">
        <v>143.82</v>
      </c>
      <c r="E255" s="428">
        <v>0</v>
      </c>
      <c r="F255" s="428"/>
      <c r="G255" s="254">
        <v>0</v>
      </c>
      <c r="H255" s="191">
        <v>143.82</v>
      </c>
    </row>
    <row r="256" spans="1:8" ht="15" customHeight="1">
      <c r="A256" s="197" t="s">
        <v>711</v>
      </c>
      <c r="B256" s="187" t="s">
        <v>584</v>
      </c>
      <c r="C256" s="187" t="s">
        <v>712</v>
      </c>
      <c r="D256" s="255">
        <v>-13658.76</v>
      </c>
      <c r="E256" s="428">
        <v>0</v>
      </c>
      <c r="F256" s="428"/>
      <c r="G256" s="254">
        <v>0</v>
      </c>
      <c r="H256" s="192">
        <v>-13658.76</v>
      </c>
    </row>
    <row r="257" spans="1:8" ht="15" customHeight="1">
      <c r="A257" s="197" t="s">
        <v>713</v>
      </c>
      <c r="B257" s="187" t="s">
        <v>584</v>
      </c>
      <c r="C257" s="187" t="s">
        <v>714</v>
      </c>
      <c r="D257" s="254">
        <v>25173.57</v>
      </c>
      <c r="E257" s="428">
        <v>32406.62</v>
      </c>
      <c r="F257" s="428"/>
      <c r="G257" s="254">
        <v>35981.85</v>
      </c>
      <c r="H257" s="191">
        <v>28748.799999999999</v>
      </c>
    </row>
    <row r="258" spans="1:8" ht="15" customHeight="1">
      <c r="A258" s="197" t="s">
        <v>715</v>
      </c>
      <c r="B258" s="187" t="s">
        <v>584</v>
      </c>
      <c r="C258" s="187" t="s">
        <v>716</v>
      </c>
      <c r="D258" s="254">
        <v>92500</v>
      </c>
      <c r="E258" s="428">
        <v>83500</v>
      </c>
      <c r="F258" s="428"/>
      <c r="G258" s="254">
        <v>19000</v>
      </c>
      <c r="H258" s="191">
        <v>28000</v>
      </c>
    </row>
    <row r="259" spans="1:8" ht="15" customHeight="1">
      <c r="A259" s="197" t="s">
        <v>717</v>
      </c>
      <c r="B259" s="187" t="s">
        <v>584</v>
      </c>
      <c r="C259" s="187" t="s">
        <v>718</v>
      </c>
      <c r="D259" s="254">
        <v>297824.15999999997</v>
      </c>
      <c r="E259" s="428">
        <v>0</v>
      </c>
      <c r="F259" s="428"/>
      <c r="G259" s="254">
        <v>0</v>
      </c>
      <c r="H259" s="191">
        <v>297824.15999999997</v>
      </c>
    </row>
    <row r="260" spans="1:8" ht="15" customHeight="1">
      <c r="A260" s="197" t="s">
        <v>719</v>
      </c>
      <c r="B260" s="187" t="s">
        <v>584</v>
      </c>
      <c r="C260" s="187" t="s">
        <v>720</v>
      </c>
      <c r="D260" s="254">
        <v>150418.09</v>
      </c>
      <c r="E260" s="428">
        <v>216069.08</v>
      </c>
      <c r="F260" s="428"/>
      <c r="G260" s="254">
        <v>74556.98</v>
      </c>
      <c r="H260" s="191">
        <v>8905.99</v>
      </c>
    </row>
    <row r="261" spans="1:8" ht="15" customHeight="1">
      <c r="A261" s="197" t="s">
        <v>721</v>
      </c>
      <c r="B261" s="187" t="s">
        <v>584</v>
      </c>
      <c r="C261" s="187" t="s">
        <v>722</v>
      </c>
      <c r="D261" s="254">
        <v>0.03</v>
      </c>
      <c r="E261" s="428">
        <v>0</v>
      </c>
      <c r="F261" s="428"/>
      <c r="G261" s="254">
        <v>0</v>
      </c>
      <c r="H261" s="191">
        <v>0.03</v>
      </c>
    </row>
    <row r="262" spans="1:8" ht="15" customHeight="1">
      <c r="A262" s="197" t="s">
        <v>723</v>
      </c>
      <c r="B262" s="187" t="s">
        <v>584</v>
      </c>
      <c r="C262" s="187" t="s">
        <v>724</v>
      </c>
      <c r="D262" s="254">
        <v>2786</v>
      </c>
      <c r="E262" s="428">
        <v>0</v>
      </c>
      <c r="F262" s="428"/>
      <c r="G262" s="254">
        <v>0</v>
      </c>
      <c r="H262" s="191">
        <v>2786</v>
      </c>
    </row>
    <row r="263" spans="1:8" ht="15" customHeight="1">
      <c r="A263" s="197" t="s">
        <v>725</v>
      </c>
      <c r="B263" s="187" t="s">
        <v>584</v>
      </c>
      <c r="C263" s="187" t="s">
        <v>726</v>
      </c>
      <c r="D263" s="255">
        <v>-8696.25</v>
      </c>
      <c r="E263" s="428">
        <v>0</v>
      </c>
      <c r="F263" s="428"/>
      <c r="G263" s="254">
        <v>0</v>
      </c>
      <c r="H263" s="192">
        <v>-8696.25</v>
      </c>
    </row>
    <row r="264" spans="1:8" ht="15" customHeight="1">
      <c r="A264" s="197" t="s">
        <v>727</v>
      </c>
      <c r="B264" s="187" t="s">
        <v>584</v>
      </c>
      <c r="C264" s="187" t="s">
        <v>728</v>
      </c>
      <c r="D264" s="255">
        <v>-125961.12</v>
      </c>
      <c r="E264" s="428">
        <v>0</v>
      </c>
      <c r="F264" s="428"/>
      <c r="G264" s="254">
        <v>0</v>
      </c>
      <c r="H264" s="192">
        <v>-125961.12</v>
      </c>
    </row>
    <row r="265" spans="1:8" ht="15" customHeight="1">
      <c r="A265" s="197" t="s">
        <v>729</v>
      </c>
      <c r="B265" s="187" t="s">
        <v>584</v>
      </c>
      <c r="C265" s="187" t="s">
        <v>730</v>
      </c>
      <c r="D265" s="254">
        <v>208359.56</v>
      </c>
      <c r="E265" s="428">
        <v>156487.97</v>
      </c>
      <c r="F265" s="428"/>
      <c r="G265" s="254">
        <v>133554.94</v>
      </c>
      <c r="H265" s="191">
        <v>185426.53</v>
      </c>
    </row>
    <row r="266" spans="1:8" ht="15" customHeight="1">
      <c r="A266" s="197" t="s">
        <v>731</v>
      </c>
      <c r="B266" s="187" t="s">
        <v>584</v>
      </c>
      <c r="C266" s="187" t="s">
        <v>732</v>
      </c>
      <c r="D266" s="254">
        <v>1585415.3</v>
      </c>
      <c r="E266" s="428">
        <v>0</v>
      </c>
      <c r="F266" s="428"/>
      <c r="G266" s="254">
        <v>0</v>
      </c>
      <c r="H266" s="191">
        <v>1585415.3</v>
      </c>
    </row>
    <row r="267" spans="1:8" ht="15" customHeight="1">
      <c r="A267" s="197" t="s">
        <v>733</v>
      </c>
      <c r="B267" s="187" t="s">
        <v>584</v>
      </c>
      <c r="C267" s="187" t="s">
        <v>734</v>
      </c>
      <c r="D267" s="254">
        <v>134307.23000000001</v>
      </c>
      <c r="E267" s="428">
        <v>23820</v>
      </c>
      <c r="F267" s="428"/>
      <c r="G267" s="254">
        <v>35280</v>
      </c>
      <c r="H267" s="191">
        <v>145767.23000000001</v>
      </c>
    </row>
    <row r="268" spans="1:8" ht="15" customHeight="1">
      <c r="A268" s="197" t="s">
        <v>735</v>
      </c>
      <c r="B268" s="187" t="s">
        <v>584</v>
      </c>
      <c r="C268" s="187" t="s">
        <v>736</v>
      </c>
      <c r="D268" s="254">
        <v>1267813.6299999999</v>
      </c>
      <c r="E268" s="428">
        <v>40080</v>
      </c>
      <c r="F268" s="428"/>
      <c r="G268" s="254">
        <v>89040</v>
      </c>
      <c r="H268" s="191">
        <v>1316773.6299999999</v>
      </c>
    </row>
    <row r="269" spans="1:8" ht="15" customHeight="1">
      <c r="A269" s="197" t="s">
        <v>737</v>
      </c>
      <c r="B269" s="187" t="s">
        <v>584</v>
      </c>
      <c r="C269" s="187" t="s">
        <v>738</v>
      </c>
      <c r="D269" s="254">
        <v>170597.5</v>
      </c>
      <c r="E269" s="428">
        <v>221500</v>
      </c>
      <c r="F269" s="428"/>
      <c r="G269" s="254">
        <v>332250</v>
      </c>
      <c r="H269" s="191">
        <v>281347.5</v>
      </c>
    </row>
    <row r="270" spans="1:8" ht="15" customHeight="1">
      <c r="A270" s="197" t="s">
        <v>739</v>
      </c>
      <c r="B270" s="187" t="s">
        <v>584</v>
      </c>
      <c r="C270" s="187" t="s">
        <v>740</v>
      </c>
      <c r="D270" s="254">
        <v>212.5</v>
      </c>
      <c r="E270" s="428">
        <v>0</v>
      </c>
      <c r="F270" s="428"/>
      <c r="G270" s="254">
        <v>0</v>
      </c>
      <c r="H270" s="191">
        <v>212.5</v>
      </c>
    </row>
    <row r="271" spans="1:8" ht="15" customHeight="1">
      <c r="A271" s="197" t="s">
        <v>741</v>
      </c>
      <c r="B271" s="187" t="s">
        <v>584</v>
      </c>
      <c r="C271" s="187" t="s">
        <v>742</v>
      </c>
      <c r="D271" s="254">
        <v>118884.41</v>
      </c>
      <c r="E271" s="428">
        <v>114590.02</v>
      </c>
      <c r="F271" s="428"/>
      <c r="G271" s="254">
        <v>250487.95</v>
      </c>
      <c r="H271" s="191">
        <v>254782.34</v>
      </c>
    </row>
    <row r="272" spans="1:8" ht="15" customHeight="1">
      <c r="A272" s="197" t="s">
        <v>743</v>
      </c>
      <c r="B272" s="187" t="s">
        <v>584</v>
      </c>
      <c r="C272" s="187" t="s">
        <v>744</v>
      </c>
      <c r="D272" s="254">
        <v>1831045.89</v>
      </c>
      <c r="E272" s="428">
        <v>536024.28</v>
      </c>
      <c r="F272" s="428"/>
      <c r="G272" s="254">
        <v>612452.61</v>
      </c>
      <c r="H272" s="191">
        <v>1907474.22</v>
      </c>
    </row>
    <row r="273" spans="1:8" ht="15" customHeight="1">
      <c r="A273" s="197" t="s">
        <v>745</v>
      </c>
      <c r="B273" s="187" t="s">
        <v>584</v>
      </c>
      <c r="C273" s="187" t="s">
        <v>746</v>
      </c>
      <c r="D273" s="254">
        <v>4309.95</v>
      </c>
      <c r="E273" s="428">
        <v>0</v>
      </c>
      <c r="F273" s="428"/>
      <c r="G273" s="254">
        <v>0</v>
      </c>
      <c r="H273" s="191">
        <v>4309.95</v>
      </c>
    </row>
    <row r="274" spans="1:8" ht="15" customHeight="1">
      <c r="A274" s="197" t="s">
        <v>747</v>
      </c>
      <c r="B274" s="187" t="s">
        <v>584</v>
      </c>
      <c r="C274" s="187" t="s">
        <v>748</v>
      </c>
      <c r="D274" s="254">
        <v>35936.46</v>
      </c>
      <c r="E274" s="428">
        <v>0</v>
      </c>
      <c r="F274" s="428"/>
      <c r="G274" s="254">
        <v>0</v>
      </c>
      <c r="H274" s="191">
        <v>35936.46</v>
      </c>
    </row>
    <row r="275" spans="1:8" ht="15" customHeight="1">
      <c r="A275" s="197" t="s">
        <v>749</v>
      </c>
      <c r="B275" s="187" t="s">
        <v>584</v>
      </c>
      <c r="C275" s="187" t="s">
        <v>750</v>
      </c>
      <c r="D275" s="255">
        <v>-0.01</v>
      </c>
      <c r="E275" s="428">
        <v>0</v>
      </c>
      <c r="F275" s="428"/>
      <c r="G275" s="254">
        <v>0</v>
      </c>
      <c r="H275" s="192">
        <v>-0.01</v>
      </c>
    </row>
    <row r="276" spans="1:8" ht="15" customHeight="1">
      <c r="A276" s="197" t="s">
        <v>751</v>
      </c>
      <c r="B276" s="187" t="s">
        <v>584</v>
      </c>
      <c r="C276" s="187" t="s">
        <v>752</v>
      </c>
      <c r="D276" s="254">
        <v>39366.230000000003</v>
      </c>
      <c r="E276" s="428">
        <v>39230.720000000001</v>
      </c>
      <c r="F276" s="428"/>
      <c r="G276" s="254">
        <v>0</v>
      </c>
      <c r="H276" s="191">
        <v>135.51</v>
      </c>
    </row>
    <row r="277" spans="1:8" ht="15" customHeight="1">
      <c r="A277" s="197" t="s">
        <v>753</v>
      </c>
      <c r="B277" s="187" t="s">
        <v>584</v>
      </c>
      <c r="C277" s="187" t="s">
        <v>754</v>
      </c>
      <c r="D277" s="255">
        <v>-69907.990000000005</v>
      </c>
      <c r="E277" s="428">
        <v>0</v>
      </c>
      <c r="F277" s="428"/>
      <c r="G277" s="254">
        <v>18827.5</v>
      </c>
      <c r="H277" s="192">
        <v>-51080.49</v>
      </c>
    </row>
    <row r="278" spans="1:8" ht="15" customHeight="1">
      <c r="A278" s="197" t="s">
        <v>755</v>
      </c>
      <c r="B278" s="187" t="s">
        <v>584</v>
      </c>
      <c r="C278" s="187" t="s">
        <v>756</v>
      </c>
      <c r="D278" s="254">
        <v>0.18</v>
      </c>
      <c r="E278" s="428">
        <v>0</v>
      </c>
      <c r="F278" s="428"/>
      <c r="G278" s="254">
        <v>0</v>
      </c>
      <c r="H278" s="191">
        <v>0.18</v>
      </c>
    </row>
    <row r="279" spans="1:8" ht="15" customHeight="1">
      <c r="A279" s="197" t="s">
        <v>757</v>
      </c>
      <c r="B279" s="187" t="s">
        <v>584</v>
      </c>
      <c r="C279" s="187" t="s">
        <v>758</v>
      </c>
      <c r="D279" s="254">
        <v>41447.620000000003</v>
      </c>
      <c r="E279" s="428">
        <v>47486.69</v>
      </c>
      <c r="F279" s="428"/>
      <c r="G279" s="254">
        <v>10243.75</v>
      </c>
      <c r="H279" s="191">
        <v>4204.68</v>
      </c>
    </row>
    <row r="280" spans="1:8" ht="15" customHeight="1">
      <c r="A280" s="197" t="s">
        <v>759</v>
      </c>
      <c r="B280" s="187" t="s">
        <v>584</v>
      </c>
      <c r="C280" s="187" t="s">
        <v>760</v>
      </c>
      <c r="D280" s="254">
        <v>16522.72</v>
      </c>
      <c r="E280" s="428">
        <v>0</v>
      </c>
      <c r="F280" s="428"/>
      <c r="G280" s="254">
        <v>0</v>
      </c>
      <c r="H280" s="191">
        <v>16522.72</v>
      </c>
    </row>
    <row r="281" spans="1:8" ht="15" customHeight="1">
      <c r="A281" s="197" t="s">
        <v>761</v>
      </c>
      <c r="B281" s="187" t="s">
        <v>584</v>
      </c>
      <c r="C281" s="187" t="s">
        <v>762</v>
      </c>
      <c r="D281" s="254">
        <v>1484870.44</v>
      </c>
      <c r="E281" s="428">
        <v>89376</v>
      </c>
      <c r="F281" s="428"/>
      <c r="G281" s="254">
        <v>0</v>
      </c>
      <c r="H281" s="191">
        <v>1395494.44</v>
      </c>
    </row>
    <row r="282" spans="1:8" ht="15" customHeight="1">
      <c r="A282" s="197" t="s">
        <v>763</v>
      </c>
      <c r="B282" s="187" t="s">
        <v>584</v>
      </c>
      <c r="C282" s="187" t="s">
        <v>764</v>
      </c>
      <c r="D282" s="254">
        <v>40903.83</v>
      </c>
      <c r="E282" s="428">
        <v>0</v>
      </c>
      <c r="F282" s="428"/>
      <c r="G282" s="254">
        <v>0</v>
      </c>
      <c r="H282" s="191">
        <v>40903.83</v>
      </c>
    </row>
    <row r="283" spans="1:8" ht="15" customHeight="1">
      <c r="A283" s="197" t="s">
        <v>765</v>
      </c>
      <c r="B283" s="187" t="s">
        <v>584</v>
      </c>
      <c r="C283" s="187" t="s">
        <v>766</v>
      </c>
      <c r="D283" s="254">
        <v>38079.82</v>
      </c>
      <c r="E283" s="428">
        <v>55672.38</v>
      </c>
      <c r="F283" s="428"/>
      <c r="G283" s="254">
        <v>0</v>
      </c>
      <c r="H283" s="192">
        <v>-17592.560000000001</v>
      </c>
    </row>
    <row r="284" spans="1:8" ht="15" customHeight="1">
      <c r="A284" s="197" t="s">
        <v>767</v>
      </c>
      <c r="B284" s="187" t="s">
        <v>584</v>
      </c>
      <c r="C284" s="187" t="s">
        <v>768</v>
      </c>
      <c r="D284" s="254">
        <v>87967.01</v>
      </c>
      <c r="E284" s="428">
        <v>0</v>
      </c>
      <c r="F284" s="428"/>
      <c r="G284" s="254">
        <v>0</v>
      </c>
      <c r="H284" s="191">
        <v>87967.01</v>
      </c>
    </row>
    <row r="285" spans="1:8" ht="15" customHeight="1">
      <c r="A285" s="197" t="s">
        <v>769</v>
      </c>
      <c r="B285" s="187" t="s">
        <v>584</v>
      </c>
      <c r="C285" s="187" t="s">
        <v>770</v>
      </c>
      <c r="D285" s="254">
        <v>91573.6</v>
      </c>
      <c r="E285" s="428">
        <v>11200</v>
      </c>
      <c r="F285" s="428"/>
      <c r="G285" s="254">
        <v>14560</v>
      </c>
      <c r="H285" s="191">
        <v>94933.6</v>
      </c>
    </row>
    <row r="286" spans="1:8" ht="15" customHeight="1">
      <c r="A286" s="197" t="s">
        <v>771</v>
      </c>
      <c r="B286" s="187" t="s">
        <v>584</v>
      </c>
      <c r="C286" s="187" t="s">
        <v>772</v>
      </c>
      <c r="D286" s="255">
        <v>-9077</v>
      </c>
      <c r="E286" s="428">
        <v>0</v>
      </c>
      <c r="F286" s="428"/>
      <c r="G286" s="254">
        <v>0</v>
      </c>
      <c r="H286" s="192">
        <v>-9077</v>
      </c>
    </row>
    <row r="287" spans="1:8" ht="15" customHeight="1">
      <c r="A287" s="197" t="s">
        <v>773</v>
      </c>
      <c r="B287" s="187" t="s">
        <v>584</v>
      </c>
      <c r="C287" s="187" t="s">
        <v>774</v>
      </c>
      <c r="D287" s="254">
        <v>18260.21</v>
      </c>
      <c r="E287" s="428">
        <v>0</v>
      </c>
      <c r="F287" s="428"/>
      <c r="G287" s="254">
        <v>0</v>
      </c>
      <c r="H287" s="191">
        <v>18260.21</v>
      </c>
    </row>
    <row r="288" spans="1:8" ht="15" customHeight="1">
      <c r="A288" s="197" t="s">
        <v>775</v>
      </c>
      <c r="B288" s="187" t="s">
        <v>584</v>
      </c>
      <c r="C288" s="187" t="s">
        <v>776</v>
      </c>
      <c r="D288" s="254">
        <v>24280</v>
      </c>
      <c r="E288" s="428">
        <v>0</v>
      </c>
      <c r="F288" s="428"/>
      <c r="G288" s="254">
        <v>0</v>
      </c>
      <c r="H288" s="191">
        <v>24280</v>
      </c>
    </row>
    <row r="289" spans="1:8" ht="15" customHeight="1">
      <c r="A289" s="197" t="s">
        <v>777</v>
      </c>
      <c r="B289" s="187" t="s">
        <v>584</v>
      </c>
      <c r="C289" s="187" t="s">
        <v>778</v>
      </c>
      <c r="D289" s="255">
        <v>-28942.07</v>
      </c>
      <c r="E289" s="428">
        <v>0</v>
      </c>
      <c r="F289" s="428"/>
      <c r="G289" s="254">
        <v>0</v>
      </c>
      <c r="H289" s="192">
        <v>-28942.07</v>
      </c>
    </row>
    <row r="290" spans="1:8" ht="15" customHeight="1">
      <c r="A290" s="197" t="s">
        <v>779</v>
      </c>
      <c r="B290" s="187" t="s">
        <v>584</v>
      </c>
      <c r="C290" s="187" t="s">
        <v>780</v>
      </c>
      <c r="D290" s="254">
        <v>36729.14</v>
      </c>
      <c r="E290" s="428">
        <v>0</v>
      </c>
      <c r="F290" s="428"/>
      <c r="G290" s="254">
        <v>0</v>
      </c>
      <c r="H290" s="191">
        <v>36729.14</v>
      </c>
    </row>
    <row r="291" spans="1:8" ht="15" customHeight="1">
      <c r="A291" s="197" t="s">
        <v>781</v>
      </c>
      <c r="B291" s="187" t="s">
        <v>584</v>
      </c>
      <c r="C291" s="187" t="s">
        <v>782</v>
      </c>
      <c r="D291" s="254">
        <v>1176</v>
      </c>
      <c r="E291" s="428">
        <v>0</v>
      </c>
      <c r="F291" s="428"/>
      <c r="G291" s="254">
        <v>0</v>
      </c>
      <c r="H291" s="191">
        <v>1176</v>
      </c>
    </row>
    <row r="292" spans="1:8" ht="15" customHeight="1">
      <c r="A292" s="197" t="s">
        <v>783</v>
      </c>
      <c r="B292" s="187" t="s">
        <v>584</v>
      </c>
      <c r="C292" s="187" t="s">
        <v>784</v>
      </c>
      <c r="D292" s="254">
        <v>669.89</v>
      </c>
      <c r="E292" s="428">
        <v>0</v>
      </c>
      <c r="F292" s="428"/>
      <c r="G292" s="254">
        <v>0</v>
      </c>
      <c r="H292" s="191">
        <v>669.89</v>
      </c>
    </row>
    <row r="293" spans="1:8" ht="15" customHeight="1">
      <c r="A293" s="197" t="s">
        <v>785</v>
      </c>
      <c r="B293" s="187" t="s">
        <v>584</v>
      </c>
      <c r="C293" s="187" t="s">
        <v>786</v>
      </c>
      <c r="D293" s="254">
        <v>34952.78</v>
      </c>
      <c r="E293" s="428">
        <v>53781.31</v>
      </c>
      <c r="F293" s="428"/>
      <c r="G293" s="254">
        <v>98044.21</v>
      </c>
      <c r="H293" s="191">
        <v>79215.679999999993</v>
      </c>
    </row>
    <row r="294" spans="1:8" ht="15" customHeight="1">
      <c r="A294" s="197" t="s">
        <v>787</v>
      </c>
      <c r="B294" s="187" t="s">
        <v>584</v>
      </c>
      <c r="C294" s="187" t="s">
        <v>788</v>
      </c>
      <c r="D294" s="255">
        <v>-8543.09</v>
      </c>
      <c r="E294" s="428">
        <v>133045.15</v>
      </c>
      <c r="F294" s="428"/>
      <c r="G294" s="254">
        <v>258478.83</v>
      </c>
      <c r="H294" s="191">
        <v>116890.59</v>
      </c>
    </row>
    <row r="295" spans="1:8">
      <c r="A295" s="197" t="s">
        <v>789</v>
      </c>
      <c r="B295" s="187" t="s">
        <v>584</v>
      </c>
      <c r="C295" s="187" t="s">
        <v>790</v>
      </c>
      <c r="D295" s="254">
        <v>0</v>
      </c>
      <c r="E295" s="428">
        <v>10263.200000000001</v>
      </c>
      <c r="F295" s="428"/>
      <c r="G295" s="254">
        <v>10263.200000000001</v>
      </c>
      <c r="H295" s="191">
        <v>0</v>
      </c>
    </row>
    <row r="296" spans="1:8" ht="15" customHeight="1">
      <c r="A296" s="197" t="s">
        <v>791</v>
      </c>
      <c r="B296" s="187" t="s">
        <v>584</v>
      </c>
      <c r="C296" s="187" t="s">
        <v>792</v>
      </c>
      <c r="D296" s="254">
        <v>12.23</v>
      </c>
      <c r="E296" s="428">
        <v>6377.99</v>
      </c>
      <c r="F296" s="428"/>
      <c r="G296" s="254">
        <v>3881.09</v>
      </c>
      <c r="H296" s="192">
        <v>-2484.67</v>
      </c>
    </row>
    <row r="297" spans="1:8" ht="15" customHeight="1">
      <c r="A297" s="197" t="s">
        <v>793</v>
      </c>
      <c r="B297" s="187" t="s">
        <v>584</v>
      </c>
      <c r="C297" s="187" t="s">
        <v>794</v>
      </c>
      <c r="D297" s="254">
        <v>726.38</v>
      </c>
      <c r="E297" s="428">
        <v>313302.71000000002</v>
      </c>
      <c r="F297" s="428"/>
      <c r="G297" s="254">
        <v>313302.71000000002</v>
      </c>
      <c r="H297" s="191">
        <v>726.38</v>
      </c>
    </row>
    <row r="298" spans="1:8" ht="15" customHeight="1">
      <c r="A298" s="197" t="s">
        <v>795</v>
      </c>
      <c r="B298" s="187" t="s">
        <v>584</v>
      </c>
      <c r="C298" s="187" t="s">
        <v>796</v>
      </c>
      <c r="D298" s="254">
        <v>0.01</v>
      </c>
      <c r="E298" s="428">
        <v>0</v>
      </c>
      <c r="F298" s="428"/>
      <c r="G298" s="254">
        <v>0</v>
      </c>
      <c r="H298" s="191">
        <v>0.01</v>
      </c>
    </row>
    <row r="299" spans="1:8" ht="15" customHeight="1">
      <c r="A299" s="197" t="s">
        <v>797</v>
      </c>
      <c r="B299" s="187" t="s">
        <v>584</v>
      </c>
      <c r="C299" s="187" t="s">
        <v>798</v>
      </c>
      <c r="D299" s="254">
        <v>12876</v>
      </c>
      <c r="E299" s="428">
        <v>39440</v>
      </c>
      <c r="F299" s="428"/>
      <c r="G299" s="254">
        <v>12412</v>
      </c>
      <c r="H299" s="192">
        <v>-14152</v>
      </c>
    </row>
    <row r="300" spans="1:8" ht="15" customHeight="1">
      <c r="A300" s="197" t="s">
        <v>799</v>
      </c>
      <c r="B300" s="187" t="s">
        <v>584</v>
      </c>
      <c r="C300" s="187" t="s">
        <v>800</v>
      </c>
      <c r="D300" s="254">
        <v>19912.150000000001</v>
      </c>
      <c r="E300" s="428">
        <v>929.75</v>
      </c>
      <c r="F300" s="428"/>
      <c r="G300" s="254">
        <v>0</v>
      </c>
      <c r="H300" s="191">
        <v>18982.400000000001</v>
      </c>
    </row>
    <row r="301" spans="1:8" ht="15" customHeight="1">
      <c r="A301" s="197" t="s">
        <v>801</v>
      </c>
      <c r="B301" s="187" t="s">
        <v>584</v>
      </c>
      <c r="C301" s="187" t="s">
        <v>802</v>
      </c>
      <c r="D301" s="254">
        <v>12237.93</v>
      </c>
      <c r="E301" s="428">
        <v>0</v>
      </c>
      <c r="F301" s="428"/>
      <c r="G301" s="254">
        <v>0</v>
      </c>
      <c r="H301" s="191">
        <v>12237.93</v>
      </c>
    </row>
    <row r="302" spans="1:8" ht="15" customHeight="1">
      <c r="A302" s="197" t="s">
        <v>803</v>
      </c>
      <c r="B302" s="187" t="s">
        <v>584</v>
      </c>
      <c r="C302" s="187" t="s">
        <v>804</v>
      </c>
      <c r="D302" s="254">
        <v>0</v>
      </c>
      <c r="E302" s="428">
        <v>3900</v>
      </c>
      <c r="F302" s="428"/>
      <c r="G302" s="254">
        <v>3900</v>
      </c>
      <c r="H302" s="191">
        <v>0</v>
      </c>
    </row>
    <row r="303" spans="1:8" ht="15" customHeight="1">
      <c r="A303" s="197" t="s">
        <v>805</v>
      </c>
      <c r="B303" s="187" t="s">
        <v>584</v>
      </c>
      <c r="C303" s="187" t="s">
        <v>806</v>
      </c>
      <c r="D303" s="254">
        <v>3374.65</v>
      </c>
      <c r="E303" s="428">
        <v>3000</v>
      </c>
      <c r="F303" s="428"/>
      <c r="G303" s="254">
        <v>3001.92</v>
      </c>
      <c r="H303" s="191">
        <v>3376.57</v>
      </c>
    </row>
    <row r="304" spans="1:8">
      <c r="A304" s="197" t="s">
        <v>807</v>
      </c>
      <c r="B304" s="187" t="s">
        <v>584</v>
      </c>
      <c r="C304" s="187" t="s">
        <v>808</v>
      </c>
      <c r="D304" s="254">
        <v>84.57</v>
      </c>
      <c r="E304" s="428">
        <v>26709.47</v>
      </c>
      <c r="F304" s="428"/>
      <c r="G304" s="254">
        <v>26882.66</v>
      </c>
      <c r="H304" s="191">
        <v>257.76</v>
      </c>
    </row>
    <row r="305" spans="1:8" ht="15" customHeight="1">
      <c r="A305" s="197" t="s">
        <v>809</v>
      </c>
      <c r="B305" s="187" t="s">
        <v>584</v>
      </c>
      <c r="C305" s="187" t="s">
        <v>810</v>
      </c>
      <c r="D305" s="254">
        <v>0</v>
      </c>
      <c r="E305" s="428">
        <v>3596</v>
      </c>
      <c r="F305" s="428"/>
      <c r="G305" s="254">
        <v>3596</v>
      </c>
      <c r="H305" s="191">
        <v>0</v>
      </c>
    </row>
    <row r="306" spans="1:8">
      <c r="A306" s="197" t="s">
        <v>811</v>
      </c>
      <c r="B306" s="187" t="s">
        <v>584</v>
      </c>
      <c r="C306" s="187" t="s">
        <v>812</v>
      </c>
      <c r="D306" s="254">
        <v>1667</v>
      </c>
      <c r="E306" s="428">
        <v>0</v>
      </c>
      <c r="F306" s="428"/>
      <c r="G306" s="254">
        <v>0</v>
      </c>
      <c r="H306" s="191">
        <v>1667</v>
      </c>
    </row>
    <row r="307" spans="1:8" ht="15" customHeight="1">
      <c r="A307" s="197" t="s">
        <v>813</v>
      </c>
      <c r="B307" s="187" t="s">
        <v>584</v>
      </c>
      <c r="C307" s="187" t="s">
        <v>814</v>
      </c>
      <c r="D307" s="254">
        <v>907</v>
      </c>
      <c r="E307" s="428">
        <v>0</v>
      </c>
      <c r="F307" s="428"/>
      <c r="G307" s="254">
        <v>0</v>
      </c>
      <c r="H307" s="191">
        <v>907</v>
      </c>
    </row>
    <row r="308" spans="1:8" ht="15" customHeight="1">
      <c r="A308" s="197" t="s">
        <v>815</v>
      </c>
      <c r="B308" s="187" t="s">
        <v>584</v>
      </c>
      <c r="C308" s="187" t="s">
        <v>816</v>
      </c>
      <c r="D308" s="255">
        <v>-64671.839999999997</v>
      </c>
      <c r="E308" s="428">
        <v>0</v>
      </c>
      <c r="F308" s="428"/>
      <c r="G308" s="254">
        <v>0</v>
      </c>
      <c r="H308" s="192">
        <v>-64671.839999999997</v>
      </c>
    </row>
    <row r="309" spans="1:8" ht="15" customHeight="1">
      <c r="A309" s="197" t="s">
        <v>817</v>
      </c>
      <c r="B309" s="187" t="s">
        <v>584</v>
      </c>
      <c r="C309" s="187" t="s">
        <v>818</v>
      </c>
      <c r="D309" s="254">
        <v>326027.18</v>
      </c>
      <c r="E309" s="428">
        <v>0</v>
      </c>
      <c r="F309" s="428"/>
      <c r="G309" s="254">
        <v>0</v>
      </c>
      <c r="H309" s="191">
        <v>326027.18</v>
      </c>
    </row>
    <row r="310" spans="1:8" ht="15" customHeight="1">
      <c r="A310" s="197" t="s">
        <v>819</v>
      </c>
      <c r="B310" s="187" t="s">
        <v>584</v>
      </c>
      <c r="C310" s="187" t="s">
        <v>820</v>
      </c>
      <c r="D310" s="254">
        <v>511</v>
      </c>
      <c r="E310" s="428">
        <v>0</v>
      </c>
      <c r="F310" s="428"/>
      <c r="G310" s="254">
        <v>0</v>
      </c>
      <c r="H310" s="191">
        <v>511</v>
      </c>
    </row>
    <row r="311" spans="1:8" ht="15" customHeight="1">
      <c r="A311" s="197" t="s">
        <v>821</v>
      </c>
      <c r="B311" s="187" t="s">
        <v>584</v>
      </c>
      <c r="C311" s="187" t="s">
        <v>822</v>
      </c>
      <c r="D311" s="254">
        <v>690</v>
      </c>
      <c r="E311" s="428">
        <v>0</v>
      </c>
      <c r="F311" s="428"/>
      <c r="G311" s="254">
        <v>0</v>
      </c>
      <c r="H311" s="191">
        <v>690</v>
      </c>
    </row>
    <row r="312" spans="1:8">
      <c r="A312" s="197" t="s">
        <v>823</v>
      </c>
      <c r="B312" s="187" t="s">
        <v>584</v>
      </c>
      <c r="C312" s="187" t="s">
        <v>824</v>
      </c>
      <c r="D312" s="254">
        <v>2001.1</v>
      </c>
      <c r="E312" s="428">
        <v>0</v>
      </c>
      <c r="F312" s="428"/>
      <c r="G312" s="254">
        <v>0</v>
      </c>
      <c r="H312" s="191">
        <v>2001.1</v>
      </c>
    </row>
    <row r="313" spans="1:8" ht="15" customHeight="1">
      <c r="A313" s="197" t="s">
        <v>825</v>
      </c>
      <c r="B313" s="187" t="s">
        <v>584</v>
      </c>
      <c r="C313" s="187" t="s">
        <v>826</v>
      </c>
      <c r="D313" s="254">
        <v>675</v>
      </c>
      <c r="E313" s="428">
        <v>0</v>
      </c>
      <c r="F313" s="428"/>
      <c r="G313" s="254">
        <v>0</v>
      </c>
      <c r="H313" s="191">
        <v>675</v>
      </c>
    </row>
    <row r="314" spans="1:8" ht="15" customHeight="1">
      <c r="A314" s="197" t="s">
        <v>827</v>
      </c>
      <c r="B314" s="187" t="s">
        <v>584</v>
      </c>
      <c r="C314" s="187" t="s">
        <v>828</v>
      </c>
      <c r="D314" s="254">
        <v>1942</v>
      </c>
      <c r="E314" s="428">
        <v>0</v>
      </c>
      <c r="F314" s="428"/>
      <c r="G314" s="254">
        <v>0</v>
      </c>
      <c r="H314" s="191">
        <v>1942</v>
      </c>
    </row>
    <row r="315" spans="1:8" ht="15" customHeight="1">
      <c r="A315" s="197" t="s">
        <v>829</v>
      </c>
      <c r="B315" s="187" t="s">
        <v>584</v>
      </c>
      <c r="C315" s="187" t="s">
        <v>830</v>
      </c>
      <c r="D315" s="255">
        <v>-259.66000000000003</v>
      </c>
      <c r="E315" s="428">
        <v>0</v>
      </c>
      <c r="F315" s="428"/>
      <c r="G315" s="254">
        <v>0</v>
      </c>
      <c r="H315" s="192">
        <v>-259.66000000000003</v>
      </c>
    </row>
    <row r="316" spans="1:8" ht="15" customHeight="1">
      <c r="A316" s="197" t="s">
        <v>831</v>
      </c>
      <c r="B316" s="187" t="s">
        <v>584</v>
      </c>
      <c r="C316" s="187" t="s">
        <v>832</v>
      </c>
      <c r="D316" s="254">
        <v>420</v>
      </c>
      <c r="E316" s="428">
        <v>0</v>
      </c>
      <c r="F316" s="428"/>
      <c r="G316" s="254">
        <v>0</v>
      </c>
      <c r="H316" s="191">
        <v>420</v>
      </c>
    </row>
    <row r="317" spans="1:8" ht="15" customHeight="1">
      <c r="A317" s="197" t="s">
        <v>833</v>
      </c>
      <c r="B317" s="187" t="s">
        <v>584</v>
      </c>
      <c r="C317" s="187" t="s">
        <v>834</v>
      </c>
      <c r="D317" s="254">
        <v>9696.25</v>
      </c>
      <c r="E317" s="428">
        <v>112000</v>
      </c>
      <c r="F317" s="428"/>
      <c r="G317" s="254">
        <v>0</v>
      </c>
      <c r="H317" s="192">
        <v>-102303.75</v>
      </c>
    </row>
    <row r="318" spans="1:8">
      <c r="A318" s="197" t="s">
        <v>835</v>
      </c>
      <c r="B318" s="187" t="s">
        <v>584</v>
      </c>
      <c r="C318" s="187" t="s">
        <v>836</v>
      </c>
      <c r="D318" s="254">
        <v>22271.46</v>
      </c>
      <c r="E318" s="428">
        <v>0</v>
      </c>
      <c r="F318" s="428"/>
      <c r="G318" s="254">
        <v>0</v>
      </c>
      <c r="H318" s="191">
        <v>22271.46</v>
      </c>
    </row>
    <row r="319" spans="1:8" ht="15" customHeight="1">
      <c r="A319" s="197" t="s">
        <v>837</v>
      </c>
      <c r="B319" s="187" t="s">
        <v>584</v>
      </c>
      <c r="C319" s="187" t="s">
        <v>838</v>
      </c>
      <c r="D319" s="255">
        <v>-1334</v>
      </c>
      <c r="E319" s="428">
        <v>0</v>
      </c>
      <c r="F319" s="428"/>
      <c r="G319" s="254">
        <v>0</v>
      </c>
      <c r="H319" s="192">
        <v>-1334</v>
      </c>
    </row>
    <row r="320" spans="1:8" ht="15" customHeight="1">
      <c r="A320" s="197" t="s">
        <v>839</v>
      </c>
      <c r="B320" s="187" t="s">
        <v>584</v>
      </c>
      <c r="C320" s="187" t="s">
        <v>840</v>
      </c>
      <c r="D320" s="254">
        <v>290</v>
      </c>
      <c r="E320" s="428">
        <v>0</v>
      </c>
      <c r="F320" s="428"/>
      <c r="G320" s="254">
        <v>0</v>
      </c>
      <c r="H320" s="191">
        <v>290</v>
      </c>
    </row>
    <row r="321" spans="1:8" ht="15" customHeight="1">
      <c r="A321" s="197" t="s">
        <v>841</v>
      </c>
      <c r="B321" s="187" t="s">
        <v>584</v>
      </c>
      <c r="C321" s="187" t="s">
        <v>842</v>
      </c>
      <c r="D321" s="255">
        <v>-3190</v>
      </c>
      <c r="E321" s="428">
        <v>0</v>
      </c>
      <c r="F321" s="428"/>
      <c r="G321" s="254">
        <v>0</v>
      </c>
      <c r="H321" s="192">
        <v>-3190</v>
      </c>
    </row>
    <row r="322" spans="1:8" ht="15" customHeight="1">
      <c r="A322" s="197" t="s">
        <v>843</v>
      </c>
      <c r="B322" s="187" t="s">
        <v>584</v>
      </c>
      <c r="C322" s="187" t="s">
        <v>844</v>
      </c>
      <c r="D322" s="255">
        <v>-39200</v>
      </c>
      <c r="E322" s="428">
        <v>0</v>
      </c>
      <c r="F322" s="428"/>
      <c r="G322" s="254">
        <v>0</v>
      </c>
      <c r="H322" s="192">
        <v>-39200</v>
      </c>
    </row>
    <row r="323" spans="1:8" ht="15" customHeight="1">
      <c r="A323" s="197" t="s">
        <v>845</v>
      </c>
      <c r="B323" s="187" t="s">
        <v>584</v>
      </c>
      <c r="C323" s="187" t="s">
        <v>846</v>
      </c>
      <c r="D323" s="255">
        <v>-4350</v>
      </c>
      <c r="E323" s="428">
        <v>0</v>
      </c>
      <c r="F323" s="428"/>
      <c r="G323" s="254">
        <v>0</v>
      </c>
      <c r="H323" s="192">
        <v>-4350</v>
      </c>
    </row>
    <row r="324" spans="1:8" ht="15" customHeight="1">
      <c r="A324" s="197" t="s">
        <v>847</v>
      </c>
      <c r="B324" s="187" t="s">
        <v>584</v>
      </c>
      <c r="C324" s="187" t="s">
        <v>848</v>
      </c>
      <c r="D324" s="254">
        <v>3</v>
      </c>
      <c r="E324" s="428">
        <v>9480.6</v>
      </c>
      <c r="F324" s="428"/>
      <c r="G324" s="254">
        <v>0</v>
      </c>
      <c r="H324" s="192">
        <v>-9477.6</v>
      </c>
    </row>
    <row r="325" spans="1:8" ht="15" customHeight="1">
      <c r="A325" s="197" t="s">
        <v>849</v>
      </c>
      <c r="B325" s="187" t="s">
        <v>584</v>
      </c>
      <c r="C325" s="187" t="s">
        <v>850</v>
      </c>
      <c r="D325" s="254">
        <v>16792</v>
      </c>
      <c r="E325" s="428">
        <v>0</v>
      </c>
      <c r="F325" s="428"/>
      <c r="G325" s="254">
        <v>0</v>
      </c>
      <c r="H325" s="191">
        <v>16792</v>
      </c>
    </row>
    <row r="326" spans="1:8" ht="15" customHeight="1">
      <c r="A326" s="197" t="s">
        <v>851</v>
      </c>
      <c r="B326" s="187" t="s">
        <v>584</v>
      </c>
      <c r="C326" s="187" t="s">
        <v>852</v>
      </c>
      <c r="D326" s="255">
        <v>-23095.02</v>
      </c>
      <c r="E326" s="428">
        <v>29143.62</v>
      </c>
      <c r="F326" s="428"/>
      <c r="G326" s="254">
        <v>29143.62</v>
      </c>
      <c r="H326" s="192">
        <v>-23095.02</v>
      </c>
    </row>
    <row r="327" spans="1:8" ht="15" customHeight="1">
      <c r="A327" s="197" t="s">
        <v>853</v>
      </c>
      <c r="B327" s="187" t="s">
        <v>584</v>
      </c>
      <c r="C327" s="187" t="s">
        <v>854</v>
      </c>
      <c r="D327" s="254">
        <v>246667.64</v>
      </c>
      <c r="E327" s="428">
        <v>0</v>
      </c>
      <c r="F327" s="428"/>
      <c r="G327" s="254">
        <v>0</v>
      </c>
      <c r="H327" s="191">
        <v>246667.64</v>
      </c>
    </row>
    <row r="328" spans="1:8">
      <c r="A328" s="197" t="s">
        <v>855</v>
      </c>
      <c r="B328" s="187" t="s">
        <v>584</v>
      </c>
      <c r="C328" s="187" t="s">
        <v>856</v>
      </c>
      <c r="D328" s="255">
        <v>-965</v>
      </c>
      <c r="E328" s="428">
        <v>0</v>
      </c>
      <c r="F328" s="428"/>
      <c r="G328" s="254">
        <v>0</v>
      </c>
      <c r="H328" s="192">
        <v>-965</v>
      </c>
    </row>
    <row r="329" spans="1:8" ht="15" customHeight="1">
      <c r="A329" s="197" t="s">
        <v>857</v>
      </c>
      <c r="B329" s="187" t="s">
        <v>584</v>
      </c>
      <c r="C329" s="187" t="s">
        <v>858</v>
      </c>
      <c r="D329" s="254">
        <v>5040</v>
      </c>
      <c r="E329" s="428">
        <v>0</v>
      </c>
      <c r="F329" s="428"/>
      <c r="G329" s="254">
        <v>0</v>
      </c>
      <c r="H329" s="191">
        <v>5040</v>
      </c>
    </row>
    <row r="330" spans="1:8" ht="15" customHeight="1">
      <c r="A330" s="197" t="s">
        <v>859</v>
      </c>
      <c r="B330" s="187" t="s">
        <v>584</v>
      </c>
      <c r="C330" s="187" t="s">
        <v>860</v>
      </c>
      <c r="D330" s="254">
        <v>49.95</v>
      </c>
      <c r="E330" s="428">
        <v>0</v>
      </c>
      <c r="F330" s="428"/>
      <c r="G330" s="254">
        <v>0</v>
      </c>
      <c r="H330" s="191">
        <v>49.95</v>
      </c>
    </row>
    <row r="331" spans="1:8" ht="15" customHeight="1">
      <c r="A331" s="197" t="s">
        <v>861</v>
      </c>
      <c r="B331" s="187" t="s">
        <v>584</v>
      </c>
      <c r="C331" s="187" t="s">
        <v>862</v>
      </c>
      <c r="D331" s="254">
        <v>262</v>
      </c>
      <c r="E331" s="428">
        <v>0</v>
      </c>
      <c r="F331" s="428"/>
      <c r="G331" s="254">
        <v>0</v>
      </c>
      <c r="H331" s="191">
        <v>262</v>
      </c>
    </row>
    <row r="332" spans="1:8" ht="15" customHeight="1">
      <c r="A332" s="197" t="s">
        <v>863</v>
      </c>
      <c r="B332" s="187" t="s">
        <v>584</v>
      </c>
      <c r="C332" s="187" t="s">
        <v>864</v>
      </c>
      <c r="D332" s="254">
        <v>4236.59</v>
      </c>
      <c r="E332" s="428">
        <v>0</v>
      </c>
      <c r="F332" s="428"/>
      <c r="G332" s="254">
        <v>0</v>
      </c>
      <c r="H332" s="191">
        <v>4236.59</v>
      </c>
    </row>
    <row r="333" spans="1:8" ht="15" customHeight="1">
      <c r="A333" s="197" t="s">
        <v>865</v>
      </c>
      <c r="B333" s="187" t="s">
        <v>584</v>
      </c>
      <c r="C333" s="187" t="s">
        <v>866</v>
      </c>
      <c r="D333" s="254">
        <v>317.24</v>
      </c>
      <c r="E333" s="428">
        <v>0</v>
      </c>
      <c r="F333" s="428"/>
      <c r="G333" s="254">
        <v>0</v>
      </c>
      <c r="H333" s="191">
        <v>317.24</v>
      </c>
    </row>
    <row r="334" spans="1:8" ht="15" customHeight="1">
      <c r="A334" s="197" t="s">
        <v>867</v>
      </c>
      <c r="B334" s="187" t="s">
        <v>584</v>
      </c>
      <c r="C334" s="187" t="s">
        <v>868</v>
      </c>
      <c r="D334" s="254">
        <v>1600</v>
      </c>
      <c r="E334" s="428">
        <v>0</v>
      </c>
      <c r="F334" s="428"/>
      <c r="G334" s="254">
        <v>0</v>
      </c>
      <c r="H334" s="191">
        <v>1600</v>
      </c>
    </row>
    <row r="335" spans="1:8" ht="15" customHeight="1">
      <c r="A335" s="197" t="s">
        <v>869</v>
      </c>
      <c r="B335" s="187" t="s">
        <v>584</v>
      </c>
      <c r="C335" s="187" t="s">
        <v>870</v>
      </c>
      <c r="D335" s="254">
        <v>1404</v>
      </c>
      <c r="E335" s="428">
        <v>0</v>
      </c>
      <c r="F335" s="428"/>
      <c r="G335" s="254">
        <v>0</v>
      </c>
      <c r="H335" s="191">
        <v>1404</v>
      </c>
    </row>
    <row r="336" spans="1:8" ht="15" customHeight="1">
      <c r="A336" s="197" t="s">
        <v>871</v>
      </c>
      <c r="B336" s="187" t="s">
        <v>584</v>
      </c>
      <c r="C336" s="187" t="s">
        <v>872</v>
      </c>
      <c r="D336" s="254">
        <v>802</v>
      </c>
      <c r="E336" s="428">
        <v>0</v>
      </c>
      <c r="F336" s="428"/>
      <c r="G336" s="254">
        <v>0</v>
      </c>
      <c r="H336" s="191">
        <v>802</v>
      </c>
    </row>
    <row r="337" spans="1:8" ht="15" customHeight="1">
      <c r="A337" s="197" t="s">
        <v>873</v>
      </c>
      <c r="B337" s="187" t="s">
        <v>584</v>
      </c>
      <c r="C337" s="187" t="s">
        <v>874</v>
      </c>
      <c r="D337" s="254">
        <v>590</v>
      </c>
      <c r="E337" s="428">
        <v>0</v>
      </c>
      <c r="F337" s="428"/>
      <c r="G337" s="254">
        <v>0</v>
      </c>
      <c r="H337" s="191">
        <v>590</v>
      </c>
    </row>
    <row r="338" spans="1:8" ht="15" customHeight="1">
      <c r="A338" s="197" t="s">
        <v>875</v>
      </c>
      <c r="B338" s="187" t="s">
        <v>584</v>
      </c>
      <c r="C338" s="187" t="s">
        <v>876</v>
      </c>
      <c r="D338" s="254">
        <v>11</v>
      </c>
      <c r="E338" s="428">
        <v>0</v>
      </c>
      <c r="F338" s="428"/>
      <c r="G338" s="254">
        <v>0</v>
      </c>
      <c r="H338" s="191">
        <v>11</v>
      </c>
    </row>
    <row r="339" spans="1:8">
      <c r="A339" s="197" t="s">
        <v>877</v>
      </c>
      <c r="B339" s="187" t="s">
        <v>584</v>
      </c>
      <c r="C339" s="187" t="s">
        <v>395</v>
      </c>
      <c r="D339" s="254">
        <v>23307.32</v>
      </c>
      <c r="E339" s="428">
        <v>0</v>
      </c>
      <c r="F339" s="428"/>
      <c r="G339" s="254">
        <v>0</v>
      </c>
      <c r="H339" s="191">
        <v>23307.32</v>
      </c>
    </row>
    <row r="340" spans="1:8" ht="15" customHeight="1">
      <c r="A340" s="197" t="s">
        <v>878</v>
      </c>
      <c r="B340" s="187" t="s">
        <v>584</v>
      </c>
      <c r="C340" s="187" t="s">
        <v>879</v>
      </c>
      <c r="D340" s="254">
        <v>1844</v>
      </c>
      <c r="E340" s="428">
        <v>0</v>
      </c>
      <c r="F340" s="428"/>
      <c r="G340" s="254">
        <v>0</v>
      </c>
      <c r="H340" s="191">
        <v>1844</v>
      </c>
    </row>
    <row r="341" spans="1:8" ht="15" customHeight="1">
      <c r="A341" s="197" t="s">
        <v>880</v>
      </c>
      <c r="B341" s="187" t="s">
        <v>584</v>
      </c>
      <c r="C341" s="187" t="s">
        <v>881</v>
      </c>
      <c r="D341" s="254">
        <v>902.02</v>
      </c>
      <c r="E341" s="428">
        <v>0</v>
      </c>
      <c r="F341" s="428"/>
      <c r="G341" s="254">
        <v>0</v>
      </c>
      <c r="H341" s="191">
        <v>902.02</v>
      </c>
    </row>
    <row r="342" spans="1:8" ht="15" customHeight="1">
      <c r="A342" s="197" t="s">
        <v>882</v>
      </c>
      <c r="B342" s="187" t="s">
        <v>584</v>
      </c>
      <c r="C342" s="187" t="s">
        <v>883</v>
      </c>
      <c r="D342" s="254">
        <v>18863.11</v>
      </c>
      <c r="E342" s="428">
        <v>0</v>
      </c>
      <c r="F342" s="428"/>
      <c r="G342" s="254">
        <v>0</v>
      </c>
      <c r="H342" s="191">
        <v>18863.11</v>
      </c>
    </row>
    <row r="343" spans="1:8" ht="15" customHeight="1">
      <c r="A343" s="197" t="s">
        <v>884</v>
      </c>
      <c r="B343" s="187" t="s">
        <v>584</v>
      </c>
      <c r="C343" s="187" t="s">
        <v>885</v>
      </c>
      <c r="D343" s="254">
        <v>285</v>
      </c>
      <c r="E343" s="428">
        <v>0</v>
      </c>
      <c r="F343" s="428"/>
      <c r="G343" s="254">
        <v>0</v>
      </c>
      <c r="H343" s="191">
        <v>285</v>
      </c>
    </row>
    <row r="344" spans="1:8" ht="15" customHeight="1">
      <c r="A344" s="197" t="s">
        <v>886</v>
      </c>
      <c r="B344" s="187" t="s">
        <v>584</v>
      </c>
      <c r="C344" s="187" t="s">
        <v>887</v>
      </c>
      <c r="D344" s="255">
        <v>-24883.14</v>
      </c>
      <c r="E344" s="428">
        <v>0</v>
      </c>
      <c r="F344" s="428"/>
      <c r="G344" s="254">
        <v>0</v>
      </c>
      <c r="H344" s="192">
        <v>-24883.14</v>
      </c>
    </row>
    <row r="345" spans="1:8" ht="15" customHeight="1">
      <c r="A345" s="197" t="s">
        <v>888</v>
      </c>
      <c r="B345" s="187" t="s">
        <v>584</v>
      </c>
      <c r="C345" s="187" t="s">
        <v>889</v>
      </c>
      <c r="D345" s="254">
        <v>16</v>
      </c>
      <c r="E345" s="428">
        <v>0</v>
      </c>
      <c r="F345" s="428"/>
      <c r="G345" s="254">
        <v>0</v>
      </c>
      <c r="H345" s="191">
        <v>16</v>
      </c>
    </row>
    <row r="346" spans="1:8" ht="15" customHeight="1">
      <c r="A346" s="197" t="s">
        <v>890</v>
      </c>
      <c r="B346" s="187" t="s">
        <v>584</v>
      </c>
      <c r="C346" s="187" t="s">
        <v>891</v>
      </c>
      <c r="D346" s="254">
        <v>20720</v>
      </c>
      <c r="E346" s="428">
        <v>0</v>
      </c>
      <c r="F346" s="428"/>
      <c r="G346" s="254">
        <v>0</v>
      </c>
      <c r="H346" s="191">
        <v>20720</v>
      </c>
    </row>
    <row r="347" spans="1:8" ht="15" customHeight="1">
      <c r="A347" s="197" t="s">
        <v>892</v>
      </c>
      <c r="B347" s="187" t="s">
        <v>584</v>
      </c>
      <c r="C347" s="187" t="s">
        <v>893</v>
      </c>
      <c r="D347" s="254">
        <v>58.31</v>
      </c>
      <c r="E347" s="428">
        <v>0</v>
      </c>
      <c r="F347" s="428"/>
      <c r="G347" s="254">
        <v>0</v>
      </c>
      <c r="H347" s="191">
        <v>58.31</v>
      </c>
    </row>
    <row r="348" spans="1:8" ht="15" customHeight="1">
      <c r="A348" s="197" t="s">
        <v>894</v>
      </c>
      <c r="B348" s="187" t="s">
        <v>584</v>
      </c>
      <c r="C348" s="187" t="s">
        <v>895</v>
      </c>
      <c r="D348" s="254">
        <v>59.36</v>
      </c>
      <c r="E348" s="428">
        <v>0</v>
      </c>
      <c r="F348" s="428"/>
      <c r="G348" s="254">
        <v>0</v>
      </c>
      <c r="H348" s="191">
        <v>59.36</v>
      </c>
    </row>
    <row r="349" spans="1:8" ht="15" customHeight="1">
      <c r="A349" s="197" t="s">
        <v>896</v>
      </c>
      <c r="B349" s="187" t="s">
        <v>584</v>
      </c>
      <c r="C349" s="187" t="s">
        <v>897</v>
      </c>
      <c r="D349" s="254">
        <v>577.99</v>
      </c>
      <c r="E349" s="428">
        <v>0</v>
      </c>
      <c r="F349" s="428"/>
      <c r="G349" s="254">
        <v>0</v>
      </c>
      <c r="H349" s="191">
        <v>577.99</v>
      </c>
    </row>
    <row r="350" spans="1:8" ht="15" customHeight="1">
      <c r="A350" s="197" t="s">
        <v>898</v>
      </c>
      <c r="B350" s="187" t="s">
        <v>584</v>
      </c>
      <c r="C350" s="187" t="s">
        <v>899</v>
      </c>
      <c r="D350" s="254">
        <v>319.95999999999998</v>
      </c>
      <c r="E350" s="428">
        <v>0</v>
      </c>
      <c r="F350" s="428"/>
      <c r="G350" s="254">
        <v>0</v>
      </c>
      <c r="H350" s="191">
        <v>319.95999999999998</v>
      </c>
    </row>
    <row r="351" spans="1:8" ht="15" customHeight="1">
      <c r="A351" s="197" t="s">
        <v>900</v>
      </c>
      <c r="B351" s="187" t="s">
        <v>584</v>
      </c>
      <c r="C351" s="187" t="s">
        <v>901</v>
      </c>
      <c r="D351" s="254">
        <v>200</v>
      </c>
      <c r="E351" s="428">
        <v>0</v>
      </c>
      <c r="F351" s="428"/>
      <c r="G351" s="254">
        <v>0</v>
      </c>
      <c r="H351" s="191">
        <v>200</v>
      </c>
    </row>
    <row r="352" spans="1:8" ht="15" customHeight="1">
      <c r="A352" s="197" t="s">
        <v>902</v>
      </c>
      <c r="B352" s="187" t="s">
        <v>584</v>
      </c>
      <c r="C352" s="187" t="s">
        <v>903</v>
      </c>
      <c r="D352" s="254">
        <v>369.92</v>
      </c>
      <c r="E352" s="428">
        <v>0</v>
      </c>
      <c r="F352" s="428"/>
      <c r="G352" s="254">
        <v>0</v>
      </c>
      <c r="H352" s="191">
        <v>369.92</v>
      </c>
    </row>
    <row r="353" spans="1:8" ht="15" customHeight="1">
      <c r="A353" s="197" t="s">
        <v>904</v>
      </c>
      <c r="B353" s="187" t="s">
        <v>584</v>
      </c>
      <c r="C353" s="187" t="s">
        <v>905</v>
      </c>
      <c r="D353" s="254">
        <v>49.92</v>
      </c>
      <c r="E353" s="428">
        <v>0</v>
      </c>
      <c r="F353" s="428"/>
      <c r="G353" s="254">
        <v>0</v>
      </c>
      <c r="H353" s="191">
        <v>49.92</v>
      </c>
    </row>
    <row r="354" spans="1:8" ht="15" customHeight="1">
      <c r="A354" s="197" t="s">
        <v>906</v>
      </c>
      <c r="B354" s="187" t="s">
        <v>584</v>
      </c>
      <c r="C354" s="187" t="s">
        <v>822</v>
      </c>
      <c r="D354" s="254">
        <v>1210</v>
      </c>
      <c r="E354" s="428">
        <v>0</v>
      </c>
      <c r="F354" s="428"/>
      <c r="G354" s="254">
        <v>0</v>
      </c>
      <c r="H354" s="191">
        <v>1210</v>
      </c>
    </row>
    <row r="355" spans="1:8">
      <c r="A355" s="197" t="s">
        <v>907</v>
      </c>
      <c r="B355" s="187" t="s">
        <v>584</v>
      </c>
      <c r="C355" s="187" t="s">
        <v>908</v>
      </c>
      <c r="D355" s="254">
        <v>1083</v>
      </c>
      <c r="E355" s="428">
        <v>0</v>
      </c>
      <c r="F355" s="428"/>
      <c r="G355" s="254">
        <v>0</v>
      </c>
      <c r="H355" s="191">
        <v>1083</v>
      </c>
    </row>
    <row r="356" spans="1:8" ht="15" customHeight="1">
      <c r="A356" s="197" t="s">
        <v>909</v>
      </c>
      <c r="B356" s="187" t="s">
        <v>584</v>
      </c>
      <c r="C356" s="187" t="s">
        <v>910</v>
      </c>
      <c r="D356" s="254">
        <v>11</v>
      </c>
      <c r="E356" s="428">
        <v>0</v>
      </c>
      <c r="F356" s="428"/>
      <c r="G356" s="254">
        <v>0</v>
      </c>
      <c r="H356" s="191">
        <v>11</v>
      </c>
    </row>
    <row r="357" spans="1:8" ht="15" customHeight="1">
      <c r="A357" s="197" t="s">
        <v>911</v>
      </c>
      <c r="B357" s="187" t="s">
        <v>584</v>
      </c>
      <c r="C357" s="187" t="s">
        <v>912</v>
      </c>
      <c r="D357" s="254">
        <v>1461.6</v>
      </c>
      <c r="E357" s="428">
        <v>0</v>
      </c>
      <c r="F357" s="428"/>
      <c r="G357" s="254">
        <v>0</v>
      </c>
      <c r="H357" s="191">
        <v>1461.6</v>
      </c>
    </row>
    <row r="358" spans="1:8">
      <c r="A358" s="197" t="s">
        <v>913</v>
      </c>
      <c r="B358" s="187" t="s">
        <v>584</v>
      </c>
      <c r="C358" s="187" t="s">
        <v>914</v>
      </c>
      <c r="D358" s="254">
        <v>553</v>
      </c>
      <c r="E358" s="428">
        <v>0</v>
      </c>
      <c r="F358" s="428"/>
      <c r="G358" s="254">
        <v>0</v>
      </c>
      <c r="H358" s="191">
        <v>553</v>
      </c>
    </row>
    <row r="359" spans="1:8" ht="15" customHeight="1">
      <c r="A359" s="197" t="s">
        <v>915</v>
      </c>
      <c r="B359" s="187" t="s">
        <v>584</v>
      </c>
      <c r="C359" s="187" t="s">
        <v>916</v>
      </c>
      <c r="D359" s="254">
        <v>789.99</v>
      </c>
      <c r="E359" s="428">
        <v>0</v>
      </c>
      <c r="F359" s="428"/>
      <c r="G359" s="254">
        <v>0</v>
      </c>
      <c r="H359" s="191">
        <v>789.99</v>
      </c>
    </row>
    <row r="360" spans="1:8" ht="15" customHeight="1">
      <c r="A360" s="197" t="s">
        <v>917</v>
      </c>
      <c r="B360" s="187" t="s">
        <v>584</v>
      </c>
      <c r="C360" s="187" t="s">
        <v>918</v>
      </c>
      <c r="D360" s="254">
        <v>1050.99</v>
      </c>
      <c r="E360" s="428">
        <v>0</v>
      </c>
      <c r="F360" s="428"/>
      <c r="G360" s="254">
        <v>0</v>
      </c>
      <c r="H360" s="191">
        <v>1050.99</v>
      </c>
    </row>
    <row r="361" spans="1:8" ht="15" customHeight="1">
      <c r="A361" s="197" t="s">
        <v>919</v>
      </c>
      <c r="B361" s="187" t="s">
        <v>584</v>
      </c>
      <c r="C361" s="187" t="s">
        <v>920</v>
      </c>
      <c r="D361" s="254">
        <v>25771.87</v>
      </c>
      <c r="E361" s="428">
        <v>0</v>
      </c>
      <c r="F361" s="428"/>
      <c r="G361" s="254">
        <v>0</v>
      </c>
      <c r="H361" s="191">
        <v>25771.87</v>
      </c>
    </row>
    <row r="362" spans="1:8" ht="15" customHeight="1">
      <c r="A362" s="197" t="s">
        <v>921</v>
      </c>
      <c r="B362" s="187" t="s">
        <v>584</v>
      </c>
      <c r="C362" s="187" t="s">
        <v>922</v>
      </c>
      <c r="D362" s="254">
        <v>520</v>
      </c>
      <c r="E362" s="428">
        <v>0</v>
      </c>
      <c r="F362" s="428"/>
      <c r="G362" s="254">
        <v>0</v>
      </c>
      <c r="H362" s="191">
        <v>520</v>
      </c>
    </row>
    <row r="363" spans="1:8" ht="15" customHeight="1">
      <c r="A363" s="197" t="s">
        <v>923</v>
      </c>
      <c r="B363" s="187" t="s">
        <v>584</v>
      </c>
      <c r="C363" s="187" t="s">
        <v>924</v>
      </c>
      <c r="D363" s="254">
        <v>1000</v>
      </c>
      <c r="E363" s="428">
        <v>0</v>
      </c>
      <c r="F363" s="428"/>
      <c r="G363" s="254">
        <v>0</v>
      </c>
      <c r="H363" s="191">
        <v>1000</v>
      </c>
    </row>
    <row r="364" spans="1:8" ht="15" customHeight="1">
      <c r="A364" s="197" t="s">
        <v>925</v>
      </c>
      <c r="B364" s="187" t="s">
        <v>584</v>
      </c>
      <c r="C364" s="187" t="s">
        <v>926</v>
      </c>
      <c r="D364" s="254">
        <v>89.92</v>
      </c>
      <c r="E364" s="428">
        <v>0</v>
      </c>
      <c r="F364" s="428"/>
      <c r="G364" s="254">
        <v>0</v>
      </c>
      <c r="H364" s="191">
        <v>89.92</v>
      </c>
    </row>
    <row r="365" spans="1:8" ht="15" customHeight="1">
      <c r="A365" s="197" t="s">
        <v>927</v>
      </c>
      <c r="B365" s="187" t="s">
        <v>584</v>
      </c>
      <c r="C365" s="187" t="s">
        <v>494</v>
      </c>
      <c r="D365" s="254">
        <v>9860</v>
      </c>
      <c r="E365" s="428">
        <v>0</v>
      </c>
      <c r="F365" s="428"/>
      <c r="G365" s="254">
        <v>0</v>
      </c>
      <c r="H365" s="191">
        <v>9860</v>
      </c>
    </row>
    <row r="366" spans="1:8" ht="15" customHeight="1">
      <c r="A366" s="197" t="s">
        <v>928</v>
      </c>
      <c r="B366" s="187" t="s">
        <v>584</v>
      </c>
      <c r="C366" s="187" t="s">
        <v>929</v>
      </c>
      <c r="D366" s="254">
        <v>300</v>
      </c>
      <c r="E366" s="428">
        <v>0</v>
      </c>
      <c r="F366" s="428"/>
      <c r="G366" s="254">
        <v>0</v>
      </c>
      <c r="H366" s="191">
        <v>300</v>
      </c>
    </row>
    <row r="367" spans="1:8" ht="15" customHeight="1">
      <c r="A367" s="197" t="s">
        <v>930</v>
      </c>
      <c r="B367" s="187" t="s">
        <v>584</v>
      </c>
      <c r="C367" s="187" t="s">
        <v>931</v>
      </c>
      <c r="D367" s="254">
        <v>11</v>
      </c>
      <c r="E367" s="428">
        <v>0</v>
      </c>
      <c r="F367" s="428"/>
      <c r="G367" s="254">
        <v>0</v>
      </c>
      <c r="H367" s="191">
        <v>11</v>
      </c>
    </row>
    <row r="368" spans="1:8" ht="15" customHeight="1">
      <c r="A368" s="197" t="s">
        <v>932</v>
      </c>
      <c r="B368" s="187" t="s">
        <v>584</v>
      </c>
      <c r="C368" s="187" t="s">
        <v>933</v>
      </c>
      <c r="D368" s="254">
        <v>17</v>
      </c>
      <c r="E368" s="428">
        <v>0</v>
      </c>
      <c r="F368" s="428"/>
      <c r="G368" s="254">
        <v>0</v>
      </c>
      <c r="H368" s="191">
        <v>17</v>
      </c>
    </row>
    <row r="369" spans="1:8" ht="15" customHeight="1">
      <c r="A369" s="197" t="s">
        <v>934</v>
      </c>
      <c r="B369" s="187" t="s">
        <v>584</v>
      </c>
      <c r="C369" s="187" t="s">
        <v>935</v>
      </c>
      <c r="D369" s="254">
        <v>522</v>
      </c>
      <c r="E369" s="428">
        <v>0</v>
      </c>
      <c r="F369" s="428"/>
      <c r="G369" s="254">
        <v>0</v>
      </c>
      <c r="H369" s="191">
        <v>522</v>
      </c>
    </row>
    <row r="370" spans="1:8" ht="15" customHeight="1">
      <c r="A370" s="197" t="s">
        <v>936</v>
      </c>
      <c r="B370" s="187" t="s">
        <v>584</v>
      </c>
      <c r="C370" s="187" t="s">
        <v>937</v>
      </c>
      <c r="D370" s="254">
        <v>25</v>
      </c>
      <c r="E370" s="428">
        <v>0</v>
      </c>
      <c r="F370" s="428"/>
      <c r="G370" s="254">
        <v>0</v>
      </c>
      <c r="H370" s="191">
        <v>25</v>
      </c>
    </row>
    <row r="371" spans="1:8" ht="15" customHeight="1">
      <c r="A371" s="197" t="s">
        <v>938</v>
      </c>
      <c r="B371" s="187" t="s">
        <v>584</v>
      </c>
      <c r="C371" s="187" t="s">
        <v>638</v>
      </c>
      <c r="D371" s="254">
        <v>8400</v>
      </c>
      <c r="E371" s="428">
        <v>0</v>
      </c>
      <c r="F371" s="428"/>
      <c r="G371" s="254">
        <v>0</v>
      </c>
      <c r="H371" s="191">
        <v>8400</v>
      </c>
    </row>
    <row r="372" spans="1:8" ht="15" customHeight="1">
      <c r="A372" s="197" t="s">
        <v>939</v>
      </c>
      <c r="B372" s="187" t="s">
        <v>584</v>
      </c>
      <c r="C372" s="187" t="s">
        <v>940</v>
      </c>
      <c r="D372" s="254">
        <v>419.99</v>
      </c>
      <c r="E372" s="428">
        <v>0</v>
      </c>
      <c r="F372" s="428"/>
      <c r="G372" s="254">
        <v>0</v>
      </c>
      <c r="H372" s="191">
        <v>419.99</v>
      </c>
    </row>
    <row r="373" spans="1:8" ht="15" customHeight="1">
      <c r="A373" s="197" t="s">
        <v>941</v>
      </c>
      <c r="B373" s="187" t="s">
        <v>584</v>
      </c>
      <c r="C373" s="187" t="s">
        <v>942</v>
      </c>
      <c r="D373" s="254">
        <v>247</v>
      </c>
      <c r="E373" s="428">
        <v>0</v>
      </c>
      <c r="F373" s="428"/>
      <c r="G373" s="254">
        <v>0</v>
      </c>
      <c r="H373" s="191">
        <v>247</v>
      </c>
    </row>
    <row r="374" spans="1:8">
      <c r="A374" s="197" t="s">
        <v>943</v>
      </c>
      <c r="B374" s="187" t="s">
        <v>584</v>
      </c>
      <c r="C374" s="187" t="s">
        <v>944</v>
      </c>
      <c r="D374" s="254">
        <v>364798.87</v>
      </c>
      <c r="E374" s="428">
        <v>0</v>
      </c>
      <c r="F374" s="428"/>
      <c r="G374" s="254">
        <v>0</v>
      </c>
      <c r="H374" s="191">
        <v>364798.87</v>
      </c>
    </row>
    <row r="375" spans="1:8" ht="15" customHeight="1">
      <c r="A375" s="197" t="s">
        <v>945</v>
      </c>
      <c r="B375" s="187" t="s">
        <v>584</v>
      </c>
      <c r="C375" s="187" t="s">
        <v>887</v>
      </c>
      <c r="D375" s="254">
        <v>47490.7</v>
      </c>
      <c r="E375" s="428">
        <v>0</v>
      </c>
      <c r="F375" s="428"/>
      <c r="G375" s="254">
        <v>0</v>
      </c>
      <c r="H375" s="191">
        <v>47490.7</v>
      </c>
    </row>
    <row r="376" spans="1:8" ht="15" customHeight="1">
      <c r="A376" s="197" t="s">
        <v>946</v>
      </c>
      <c r="B376" s="187" t="s">
        <v>584</v>
      </c>
      <c r="C376" s="187" t="s">
        <v>947</v>
      </c>
      <c r="D376" s="254">
        <v>442474.62</v>
      </c>
      <c r="E376" s="428">
        <v>0</v>
      </c>
      <c r="F376" s="428"/>
      <c r="G376" s="254">
        <v>0</v>
      </c>
      <c r="H376" s="191">
        <v>442474.62</v>
      </c>
    </row>
    <row r="377" spans="1:8" ht="15" customHeight="1">
      <c r="A377" s="197" t="s">
        <v>948</v>
      </c>
      <c r="B377" s="187" t="s">
        <v>584</v>
      </c>
      <c r="C377" s="187" t="s">
        <v>826</v>
      </c>
      <c r="D377" s="254">
        <v>2480.0100000000002</v>
      </c>
      <c r="E377" s="428">
        <v>0</v>
      </c>
      <c r="F377" s="428"/>
      <c r="G377" s="254">
        <v>0</v>
      </c>
      <c r="H377" s="191">
        <v>2480.0100000000002</v>
      </c>
    </row>
    <row r="378" spans="1:8">
      <c r="A378" s="197" t="s">
        <v>949</v>
      </c>
      <c r="B378" s="187" t="s">
        <v>584</v>
      </c>
      <c r="C378" s="187" t="s">
        <v>950</v>
      </c>
      <c r="D378" s="254">
        <v>4537.9799999999996</v>
      </c>
      <c r="E378" s="428">
        <v>0</v>
      </c>
      <c r="F378" s="428"/>
      <c r="G378" s="254">
        <v>0</v>
      </c>
      <c r="H378" s="191">
        <v>4537.9799999999996</v>
      </c>
    </row>
    <row r="379" spans="1:8" ht="15" customHeight="1">
      <c r="A379" s="197" t="s">
        <v>951</v>
      </c>
      <c r="B379" s="187" t="s">
        <v>584</v>
      </c>
      <c r="C379" s="187" t="s">
        <v>891</v>
      </c>
      <c r="D379" s="255">
        <v>-87272</v>
      </c>
      <c r="E379" s="428">
        <v>3920</v>
      </c>
      <c r="F379" s="428"/>
      <c r="G379" s="254">
        <v>13483.54</v>
      </c>
      <c r="H379" s="192">
        <v>-77708.460000000006</v>
      </c>
    </row>
    <row r="380" spans="1:8">
      <c r="A380" s="197" t="s">
        <v>952</v>
      </c>
      <c r="B380" s="187" t="s">
        <v>584</v>
      </c>
      <c r="C380" s="187" t="s">
        <v>953</v>
      </c>
      <c r="D380" s="255">
        <v>-50402</v>
      </c>
      <c r="E380" s="428">
        <v>0</v>
      </c>
      <c r="F380" s="428"/>
      <c r="G380" s="254">
        <v>0</v>
      </c>
      <c r="H380" s="192">
        <v>-50402</v>
      </c>
    </row>
    <row r="381" spans="1:8" ht="15" customHeight="1">
      <c r="A381" s="197" t="s">
        <v>954</v>
      </c>
      <c r="B381" s="187" t="s">
        <v>584</v>
      </c>
      <c r="C381" s="187" t="s">
        <v>955</v>
      </c>
      <c r="D381" s="254">
        <v>38549.800000000003</v>
      </c>
      <c r="E381" s="428">
        <v>0</v>
      </c>
      <c r="F381" s="428"/>
      <c r="G381" s="254">
        <v>0</v>
      </c>
      <c r="H381" s="191">
        <v>38549.800000000003</v>
      </c>
    </row>
    <row r="382" spans="1:8" ht="15" customHeight="1">
      <c r="A382" s="197" t="s">
        <v>956</v>
      </c>
      <c r="B382" s="187" t="s">
        <v>584</v>
      </c>
      <c r="C382" s="187" t="s">
        <v>957</v>
      </c>
      <c r="D382" s="254">
        <v>116</v>
      </c>
      <c r="E382" s="428">
        <v>0</v>
      </c>
      <c r="F382" s="428"/>
      <c r="G382" s="254">
        <v>0</v>
      </c>
      <c r="H382" s="191">
        <v>116</v>
      </c>
    </row>
    <row r="383" spans="1:8" ht="15" customHeight="1">
      <c r="A383" s="197" t="s">
        <v>958</v>
      </c>
      <c r="B383" s="187" t="s">
        <v>584</v>
      </c>
      <c r="C383" s="187" t="s">
        <v>959</v>
      </c>
      <c r="D383" s="255">
        <v>-5786500</v>
      </c>
      <c r="E383" s="428">
        <v>1781.76</v>
      </c>
      <c r="F383" s="428"/>
      <c r="G383" s="254">
        <v>5271150</v>
      </c>
      <c r="H383" s="192">
        <v>-517131.76</v>
      </c>
    </row>
    <row r="384" spans="1:8" ht="15" customHeight="1">
      <c r="A384" s="197" t="s">
        <v>960</v>
      </c>
      <c r="B384" s="187" t="s">
        <v>584</v>
      </c>
      <c r="C384" s="187" t="s">
        <v>961</v>
      </c>
      <c r="D384" s="254">
        <v>0.4</v>
      </c>
      <c r="E384" s="428">
        <v>0</v>
      </c>
      <c r="F384" s="428"/>
      <c r="G384" s="254">
        <v>0</v>
      </c>
      <c r="H384" s="191">
        <v>0.4</v>
      </c>
    </row>
    <row r="385" spans="1:8" ht="15" customHeight="1">
      <c r="A385" s="197" t="s">
        <v>962</v>
      </c>
      <c r="B385" s="187" t="s">
        <v>584</v>
      </c>
      <c r="C385" s="187" t="s">
        <v>963</v>
      </c>
      <c r="D385" s="255">
        <v>-107518.88</v>
      </c>
      <c r="E385" s="428">
        <v>0</v>
      </c>
      <c r="F385" s="428"/>
      <c r="G385" s="254">
        <v>0</v>
      </c>
      <c r="H385" s="192">
        <v>-107518.88</v>
      </c>
    </row>
    <row r="386" spans="1:8">
      <c r="A386" s="197" t="s">
        <v>964</v>
      </c>
      <c r="B386" s="187" t="s">
        <v>584</v>
      </c>
      <c r="C386" s="187" t="s">
        <v>965</v>
      </c>
      <c r="D386" s="254">
        <v>0.01</v>
      </c>
      <c r="E386" s="428">
        <v>0</v>
      </c>
      <c r="F386" s="428"/>
      <c r="G386" s="254">
        <v>0</v>
      </c>
      <c r="H386" s="191">
        <v>0.01</v>
      </c>
    </row>
    <row r="387" spans="1:8" ht="15" customHeight="1">
      <c r="A387" s="197" t="s">
        <v>966</v>
      </c>
      <c r="B387" s="187" t="s">
        <v>584</v>
      </c>
      <c r="C387" s="187" t="s">
        <v>967</v>
      </c>
      <c r="D387" s="254">
        <v>99637.93</v>
      </c>
      <c r="E387" s="428">
        <v>7961.97</v>
      </c>
      <c r="F387" s="428"/>
      <c r="G387" s="254">
        <v>0</v>
      </c>
      <c r="H387" s="191">
        <v>91675.96</v>
      </c>
    </row>
    <row r="388" spans="1:8" ht="15" customHeight="1">
      <c r="A388" s="197" t="s">
        <v>968</v>
      </c>
      <c r="B388" s="187" t="s">
        <v>584</v>
      </c>
      <c r="C388" s="187" t="s">
        <v>969</v>
      </c>
      <c r="D388" s="254">
        <v>28296.59</v>
      </c>
      <c r="E388" s="428">
        <v>0</v>
      </c>
      <c r="F388" s="428"/>
      <c r="G388" s="254">
        <v>899</v>
      </c>
      <c r="H388" s="191">
        <v>29195.59</v>
      </c>
    </row>
    <row r="389" spans="1:8" ht="15" customHeight="1">
      <c r="A389" s="197" t="s">
        <v>970</v>
      </c>
      <c r="B389" s="187" t="s">
        <v>584</v>
      </c>
      <c r="C389" s="187" t="s">
        <v>971</v>
      </c>
      <c r="D389" s="254">
        <v>2229</v>
      </c>
      <c r="E389" s="428">
        <v>0</v>
      </c>
      <c r="F389" s="428"/>
      <c r="G389" s="254">
        <v>0</v>
      </c>
      <c r="H389" s="191">
        <v>2229</v>
      </c>
    </row>
    <row r="390" spans="1:8" ht="15" customHeight="1">
      <c r="A390" s="197" t="s">
        <v>972</v>
      </c>
      <c r="B390" s="187" t="s">
        <v>584</v>
      </c>
      <c r="C390" s="187" t="s">
        <v>973</v>
      </c>
      <c r="D390" s="254">
        <v>79.92</v>
      </c>
      <c r="E390" s="428">
        <v>0</v>
      </c>
      <c r="F390" s="428"/>
      <c r="G390" s="254">
        <v>0</v>
      </c>
      <c r="H390" s="191">
        <v>79.92</v>
      </c>
    </row>
    <row r="391" spans="1:8">
      <c r="A391" s="197" t="s">
        <v>974</v>
      </c>
      <c r="B391" s="187" t="s">
        <v>584</v>
      </c>
      <c r="C391" s="187" t="s">
        <v>975</v>
      </c>
      <c r="D391" s="255">
        <v>-6832</v>
      </c>
      <c r="E391" s="428">
        <v>0</v>
      </c>
      <c r="F391" s="428"/>
      <c r="G391" s="254">
        <v>0</v>
      </c>
      <c r="H391" s="192">
        <v>-6832</v>
      </c>
    </row>
    <row r="392" spans="1:8" ht="15" customHeight="1">
      <c r="A392" s="197" t="s">
        <v>976</v>
      </c>
      <c r="B392" s="187" t="s">
        <v>584</v>
      </c>
      <c r="C392" s="187" t="s">
        <v>977</v>
      </c>
      <c r="D392" s="255">
        <v>-11648</v>
      </c>
      <c r="E392" s="428">
        <v>0</v>
      </c>
      <c r="F392" s="428"/>
      <c r="G392" s="254">
        <v>0</v>
      </c>
      <c r="H392" s="192">
        <v>-11648</v>
      </c>
    </row>
    <row r="393" spans="1:8">
      <c r="A393" s="197" t="s">
        <v>978</v>
      </c>
      <c r="B393" s="187" t="s">
        <v>584</v>
      </c>
      <c r="C393" s="187" t="s">
        <v>908</v>
      </c>
      <c r="D393" s="254">
        <v>0.01</v>
      </c>
      <c r="E393" s="428">
        <v>898.91</v>
      </c>
      <c r="F393" s="428"/>
      <c r="G393" s="254">
        <v>898.91</v>
      </c>
      <c r="H393" s="191">
        <v>0.01</v>
      </c>
    </row>
    <row r="394" spans="1:8" ht="15" customHeight="1">
      <c r="A394" s="197" t="s">
        <v>979</v>
      </c>
      <c r="B394" s="187" t="s">
        <v>584</v>
      </c>
      <c r="C394" s="187" t="s">
        <v>980</v>
      </c>
      <c r="D394" s="254">
        <v>219.97</v>
      </c>
      <c r="E394" s="428">
        <v>0</v>
      </c>
      <c r="F394" s="428"/>
      <c r="G394" s="254">
        <v>0</v>
      </c>
      <c r="H394" s="191">
        <v>219.97</v>
      </c>
    </row>
    <row r="395" spans="1:8" ht="15" customHeight="1">
      <c r="A395" s="197" t="s">
        <v>981</v>
      </c>
      <c r="B395" s="187" t="s">
        <v>584</v>
      </c>
      <c r="C395" s="187" t="s">
        <v>982</v>
      </c>
      <c r="D395" s="255">
        <v>-13216</v>
      </c>
      <c r="E395" s="428">
        <v>0</v>
      </c>
      <c r="F395" s="428"/>
      <c r="G395" s="254">
        <v>0</v>
      </c>
      <c r="H395" s="192">
        <v>-13216</v>
      </c>
    </row>
    <row r="396" spans="1:8" ht="15" customHeight="1">
      <c r="A396" s="197" t="s">
        <v>983</v>
      </c>
      <c r="B396" s="187" t="s">
        <v>584</v>
      </c>
      <c r="C396" s="187" t="s">
        <v>984</v>
      </c>
      <c r="D396" s="254">
        <v>1896.57</v>
      </c>
      <c r="E396" s="428">
        <v>2555.0300000000002</v>
      </c>
      <c r="F396" s="428"/>
      <c r="G396" s="254">
        <v>1755.03</v>
      </c>
      <c r="H396" s="191">
        <v>1096.57</v>
      </c>
    </row>
    <row r="397" spans="1:8">
      <c r="A397" s="197" t="s">
        <v>985</v>
      </c>
      <c r="B397" s="187" t="s">
        <v>584</v>
      </c>
      <c r="C397" s="187" t="s">
        <v>395</v>
      </c>
      <c r="D397" s="254">
        <v>11212.17</v>
      </c>
      <c r="E397" s="428">
        <v>0</v>
      </c>
      <c r="F397" s="428"/>
      <c r="G397" s="254">
        <v>0</v>
      </c>
      <c r="H397" s="191">
        <v>11212.17</v>
      </c>
    </row>
    <row r="398" spans="1:8" ht="15" customHeight="1">
      <c r="A398" s="197" t="s">
        <v>986</v>
      </c>
      <c r="B398" s="187" t="s">
        <v>584</v>
      </c>
      <c r="C398" s="187" t="s">
        <v>987</v>
      </c>
      <c r="D398" s="254">
        <v>1856</v>
      </c>
      <c r="E398" s="428">
        <v>0</v>
      </c>
      <c r="F398" s="428"/>
      <c r="G398" s="254">
        <v>0</v>
      </c>
      <c r="H398" s="191">
        <v>1856</v>
      </c>
    </row>
    <row r="399" spans="1:8" ht="15" customHeight="1">
      <c r="A399" s="197" t="s">
        <v>988</v>
      </c>
      <c r="B399" s="187" t="s">
        <v>584</v>
      </c>
      <c r="C399" s="187" t="s">
        <v>989</v>
      </c>
      <c r="D399" s="254">
        <v>3393</v>
      </c>
      <c r="E399" s="428">
        <v>0</v>
      </c>
      <c r="F399" s="428"/>
      <c r="G399" s="254">
        <v>0</v>
      </c>
      <c r="H399" s="191">
        <v>3393</v>
      </c>
    </row>
    <row r="400" spans="1:8" ht="15" customHeight="1">
      <c r="A400" s="197" t="s">
        <v>990</v>
      </c>
      <c r="B400" s="187" t="s">
        <v>584</v>
      </c>
      <c r="C400" s="187" t="s">
        <v>991</v>
      </c>
      <c r="D400" s="254">
        <v>1392</v>
      </c>
      <c r="E400" s="428">
        <v>0</v>
      </c>
      <c r="F400" s="428"/>
      <c r="G400" s="254">
        <v>0</v>
      </c>
      <c r="H400" s="191">
        <v>1392</v>
      </c>
    </row>
    <row r="401" spans="1:8" ht="15" customHeight="1">
      <c r="A401" s="197" t="s">
        <v>992</v>
      </c>
      <c r="B401" s="187" t="s">
        <v>584</v>
      </c>
      <c r="C401" s="187" t="s">
        <v>993</v>
      </c>
      <c r="D401" s="254">
        <v>30224.959999999999</v>
      </c>
      <c r="E401" s="428">
        <v>49527.59</v>
      </c>
      <c r="F401" s="428"/>
      <c r="G401" s="254">
        <v>49527.59</v>
      </c>
      <c r="H401" s="191">
        <v>30224.959999999999</v>
      </c>
    </row>
    <row r="402" spans="1:8" ht="15" customHeight="1">
      <c r="A402" s="197" t="s">
        <v>994</v>
      </c>
      <c r="B402" s="187" t="s">
        <v>584</v>
      </c>
      <c r="C402" s="187" t="s">
        <v>995</v>
      </c>
      <c r="D402" s="254">
        <v>518.9</v>
      </c>
      <c r="E402" s="428">
        <v>0</v>
      </c>
      <c r="F402" s="428"/>
      <c r="G402" s="254">
        <v>0</v>
      </c>
      <c r="H402" s="191">
        <v>518.9</v>
      </c>
    </row>
    <row r="403" spans="1:8" ht="15" customHeight="1">
      <c r="A403" s="197" t="s">
        <v>996</v>
      </c>
      <c r="B403" s="187" t="s">
        <v>584</v>
      </c>
      <c r="C403" s="187" t="s">
        <v>997</v>
      </c>
      <c r="D403" s="254">
        <v>1818.8</v>
      </c>
      <c r="E403" s="428">
        <v>0</v>
      </c>
      <c r="F403" s="428"/>
      <c r="G403" s="254">
        <v>0</v>
      </c>
      <c r="H403" s="191">
        <v>1818.8</v>
      </c>
    </row>
    <row r="404" spans="1:8">
      <c r="A404" s="197" t="s">
        <v>998</v>
      </c>
      <c r="B404" s="187" t="s">
        <v>584</v>
      </c>
      <c r="C404" s="187" t="s">
        <v>914</v>
      </c>
      <c r="D404" s="254">
        <v>1143</v>
      </c>
      <c r="E404" s="428">
        <v>0</v>
      </c>
      <c r="F404" s="428"/>
      <c r="G404" s="254">
        <v>0</v>
      </c>
      <c r="H404" s="191">
        <v>1143</v>
      </c>
    </row>
    <row r="405" spans="1:8" ht="15" customHeight="1">
      <c r="A405" s="197" t="s">
        <v>999</v>
      </c>
      <c r="B405" s="187" t="s">
        <v>584</v>
      </c>
      <c r="C405" s="187" t="s">
        <v>1000</v>
      </c>
      <c r="D405" s="254">
        <v>655</v>
      </c>
      <c r="E405" s="428">
        <v>0</v>
      </c>
      <c r="F405" s="428"/>
      <c r="G405" s="254">
        <v>0</v>
      </c>
      <c r="H405" s="191">
        <v>655</v>
      </c>
    </row>
    <row r="406" spans="1:8" ht="15" customHeight="1">
      <c r="A406" s="197" t="s">
        <v>1001</v>
      </c>
      <c r="B406" s="187" t="s">
        <v>584</v>
      </c>
      <c r="C406" s="187" t="s">
        <v>1002</v>
      </c>
      <c r="D406" s="254">
        <v>1400</v>
      </c>
      <c r="E406" s="428">
        <v>0</v>
      </c>
      <c r="F406" s="428"/>
      <c r="G406" s="254">
        <v>0</v>
      </c>
      <c r="H406" s="191">
        <v>1400</v>
      </c>
    </row>
    <row r="407" spans="1:8" ht="15" customHeight="1">
      <c r="A407" s="197" t="s">
        <v>1003</v>
      </c>
      <c r="B407" s="187" t="s">
        <v>584</v>
      </c>
      <c r="C407" s="187" t="s">
        <v>1004</v>
      </c>
      <c r="D407" s="254">
        <v>160.02000000000001</v>
      </c>
      <c r="E407" s="428">
        <v>0</v>
      </c>
      <c r="F407" s="428"/>
      <c r="G407" s="254">
        <v>0</v>
      </c>
      <c r="H407" s="191">
        <v>160.02000000000001</v>
      </c>
    </row>
    <row r="408" spans="1:8" ht="15" customHeight="1">
      <c r="A408" s="197" t="s">
        <v>1005</v>
      </c>
      <c r="B408" s="187" t="s">
        <v>584</v>
      </c>
      <c r="C408" s="187" t="s">
        <v>399</v>
      </c>
      <c r="D408" s="254">
        <v>31668</v>
      </c>
      <c r="E408" s="428">
        <v>0</v>
      </c>
      <c r="F408" s="428"/>
      <c r="G408" s="254">
        <v>348</v>
      </c>
      <c r="H408" s="191">
        <v>32016</v>
      </c>
    </row>
    <row r="409" spans="1:8" ht="15" customHeight="1">
      <c r="A409" s="197" t="s">
        <v>1006</v>
      </c>
      <c r="B409" s="187" t="s">
        <v>584</v>
      </c>
      <c r="C409" s="187" t="s">
        <v>1007</v>
      </c>
      <c r="D409" s="254">
        <v>240</v>
      </c>
      <c r="E409" s="428">
        <v>0</v>
      </c>
      <c r="F409" s="428"/>
      <c r="G409" s="254">
        <v>0</v>
      </c>
      <c r="H409" s="191">
        <v>240</v>
      </c>
    </row>
    <row r="410" spans="1:8" ht="15" customHeight="1">
      <c r="A410" s="197" t="s">
        <v>1008</v>
      </c>
      <c r="B410" s="187" t="s">
        <v>584</v>
      </c>
      <c r="C410" s="187" t="s">
        <v>864</v>
      </c>
      <c r="D410" s="254">
        <v>14529.6</v>
      </c>
      <c r="E410" s="428">
        <v>0</v>
      </c>
      <c r="F410" s="428"/>
      <c r="G410" s="254">
        <v>0</v>
      </c>
      <c r="H410" s="191">
        <v>14529.6</v>
      </c>
    </row>
    <row r="411" spans="1:8" ht="15" customHeight="1">
      <c r="A411" s="197" t="s">
        <v>1009</v>
      </c>
      <c r="B411" s="187" t="s">
        <v>584</v>
      </c>
      <c r="C411" s="187" t="s">
        <v>1010</v>
      </c>
      <c r="D411" s="254">
        <v>57</v>
      </c>
      <c r="E411" s="428">
        <v>0</v>
      </c>
      <c r="F411" s="428"/>
      <c r="G411" s="254">
        <v>0</v>
      </c>
      <c r="H411" s="191">
        <v>57</v>
      </c>
    </row>
    <row r="412" spans="1:8" ht="15" customHeight="1">
      <c r="A412" s="197" t="s">
        <v>1011</v>
      </c>
      <c r="B412" s="187" t="s">
        <v>584</v>
      </c>
      <c r="C412" s="187" t="s">
        <v>1012</v>
      </c>
      <c r="D412" s="254">
        <v>333</v>
      </c>
      <c r="E412" s="428">
        <v>0</v>
      </c>
      <c r="F412" s="428"/>
      <c r="G412" s="254">
        <v>0</v>
      </c>
      <c r="H412" s="191">
        <v>333</v>
      </c>
    </row>
    <row r="413" spans="1:8" ht="15" customHeight="1">
      <c r="A413" s="197" t="s">
        <v>1013</v>
      </c>
      <c r="B413" s="187" t="s">
        <v>584</v>
      </c>
      <c r="C413" s="187" t="s">
        <v>1014</v>
      </c>
      <c r="D413" s="254">
        <v>2437</v>
      </c>
      <c r="E413" s="428">
        <v>0</v>
      </c>
      <c r="F413" s="428"/>
      <c r="G413" s="254">
        <v>0</v>
      </c>
      <c r="H413" s="191">
        <v>2437</v>
      </c>
    </row>
    <row r="414" spans="1:8" ht="15" customHeight="1">
      <c r="A414" s="197" t="s">
        <v>1015</v>
      </c>
      <c r="B414" s="187" t="s">
        <v>584</v>
      </c>
      <c r="C414" s="187" t="s">
        <v>1016</v>
      </c>
      <c r="D414" s="254">
        <v>239.95</v>
      </c>
      <c r="E414" s="428">
        <v>0</v>
      </c>
      <c r="F414" s="428"/>
      <c r="G414" s="254">
        <v>0</v>
      </c>
      <c r="H414" s="191">
        <v>239.95</v>
      </c>
    </row>
    <row r="415" spans="1:8" ht="15" customHeight="1">
      <c r="A415" s="197" t="s">
        <v>1017</v>
      </c>
      <c r="B415" s="187" t="s">
        <v>584</v>
      </c>
      <c r="C415" s="187" t="s">
        <v>1018</v>
      </c>
      <c r="D415" s="254">
        <v>470</v>
      </c>
      <c r="E415" s="428">
        <v>0</v>
      </c>
      <c r="F415" s="428"/>
      <c r="G415" s="254">
        <v>0</v>
      </c>
      <c r="H415" s="191">
        <v>470</v>
      </c>
    </row>
    <row r="416" spans="1:8" ht="15" customHeight="1">
      <c r="A416" s="197" t="s">
        <v>1019</v>
      </c>
      <c r="B416" s="187" t="s">
        <v>584</v>
      </c>
      <c r="C416" s="187" t="s">
        <v>1020</v>
      </c>
      <c r="D416" s="254">
        <v>59.91</v>
      </c>
      <c r="E416" s="428">
        <v>0</v>
      </c>
      <c r="F416" s="428"/>
      <c r="G416" s="254">
        <v>0</v>
      </c>
      <c r="H416" s="191">
        <v>59.91</v>
      </c>
    </row>
    <row r="417" spans="1:8" ht="15" customHeight="1">
      <c r="A417" s="197" t="s">
        <v>1021</v>
      </c>
      <c r="B417" s="187" t="s">
        <v>584</v>
      </c>
      <c r="C417" s="187" t="s">
        <v>1022</v>
      </c>
      <c r="D417" s="255">
        <v>-38246.86</v>
      </c>
      <c r="E417" s="428">
        <v>0</v>
      </c>
      <c r="F417" s="428"/>
      <c r="G417" s="254">
        <v>0</v>
      </c>
      <c r="H417" s="192">
        <v>-38246.86</v>
      </c>
    </row>
    <row r="418" spans="1:8" ht="15" customHeight="1">
      <c r="A418" s="197" t="s">
        <v>1023</v>
      </c>
      <c r="B418" s="187" t="s">
        <v>584</v>
      </c>
      <c r="C418" s="187" t="s">
        <v>1024</v>
      </c>
      <c r="D418" s="254">
        <v>2816631.91</v>
      </c>
      <c r="E418" s="428">
        <v>0</v>
      </c>
      <c r="F418" s="428"/>
      <c r="G418" s="254">
        <v>590338.68000000005</v>
      </c>
      <c r="H418" s="191">
        <v>3406970.59</v>
      </c>
    </row>
    <row r="419" spans="1:8" ht="15" customHeight="1">
      <c r="A419" s="197" t="s">
        <v>1025</v>
      </c>
      <c r="B419" s="187" t="s">
        <v>584</v>
      </c>
      <c r="C419" s="187" t="s">
        <v>1026</v>
      </c>
      <c r="D419" s="255">
        <v>-6028.94</v>
      </c>
      <c r="E419" s="428">
        <v>13384.73</v>
      </c>
      <c r="F419" s="428"/>
      <c r="G419" s="254">
        <v>0</v>
      </c>
      <c r="H419" s="192">
        <v>-19413.669999999998</v>
      </c>
    </row>
    <row r="420" spans="1:8" ht="15" customHeight="1">
      <c r="A420" s="197" t="s">
        <v>1027</v>
      </c>
      <c r="B420" s="187" t="s">
        <v>584</v>
      </c>
      <c r="C420" s="187" t="s">
        <v>1028</v>
      </c>
      <c r="D420" s="254">
        <v>45455.31</v>
      </c>
      <c r="E420" s="428">
        <v>0</v>
      </c>
      <c r="F420" s="428"/>
      <c r="G420" s="254">
        <v>36.24</v>
      </c>
      <c r="H420" s="191">
        <v>45491.55</v>
      </c>
    </row>
    <row r="421" spans="1:8" ht="15" customHeight="1">
      <c r="A421" s="197" t="s">
        <v>1029</v>
      </c>
      <c r="B421" s="187" t="s">
        <v>584</v>
      </c>
      <c r="C421" s="187" t="s">
        <v>1030</v>
      </c>
      <c r="D421" s="254">
        <v>978.32</v>
      </c>
      <c r="E421" s="428">
        <v>0</v>
      </c>
      <c r="F421" s="428"/>
      <c r="G421" s="254">
        <v>0</v>
      </c>
      <c r="H421" s="191">
        <v>978.32</v>
      </c>
    </row>
    <row r="422" spans="1:8" ht="15" customHeight="1">
      <c r="A422" s="197" t="s">
        <v>1031</v>
      </c>
      <c r="B422" s="187" t="s">
        <v>584</v>
      </c>
      <c r="C422" s="187" t="s">
        <v>816</v>
      </c>
      <c r="D422" s="254">
        <v>14009.7</v>
      </c>
      <c r="E422" s="428">
        <v>14009.7</v>
      </c>
      <c r="F422" s="428"/>
      <c r="G422" s="254">
        <v>0</v>
      </c>
      <c r="H422" s="191">
        <v>0</v>
      </c>
    </row>
    <row r="423" spans="1:8" ht="15" customHeight="1">
      <c r="A423" s="197" t="s">
        <v>1032</v>
      </c>
      <c r="B423" s="187" t="s">
        <v>584</v>
      </c>
      <c r="C423" s="187" t="s">
        <v>494</v>
      </c>
      <c r="D423" s="254">
        <v>317525.67</v>
      </c>
      <c r="E423" s="428">
        <v>85372.86</v>
      </c>
      <c r="F423" s="428"/>
      <c r="G423" s="254">
        <v>41904.32</v>
      </c>
      <c r="H423" s="191">
        <v>274057.13</v>
      </c>
    </row>
    <row r="424" spans="1:8" ht="15" customHeight="1">
      <c r="A424" s="197" t="s">
        <v>1033</v>
      </c>
      <c r="B424" s="187" t="s">
        <v>584</v>
      </c>
      <c r="C424" s="187" t="s">
        <v>1034</v>
      </c>
      <c r="D424" s="254">
        <v>732744.02</v>
      </c>
      <c r="E424" s="428">
        <v>0</v>
      </c>
      <c r="F424" s="428"/>
      <c r="G424" s="254">
        <v>305727.05</v>
      </c>
      <c r="H424" s="191">
        <v>1038471.07</v>
      </c>
    </row>
    <row r="425" spans="1:8" ht="15" customHeight="1">
      <c r="A425" s="197" t="s">
        <v>1035</v>
      </c>
      <c r="B425" s="187" t="s">
        <v>584</v>
      </c>
      <c r="C425" s="187" t="s">
        <v>1036</v>
      </c>
      <c r="D425" s="254">
        <v>3360</v>
      </c>
      <c r="E425" s="428">
        <v>3360</v>
      </c>
      <c r="F425" s="428"/>
      <c r="G425" s="254">
        <v>0</v>
      </c>
      <c r="H425" s="191">
        <v>0</v>
      </c>
    </row>
    <row r="426" spans="1:8" ht="15" customHeight="1">
      <c r="A426" s="197" t="s">
        <v>1037</v>
      </c>
      <c r="B426" s="187" t="s">
        <v>584</v>
      </c>
      <c r="C426" s="187" t="s">
        <v>1038</v>
      </c>
      <c r="D426" s="254">
        <v>32572.79</v>
      </c>
      <c r="E426" s="428">
        <v>0</v>
      </c>
      <c r="F426" s="428"/>
      <c r="G426" s="254">
        <v>0</v>
      </c>
      <c r="H426" s="191">
        <v>32572.79</v>
      </c>
    </row>
    <row r="427" spans="1:8" ht="15" customHeight="1">
      <c r="A427" s="197" t="s">
        <v>1039</v>
      </c>
      <c r="B427" s="187" t="s">
        <v>584</v>
      </c>
      <c r="C427" s="187" t="s">
        <v>1040</v>
      </c>
      <c r="D427" s="254">
        <v>56114.559999999998</v>
      </c>
      <c r="E427" s="428">
        <v>3282.12</v>
      </c>
      <c r="F427" s="428"/>
      <c r="G427" s="254">
        <v>455.69</v>
      </c>
      <c r="H427" s="191">
        <v>53288.13</v>
      </c>
    </row>
    <row r="428" spans="1:8" ht="15" customHeight="1">
      <c r="A428" s="197" t="s">
        <v>1041</v>
      </c>
      <c r="B428" s="187" t="s">
        <v>584</v>
      </c>
      <c r="C428" s="187" t="s">
        <v>1042</v>
      </c>
      <c r="D428" s="254">
        <v>0</v>
      </c>
      <c r="E428" s="428">
        <v>2436</v>
      </c>
      <c r="F428" s="428"/>
      <c r="G428" s="254">
        <v>2436</v>
      </c>
      <c r="H428" s="191">
        <v>0</v>
      </c>
    </row>
    <row r="429" spans="1:8" ht="15" customHeight="1">
      <c r="A429" s="197" t="s">
        <v>1043</v>
      </c>
      <c r="B429" s="187" t="s">
        <v>584</v>
      </c>
      <c r="C429" s="187" t="s">
        <v>1044</v>
      </c>
      <c r="D429" s="254">
        <v>1914.01</v>
      </c>
      <c r="E429" s="428">
        <v>800</v>
      </c>
      <c r="F429" s="428"/>
      <c r="G429" s="254">
        <v>0</v>
      </c>
      <c r="H429" s="191">
        <v>1114.01</v>
      </c>
    </row>
    <row r="430" spans="1:8" ht="15" customHeight="1">
      <c r="A430" s="197" t="s">
        <v>1045</v>
      </c>
      <c r="B430" s="187" t="s">
        <v>584</v>
      </c>
      <c r="C430" s="187" t="s">
        <v>1046</v>
      </c>
      <c r="D430" s="254">
        <v>2236</v>
      </c>
      <c r="E430" s="428">
        <v>0</v>
      </c>
      <c r="F430" s="428"/>
      <c r="G430" s="254">
        <v>0</v>
      </c>
      <c r="H430" s="191">
        <v>2236</v>
      </c>
    </row>
    <row r="431" spans="1:8" ht="15" customHeight="1">
      <c r="A431" s="197" t="s">
        <v>1047</v>
      </c>
      <c r="B431" s="187" t="s">
        <v>584</v>
      </c>
      <c r="C431" s="187" t="s">
        <v>1048</v>
      </c>
      <c r="D431" s="254">
        <v>505</v>
      </c>
      <c r="E431" s="428">
        <v>0</v>
      </c>
      <c r="F431" s="428"/>
      <c r="G431" s="254">
        <v>0</v>
      </c>
      <c r="H431" s="191">
        <v>505</v>
      </c>
    </row>
    <row r="432" spans="1:8" ht="15" customHeight="1">
      <c r="A432" s="197" t="s">
        <v>1049</v>
      </c>
      <c r="B432" s="187" t="s">
        <v>584</v>
      </c>
      <c r="C432" s="187" t="s">
        <v>1050</v>
      </c>
      <c r="D432" s="254">
        <v>2731</v>
      </c>
      <c r="E432" s="428">
        <v>0</v>
      </c>
      <c r="F432" s="428"/>
      <c r="G432" s="254">
        <v>0</v>
      </c>
      <c r="H432" s="191">
        <v>2731</v>
      </c>
    </row>
    <row r="433" spans="1:8" ht="15" customHeight="1">
      <c r="A433" s="197" t="s">
        <v>1051</v>
      </c>
      <c r="B433" s="187" t="s">
        <v>584</v>
      </c>
      <c r="C433" s="187" t="s">
        <v>1052</v>
      </c>
      <c r="D433" s="254">
        <v>281894.36</v>
      </c>
      <c r="E433" s="428">
        <v>26316.42</v>
      </c>
      <c r="F433" s="428"/>
      <c r="G433" s="254">
        <v>157486.46</v>
      </c>
      <c r="H433" s="191">
        <v>413064.4</v>
      </c>
    </row>
    <row r="434" spans="1:8" ht="15" customHeight="1">
      <c r="A434" s="197" t="s">
        <v>1053</v>
      </c>
      <c r="B434" s="187" t="s">
        <v>584</v>
      </c>
      <c r="C434" s="187" t="s">
        <v>1054</v>
      </c>
      <c r="D434" s="254">
        <v>2592</v>
      </c>
      <c r="E434" s="428">
        <v>0</v>
      </c>
      <c r="F434" s="428"/>
      <c r="G434" s="254">
        <v>0</v>
      </c>
      <c r="H434" s="191">
        <v>2592</v>
      </c>
    </row>
    <row r="435" spans="1:8" ht="15" customHeight="1">
      <c r="A435" s="197" t="s">
        <v>1055</v>
      </c>
      <c r="B435" s="187" t="s">
        <v>584</v>
      </c>
      <c r="C435" s="187" t="s">
        <v>1056</v>
      </c>
      <c r="D435" s="254">
        <v>450</v>
      </c>
      <c r="E435" s="428">
        <v>0</v>
      </c>
      <c r="F435" s="428"/>
      <c r="G435" s="254">
        <v>0</v>
      </c>
      <c r="H435" s="191">
        <v>450</v>
      </c>
    </row>
    <row r="436" spans="1:8" ht="15" customHeight="1">
      <c r="A436" s="197" t="s">
        <v>1057</v>
      </c>
      <c r="B436" s="187" t="s">
        <v>584</v>
      </c>
      <c r="C436" s="187" t="s">
        <v>1058</v>
      </c>
      <c r="D436" s="254">
        <v>570</v>
      </c>
      <c r="E436" s="428">
        <v>0</v>
      </c>
      <c r="F436" s="428"/>
      <c r="G436" s="254">
        <v>0</v>
      </c>
      <c r="H436" s="191">
        <v>570</v>
      </c>
    </row>
    <row r="437" spans="1:8">
      <c r="A437" s="197" t="s">
        <v>1059</v>
      </c>
      <c r="B437" s="187" t="s">
        <v>584</v>
      </c>
      <c r="C437" s="187" t="s">
        <v>1060</v>
      </c>
      <c r="D437" s="254">
        <v>517666.11</v>
      </c>
      <c r="E437" s="428">
        <v>166585.24</v>
      </c>
      <c r="F437" s="428"/>
      <c r="G437" s="254">
        <v>146568</v>
      </c>
      <c r="H437" s="191">
        <v>497648.87</v>
      </c>
    </row>
    <row r="438" spans="1:8" ht="15" customHeight="1">
      <c r="A438" s="197" t="s">
        <v>1061</v>
      </c>
      <c r="B438" s="187" t="s">
        <v>584</v>
      </c>
      <c r="C438" s="187" t="s">
        <v>924</v>
      </c>
      <c r="D438" s="254">
        <v>450</v>
      </c>
      <c r="E438" s="428">
        <v>0</v>
      </c>
      <c r="F438" s="428"/>
      <c r="G438" s="254">
        <v>0</v>
      </c>
      <c r="H438" s="191">
        <v>450</v>
      </c>
    </row>
    <row r="439" spans="1:8" ht="15" customHeight="1">
      <c r="A439" s="197" t="s">
        <v>1062</v>
      </c>
      <c r="B439" s="187" t="s">
        <v>584</v>
      </c>
      <c r="C439" s="187" t="s">
        <v>1063</v>
      </c>
      <c r="D439" s="254">
        <v>2164.4699999999998</v>
      </c>
      <c r="E439" s="428">
        <v>0</v>
      </c>
      <c r="F439" s="428"/>
      <c r="G439" s="254">
        <v>0</v>
      </c>
      <c r="H439" s="191">
        <v>2164.4699999999998</v>
      </c>
    </row>
    <row r="440" spans="1:8" ht="15" customHeight="1">
      <c r="A440" s="197" t="s">
        <v>1064</v>
      </c>
      <c r="B440" s="187" t="s">
        <v>584</v>
      </c>
      <c r="C440" s="187" t="s">
        <v>1065</v>
      </c>
      <c r="D440" s="254">
        <v>811.79</v>
      </c>
      <c r="E440" s="428">
        <v>0</v>
      </c>
      <c r="F440" s="428"/>
      <c r="G440" s="254">
        <v>0</v>
      </c>
      <c r="H440" s="191">
        <v>811.79</v>
      </c>
    </row>
    <row r="441" spans="1:8" ht="15" customHeight="1">
      <c r="A441" s="197" t="s">
        <v>1066</v>
      </c>
      <c r="B441" s="187" t="s">
        <v>584</v>
      </c>
      <c r="C441" s="187" t="s">
        <v>1067</v>
      </c>
      <c r="D441" s="254">
        <v>21912</v>
      </c>
      <c r="E441" s="428">
        <v>0</v>
      </c>
      <c r="F441" s="428"/>
      <c r="G441" s="254">
        <v>0</v>
      </c>
      <c r="H441" s="191">
        <v>21912</v>
      </c>
    </row>
    <row r="442" spans="1:8" ht="15" customHeight="1">
      <c r="A442" s="197" t="s">
        <v>1068</v>
      </c>
      <c r="B442" s="187" t="s">
        <v>584</v>
      </c>
      <c r="C442" s="187" t="s">
        <v>1069</v>
      </c>
      <c r="D442" s="254">
        <v>345</v>
      </c>
      <c r="E442" s="428">
        <v>0</v>
      </c>
      <c r="F442" s="428"/>
      <c r="G442" s="254">
        <v>0</v>
      </c>
      <c r="H442" s="191">
        <v>345</v>
      </c>
    </row>
    <row r="443" spans="1:8" ht="15" customHeight="1">
      <c r="A443" s="197" t="s">
        <v>1070</v>
      </c>
      <c r="B443" s="187" t="s">
        <v>584</v>
      </c>
      <c r="C443" s="187" t="s">
        <v>1071</v>
      </c>
      <c r="D443" s="254">
        <v>3274.78</v>
      </c>
      <c r="E443" s="428">
        <v>0</v>
      </c>
      <c r="F443" s="428"/>
      <c r="G443" s="254">
        <v>0</v>
      </c>
      <c r="H443" s="191">
        <v>3274.78</v>
      </c>
    </row>
    <row r="444" spans="1:8" ht="15" customHeight="1">
      <c r="A444" s="197" t="s">
        <v>1072</v>
      </c>
      <c r="B444" s="187" t="s">
        <v>584</v>
      </c>
      <c r="C444" s="187" t="s">
        <v>1073</v>
      </c>
      <c r="D444" s="254">
        <v>11693.97</v>
      </c>
      <c r="E444" s="428">
        <v>0</v>
      </c>
      <c r="F444" s="428"/>
      <c r="G444" s="254">
        <v>0</v>
      </c>
      <c r="H444" s="191">
        <v>11693.97</v>
      </c>
    </row>
    <row r="445" spans="1:8">
      <c r="A445" s="197" t="s">
        <v>1074</v>
      </c>
      <c r="B445" s="187" t="s">
        <v>584</v>
      </c>
      <c r="C445" s="187" t="s">
        <v>1075</v>
      </c>
      <c r="D445" s="254">
        <v>180</v>
      </c>
      <c r="E445" s="428">
        <v>0</v>
      </c>
      <c r="F445" s="428"/>
      <c r="G445" s="254">
        <v>0</v>
      </c>
      <c r="H445" s="191">
        <v>180</v>
      </c>
    </row>
    <row r="446" spans="1:8" ht="15" customHeight="1">
      <c r="A446" s="197" t="s">
        <v>1076</v>
      </c>
      <c r="B446" s="187" t="s">
        <v>584</v>
      </c>
      <c r="C446" s="187" t="s">
        <v>1077</v>
      </c>
      <c r="D446" s="254">
        <v>414.98</v>
      </c>
      <c r="E446" s="428">
        <v>0</v>
      </c>
      <c r="F446" s="428"/>
      <c r="G446" s="254">
        <v>0</v>
      </c>
      <c r="H446" s="191">
        <v>414.98</v>
      </c>
    </row>
    <row r="447" spans="1:8" ht="15" customHeight="1">
      <c r="A447" s="197" t="s">
        <v>1078</v>
      </c>
      <c r="B447" s="187" t="s">
        <v>584</v>
      </c>
      <c r="C447" s="187" t="s">
        <v>1079</v>
      </c>
      <c r="D447" s="254">
        <v>165.58</v>
      </c>
      <c r="E447" s="428">
        <v>0</v>
      </c>
      <c r="F447" s="428"/>
      <c r="G447" s="254">
        <v>0</v>
      </c>
      <c r="H447" s="191">
        <v>165.58</v>
      </c>
    </row>
    <row r="448" spans="1:8">
      <c r="A448" s="197" t="s">
        <v>1080</v>
      </c>
      <c r="B448" s="187" t="s">
        <v>584</v>
      </c>
      <c r="C448" s="187" t="s">
        <v>1081</v>
      </c>
      <c r="D448" s="254">
        <v>1110.42</v>
      </c>
      <c r="E448" s="428">
        <v>0</v>
      </c>
      <c r="F448" s="428"/>
      <c r="G448" s="254">
        <v>0</v>
      </c>
      <c r="H448" s="191">
        <v>1110.42</v>
      </c>
    </row>
    <row r="449" spans="1:8" ht="15" customHeight="1">
      <c r="A449" s="197" t="s">
        <v>1082</v>
      </c>
      <c r="B449" s="187" t="s">
        <v>584</v>
      </c>
      <c r="C449" s="187" t="s">
        <v>1083</v>
      </c>
      <c r="D449" s="254">
        <v>1333</v>
      </c>
      <c r="E449" s="428">
        <v>0</v>
      </c>
      <c r="F449" s="428"/>
      <c r="G449" s="254">
        <v>0</v>
      </c>
      <c r="H449" s="191">
        <v>1333</v>
      </c>
    </row>
    <row r="450" spans="1:8" ht="15" customHeight="1">
      <c r="A450" s="197" t="s">
        <v>1084</v>
      </c>
      <c r="B450" s="187" t="s">
        <v>584</v>
      </c>
      <c r="C450" s="187" t="s">
        <v>1085</v>
      </c>
      <c r="D450" s="254">
        <v>500.7</v>
      </c>
      <c r="E450" s="428">
        <v>0</v>
      </c>
      <c r="F450" s="428"/>
      <c r="G450" s="254">
        <v>0</v>
      </c>
      <c r="H450" s="191">
        <v>500.7</v>
      </c>
    </row>
    <row r="451" spans="1:8" ht="15" customHeight="1">
      <c r="A451" s="197" t="s">
        <v>1086</v>
      </c>
      <c r="B451" s="187" t="s">
        <v>584</v>
      </c>
      <c r="C451" s="187" t="s">
        <v>1087</v>
      </c>
      <c r="D451" s="254">
        <v>1524</v>
      </c>
      <c r="E451" s="428">
        <v>0</v>
      </c>
      <c r="F451" s="428"/>
      <c r="G451" s="254">
        <v>0</v>
      </c>
      <c r="H451" s="191">
        <v>1524</v>
      </c>
    </row>
    <row r="452" spans="1:8" ht="15" customHeight="1">
      <c r="A452" s="197" t="s">
        <v>1088</v>
      </c>
      <c r="B452" s="187" t="s">
        <v>584</v>
      </c>
      <c r="C452" s="187" t="s">
        <v>1089</v>
      </c>
      <c r="D452" s="254">
        <v>821.7</v>
      </c>
      <c r="E452" s="428">
        <v>0</v>
      </c>
      <c r="F452" s="428"/>
      <c r="G452" s="254">
        <v>0</v>
      </c>
      <c r="H452" s="191">
        <v>821.7</v>
      </c>
    </row>
    <row r="453" spans="1:8" ht="15" customHeight="1">
      <c r="A453" s="197" t="s">
        <v>1090</v>
      </c>
      <c r="B453" s="187" t="s">
        <v>584</v>
      </c>
      <c r="C453" s="187" t="s">
        <v>822</v>
      </c>
      <c r="D453" s="254">
        <v>4170</v>
      </c>
      <c r="E453" s="428">
        <v>0</v>
      </c>
      <c r="F453" s="428"/>
      <c r="G453" s="254">
        <v>0</v>
      </c>
      <c r="H453" s="191">
        <v>4170</v>
      </c>
    </row>
    <row r="454" spans="1:8" ht="15" customHeight="1">
      <c r="A454" s="197" t="s">
        <v>1091</v>
      </c>
      <c r="B454" s="187" t="s">
        <v>584</v>
      </c>
      <c r="C454" s="187" t="s">
        <v>780</v>
      </c>
      <c r="D454" s="254">
        <v>40711.360000000001</v>
      </c>
      <c r="E454" s="428">
        <v>0</v>
      </c>
      <c r="F454" s="428"/>
      <c r="G454" s="254">
        <v>0</v>
      </c>
      <c r="H454" s="191">
        <v>40711.360000000001</v>
      </c>
    </row>
    <row r="455" spans="1:8" ht="15" customHeight="1">
      <c r="A455" s="197" t="s">
        <v>1092</v>
      </c>
      <c r="B455" s="187" t="s">
        <v>584</v>
      </c>
      <c r="C455" s="187" t="s">
        <v>1093</v>
      </c>
      <c r="D455" s="254">
        <v>243.9</v>
      </c>
      <c r="E455" s="428">
        <v>0</v>
      </c>
      <c r="F455" s="428"/>
      <c r="G455" s="254">
        <v>0</v>
      </c>
      <c r="H455" s="191">
        <v>243.9</v>
      </c>
    </row>
    <row r="456" spans="1:8" ht="15" customHeight="1">
      <c r="A456" s="197" t="s">
        <v>1094</v>
      </c>
      <c r="B456" s="187" t="s">
        <v>584</v>
      </c>
      <c r="C456" s="187" t="s">
        <v>1095</v>
      </c>
      <c r="D456" s="254">
        <v>1322</v>
      </c>
      <c r="E456" s="428">
        <v>0</v>
      </c>
      <c r="F456" s="428"/>
      <c r="G456" s="254">
        <v>0</v>
      </c>
      <c r="H456" s="191">
        <v>1322</v>
      </c>
    </row>
    <row r="457" spans="1:8" ht="15" customHeight="1">
      <c r="A457" s="197" t="s">
        <v>1096</v>
      </c>
      <c r="B457" s="187" t="s">
        <v>584</v>
      </c>
      <c r="C457" s="187" t="s">
        <v>818</v>
      </c>
      <c r="D457" s="254">
        <v>318429.17</v>
      </c>
      <c r="E457" s="428">
        <v>8649.7000000000007</v>
      </c>
      <c r="F457" s="428"/>
      <c r="G457" s="254">
        <v>0</v>
      </c>
      <c r="H457" s="191">
        <v>309779.46999999997</v>
      </c>
    </row>
    <row r="458" spans="1:8" ht="15" customHeight="1">
      <c r="A458" s="197" t="s">
        <v>1097</v>
      </c>
      <c r="B458" s="187" t="s">
        <v>584</v>
      </c>
      <c r="C458" s="187" t="s">
        <v>1098</v>
      </c>
      <c r="D458" s="254">
        <v>1000</v>
      </c>
      <c r="E458" s="428">
        <v>0</v>
      </c>
      <c r="F458" s="428"/>
      <c r="G458" s="254">
        <v>0</v>
      </c>
      <c r="H458" s="191">
        <v>1000</v>
      </c>
    </row>
    <row r="459" spans="1:8" ht="15" customHeight="1">
      <c r="A459" s="197" t="s">
        <v>1099</v>
      </c>
      <c r="B459" s="187" t="s">
        <v>584</v>
      </c>
      <c r="C459" s="187" t="s">
        <v>1100</v>
      </c>
      <c r="D459" s="254">
        <v>11600</v>
      </c>
      <c r="E459" s="428">
        <v>0</v>
      </c>
      <c r="F459" s="428"/>
      <c r="G459" s="254">
        <v>0</v>
      </c>
      <c r="H459" s="191">
        <v>11600</v>
      </c>
    </row>
    <row r="460" spans="1:8">
      <c r="A460" s="197" t="s">
        <v>1101</v>
      </c>
      <c r="B460" s="187" t="s">
        <v>584</v>
      </c>
      <c r="C460" s="187" t="s">
        <v>1102</v>
      </c>
      <c r="D460" s="254">
        <v>876</v>
      </c>
      <c r="E460" s="428">
        <v>0</v>
      </c>
      <c r="F460" s="428"/>
      <c r="G460" s="254">
        <v>0</v>
      </c>
      <c r="H460" s="191">
        <v>876</v>
      </c>
    </row>
    <row r="461" spans="1:8" ht="15" customHeight="1">
      <c r="A461" s="197" t="s">
        <v>1103</v>
      </c>
      <c r="B461" s="187" t="s">
        <v>584</v>
      </c>
      <c r="C461" s="187" t="s">
        <v>1104</v>
      </c>
      <c r="D461" s="254">
        <v>684</v>
      </c>
      <c r="E461" s="428">
        <v>0</v>
      </c>
      <c r="F461" s="428"/>
      <c r="G461" s="254">
        <v>0</v>
      </c>
      <c r="H461" s="191">
        <v>684</v>
      </c>
    </row>
    <row r="462" spans="1:8" ht="15" customHeight="1">
      <c r="A462" s="197" t="s">
        <v>1105</v>
      </c>
      <c r="B462" s="187" t="s">
        <v>584</v>
      </c>
      <c r="C462" s="187" t="s">
        <v>1106</v>
      </c>
      <c r="D462" s="254">
        <v>965</v>
      </c>
      <c r="E462" s="428">
        <v>0</v>
      </c>
      <c r="F462" s="428"/>
      <c r="G462" s="254">
        <v>0</v>
      </c>
      <c r="H462" s="191">
        <v>965</v>
      </c>
    </row>
    <row r="463" spans="1:8" ht="15" customHeight="1">
      <c r="A463" s="197" t="s">
        <v>1107</v>
      </c>
      <c r="B463" s="187" t="s">
        <v>584</v>
      </c>
      <c r="C463" s="187" t="s">
        <v>1108</v>
      </c>
      <c r="D463" s="254">
        <v>999.01</v>
      </c>
      <c r="E463" s="428">
        <v>0</v>
      </c>
      <c r="F463" s="428"/>
      <c r="G463" s="254">
        <v>0</v>
      </c>
      <c r="H463" s="191">
        <v>999.01</v>
      </c>
    </row>
    <row r="464" spans="1:8" ht="15" customHeight="1">
      <c r="A464" s="197" t="s">
        <v>1109</v>
      </c>
      <c r="B464" s="187" t="s">
        <v>584</v>
      </c>
      <c r="C464" s="187" t="s">
        <v>1110</v>
      </c>
      <c r="D464" s="254">
        <v>103.38</v>
      </c>
      <c r="E464" s="428">
        <v>0</v>
      </c>
      <c r="F464" s="428"/>
      <c r="G464" s="254">
        <v>0</v>
      </c>
      <c r="H464" s="191">
        <v>103.38</v>
      </c>
    </row>
    <row r="465" spans="1:8" ht="15" customHeight="1">
      <c r="A465" s="197" t="s">
        <v>1111</v>
      </c>
      <c r="B465" s="187" t="s">
        <v>584</v>
      </c>
      <c r="C465" s="187" t="s">
        <v>1112</v>
      </c>
      <c r="D465" s="254">
        <v>65.08</v>
      </c>
      <c r="E465" s="428">
        <v>0</v>
      </c>
      <c r="F465" s="428"/>
      <c r="G465" s="254">
        <v>0</v>
      </c>
      <c r="H465" s="191">
        <v>65.08</v>
      </c>
    </row>
    <row r="466" spans="1:8" ht="15" customHeight="1">
      <c r="A466" s="197" t="s">
        <v>1113</v>
      </c>
      <c r="B466" s="187" t="s">
        <v>584</v>
      </c>
      <c r="C466" s="187" t="s">
        <v>1114</v>
      </c>
      <c r="D466" s="254">
        <v>560</v>
      </c>
      <c r="E466" s="428">
        <v>0</v>
      </c>
      <c r="F466" s="428"/>
      <c r="G466" s="254">
        <v>0</v>
      </c>
      <c r="H466" s="191">
        <v>560</v>
      </c>
    </row>
    <row r="467" spans="1:8" ht="15" customHeight="1">
      <c r="A467" s="197" t="s">
        <v>1115</v>
      </c>
      <c r="B467" s="187" t="s">
        <v>584</v>
      </c>
      <c r="C467" s="187" t="s">
        <v>920</v>
      </c>
      <c r="D467" s="255">
        <v>-51291.3</v>
      </c>
      <c r="E467" s="428">
        <v>0</v>
      </c>
      <c r="F467" s="428"/>
      <c r="G467" s="254">
        <v>0</v>
      </c>
      <c r="H467" s="192">
        <v>-51291.3</v>
      </c>
    </row>
    <row r="468" spans="1:8" ht="15" customHeight="1">
      <c r="A468" s="197" t="s">
        <v>1116</v>
      </c>
      <c r="B468" s="187" t="s">
        <v>584</v>
      </c>
      <c r="C468" s="187" t="s">
        <v>1117</v>
      </c>
      <c r="D468" s="254">
        <v>34720</v>
      </c>
      <c r="E468" s="428">
        <v>34720</v>
      </c>
      <c r="F468" s="428"/>
      <c r="G468" s="254">
        <v>61600</v>
      </c>
      <c r="H468" s="191">
        <v>61600</v>
      </c>
    </row>
    <row r="469" spans="1:8" ht="15" customHeight="1">
      <c r="A469" s="197" t="s">
        <v>1118</v>
      </c>
      <c r="B469" s="187" t="s">
        <v>584</v>
      </c>
      <c r="C469" s="187" t="s">
        <v>1119</v>
      </c>
      <c r="D469" s="254">
        <v>1705</v>
      </c>
      <c r="E469" s="428">
        <v>0</v>
      </c>
      <c r="F469" s="428"/>
      <c r="G469" s="254">
        <v>0</v>
      </c>
      <c r="H469" s="191">
        <v>1705</v>
      </c>
    </row>
    <row r="470" spans="1:8" ht="15" customHeight="1">
      <c r="A470" s="197" t="s">
        <v>1120</v>
      </c>
      <c r="B470" s="187" t="s">
        <v>584</v>
      </c>
      <c r="C470" s="187" t="s">
        <v>1121</v>
      </c>
      <c r="D470" s="254">
        <v>1</v>
      </c>
      <c r="E470" s="428">
        <v>0</v>
      </c>
      <c r="F470" s="428"/>
      <c r="G470" s="254">
        <v>2777.64</v>
      </c>
      <c r="H470" s="191">
        <v>2778.64</v>
      </c>
    </row>
    <row r="471" spans="1:8" ht="15" customHeight="1">
      <c r="A471" s="197" t="s">
        <v>1122</v>
      </c>
      <c r="B471" s="187" t="s">
        <v>584</v>
      </c>
      <c r="C471" s="187" t="s">
        <v>1123</v>
      </c>
      <c r="D471" s="254">
        <v>5800</v>
      </c>
      <c r="E471" s="428">
        <v>0</v>
      </c>
      <c r="F471" s="428"/>
      <c r="G471" s="254">
        <v>0</v>
      </c>
      <c r="H471" s="191">
        <v>5800</v>
      </c>
    </row>
    <row r="472" spans="1:8" ht="15" customHeight="1">
      <c r="A472" s="197" t="s">
        <v>1124</v>
      </c>
      <c r="B472" s="187" t="s">
        <v>584</v>
      </c>
      <c r="C472" s="187" t="s">
        <v>1125</v>
      </c>
      <c r="D472" s="254">
        <v>15672</v>
      </c>
      <c r="E472" s="428">
        <v>0</v>
      </c>
      <c r="F472" s="428"/>
      <c r="G472" s="254">
        <v>0</v>
      </c>
      <c r="H472" s="191">
        <v>15672</v>
      </c>
    </row>
    <row r="473" spans="1:8" ht="15" customHeight="1">
      <c r="A473" s="197" t="s">
        <v>1126</v>
      </c>
      <c r="B473" s="187" t="s">
        <v>584</v>
      </c>
      <c r="C473" s="187" t="s">
        <v>942</v>
      </c>
      <c r="D473" s="254">
        <v>454</v>
      </c>
      <c r="E473" s="428">
        <v>0</v>
      </c>
      <c r="F473" s="428"/>
      <c r="G473" s="254">
        <v>0</v>
      </c>
      <c r="H473" s="191">
        <v>454</v>
      </c>
    </row>
    <row r="474" spans="1:8" ht="15" customHeight="1">
      <c r="A474" s="197" t="s">
        <v>1127</v>
      </c>
      <c r="B474" s="187" t="s">
        <v>584</v>
      </c>
      <c r="C474" s="187" t="s">
        <v>431</v>
      </c>
      <c r="D474" s="255">
        <v>-288521.42</v>
      </c>
      <c r="E474" s="428">
        <v>176388.7</v>
      </c>
      <c r="F474" s="428"/>
      <c r="G474" s="254">
        <v>47460.37</v>
      </c>
      <c r="H474" s="192">
        <v>-417449.75</v>
      </c>
    </row>
    <row r="475" spans="1:8">
      <c r="A475" s="197" t="s">
        <v>1128</v>
      </c>
      <c r="B475" s="187" t="s">
        <v>584</v>
      </c>
      <c r="C475" s="187" t="s">
        <v>1129</v>
      </c>
      <c r="D475" s="254">
        <v>183545.92</v>
      </c>
      <c r="E475" s="428">
        <v>97265.38</v>
      </c>
      <c r="F475" s="428"/>
      <c r="G475" s="254">
        <v>80510.09</v>
      </c>
      <c r="H475" s="191">
        <v>166790.63</v>
      </c>
    </row>
    <row r="476" spans="1:8" ht="15" customHeight="1">
      <c r="A476" s="197" t="s">
        <v>1130</v>
      </c>
      <c r="B476" s="187" t="s">
        <v>584</v>
      </c>
      <c r="C476" s="187" t="s">
        <v>1131</v>
      </c>
      <c r="D476" s="255">
        <v>-196907.46</v>
      </c>
      <c r="E476" s="428">
        <v>0</v>
      </c>
      <c r="F476" s="428"/>
      <c r="G476" s="254">
        <v>0</v>
      </c>
      <c r="H476" s="192">
        <v>-196907.46</v>
      </c>
    </row>
    <row r="477" spans="1:8" ht="15" customHeight="1">
      <c r="A477" s="197" t="s">
        <v>1132</v>
      </c>
      <c r="B477" s="187" t="s">
        <v>584</v>
      </c>
      <c r="C477" s="187" t="s">
        <v>1133</v>
      </c>
      <c r="D477" s="254">
        <v>16800</v>
      </c>
      <c r="E477" s="428">
        <v>0</v>
      </c>
      <c r="F477" s="428"/>
      <c r="G477" s="254">
        <v>0</v>
      </c>
      <c r="H477" s="191">
        <v>16800</v>
      </c>
    </row>
    <row r="478" spans="1:8" ht="15" customHeight="1">
      <c r="A478" s="197" t="s">
        <v>1134</v>
      </c>
      <c r="B478" s="187" t="s">
        <v>584</v>
      </c>
      <c r="C478" s="187" t="s">
        <v>1135</v>
      </c>
      <c r="D478" s="254">
        <v>1128</v>
      </c>
      <c r="E478" s="428">
        <v>0</v>
      </c>
      <c r="F478" s="428"/>
      <c r="G478" s="254">
        <v>0</v>
      </c>
      <c r="H478" s="191">
        <v>1128</v>
      </c>
    </row>
    <row r="479" spans="1:8" ht="15" customHeight="1">
      <c r="A479" s="197" t="s">
        <v>1136</v>
      </c>
      <c r="B479" s="187" t="s">
        <v>584</v>
      </c>
      <c r="C479" s="187" t="s">
        <v>1137</v>
      </c>
      <c r="D479" s="254">
        <v>0.01</v>
      </c>
      <c r="E479" s="428">
        <v>0</v>
      </c>
      <c r="F479" s="428"/>
      <c r="G479" s="254">
        <v>0</v>
      </c>
      <c r="H479" s="191">
        <v>0.01</v>
      </c>
    </row>
    <row r="480" spans="1:8" ht="15" customHeight="1">
      <c r="A480" s="197" t="s">
        <v>1138</v>
      </c>
      <c r="B480" s="187" t="s">
        <v>584</v>
      </c>
      <c r="C480" s="187" t="s">
        <v>872</v>
      </c>
      <c r="D480" s="254">
        <v>1232</v>
      </c>
      <c r="E480" s="428">
        <v>0</v>
      </c>
      <c r="F480" s="428"/>
      <c r="G480" s="254">
        <v>0</v>
      </c>
      <c r="H480" s="191">
        <v>1232</v>
      </c>
    </row>
    <row r="481" spans="1:8" ht="15" customHeight="1">
      <c r="A481" s="197" t="s">
        <v>1139</v>
      </c>
      <c r="B481" s="187" t="s">
        <v>584</v>
      </c>
      <c r="C481" s="187" t="s">
        <v>1140</v>
      </c>
      <c r="D481" s="254">
        <v>27</v>
      </c>
      <c r="E481" s="428">
        <v>0</v>
      </c>
      <c r="F481" s="428"/>
      <c r="G481" s="254">
        <v>0</v>
      </c>
      <c r="H481" s="191">
        <v>27</v>
      </c>
    </row>
    <row r="482" spans="1:8">
      <c r="A482" s="197" t="s">
        <v>1141</v>
      </c>
      <c r="B482" s="187" t="s">
        <v>584</v>
      </c>
      <c r="C482" s="187" t="s">
        <v>1142</v>
      </c>
      <c r="D482" s="254">
        <v>499.95</v>
      </c>
      <c r="E482" s="428">
        <v>0</v>
      </c>
      <c r="F482" s="428"/>
      <c r="G482" s="254">
        <v>0</v>
      </c>
      <c r="H482" s="191">
        <v>499.95</v>
      </c>
    </row>
    <row r="483" spans="1:8" ht="15" customHeight="1">
      <c r="A483" s="197" t="s">
        <v>1143</v>
      </c>
      <c r="B483" s="187" t="s">
        <v>584</v>
      </c>
      <c r="C483" s="187" t="s">
        <v>1144</v>
      </c>
      <c r="D483" s="254">
        <v>306</v>
      </c>
      <c r="E483" s="428">
        <v>0</v>
      </c>
      <c r="F483" s="428"/>
      <c r="G483" s="254">
        <v>0</v>
      </c>
      <c r="H483" s="191">
        <v>306</v>
      </c>
    </row>
    <row r="484" spans="1:8" ht="15" customHeight="1">
      <c r="A484" s="197" t="s">
        <v>1145</v>
      </c>
      <c r="B484" s="187" t="s">
        <v>584</v>
      </c>
      <c r="C484" s="187" t="s">
        <v>1146</v>
      </c>
      <c r="D484" s="254">
        <v>250</v>
      </c>
      <c r="E484" s="428">
        <v>0</v>
      </c>
      <c r="F484" s="428"/>
      <c r="G484" s="254">
        <v>0</v>
      </c>
      <c r="H484" s="191">
        <v>250</v>
      </c>
    </row>
    <row r="485" spans="1:8" ht="15" customHeight="1">
      <c r="A485" s="197" t="s">
        <v>1147</v>
      </c>
      <c r="B485" s="187" t="s">
        <v>584</v>
      </c>
      <c r="C485" s="187" t="s">
        <v>1148</v>
      </c>
      <c r="D485" s="254">
        <v>260</v>
      </c>
      <c r="E485" s="428">
        <v>0</v>
      </c>
      <c r="F485" s="428"/>
      <c r="G485" s="254">
        <v>0</v>
      </c>
      <c r="H485" s="191">
        <v>260</v>
      </c>
    </row>
    <row r="486" spans="1:8" ht="15" customHeight="1">
      <c r="A486" s="197" t="s">
        <v>1149</v>
      </c>
      <c r="B486" s="187" t="s">
        <v>584</v>
      </c>
      <c r="C486" s="187" t="s">
        <v>832</v>
      </c>
      <c r="D486" s="254">
        <v>425</v>
      </c>
      <c r="E486" s="428">
        <v>0</v>
      </c>
      <c r="F486" s="428"/>
      <c r="G486" s="254">
        <v>0</v>
      </c>
      <c r="H486" s="191">
        <v>425</v>
      </c>
    </row>
    <row r="487" spans="1:8" ht="15" customHeight="1">
      <c r="A487" s="197" t="s">
        <v>1150</v>
      </c>
      <c r="B487" s="187" t="s">
        <v>584</v>
      </c>
      <c r="C487" s="187" t="s">
        <v>1151</v>
      </c>
      <c r="D487" s="254">
        <v>189.5</v>
      </c>
      <c r="E487" s="428">
        <v>0</v>
      </c>
      <c r="F487" s="428"/>
      <c r="G487" s="254">
        <v>0</v>
      </c>
      <c r="H487" s="191">
        <v>189.5</v>
      </c>
    </row>
    <row r="488" spans="1:8" ht="15" customHeight="1">
      <c r="A488" s="197" t="s">
        <v>1152</v>
      </c>
      <c r="B488" s="187" t="s">
        <v>584</v>
      </c>
      <c r="C488" s="187" t="s">
        <v>1153</v>
      </c>
      <c r="D488" s="254">
        <v>279774</v>
      </c>
      <c r="E488" s="428">
        <v>184437</v>
      </c>
      <c r="F488" s="428"/>
      <c r="G488" s="254">
        <v>201200</v>
      </c>
      <c r="H488" s="191">
        <v>296537</v>
      </c>
    </row>
    <row r="489" spans="1:8" ht="15" customHeight="1">
      <c r="A489" s="197" t="s">
        <v>1154</v>
      </c>
      <c r="B489" s="187" t="s">
        <v>584</v>
      </c>
      <c r="C489" s="187" t="s">
        <v>1155</v>
      </c>
      <c r="D489" s="254">
        <v>1052636.95</v>
      </c>
      <c r="E489" s="428">
        <v>1017234.92</v>
      </c>
      <c r="F489" s="428"/>
      <c r="G489" s="254">
        <v>488039.83</v>
      </c>
      <c r="H489" s="191">
        <v>523441.86</v>
      </c>
    </row>
    <row r="490" spans="1:8" ht="15" customHeight="1">
      <c r="A490" s="197" t="s">
        <v>1156</v>
      </c>
      <c r="B490" s="187" t="s">
        <v>584</v>
      </c>
      <c r="C490" s="187" t="s">
        <v>1157</v>
      </c>
      <c r="D490" s="254">
        <v>800</v>
      </c>
      <c r="E490" s="428">
        <v>0</v>
      </c>
      <c r="F490" s="428"/>
      <c r="G490" s="254">
        <v>0</v>
      </c>
      <c r="H490" s="191">
        <v>800</v>
      </c>
    </row>
    <row r="491" spans="1:8" ht="15" customHeight="1">
      <c r="A491" s="197" t="s">
        <v>1158</v>
      </c>
      <c r="B491" s="187" t="s">
        <v>584</v>
      </c>
      <c r="C491" s="187" t="s">
        <v>1159</v>
      </c>
      <c r="D491" s="254">
        <v>300</v>
      </c>
      <c r="E491" s="428">
        <v>0</v>
      </c>
      <c r="F491" s="428"/>
      <c r="G491" s="254">
        <v>0</v>
      </c>
      <c r="H491" s="191">
        <v>300</v>
      </c>
    </row>
    <row r="492" spans="1:8" ht="15" customHeight="1">
      <c r="A492" s="197" t="s">
        <v>1160</v>
      </c>
      <c r="B492" s="187" t="s">
        <v>584</v>
      </c>
      <c r="C492" s="187" t="s">
        <v>1161</v>
      </c>
      <c r="D492" s="254">
        <v>0</v>
      </c>
      <c r="E492" s="428">
        <v>0</v>
      </c>
      <c r="F492" s="428"/>
      <c r="G492" s="254">
        <v>738.99</v>
      </c>
      <c r="H492" s="191">
        <v>738.99</v>
      </c>
    </row>
    <row r="493" spans="1:8" ht="15" customHeight="1">
      <c r="A493" s="197" t="s">
        <v>1162</v>
      </c>
      <c r="B493" s="187" t="s">
        <v>584</v>
      </c>
      <c r="C493" s="187" t="s">
        <v>1163</v>
      </c>
      <c r="D493" s="254">
        <v>23.8</v>
      </c>
      <c r="E493" s="428">
        <v>0</v>
      </c>
      <c r="F493" s="428"/>
      <c r="G493" s="254">
        <v>0</v>
      </c>
      <c r="H493" s="191">
        <v>23.8</v>
      </c>
    </row>
    <row r="494" spans="1:8" ht="15" customHeight="1">
      <c r="A494" s="197" t="s">
        <v>1164</v>
      </c>
      <c r="B494" s="187" t="s">
        <v>584</v>
      </c>
      <c r="C494" s="187" t="s">
        <v>1165</v>
      </c>
      <c r="D494" s="254">
        <v>499</v>
      </c>
      <c r="E494" s="428">
        <v>0</v>
      </c>
      <c r="F494" s="428"/>
      <c r="G494" s="254">
        <v>0</v>
      </c>
      <c r="H494" s="191">
        <v>499</v>
      </c>
    </row>
    <row r="495" spans="1:8">
      <c r="A495" s="197" t="s">
        <v>1166</v>
      </c>
      <c r="B495" s="187" t="s">
        <v>584</v>
      </c>
      <c r="C495" s="187" t="s">
        <v>1167</v>
      </c>
      <c r="D495" s="254">
        <v>826</v>
      </c>
      <c r="E495" s="428">
        <v>0</v>
      </c>
      <c r="F495" s="428"/>
      <c r="G495" s="254">
        <v>0</v>
      </c>
      <c r="H495" s="191">
        <v>826</v>
      </c>
    </row>
    <row r="496" spans="1:8" ht="15" customHeight="1">
      <c r="A496" s="197" t="s">
        <v>1168</v>
      </c>
      <c r="B496" s="187" t="s">
        <v>584</v>
      </c>
      <c r="C496" s="187" t="s">
        <v>1169</v>
      </c>
      <c r="D496" s="254">
        <v>15961</v>
      </c>
      <c r="E496" s="428">
        <v>0</v>
      </c>
      <c r="F496" s="428"/>
      <c r="G496" s="254">
        <v>0</v>
      </c>
      <c r="H496" s="191">
        <v>15961</v>
      </c>
    </row>
    <row r="497" spans="1:8" ht="15" customHeight="1">
      <c r="A497" s="197" t="s">
        <v>1170</v>
      </c>
      <c r="B497" s="187" t="s">
        <v>584</v>
      </c>
      <c r="C497" s="187" t="s">
        <v>1171</v>
      </c>
      <c r="D497" s="254">
        <v>91456.46</v>
      </c>
      <c r="E497" s="428">
        <v>0</v>
      </c>
      <c r="F497" s="428"/>
      <c r="G497" s="254">
        <v>0</v>
      </c>
      <c r="H497" s="191">
        <v>91456.46</v>
      </c>
    </row>
    <row r="498" spans="1:8" ht="15" customHeight="1">
      <c r="A498" s="197" t="s">
        <v>1172</v>
      </c>
      <c r="B498" s="187" t="s">
        <v>584</v>
      </c>
      <c r="C498" s="187" t="s">
        <v>1173</v>
      </c>
      <c r="D498" s="254">
        <v>370.42</v>
      </c>
      <c r="E498" s="428">
        <v>0</v>
      </c>
      <c r="F498" s="428"/>
      <c r="G498" s="254">
        <v>0</v>
      </c>
      <c r="H498" s="191">
        <v>370.42</v>
      </c>
    </row>
    <row r="499" spans="1:8" ht="15" customHeight="1">
      <c r="A499" s="197" t="s">
        <v>1174</v>
      </c>
      <c r="B499" s="187" t="s">
        <v>584</v>
      </c>
      <c r="C499" s="187" t="s">
        <v>1175</v>
      </c>
      <c r="D499" s="254">
        <v>2460.35</v>
      </c>
      <c r="E499" s="428">
        <v>0</v>
      </c>
      <c r="F499" s="428"/>
      <c r="G499" s="254">
        <v>0</v>
      </c>
      <c r="H499" s="191">
        <v>2460.35</v>
      </c>
    </row>
    <row r="500" spans="1:8" ht="15" customHeight="1">
      <c r="A500" s="197" t="s">
        <v>1176</v>
      </c>
      <c r="B500" s="187" t="s">
        <v>584</v>
      </c>
      <c r="C500" s="187" t="s">
        <v>1177</v>
      </c>
      <c r="D500" s="254">
        <v>370</v>
      </c>
      <c r="E500" s="428">
        <v>0</v>
      </c>
      <c r="F500" s="428"/>
      <c r="G500" s="254">
        <v>0</v>
      </c>
      <c r="H500" s="191">
        <v>370</v>
      </c>
    </row>
    <row r="501" spans="1:8" ht="15" customHeight="1">
      <c r="A501" s="197" t="s">
        <v>1178</v>
      </c>
      <c r="B501" s="187" t="s">
        <v>584</v>
      </c>
      <c r="C501" s="187" t="s">
        <v>1179</v>
      </c>
      <c r="D501" s="254">
        <v>228</v>
      </c>
      <c r="E501" s="428">
        <v>0</v>
      </c>
      <c r="F501" s="428"/>
      <c r="G501" s="254">
        <v>0</v>
      </c>
      <c r="H501" s="191">
        <v>228</v>
      </c>
    </row>
    <row r="502" spans="1:8" ht="15" customHeight="1">
      <c r="A502" s="197" t="s">
        <v>1180</v>
      </c>
      <c r="B502" s="187" t="s">
        <v>584</v>
      </c>
      <c r="C502" s="187" t="s">
        <v>1181</v>
      </c>
      <c r="D502" s="254">
        <v>50</v>
      </c>
      <c r="E502" s="428">
        <v>0</v>
      </c>
      <c r="F502" s="428"/>
      <c r="G502" s="254">
        <v>0</v>
      </c>
      <c r="H502" s="191">
        <v>50</v>
      </c>
    </row>
    <row r="503" spans="1:8" ht="15" customHeight="1">
      <c r="A503" s="197" t="s">
        <v>1182</v>
      </c>
      <c r="B503" s="187" t="s">
        <v>584</v>
      </c>
      <c r="C503" s="187" t="s">
        <v>1183</v>
      </c>
      <c r="D503" s="254">
        <v>59.96</v>
      </c>
      <c r="E503" s="428">
        <v>0</v>
      </c>
      <c r="F503" s="428"/>
      <c r="G503" s="254">
        <v>0</v>
      </c>
      <c r="H503" s="191">
        <v>59.96</v>
      </c>
    </row>
    <row r="504" spans="1:8" ht="15" customHeight="1">
      <c r="A504" s="197" t="s">
        <v>1184</v>
      </c>
      <c r="B504" s="187" t="s">
        <v>584</v>
      </c>
      <c r="C504" s="187" t="s">
        <v>1185</v>
      </c>
      <c r="D504" s="254">
        <v>389.95</v>
      </c>
      <c r="E504" s="428">
        <v>0</v>
      </c>
      <c r="F504" s="428"/>
      <c r="G504" s="254">
        <v>0</v>
      </c>
      <c r="H504" s="191">
        <v>389.95</v>
      </c>
    </row>
    <row r="505" spans="1:8" ht="15" customHeight="1">
      <c r="A505" s="197" t="s">
        <v>1186</v>
      </c>
      <c r="B505" s="187" t="s">
        <v>584</v>
      </c>
      <c r="C505" s="187" t="s">
        <v>1187</v>
      </c>
      <c r="D505" s="254">
        <v>42240</v>
      </c>
      <c r="E505" s="428">
        <v>42240</v>
      </c>
      <c r="F505" s="428"/>
      <c r="G505" s="254">
        <v>3920</v>
      </c>
      <c r="H505" s="191">
        <v>3920</v>
      </c>
    </row>
    <row r="506" spans="1:8" ht="15" customHeight="1">
      <c r="A506" s="197" t="s">
        <v>1188</v>
      </c>
      <c r="B506" s="187" t="s">
        <v>584</v>
      </c>
      <c r="C506" s="187" t="s">
        <v>1189</v>
      </c>
      <c r="D506" s="254">
        <v>69.3</v>
      </c>
      <c r="E506" s="428">
        <v>0</v>
      </c>
      <c r="F506" s="428"/>
      <c r="G506" s="254">
        <v>0</v>
      </c>
      <c r="H506" s="191">
        <v>69.3</v>
      </c>
    </row>
    <row r="507" spans="1:8" ht="15" customHeight="1">
      <c r="A507" s="197" t="s">
        <v>1190</v>
      </c>
      <c r="B507" s="187" t="s">
        <v>584</v>
      </c>
      <c r="C507" s="187" t="s">
        <v>1191</v>
      </c>
      <c r="D507" s="254">
        <v>77</v>
      </c>
      <c r="E507" s="428">
        <v>0</v>
      </c>
      <c r="F507" s="428"/>
      <c r="G507" s="254">
        <v>0</v>
      </c>
      <c r="H507" s="191">
        <v>77</v>
      </c>
    </row>
    <row r="508" spans="1:8" ht="15" customHeight="1">
      <c r="A508" s="197" t="s">
        <v>1192</v>
      </c>
      <c r="B508" s="187" t="s">
        <v>584</v>
      </c>
      <c r="C508" s="187" t="s">
        <v>1193</v>
      </c>
      <c r="D508" s="254">
        <v>948.99</v>
      </c>
      <c r="E508" s="428">
        <v>0</v>
      </c>
      <c r="F508" s="428"/>
      <c r="G508" s="254">
        <v>0</v>
      </c>
      <c r="H508" s="191">
        <v>948.99</v>
      </c>
    </row>
    <row r="509" spans="1:8" ht="15" customHeight="1">
      <c r="A509" s="197" t="s">
        <v>1194</v>
      </c>
      <c r="B509" s="187" t="s">
        <v>584</v>
      </c>
      <c r="C509" s="187" t="s">
        <v>1195</v>
      </c>
      <c r="D509" s="254">
        <v>65</v>
      </c>
      <c r="E509" s="428">
        <v>0</v>
      </c>
      <c r="F509" s="428"/>
      <c r="G509" s="254">
        <v>0</v>
      </c>
      <c r="H509" s="191">
        <v>65</v>
      </c>
    </row>
    <row r="510" spans="1:8" ht="15" customHeight="1">
      <c r="A510" s="197" t="s">
        <v>1196</v>
      </c>
      <c r="B510" s="187" t="s">
        <v>584</v>
      </c>
      <c r="C510" s="187" t="s">
        <v>1197</v>
      </c>
      <c r="D510" s="254">
        <v>649.99</v>
      </c>
      <c r="E510" s="428">
        <v>0</v>
      </c>
      <c r="F510" s="428"/>
      <c r="G510" s="254">
        <v>0</v>
      </c>
      <c r="H510" s="191">
        <v>649.99</v>
      </c>
    </row>
    <row r="511" spans="1:8">
      <c r="A511" s="197" t="s">
        <v>1198</v>
      </c>
      <c r="B511" s="187" t="s">
        <v>584</v>
      </c>
      <c r="C511" s="187" t="s">
        <v>1199</v>
      </c>
      <c r="D511" s="254">
        <v>4629</v>
      </c>
      <c r="E511" s="428">
        <v>0</v>
      </c>
      <c r="F511" s="428"/>
      <c r="G511" s="254">
        <v>0</v>
      </c>
      <c r="H511" s="191">
        <v>4629</v>
      </c>
    </row>
    <row r="512" spans="1:8" ht="15" customHeight="1">
      <c r="A512" s="197" t="s">
        <v>1200</v>
      </c>
      <c r="B512" s="187" t="s">
        <v>584</v>
      </c>
      <c r="C512" s="187" t="s">
        <v>1201</v>
      </c>
      <c r="D512" s="254">
        <v>0</v>
      </c>
      <c r="E512" s="428">
        <v>0</v>
      </c>
      <c r="F512" s="428"/>
      <c r="G512" s="254">
        <v>500</v>
      </c>
      <c r="H512" s="191">
        <v>500</v>
      </c>
    </row>
    <row r="513" spans="1:8" ht="15" customHeight="1">
      <c r="A513" s="197" t="s">
        <v>1202</v>
      </c>
      <c r="B513" s="187" t="s">
        <v>584</v>
      </c>
      <c r="C513" s="187" t="s">
        <v>1203</v>
      </c>
      <c r="D513" s="254">
        <v>760</v>
      </c>
      <c r="E513" s="428">
        <v>0</v>
      </c>
      <c r="F513" s="428"/>
      <c r="G513" s="254">
        <v>0</v>
      </c>
      <c r="H513" s="191">
        <v>760</v>
      </c>
    </row>
    <row r="514" spans="1:8" ht="15" customHeight="1">
      <c r="A514" s="197" t="s">
        <v>1204</v>
      </c>
      <c r="B514" s="187" t="s">
        <v>584</v>
      </c>
      <c r="C514" s="187" t="s">
        <v>1205</v>
      </c>
      <c r="D514" s="254">
        <v>755</v>
      </c>
      <c r="E514" s="428">
        <v>0</v>
      </c>
      <c r="F514" s="428"/>
      <c r="G514" s="254">
        <v>0</v>
      </c>
      <c r="H514" s="191">
        <v>755</v>
      </c>
    </row>
    <row r="515" spans="1:8" ht="15" customHeight="1">
      <c r="A515" s="197" t="s">
        <v>1206</v>
      </c>
      <c r="B515" s="187" t="s">
        <v>584</v>
      </c>
      <c r="C515" s="187" t="s">
        <v>1207</v>
      </c>
      <c r="D515" s="254">
        <v>1846</v>
      </c>
      <c r="E515" s="428">
        <v>0</v>
      </c>
      <c r="F515" s="428"/>
      <c r="G515" s="254">
        <v>0</v>
      </c>
      <c r="H515" s="191">
        <v>1846</v>
      </c>
    </row>
    <row r="516" spans="1:8" ht="15" customHeight="1">
      <c r="A516" s="197" t="s">
        <v>1208</v>
      </c>
      <c r="B516" s="187" t="s">
        <v>584</v>
      </c>
      <c r="C516" s="187" t="s">
        <v>1209</v>
      </c>
      <c r="D516" s="254">
        <v>200</v>
      </c>
      <c r="E516" s="428">
        <v>0</v>
      </c>
      <c r="F516" s="428"/>
      <c r="G516" s="254">
        <v>0</v>
      </c>
      <c r="H516" s="191">
        <v>200</v>
      </c>
    </row>
    <row r="517" spans="1:8" ht="15" customHeight="1">
      <c r="A517" s="197" t="s">
        <v>1210</v>
      </c>
      <c r="B517" s="187" t="s">
        <v>584</v>
      </c>
      <c r="C517" s="187" t="s">
        <v>1211</v>
      </c>
      <c r="D517" s="254">
        <v>197</v>
      </c>
      <c r="E517" s="428">
        <v>0</v>
      </c>
      <c r="F517" s="428"/>
      <c r="G517" s="254">
        <v>0</v>
      </c>
      <c r="H517" s="191">
        <v>197</v>
      </c>
    </row>
    <row r="518" spans="1:8" ht="15" customHeight="1">
      <c r="A518" s="197" t="s">
        <v>1212</v>
      </c>
      <c r="B518" s="187" t="s">
        <v>584</v>
      </c>
      <c r="C518" s="187" t="s">
        <v>1213</v>
      </c>
      <c r="D518" s="254">
        <v>1885.97</v>
      </c>
      <c r="E518" s="428">
        <v>0</v>
      </c>
      <c r="F518" s="428"/>
      <c r="G518" s="254">
        <v>0</v>
      </c>
      <c r="H518" s="191">
        <v>1885.97</v>
      </c>
    </row>
    <row r="519" spans="1:8" ht="15" customHeight="1">
      <c r="A519" s="197" t="s">
        <v>1214</v>
      </c>
      <c r="B519" s="187" t="s">
        <v>584</v>
      </c>
      <c r="C519" s="187" t="s">
        <v>1215</v>
      </c>
      <c r="D519" s="254">
        <v>880</v>
      </c>
      <c r="E519" s="428">
        <v>0</v>
      </c>
      <c r="F519" s="428"/>
      <c r="G519" s="254">
        <v>0</v>
      </c>
      <c r="H519" s="191">
        <v>880</v>
      </c>
    </row>
    <row r="520" spans="1:8" ht="15" customHeight="1">
      <c r="A520" s="197" t="s">
        <v>1216</v>
      </c>
      <c r="B520" s="187" t="s">
        <v>584</v>
      </c>
      <c r="C520" s="187" t="s">
        <v>1217</v>
      </c>
      <c r="D520" s="254">
        <v>495</v>
      </c>
      <c r="E520" s="428">
        <v>0</v>
      </c>
      <c r="F520" s="428"/>
      <c r="G520" s="254">
        <v>0</v>
      </c>
      <c r="H520" s="191">
        <v>495</v>
      </c>
    </row>
    <row r="521" spans="1:8" ht="15" customHeight="1">
      <c r="A521" s="197" t="s">
        <v>1218</v>
      </c>
      <c r="B521" s="187" t="s">
        <v>584</v>
      </c>
      <c r="C521" s="187" t="s">
        <v>1219</v>
      </c>
      <c r="D521" s="254">
        <v>1009.2</v>
      </c>
      <c r="E521" s="428">
        <v>0</v>
      </c>
      <c r="F521" s="428"/>
      <c r="G521" s="254">
        <v>0</v>
      </c>
      <c r="H521" s="191">
        <v>1009.2</v>
      </c>
    </row>
    <row r="522" spans="1:8" ht="15" customHeight="1">
      <c r="A522" s="197" t="s">
        <v>1220</v>
      </c>
      <c r="B522" s="187" t="s">
        <v>584</v>
      </c>
      <c r="C522" s="187" t="s">
        <v>1221</v>
      </c>
      <c r="D522" s="254">
        <v>380</v>
      </c>
      <c r="E522" s="428">
        <v>0</v>
      </c>
      <c r="F522" s="428"/>
      <c r="G522" s="254">
        <v>0</v>
      </c>
      <c r="H522" s="191">
        <v>380</v>
      </c>
    </row>
    <row r="523" spans="1:8" ht="15" customHeight="1">
      <c r="A523" s="197" t="s">
        <v>1222</v>
      </c>
      <c r="B523" s="187" t="s">
        <v>584</v>
      </c>
      <c r="C523" s="187" t="s">
        <v>1223</v>
      </c>
      <c r="D523" s="254">
        <v>300</v>
      </c>
      <c r="E523" s="428">
        <v>0</v>
      </c>
      <c r="F523" s="428"/>
      <c r="G523" s="254">
        <v>0</v>
      </c>
      <c r="H523" s="191">
        <v>300</v>
      </c>
    </row>
    <row r="524" spans="1:8" ht="15" customHeight="1">
      <c r="A524" s="197" t="s">
        <v>1224</v>
      </c>
      <c r="B524" s="187" t="s">
        <v>584</v>
      </c>
      <c r="C524" s="187" t="s">
        <v>1225</v>
      </c>
      <c r="D524" s="254">
        <v>38.6</v>
      </c>
      <c r="E524" s="428">
        <v>0</v>
      </c>
      <c r="F524" s="428"/>
      <c r="G524" s="254">
        <v>0</v>
      </c>
      <c r="H524" s="191">
        <v>38.6</v>
      </c>
    </row>
    <row r="525" spans="1:8" ht="15" customHeight="1">
      <c r="A525" s="197" t="s">
        <v>1226</v>
      </c>
      <c r="B525" s="187" t="s">
        <v>584</v>
      </c>
      <c r="C525" s="187" t="s">
        <v>1227</v>
      </c>
      <c r="D525" s="254">
        <v>23479.75</v>
      </c>
      <c r="E525" s="428">
        <v>0</v>
      </c>
      <c r="F525" s="428"/>
      <c r="G525" s="254">
        <v>0</v>
      </c>
      <c r="H525" s="191">
        <v>23479.75</v>
      </c>
    </row>
    <row r="526" spans="1:8">
      <c r="A526" s="197" t="s">
        <v>1228</v>
      </c>
      <c r="B526" s="187" t="s">
        <v>584</v>
      </c>
      <c r="C526" s="187" t="s">
        <v>1229</v>
      </c>
      <c r="D526" s="254">
        <v>0</v>
      </c>
      <c r="E526" s="428">
        <v>0</v>
      </c>
      <c r="F526" s="428"/>
      <c r="G526" s="254">
        <v>41760</v>
      </c>
      <c r="H526" s="191">
        <v>41760</v>
      </c>
    </row>
    <row r="527" spans="1:8" ht="15" customHeight="1">
      <c r="A527" s="197" t="s">
        <v>1230</v>
      </c>
      <c r="B527" s="187" t="s">
        <v>584</v>
      </c>
      <c r="C527" s="187" t="s">
        <v>1231</v>
      </c>
      <c r="D527" s="254">
        <v>493.4</v>
      </c>
      <c r="E527" s="428">
        <v>0</v>
      </c>
      <c r="F527" s="428"/>
      <c r="G527" s="254">
        <v>0</v>
      </c>
      <c r="H527" s="191">
        <v>493.4</v>
      </c>
    </row>
    <row r="528" spans="1:8" ht="15" customHeight="1">
      <c r="A528" s="197" t="s">
        <v>1232</v>
      </c>
      <c r="B528" s="187" t="s">
        <v>584</v>
      </c>
      <c r="C528" s="187" t="s">
        <v>1233</v>
      </c>
      <c r="D528" s="254">
        <v>126292.23</v>
      </c>
      <c r="E528" s="428">
        <v>101705.60000000001</v>
      </c>
      <c r="F528" s="428"/>
      <c r="G528" s="254">
        <v>161617.17000000001</v>
      </c>
      <c r="H528" s="191">
        <v>186203.8</v>
      </c>
    </row>
    <row r="529" spans="1:8" ht="15" customHeight="1">
      <c r="A529" s="197" t="s">
        <v>1234</v>
      </c>
      <c r="B529" s="187" t="s">
        <v>584</v>
      </c>
      <c r="C529" s="187" t="s">
        <v>1235</v>
      </c>
      <c r="D529" s="254">
        <v>0</v>
      </c>
      <c r="E529" s="428">
        <v>18560</v>
      </c>
      <c r="F529" s="428"/>
      <c r="G529" s="254">
        <v>0</v>
      </c>
      <c r="H529" s="192">
        <v>-18560</v>
      </c>
    </row>
    <row r="530" spans="1:8" ht="15" customHeight="1">
      <c r="A530" s="197" t="s">
        <v>1236</v>
      </c>
      <c r="B530" s="187" t="s">
        <v>584</v>
      </c>
      <c r="C530" s="187" t="s">
        <v>1237</v>
      </c>
      <c r="D530" s="254">
        <v>278828</v>
      </c>
      <c r="E530" s="428">
        <v>278828</v>
      </c>
      <c r="F530" s="428"/>
      <c r="G530" s="254">
        <v>464000</v>
      </c>
      <c r="H530" s="191">
        <v>464000</v>
      </c>
    </row>
    <row r="531" spans="1:8" ht="15" customHeight="1">
      <c r="A531" s="197" t="s">
        <v>1238</v>
      </c>
      <c r="B531" s="187" t="s">
        <v>584</v>
      </c>
      <c r="C531" s="187" t="s">
        <v>1239</v>
      </c>
      <c r="D531" s="254">
        <v>49.92</v>
      </c>
      <c r="E531" s="428">
        <v>0</v>
      </c>
      <c r="F531" s="428"/>
      <c r="G531" s="254">
        <v>0</v>
      </c>
      <c r="H531" s="191">
        <v>49.92</v>
      </c>
    </row>
    <row r="532" spans="1:8" ht="15" customHeight="1">
      <c r="A532" s="197" t="s">
        <v>1240</v>
      </c>
      <c r="B532" s="187" t="s">
        <v>584</v>
      </c>
      <c r="C532" s="187" t="s">
        <v>1241</v>
      </c>
      <c r="D532" s="254">
        <v>522</v>
      </c>
      <c r="E532" s="428">
        <v>0</v>
      </c>
      <c r="F532" s="428"/>
      <c r="G532" s="254">
        <v>0</v>
      </c>
      <c r="H532" s="191">
        <v>522</v>
      </c>
    </row>
    <row r="533" spans="1:8" ht="15" customHeight="1">
      <c r="A533" s="197" t="s">
        <v>1242</v>
      </c>
      <c r="B533" s="187" t="s">
        <v>584</v>
      </c>
      <c r="C533" s="187" t="s">
        <v>1243</v>
      </c>
      <c r="D533" s="254">
        <v>1067.2</v>
      </c>
      <c r="E533" s="428">
        <v>0</v>
      </c>
      <c r="F533" s="428"/>
      <c r="G533" s="254">
        <v>0</v>
      </c>
      <c r="H533" s="191">
        <v>1067.2</v>
      </c>
    </row>
    <row r="534" spans="1:8" ht="15" customHeight="1">
      <c r="A534" s="197" t="s">
        <v>1244</v>
      </c>
      <c r="B534" s="187" t="s">
        <v>584</v>
      </c>
      <c r="C534" s="187" t="s">
        <v>1245</v>
      </c>
      <c r="D534" s="254">
        <v>1197.8900000000001</v>
      </c>
      <c r="E534" s="428">
        <v>213.79</v>
      </c>
      <c r="F534" s="428"/>
      <c r="G534" s="254">
        <v>290</v>
      </c>
      <c r="H534" s="191">
        <v>1274.0999999999999</v>
      </c>
    </row>
    <row r="535" spans="1:8" ht="15" customHeight="1">
      <c r="A535" s="197" t="s">
        <v>1246</v>
      </c>
      <c r="B535" s="187" t="s">
        <v>584</v>
      </c>
      <c r="C535" s="187" t="s">
        <v>1247</v>
      </c>
      <c r="D535" s="254">
        <v>44912</v>
      </c>
      <c r="E535" s="428">
        <v>0</v>
      </c>
      <c r="F535" s="428"/>
      <c r="G535" s="254">
        <v>0</v>
      </c>
      <c r="H535" s="191">
        <v>44912</v>
      </c>
    </row>
    <row r="536" spans="1:8">
      <c r="A536" s="197" t="s">
        <v>1248</v>
      </c>
      <c r="B536" s="187" t="s">
        <v>584</v>
      </c>
      <c r="C536" s="187" t="s">
        <v>1249</v>
      </c>
      <c r="D536" s="254">
        <v>53760</v>
      </c>
      <c r="E536" s="428">
        <v>104160</v>
      </c>
      <c r="F536" s="428"/>
      <c r="G536" s="254">
        <v>71680</v>
      </c>
      <c r="H536" s="191">
        <v>21280</v>
      </c>
    </row>
    <row r="537" spans="1:8" ht="15" customHeight="1">
      <c r="A537" s="197" t="s">
        <v>1250</v>
      </c>
      <c r="B537" s="187" t="s">
        <v>584</v>
      </c>
      <c r="C537" s="187" t="s">
        <v>1251</v>
      </c>
      <c r="D537" s="254">
        <v>21280</v>
      </c>
      <c r="E537" s="428">
        <v>0</v>
      </c>
      <c r="F537" s="428"/>
      <c r="G537" s="254">
        <v>0</v>
      </c>
      <c r="H537" s="191">
        <v>21280</v>
      </c>
    </row>
    <row r="538" spans="1:8" ht="15" customHeight="1">
      <c r="A538" s="197" t="s">
        <v>1252</v>
      </c>
      <c r="B538" s="187" t="s">
        <v>584</v>
      </c>
      <c r="C538" s="187" t="s">
        <v>1253</v>
      </c>
      <c r="D538" s="254">
        <v>149</v>
      </c>
      <c r="E538" s="428">
        <v>0</v>
      </c>
      <c r="F538" s="428"/>
      <c r="G538" s="254">
        <v>0</v>
      </c>
      <c r="H538" s="191">
        <v>149</v>
      </c>
    </row>
    <row r="539" spans="1:8" ht="15" customHeight="1">
      <c r="A539" s="197" t="s">
        <v>1254</v>
      </c>
      <c r="B539" s="187" t="s">
        <v>584</v>
      </c>
      <c r="C539" s="187" t="s">
        <v>1255</v>
      </c>
      <c r="D539" s="254">
        <v>147100</v>
      </c>
      <c r="E539" s="428">
        <v>147100</v>
      </c>
      <c r="F539" s="428"/>
      <c r="G539" s="254">
        <v>286589.59999999998</v>
      </c>
      <c r="H539" s="191">
        <v>286589.59999999998</v>
      </c>
    </row>
    <row r="540" spans="1:8" ht="15" customHeight="1">
      <c r="A540" s="197" t="s">
        <v>1256</v>
      </c>
      <c r="B540" s="187" t="s">
        <v>584</v>
      </c>
      <c r="C540" s="187" t="s">
        <v>1257</v>
      </c>
      <c r="D540" s="254">
        <v>0</v>
      </c>
      <c r="E540" s="428">
        <v>0</v>
      </c>
      <c r="F540" s="428"/>
      <c r="G540" s="254">
        <v>9317.0300000000007</v>
      </c>
      <c r="H540" s="191">
        <v>9317.0300000000007</v>
      </c>
    </row>
    <row r="541" spans="1:8" ht="15" customHeight="1">
      <c r="A541" s="197" t="s">
        <v>1258</v>
      </c>
      <c r="B541" s="187" t="s">
        <v>584</v>
      </c>
      <c r="C541" s="187" t="s">
        <v>1259</v>
      </c>
      <c r="D541" s="254">
        <v>0</v>
      </c>
      <c r="E541" s="428">
        <v>3271.2</v>
      </c>
      <c r="F541" s="428"/>
      <c r="G541" s="254">
        <v>3271.2</v>
      </c>
      <c r="H541" s="191">
        <v>0</v>
      </c>
    </row>
    <row r="542" spans="1:8" ht="15" customHeight="1">
      <c r="A542" s="197" t="s">
        <v>1260</v>
      </c>
      <c r="B542" s="187" t="s">
        <v>584</v>
      </c>
      <c r="C542" s="187" t="s">
        <v>929</v>
      </c>
      <c r="D542" s="254">
        <v>520.28</v>
      </c>
      <c r="E542" s="428">
        <v>0</v>
      </c>
      <c r="F542" s="428"/>
      <c r="G542" s="254">
        <v>0</v>
      </c>
      <c r="H542" s="191">
        <v>520.28</v>
      </c>
    </row>
    <row r="543" spans="1:8" ht="15" customHeight="1">
      <c r="A543" s="197" t="s">
        <v>1261</v>
      </c>
      <c r="B543" s="187" t="s">
        <v>584</v>
      </c>
      <c r="C543" s="187" t="s">
        <v>1262</v>
      </c>
      <c r="D543" s="254">
        <v>1036</v>
      </c>
      <c r="E543" s="428">
        <v>0</v>
      </c>
      <c r="F543" s="428"/>
      <c r="G543" s="254">
        <v>0</v>
      </c>
      <c r="H543" s="191">
        <v>1036</v>
      </c>
    </row>
    <row r="544" spans="1:8" ht="15" customHeight="1">
      <c r="A544" s="197" t="s">
        <v>1263</v>
      </c>
      <c r="B544" s="187" t="s">
        <v>584</v>
      </c>
      <c r="C544" s="187" t="s">
        <v>1264</v>
      </c>
      <c r="D544" s="254">
        <v>0.61</v>
      </c>
      <c r="E544" s="428">
        <v>0</v>
      </c>
      <c r="F544" s="428"/>
      <c r="G544" s="254">
        <v>0</v>
      </c>
      <c r="H544" s="191">
        <v>0.61</v>
      </c>
    </row>
    <row r="545" spans="1:8" ht="15" customHeight="1">
      <c r="A545" s="197" t="s">
        <v>1265</v>
      </c>
      <c r="B545" s="187" t="s">
        <v>584</v>
      </c>
      <c r="C545" s="187" t="s">
        <v>1266</v>
      </c>
      <c r="D545" s="254">
        <v>8178</v>
      </c>
      <c r="E545" s="428">
        <v>0</v>
      </c>
      <c r="F545" s="428"/>
      <c r="G545" s="254">
        <v>0</v>
      </c>
      <c r="H545" s="191">
        <v>8178</v>
      </c>
    </row>
    <row r="546" spans="1:8" ht="15" customHeight="1">
      <c r="A546" s="197" t="s">
        <v>1267</v>
      </c>
      <c r="B546" s="187" t="s">
        <v>584</v>
      </c>
      <c r="C546" s="187" t="s">
        <v>1268</v>
      </c>
      <c r="D546" s="254">
        <v>603.09</v>
      </c>
      <c r="E546" s="428">
        <v>0</v>
      </c>
      <c r="F546" s="428"/>
      <c r="G546" s="254">
        <v>0</v>
      </c>
      <c r="H546" s="191">
        <v>603.09</v>
      </c>
    </row>
    <row r="547" spans="1:8">
      <c r="A547" s="197" t="s">
        <v>1269</v>
      </c>
      <c r="B547" s="187" t="s">
        <v>584</v>
      </c>
      <c r="C547" s="187" t="s">
        <v>1270</v>
      </c>
      <c r="D547" s="254">
        <v>0</v>
      </c>
      <c r="E547" s="428">
        <v>16240</v>
      </c>
      <c r="F547" s="428"/>
      <c r="G547" s="254">
        <v>16240</v>
      </c>
      <c r="H547" s="191">
        <v>0</v>
      </c>
    </row>
    <row r="548" spans="1:8" ht="15" customHeight="1">
      <c r="A548" s="197" t="s">
        <v>1271</v>
      </c>
      <c r="B548" s="187" t="s">
        <v>584</v>
      </c>
      <c r="C548" s="187" t="s">
        <v>1272</v>
      </c>
      <c r="D548" s="254">
        <v>0</v>
      </c>
      <c r="E548" s="428">
        <v>13896.5</v>
      </c>
      <c r="F548" s="428"/>
      <c r="G548" s="254">
        <v>13896.5</v>
      </c>
      <c r="H548" s="191">
        <v>0</v>
      </c>
    </row>
    <row r="549" spans="1:8" ht="15" customHeight="1">
      <c r="A549" s="197" t="s">
        <v>1273</v>
      </c>
      <c r="B549" s="187" t="s">
        <v>584</v>
      </c>
      <c r="C549" s="187" t="s">
        <v>1274</v>
      </c>
      <c r="D549" s="254">
        <v>0</v>
      </c>
      <c r="E549" s="428">
        <v>0</v>
      </c>
      <c r="F549" s="428"/>
      <c r="G549" s="254">
        <v>370.01</v>
      </c>
      <c r="H549" s="191">
        <v>370.01</v>
      </c>
    </row>
    <row r="550" spans="1:8" ht="15" customHeight="1">
      <c r="A550" s="197" t="s">
        <v>1275</v>
      </c>
      <c r="B550" s="187" t="s">
        <v>584</v>
      </c>
      <c r="C550" s="187" t="s">
        <v>1276</v>
      </c>
      <c r="D550" s="254">
        <v>0</v>
      </c>
      <c r="E550" s="428">
        <v>0</v>
      </c>
      <c r="F550" s="428"/>
      <c r="G550" s="254">
        <v>435</v>
      </c>
      <c r="H550" s="191">
        <v>435</v>
      </c>
    </row>
    <row r="551" spans="1:8" ht="15" customHeight="1">
      <c r="A551" s="197" t="s">
        <v>1277</v>
      </c>
      <c r="B551" s="187" t="s">
        <v>584</v>
      </c>
      <c r="C551" s="187" t="s">
        <v>1278</v>
      </c>
      <c r="D551" s="254">
        <v>0</v>
      </c>
      <c r="E551" s="428">
        <v>0</v>
      </c>
      <c r="F551" s="428"/>
      <c r="G551" s="254">
        <v>1628.28</v>
      </c>
      <c r="H551" s="191">
        <v>1628.28</v>
      </c>
    </row>
    <row r="552" spans="1:8">
      <c r="A552" s="197" t="s">
        <v>1279</v>
      </c>
      <c r="B552" s="187" t="s">
        <v>584</v>
      </c>
      <c r="C552" s="187" t="s">
        <v>1280</v>
      </c>
      <c r="D552" s="254">
        <v>0</v>
      </c>
      <c r="E552" s="428">
        <v>62988</v>
      </c>
      <c r="F552" s="428"/>
      <c r="G552" s="254">
        <v>62988</v>
      </c>
      <c r="H552" s="191">
        <v>0</v>
      </c>
    </row>
    <row r="553" spans="1:8" ht="15" customHeight="1">
      <c r="A553" s="197" t="s">
        <v>1281</v>
      </c>
      <c r="B553" s="187" t="s">
        <v>584</v>
      </c>
      <c r="C553" s="187" t="s">
        <v>1282</v>
      </c>
      <c r="D553" s="254">
        <v>0</v>
      </c>
      <c r="E553" s="428">
        <v>0</v>
      </c>
      <c r="F553" s="428"/>
      <c r="G553" s="254">
        <v>498</v>
      </c>
      <c r="H553" s="191">
        <v>498</v>
      </c>
    </row>
    <row r="554" spans="1:8" ht="15" customHeight="1">
      <c r="A554" s="197" t="s">
        <v>1283</v>
      </c>
      <c r="B554" s="187" t="s">
        <v>584</v>
      </c>
      <c r="C554" s="187" t="s">
        <v>1284</v>
      </c>
      <c r="D554" s="254">
        <v>0</v>
      </c>
      <c r="E554" s="428">
        <v>0</v>
      </c>
      <c r="F554" s="428"/>
      <c r="G554" s="254">
        <v>173849.51</v>
      </c>
      <c r="H554" s="191">
        <v>173849.51</v>
      </c>
    </row>
    <row r="555" spans="1:8" ht="15" customHeight="1">
      <c r="A555" s="197" t="s">
        <v>1285</v>
      </c>
      <c r="B555" s="187" t="s">
        <v>584</v>
      </c>
      <c r="C555" s="187" t="s">
        <v>1286</v>
      </c>
      <c r="D555" s="254">
        <v>0</v>
      </c>
      <c r="E555" s="428">
        <v>0</v>
      </c>
      <c r="F555" s="428"/>
      <c r="G555" s="254">
        <v>1378</v>
      </c>
      <c r="H555" s="191">
        <v>1378</v>
      </c>
    </row>
    <row r="556" spans="1:8" ht="15" customHeight="1">
      <c r="A556" s="197" t="s">
        <v>1287</v>
      </c>
      <c r="B556" s="187" t="s">
        <v>584</v>
      </c>
      <c r="C556" s="187" t="s">
        <v>1288</v>
      </c>
      <c r="D556" s="254">
        <v>0</v>
      </c>
      <c r="E556" s="428">
        <v>0</v>
      </c>
      <c r="F556" s="428"/>
      <c r="G556" s="254">
        <v>831.62</v>
      </c>
      <c r="H556" s="191">
        <v>831.62</v>
      </c>
    </row>
    <row r="557" spans="1:8" ht="15" customHeight="1">
      <c r="A557" s="197" t="s">
        <v>1289</v>
      </c>
      <c r="B557" s="187" t="s">
        <v>584</v>
      </c>
      <c r="C557" s="187" t="s">
        <v>1290</v>
      </c>
      <c r="D557" s="254">
        <v>0</v>
      </c>
      <c r="E557" s="428">
        <v>0</v>
      </c>
      <c r="F557" s="428"/>
      <c r="G557" s="254">
        <v>14560</v>
      </c>
      <c r="H557" s="191">
        <v>14560</v>
      </c>
    </row>
    <row r="558" spans="1:8" ht="15" customHeight="1">
      <c r="A558" s="196">
        <v>204</v>
      </c>
      <c r="B558" s="186" t="s">
        <v>584</v>
      </c>
      <c r="C558" s="186" t="s">
        <v>1291</v>
      </c>
      <c r="D558" s="256">
        <v>-203959.85</v>
      </c>
      <c r="E558" s="424">
        <v>0</v>
      </c>
      <c r="F558" s="424"/>
      <c r="G558" s="253">
        <v>0</v>
      </c>
      <c r="H558" s="193">
        <v>-203959.85</v>
      </c>
    </row>
    <row r="559" spans="1:8" ht="15" customHeight="1">
      <c r="A559" s="197" t="s">
        <v>1292</v>
      </c>
      <c r="B559" s="187" t="s">
        <v>584</v>
      </c>
      <c r="C559" s="187" t="s">
        <v>1291</v>
      </c>
      <c r="D559" s="255">
        <v>-203959.85</v>
      </c>
      <c r="E559" s="428">
        <v>0</v>
      </c>
      <c r="F559" s="428"/>
      <c r="G559" s="254">
        <v>0</v>
      </c>
      <c r="H559" s="192">
        <v>-203959.85</v>
      </c>
    </row>
    <row r="560" spans="1:8" ht="15" customHeight="1">
      <c r="A560" s="197" t="s">
        <v>1293</v>
      </c>
      <c r="B560" s="187" t="s">
        <v>584</v>
      </c>
      <c r="C560" s="187" t="s">
        <v>1294</v>
      </c>
      <c r="D560" s="255">
        <v>-41709.1</v>
      </c>
      <c r="E560" s="428">
        <v>0</v>
      </c>
      <c r="F560" s="428"/>
      <c r="G560" s="254">
        <v>0</v>
      </c>
      <c r="H560" s="192">
        <v>-41709.1</v>
      </c>
    </row>
    <row r="561" spans="1:8" ht="15" customHeight="1">
      <c r="A561" s="197" t="s">
        <v>1295</v>
      </c>
      <c r="B561" s="187" t="s">
        <v>584</v>
      </c>
      <c r="C561" s="187" t="s">
        <v>1296</v>
      </c>
      <c r="D561" s="255">
        <v>-17884.189999999999</v>
      </c>
      <c r="E561" s="428">
        <v>0</v>
      </c>
      <c r="F561" s="428"/>
      <c r="G561" s="254">
        <v>0</v>
      </c>
      <c r="H561" s="192">
        <v>-17884.189999999999</v>
      </c>
    </row>
    <row r="562" spans="1:8" ht="15" customHeight="1">
      <c r="A562" s="197" t="s">
        <v>1297</v>
      </c>
      <c r="B562" s="187" t="s">
        <v>584</v>
      </c>
      <c r="C562" s="187" t="s">
        <v>1298</v>
      </c>
      <c r="D562" s="255">
        <v>-144366.56</v>
      </c>
      <c r="E562" s="428">
        <v>0</v>
      </c>
      <c r="F562" s="428"/>
      <c r="G562" s="254">
        <v>0</v>
      </c>
      <c r="H562" s="192">
        <v>-144366.56</v>
      </c>
    </row>
    <row r="563" spans="1:8" ht="15" customHeight="1">
      <c r="A563" s="196">
        <v>205</v>
      </c>
      <c r="B563" s="186" t="s">
        <v>584</v>
      </c>
      <c r="C563" s="186" t="s">
        <v>1299</v>
      </c>
      <c r="D563" s="253">
        <v>1920372.31</v>
      </c>
      <c r="E563" s="424">
        <v>0</v>
      </c>
      <c r="F563" s="424"/>
      <c r="G563" s="253">
        <v>0</v>
      </c>
      <c r="H563" s="190">
        <v>1920372.31</v>
      </c>
    </row>
    <row r="564" spans="1:8" ht="15" customHeight="1">
      <c r="A564" s="197" t="s">
        <v>1300</v>
      </c>
      <c r="B564" s="187" t="s">
        <v>584</v>
      </c>
      <c r="C564" s="187" t="s">
        <v>1301</v>
      </c>
      <c r="D564" s="254">
        <v>1920372.31</v>
      </c>
      <c r="E564" s="428">
        <v>0</v>
      </c>
      <c r="F564" s="428"/>
      <c r="G564" s="254">
        <v>0</v>
      </c>
      <c r="H564" s="191">
        <v>1920372.31</v>
      </c>
    </row>
    <row r="565" spans="1:8" ht="15" customHeight="1">
      <c r="A565" s="197" t="s">
        <v>1302</v>
      </c>
      <c r="B565" s="187" t="s">
        <v>584</v>
      </c>
      <c r="C565" s="187" t="s">
        <v>1303</v>
      </c>
      <c r="D565" s="254">
        <v>43954.7</v>
      </c>
      <c r="E565" s="428">
        <v>0</v>
      </c>
      <c r="F565" s="428"/>
      <c r="G565" s="254">
        <v>0</v>
      </c>
      <c r="H565" s="191">
        <v>43954.7</v>
      </c>
    </row>
    <row r="566" spans="1:8" ht="15" customHeight="1">
      <c r="A566" s="197" t="s">
        <v>1304</v>
      </c>
      <c r="B566" s="187" t="s">
        <v>584</v>
      </c>
      <c r="C566" s="187" t="s">
        <v>1305</v>
      </c>
      <c r="D566" s="254">
        <v>1704451.82</v>
      </c>
      <c r="E566" s="428">
        <v>0</v>
      </c>
      <c r="F566" s="428"/>
      <c r="G566" s="254">
        <v>0</v>
      </c>
      <c r="H566" s="191">
        <v>1704451.82</v>
      </c>
    </row>
    <row r="567" spans="1:8">
      <c r="A567" s="197" t="s">
        <v>1306</v>
      </c>
      <c r="B567" s="187" t="s">
        <v>584</v>
      </c>
      <c r="C567" s="187" t="s">
        <v>1307</v>
      </c>
      <c r="D567" s="254">
        <v>6109.46</v>
      </c>
      <c r="E567" s="428">
        <v>0</v>
      </c>
      <c r="F567" s="428"/>
      <c r="G567" s="254">
        <v>0</v>
      </c>
      <c r="H567" s="191">
        <v>6109.46</v>
      </c>
    </row>
    <row r="568" spans="1:8" ht="15" customHeight="1">
      <c r="A568" s="197" t="s">
        <v>1308</v>
      </c>
      <c r="B568" s="187" t="s">
        <v>584</v>
      </c>
      <c r="C568" s="187" t="s">
        <v>1309</v>
      </c>
      <c r="D568" s="254">
        <v>6670</v>
      </c>
      <c r="E568" s="428">
        <v>0</v>
      </c>
      <c r="F568" s="428"/>
      <c r="G568" s="254">
        <v>0</v>
      </c>
      <c r="H568" s="191">
        <v>6670</v>
      </c>
    </row>
    <row r="569" spans="1:8" ht="15" customHeight="1">
      <c r="A569" s="197" t="s">
        <v>1310</v>
      </c>
      <c r="B569" s="187" t="s">
        <v>584</v>
      </c>
      <c r="C569" s="187" t="s">
        <v>1311</v>
      </c>
      <c r="D569" s="254">
        <v>159186.32999999999</v>
      </c>
      <c r="E569" s="428">
        <v>0</v>
      </c>
      <c r="F569" s="428"/>
      <c r="G569" s="254">
        <v>0</v>
      </c>
      <c r="H569" s="191">
        <v>159186.32999999999</v>
      </c>
    </row>
    <row r="570" spans="1:8" ht="15" customHeight="1">
      <c r="A570" s="196">
        <v>206</v>
      </c>
      <c r="B570" s="186" t="s">
        <v>584</v>
      </c>
      <c r="C570" s="186" t="s">
        <v>1312</v>
      </c>
      <c r="D570" s="253">
        <v>3540076.41</v>
      </c>
      <c r="E570" s="424">
        <v>0</v>
      </c>
      <c r="F570" s="424"/>
      <c r="G570" s="253">
        <v>6149317.7599999998</v>
      </c>
      <c r="H570" s="190">
        <v>9689394.1699999999</v>
      </c>
    </row>
    <row r="571" spans="1:8" ht="15" customHeight="1">
      <c r="A571" s="197" t="s">
        <v>1313</v>
      </c>
      <c r="B571" s="187" t="s">
        <v>584</v>
      </c>
      <c r="C571" s="187" t="s">
        <v>1314</v>
      </c>
      <c r="D571" s="254">
        <v>411136.97</v>
      </c>
      <c r="E571" s="428">
        <v>0</v>
      </c>
      <c r="F571" s="428"/>
      <c r="G571" s="254">
        <v>0</v>
      </c>
      <c r="H571" s="191">
        <v>411136.97</v>
      </c>
    </row>
    <row r="572" spans="1:8" ht="15" customHeight="1">
      <c r="A572" s="197" t="s">
        <v>1315</v>
      </c>
      <c r="B572" s="187" t="s">
        <v>584</v>
      </c>
      <c r="C572" s="187" t="s">
        <v>1316</v>
      </c>
      <c r="D572" s="254">
        <v>411136.97</v>
      </c>
      <c r="E572" s="428">
        <v>0</v>
      </c>
      <c r="F572" s="428"/>
      <c r="G572" s="254">
        <v>0</v>
      </c>
      <c r="H572" s="191">
        <v>411136.97</v>
      </c>
    </row>
    <row r="573" spans="1:8" ht="15" customHeight="1">
      <c r="A573" s="197" t="s">
        <v>1317</v>
      </c>
      <c r="B573" s="187" t="s">
        <v>584</v>
      </c>
      <c r="C573" s="187" t="s">
        <v>1318</v>
      </c>
      <c r="D573" s="254">
        <v>1358078.94</v>
      </c>
      <c r="E573" s="428">
        <v>0</v>
      </c>
      <c r="F573" s="428"/>
      <c r="G573" s="254">
        <v>5099494.0199999996</v>
      </c>
      <c r="H573" s="191">
        <v>6457572.96</v>
      </c>
    </row>
    <row r="574" spans="1:8" ht="15" customHeight="1">
      <c r="A574" s="197" t="s">
        <v>1319</v>
      </c>
      <c r="B574" s="187" t="s">
        <v>584</v>
      </c>
      <c r="C574" s="187" t="s">
        <v>1320</v>
      </c>
      <c r="D574" s="254">
        <v>236385.85</v>
      </c>
      <c r="E574" s="428">
        <v>0</v>
      </c>
      <c r="F574" s="428"/>
      <c r="G574" s="254">
        <v>0</v>
      </c>
      <c r="H574" s="191">
        <v>236385.85</v>
      </c>
    </row>
    <row r="575" spans="1:8">
      <c r="A575" s="197" t="s">
        <v>1321</v>
      </c>
      <c r="B575" s="187" t="s">
        <v>584</v>
      </c>
      <c r="C575" s="187" t="s">
        <v>448</v>
      </c>
      <c r="D575" s="254">
        <v>178604.44</v>
      </c>
      <c r="E575" s="428">
        <v>0</v>
      </c>
      <c r="F575" s="428"/>
      <c r="G575" s="254">
        <v>0</v>
      </c>
      <c r="H575" s="191">
        <v>178604.44</v>
      </c>
    </row>
    <row r="576" spans="1:8">
      <c r="A576" s="197" t="s">
        <v>1322</v>
      </c>
      <c r="B576" s="187" t="s">
        <v>584</v>
      </c>
      <c r="C576" s="187" t="s">
        <v>1323</v>
      </c>
      <c r="D576" s="254">
        <v>167214</v>
      </c>
      <c r="E576" s="428">
        <v>0</v>
      </c>
      <c r="F576" s="428"/>
      <c r="G576" s="254">
        <v>0</v>
      </c>
      <c r="H576" s="191">
        <v>167214</v>
      </c>
    </row>
    <row r="577" spans="1:11" ht="15" customHeight="1">
      <c r="A577" s="197" t="s">
        <v>1324</v>
      </c>
      <c r="B577" s="187" t="s">
        <v>584</v>
      </c>
      <c r="C577" s="187" t="s">
        <v>1325</v>
      </c>
      <c r="D577" s="254">
        <v>40770.44</v>
      </c>
      <c r="E577" s="428">
        <v>0</v>
      </c>
      <c r="F577" s="428"/>
      <c r="G577" s="254">
        <v>0</v>
      </c>
      <c r="H577" s="191">
        <v>40770.44</v>
      </c>
    </row>
    <row r="578" spans="1:11" ht="15" customHeight="1">
      <c r="A578" s="197" t="s">
        <v>1326</v>
      </c>
      <c r="B578" s="187" t="s">
        <v>584</v>
      </c>
      <c r="C578" s="187" t="s">
        <v>1327</v>
      </c>
      <c r="D578" s="254">
        <v>20500</v>
      </c>
      <c r="E578" s="428">
        <v>0</v>
      </c>
      <c r="F578" s="428"/>
      <c r="G578" s="254">
        <v>0</v>
      </c>
      <c r="H578" s="191">
        <v>20500</v>
      </c>
    </row>
    <row r="579" spans="1:11" ht="15" customHeight="1">
      <c r="A579" s="197" t="s">
        <v>1328</v>
      </c>
      <c r="B579" s="187" t="s">
        <v>584</v>
      </c>
      <c r="C579" s="187" t="s">
        <v>1329</v>
      </c>
      <c r="D579" s="254">
        <v>832056.42</v>
      </c>
      <c r="E579" s="428">
        <v>0</v>
      </c>
      <c r="F579" s="428"/>
      <c r="G579" s="254">
        <v>0</v>
      </c>
      <c r="H579" s="191">
        <v>832056.42</v>
      </c>
    </row>
    <row r="580" spans="1:11">
      <c r="A580" s="197" t="s">
        <v>1330</v>
      </c>
      <c r="B580" s="187" t="s">
        <v>584</v>
      </c>
      <c r="C580" s="187" t="s">
        <v>448</v>
      </c>
      <c r="D580" s="254">
        <v>0</v>
      </c>
      <c r="E580" s="428">
        <v>0</v>
      </c>
      <c r="F580" s="428"/>
      <c r="G580" s="254">
        <v>1049823.74</v>
      </c>
      <c r="H580" s="191">
        <v>1049823.74</v>
      </c>
    </row>
    <row r="581" spans="1:11" ht="15" customHeight="1">
      <c r="A581" s="197" t="s">
        <v>1331</v>
      </c>
      <c r="B581" s="187" t="s">
        <v>584</v>
      </c>
      <c r="C581" s="187" t="s">
        <v>1332</v>
      </c>
      <c r="D581" s="254">
        <v>295329.34999999998</v>
      </c>
      <c r="E581" s="428">
        <v>0</v>
      </c>
      <c r="F581" s="428"/>
      <c r="G581" s="254">
        <v>0</v>
      </c>
      <c r="H581" s="191">
        <v>295329.34999999998</v>
      </c>
    </row>
    <row r="582" spans="1:11" ht="15" customHeight="1">
      <c r="A582" s="196">
        <v>208</v>
      </c>
      <c r="B582" s="186" t="s">
        <v>584</v>
      </c>
      <c r="C582" s="186" t="s">
        <v>1333</v>
      </c>
      <c r="D582" s="253">
        <v>2836274.35</v>
      </c>
      <c r="E582" s="424">
        <v>298399.55</v>
      </c>
      <c r="F582" s="424"/>
      <c r="G582" s="253">
        <v>298399.55</v>
      </c>
      <c r="H582" s="190">
        <v>2836274.35</v>
      </c>
    </row>
    <row r="583" spans="1:11" ht="15" customHeight="1">
      <c r="A583" s="197" t="s">
        <v>1334</v>
      </c>
      <c r="B583" s="187" t="s">
        <v>584</v>
      </c>
      <c r="C583" s="187" t="s">
        <v>1335</v>
      </c>
      <c r="D583" s="254">
        <v>2836274.35</v>
      </c>
      <c r="E583" s="428">
        <v>298399.55</v>
      </c>
      <c r="F583" s="428"/>
      <c r="G583" s="254">
        <v>298399.55</v>
      </c>
      <c r="H583" s="191">
        <v>2836274.35</v>
      </c>
      <c r="J583" s="194">
        <f>'Resumen P.P.'!C63</f>
        <v>298399.55000000005</v>
      </c>
      <c r="K583" s="194">
        <f>G583-J583</f>
        <v>0</v>
      </c>
    </row>
    <row r="584" spans="1:11" ht="15" customHeight="1">
      <c r="A584" s="196">
        <v>209</v>
      </c>
      <c r="B584" s="186" t="s">
        <v>584</v>
      </c>
      <c r="C584" s="186" t="s">
        <v>1336</v>
      </c>
      <c r="D584" s="253">
        <v>2141245.96</v>
      </c>
      <c r="E584" s="424">
        <v>295788.51</v>
      </c>
      <c r="F584" s="424"/>
      <c r="G584" s="253">
        <v>674445.86</v>
      </c>
      <c r="H584" s="190">
        <v>2519903.31</v>
      </c>
    </row>
    <row r="585" spans="1:11" ht="15" customHeight="1">
      <c r="A585" s="197" t="s">
        <v>1337</v>
      </c>
      <c r="B585" s="187" t="s">
        <v>584</v>
      </c>
      <c r="C585" s="187" t="s">
        <v>1338</v>
      </c>
      <c r="D585" s="254">
        <v>2141245.96</v>
      </c>
      <c r="E585" s="428">
        <v>295788.51</v>
      </c>
      <c r="F585" s="428"/>
      <c r="G585" s="254">
        <v>674445.86</v>
      </c>
      <c r="H585" s="191">
        <v>2519903.31</v>
      </c>
    </row>
    <row r="586" spans="1:11" ht="15" customHeight="1">
      <c r="A586" s="196">
        <v>210</v>
      </c>
      <c r="B586" s="186" t="s">
        <v>584</v>
      </c>
      <c r="C586" s="186" t="s">
        <v>1339</v>
      </c>
      <c r="D586" s="253">
        <v>1215151.3500000001</v>
      </c>
      <c r="E586" s="424">
        <v>2429971.7999999998</v>
      </c>
      <c r="F586" s="424"/>
      <c r="G586" s="253">
        <v>2411964.2000000002</v>
      </c>
      <c r="H586" s="190">
        <v>1197143.75</v>
      </c>
    </row>
    <row r="587" spans="1:11" ht="15" customHeight="1">
      <c r="A587" s="197" t="s">
        <v>1340</v>
      </c>
      <c r="B587" s="187" t="s">
        <v>584</v>
      </c>
      <c r="C587" s="187" t="s">
        <v>1339</v>
      </c>
      <c r="D587" s="254">
        <v>1215151.3500000001</v>
      </c>
      <c r="E587" s="428">
        <v>2429971.7999999998</v>
      </c>
      <c r="F587" s="428"/>
      <c r="G587" s="254">
        <v>2411964.2000000002</v>
      </c>
      <c r="H587" s="191">
        <v>1197143.75</v>
      </c>
    </row>
    <row r="588" spans="1:11" ht="15" customHeight="1">
      <c r="A588" s="196">
        <v>211</v>
      </c>
      <c r="B588" s="186" t="s">
        <v>584</v>
      </c>
      <c r="C588" s="186" t="s">
        <v>1341</v>
      </c>
      <c r="D588" s="256">
        <v>-99422.68</v>
      </c>
      <c r="E588" s="424">
        <v>0</v>
      </c>
      <c r="F588" s="424"/>
      <c r="G588" s="253">
        <v>75417.88</v>
      </c>
      <c r="H588" s="193">
        <v>-24004.799999999999</v>
      </c>
    </row>
    <row r="589" spans="1:11" ht="15" customHeight="1">
      <c r="A589" s="197" t="s">
        <v>1342</v>
      </c>
      <c r="B589" s="187" t="s">
        <v>584</v>
      </c>
      <c r="C589" s="187" t="s">
        <v>1343</v>
      </c>
      <c r="D589" s="255">
        <v>-872908.66</v>
      </c>
      <c r="E589" s="428">
        <v>0</v>
      </c>
      <c r="F589" s="428"/>
      <c r="G589" s="254">
        <v>0</v>
      </c>
      <c r="H589" s="192">
        <v>-872908.66</v>
      </c>
    </row>
    <row r="590" spans="1:11" ht="15" customHeight="1">
      <c r="A590" s="197" t="s">
        <v>1344</v>
      </c>
      <c r="B590" s="187" t="s">
        <v>584</v>
      </c>
      <c r="C590" s="187" t="s">
        <v>1345</v>
      </c>
      <c r="D590" s="254">
        <v>194288.63</v>
      </c>
      <c r="E590" s="428">
        <v>0</v>
      </c>
      <c r="F590" s="428"/>
      <c r="G590" s="254">
        <v>0</v>
      </c>
      <c r="H590" s="191">
        <v>194288.63</v>
      </c>
    </row>
    <row r="591" spans="1:11" ht="15" customHeight="1">
      <c r="A591" s="197" t="s">
        <v>1346</v>
      </c>
      <c r="B591" s="187" t="s">
        <v>584</v>
      </c>
      <c r="C591" s="187" t="s">
        <v>1347</v>
      </c>
      <c r="D591" s="254">
        <v>579197.35</v>
      </c>
      <c r="E591" s="428">
        <v>0</v>
      </c>
      <c r="F591" s="428"/>
      <c r="G591" s="254">
        <v>75417.88</v>
      </c>
      <c r="H591" s="191">
        <v>654615.23</v>
      </c>
    </row>
    <row r="592" spans="1:11" ht="15" customHeight="1">
      <c r="A592" s="196">
        <v>212</v>
      </c>
      <c r="B592" s="186" t="s">
        <v>584</v>
      </c>
      <c r="C592" s="186" t="s">
        <v>1348</v>
      </c>
      <c r="D592" s="253">
        <v>144415.9</v>
      </c>
      <c r="E592" s="424">
        <v>136021</v>
      </c>
      <c r="F592" s="424"/>
      <c r="G592" s="253">
        <v>0</v>
      </c>
      <c r="H592" s="190">
        <v>8394.9</v>
      </c>
    </row>
    <row r="593" spans="1:11" ht="15" customHeight="1">
      <c r="A593" s="197" t="s">
        <v>1349</v>
      </c>
      <c r="B593" s="187" t="s">
        <v>584</v>
      </c>
      <c r="C593" s="187" t="s">
        <v>1348</v>
      </c>
      <c r="D593" s="254">
        <v>144415.9</v>
      </c>
      <c r="E593" s="428">
        <v>136021</v>
      </c>
      <c r="F593" s="428"/>
      <c r="G593" s="254">
        <v>0</v>
      </c>
      <c r="H593" s="191">
        <v>8394.9</v>
      </c>
    </row>
    <row r="594" spans="1:11" ht="15" customHeight="1">
      <c r="A594" s="196">
        <v>213</v>
      </c>
      <c r="B594" s="186" t="s">
        <v>584</v>
      </c>
      <c r="C594" s="186" t="s">
        <v>1350</v>
      </c>
      <c r="D594" s="256">
        <v>-323369</v>
      </c>
      <c r="E594" s="424">
        <v>0</v>
      </c>
      <c r="F594" s="424"/>
      <c r="G594" s="253">
        <v>0</v>
      </c>
      <c r="H594" s="193">
        <v>-323369</v>
      </c>
    </row>
    <row r="595" spans="1:11">
      <c r="A595" s="197" t="s">
        <v>1351</v>
      </c>
      <c r="B595" s="187" t="s">
        <v>584</v>
      </c>
      <c r="C595" s="187" t="s">
        <v>1352</v>
      </c>
      <c r="D595" s="255">
        <v>-122</v>
      </c>
      <c r="E595" s="428">
        <v>0</v>
      </c>
      <c r="F595" s="428"/>
      <c r="G595" s="254">
        <v>0</v>
      </c>
      <c r="H595" s="192">
        <v>-122</v>
      </c>
    </row>
    <row r="596" spans="1:11">
      <c r="A596" s="197" t="s">
        <v>1353</v>
      </c>
      <c r="B596" s="187" t="s">
        <v>584</v>
      </c>
      <c r="C596" s="187" t="s">
        <v>1354</v>
      </c>
      <c r="D596" s="254">
        <v>2037</v>
      </c>
      <c r="E596" s="428">
        <v>0</v>
      </c>
      <c r="F596" s="428"/>
      <c r="G596" s="254">
        <v>0</v>
      </c>
      <c r="H596" s="191">
        <v>2037</v>
      </c>
    </row>
    <row r="597" spans="1:11" ht="15" customHeight="1">
      <c r="A597" s="197" t="s">
        <v>1355</v>
      </c>
      <c r="B597" s="187" t="s">
        <v>584</v>
      </c>
      <c r="C597" s="187" t="s">
        <v>1356</v>
      </c>
      <c r="D597" s="255">
        <v>-117865</v>
      </c>
      <c r="E597" s="428">
        <v>0</v>
      </c>
      <c r="F597" s="428"/>
      <c r="G597" s="254">
        <v>0</v>
      </c>
      <c r="H597" s="192">
        <v>-117865</v>
      </c>
    </row>
    <row r="598" spans="1:11" ht="15" customHeight="1">
      <c r="A598" s="197" t="s">
        <v>1357</v>
      </c>
      <c r="B598" s="187" t="s">
        <v>584</v>
      </c>
      <c r="C598" s="187" t="s">
        <v>1358</v>
      </c>
      <c r="D598" s="255">
        <v>-207419</v>
      </c>
      <c r="E598" s="428">
        <v>0</v>
      </c>
      <c r="F598" s="428"/>
      <c r="G598" s="254">
        <v>0</v>
      </c>
      <c r="H598" s="192">
        <v>-207419</v>
      </c>
    </row>
    <row r="599" spans="1:11" ht="15" customHeight="1">
      <c r="A599" s="196">
        <v>215</v>
      </c>
      <c r="B599" s="186" t="s">
        <v>584</v>
      </c>
      <c r="C599" s="186" t="s">
        <v>1359</v>
      </c>
      <c r="D599" s="253">
        <v>0.35</v>
      </c>
      <c r="E599" s="424">
        <v>0</v>
      </c>
      <c r="F599" s="424"/>
      <c r="G599" s="253">
        <v>0</v>
      </c>
      <c r="H599" s="190">
        <v>0.35</v>
      </c>
    </row>
    <row r="600" spans="1:11">
      <c r="A600" s="197" t="s">
        <v>1360</v>
      </c>
      <c r="B600" s="187" t="s">
        <v>584</v>
      </c>
      <c r="C600" s="187" t="s">
        <v>1359</v>
      </c>
      <c r="D600" s="254">
        <v>0.35</v>
      </c>
      <c r="E600" s="428">
        <v>0</v>
      </c>
      <c r="F600" s="428"/>
      <c r="G600" s="254">
        <v>0</v>
      </c>
      <c r="H600" s="191">
        <v>0.35</v>
      </c>
    </row>
    <row r="601" spans="1:11" ht="15" customHeight="1">
      <c r="A601" s="196">
        <v>216</v>
      </c>
      <c r="B601" s="186" t="s">
        <v>584</v>
      </c>
      <c r="C601" s="186" t="s">
        <v>1361</v>
      </c>
      <c r="D601" s="253">
        <v>1875704.48</v>
      </c>
      <c r="E601" s="424">
        <v>661261.16</v>
      </c>
      <c r="F601" s="424"/>
      <c r="G601" s="253">
        <v>993215.43</v>
      </c>
      <c r="H601" s="190">
        <v>2207658.75</v>
      </c>
    </row>
    <row r="602" spans="1:11" ht="15" customHeight="1">
      <c r="A602" s="197" t="s">
        <v>1362</v>
      </c>
      <c r="B602" s="187" t="s">
        <v>584</v>
      </c>
      <c r="C602" s="187" t="s">
        <v>1363</v>
      </c>
      <c r="D602" s="254">
        <v>1265749.1399999999</v>
      </c>
      <c r="E602" s="428">
        <v>451326.5</v>
      </c>
      <c r="F602" s="428"/>
      <c r="G602" s="254">
        <v>652482.6</v>
      </c>
      <c r="H602" s="191">
        <v>1466905.24</v>
      </c>
      <c r="J602" s="207">
        <f>'Resumen P.P.'!C81</f>
        <v>652482.6</v>
      </c>
      <c r="K602" s="194">
        <f>G602-J602</f>
        <v>0</v>
      </c>
    </row>
    <row r="603" spans="1:11" ht="15" customHeight="1">
      <c r="A603" s="197" t="s">
        <v>1364</v>
      </c>
      <c r="B603" s="187" t="s">
        <v>584</v>
      </c>
      <c r="C603" s="187" t="s">
        <v>1365</v>
      </c>
      <c r="D603" s="254">
        <v>4721.26</v>
      </c>
      <c r="E603" s="428">
        <v>0</v>
      </c>
      <c r="F603" s="428"/>
      <c r="G603" s="254">
        <v>0</v>
      </c>
      <c r="H603" s="191">
        <v>4721.26</v>
      </c>
    </row>
    <row r="604" spans="1:11" ht="15" customHeight="1">
      <c r="A604" s="197" t="s">
        <v>1366</v>
      </c>
      <c r="B604" s="187" t="s">
        <v>584</v>
      </c>
      <c r="C604" s="187" t="s">
        <v>1367</v>
      </c>
      <c r="D604" s="254">
        <v>34132.400000000001</v>
      </c>
      <c r="E604" s="428">
        <v>12370.77</v>
      </c>
      <c r="F604" s="428"/>
      <c r="G604" s="254">
        <v>3473.77</v>
      </c>
      <c r="H604" s="191">
        <v>25235.4</v>
      </c>
    </row>
    <row r="605" spans="1:11" ht="15" customHeight="1">
      <c r="A605" s="197" t="s">
        <v>1368</v>
      </c>
      <c r="B605" s="187" t="s">
        <v>584</v>
      </c>
      <c r="C605" s="187" t="s">
        <v>1369</v>
      </c>
      <c r="D605" s="254">
        <v>270501.51</v>
      </c>
      <c r="E605" s="428">
        <v>194456.88</v>
      </c>
      <c r="F605" s="428"/>
      <c r="G605" s="254">
        <v>254320.73</v>
      </c>
      <c r="H605" s="191">
        <v>330365.36</v>
      </c>
    </row>
    <row r="606" spans="1:11" ht="15" customHeight="1">
      <c r="A606" s="197" t="s">
        <v>1370</v>
      </c>
      <c r="B606" s="187" t="s">
        <v>584</v>
      </c>
      <c r="C606" s="187" t="s">
        <v>1371</v>
      </c>
      <c r="D606" s="255">
        <v>-277287.59999999998</v>
      </c>
      <c r="E606" s="428">
        <v>0</v>
      </c>
      <c r="F606" s="428"/>
      <c r="G606" s="254">
        <v>0</v>
      </c>
      <c r="H606" s="192">
        <v>-277287.59999999998</v>
      </c>
    </row>
    <row r="607" spans="1:11">
      <c r="A607" s="197" t="s">
        <v>1372</v>
      </c>
      <c r="B607" s="187" t="s">
        <v>584</v>
      </c>
      <c r="C607" s="187" t="s">
        <v>1373</v>
      </c>
      <c r="D607" s="254">
        <v>547788.28</v>
      </c>
      <c r="E607" s="428">
        <v>194456.88</v>
      </c>
      <c r="F607" s="428"/>
      <c r="G607" s="254">
        <v>254320.73</v>
      </c>
      <c r="H607" s="191">
        <v>607652.13</v>
      </c>
    </row>
    <row r="608" spans="1:11" ht="15" customHeight="1">
      <c r="A608" s="197" t="s">
        <v>1374</v>
      </c>
      <c r="B608" s="187" t="s">
        <v>584</v>
      </c>
      <c r="C608" s="187" t="s">
        <v>1375</v>
      </c>
      <c r="D608" s="254">
        <v>0.83</v>
      </c>
      <c r="E608" s="428">
        <v>0</v>
      </c>
      <c r="F608" s="428"/>
      <c r="G608" s="254">
        <v>0</v>
      </c>
      <c r="H608" s="191">
        <v>0.83</v>
      </c>
    </row>
    <row r="609" spans="1:8" ht="15" customHeight="1">
      <c r="A609" s="197" t="s">
        <v>1376</v>
      </c>
      <c r="B609" s="187" t="s">
        <v>584</v>
      </c>
      <c r="C609" s="187" t="s">
        <v>1377</v>
      </c>
      <c r="D609" s="254">
        <v>287687.36</v>
      </c>
      <c r="E609" s="428">
        <v>0</v>
      </c>
      <c r="F609" s="428"/>
      <c r="G609" s="254">
        <v>74762.23</v>
      </c>
      <c r="H609" s="191">
        <v>362449.59</v>
      </c>
    </row>
    <row r="610" spans="1:8" ht="15" customHeight="1">
      <c r="A610" s="197" t="s">
        <v>1378</v>
      </c>
      <c r="B610" s="187" t="s">
        <v>584</v>
      </c>
      <c r="C610" s="187" t="s">
        <v>1379</v>
      </c>
      <c r="D610" s="254">
        <v>12912.81</v>
      </c>
      <c r="E610" s="428">
        <v>3107.01</v>
      </c>
      <c r="F610" s="428"/>
      <c r="G610" s="254">
        <v>8176.1</v>
      </c>
      <c r="H610" s="191">
        <v>17981.900000000001</v>
      </c>
    </row>
    <row r="611" spans="1:8" ht="15" customHeight="1">
      <c r="A611" s="197" t="s">
        <v>1380</v>
      </c>
      <c r="B611" s="187" t="s">
        <v>584</v>
      </c>
      <c r="C611" s="187" t="s">
        <v>1381</v>
      </c>
      <c r="D611" s="255">
        <v>-2623.47</v>
      </c>
      <c r="E611" s="428">
        <v>0</v>
      </c>
      <c r="F611" s="428"/>
      <c r="G611" s="254">
        <v>0</v>
      </c>
      <c r="H611" s="192">
        <v>-2623.47</v>
      </c>
    </row>
    <row r="612" spans="1:8" ht="15" customHeight="1">
      <c r="A612" s="197" t="s">
        <v>1382</v>
      </c>
      <c r="B612" s="187" t="s">
        <v>584</v>
      </c>
      <c r="C612" s="187" t="s">
        <v>1383</v>
      </c>
      <c r="D612" s="254">
        <v>0.17</v>
      </c>
      <c r="E612" s="428">
        <v>0</v>
      </c>
      <c r="F612" s="428"/>
      <c r="G612" s="254">
        <v>0</v>
      </c>
      <c r="H612" s="191">
        <v>0.17</v>
      </c>
    </row>
    <row r="613" spans="1:8" ht="15" customHeight="1">
      <c r="A613" s="197" t="s">
        <v>1384</v>
      </c>
      <c r="B613" s="187" t="s">
        <v>584</v>
      </c>
      <c r="C613" s="187" t="s">
        <v>1385</v>
      </c>
      <c r="D613" s="254">
        <v>15536.11</v>
      </c>
      <c r="E613" s="428">
        <v>3107.01</v>
      </c>
      <c r="F613" s="428"/>
      <c r="G613" s="254">
        <v>8176.1</v>
      </c>
      <c r="H613" s="191">
        <v>20605.2</v>
      </c>
    </row>
    <row r="614" spans="1:8">
      <c r="A614" s="196">
        <v>301</v>
      </c>
      <c r="B614" s="186" t="s">
        <v>584</v>
      </c>
      <c r="C614" s="186" t="s">
        <v>1386</v>
      </c>
      <c r="D614" s="253">
        <v>50000</v>
      </c>
      <c r="E614" s="424">
        <v>0</v>
      </c>
      <c r="F614" s="424"/>
      <c r="G614" s="253">
        <v>0</v>
      </c>
      <c r="H614" s="190">
        <v>50000</v>
      </c>
    </row>
    <row r="615" spans="1:8">
      <c r="A615" s="196" t="s">
        <v>1387</v>
      </c>
      <c r="B615" s="186" t="s">
        <v>584</v>
      </c>
      <c r="C615" s="186" t="s">
        <v>1388</v>
      </c>
      <c r="D615" s="253">
        <v>50000</v>
      </c>
      <c r="E615" s="424">
        <v>0</v>
      </c>
      <c r="F615" s="424"/>
      <c r="G615" s="253">
        <v>0</v>
      </c>
      <c r="H615" s="190">
        <v>50000</v>
      </c>
    </row>
    <row r="616" spans="1:8" ht="15" customHeight="1">
      <c r="A616" s="197" t="s">
        <v>1389</v>
      </c>
      <c r="B616" s="187" t="s">
        <v>584</v>
      </c>
      <c r="C616" s="187" t="s">
        <v>1390</v>
      </c>
      <c r="D616" s="254">
        <v>49500</v>
      </c>
      <c r="E616" s="428">
        <v>0</v>
      </c>
      <c r="F616" s="428"/>
      <c r="G616" s="254">
        <v>0</v>
      </c>
      <c r="H616" s="191">
        <v>49500</v>
      </c>
    </row>
    <row r="617" spans="1:8" ht="15" customHeight="1">
      <c r="A617" s="197" t="s">
        <v>1391</v>
      </c>
      <c r="B617" s="187" t="s">
        <v>584</v>
      </c>
      <c r="C617" s="187" t="s">
        <v>1392</v>
      </c>
      <c r="D617" s="254">
        <v>500</v>
      </c>
      <c r="E617" s="428">
        <v>0</v>
      </c>
      <c r="F617" s="428"/>
      <c r="G617" s="254">
        <v>0</v>
      </c>
      <c r="H617" s="191">
        <v>500</v>
      </c>
    </row>
    <row r="618" spans="1:8" ht="15" customHeight="1">
      <c r="A618" s="196">
        <v>304</v>
      </c>
      <c r="B618" s="186" t="s">
        <v>584</v>
      </c>
      <c r="C618" s="186" t="s">
        <v>1393</v>
      </c>
      <c r="D618" s="253">
        <v>49702909.030000001</v>
      </c>
      <c r="E618" s="424">
        <v>0</v>
      </c>
      <c r="F618" s="424"/>
      <c r="G618" s="253">
        <v>0</v>
      </c>
      <c r="H618" s="190">
        <v>49702909.030000001</v>
      </c>
    </row>
    <row r="619" spans="1:8" ht="15" customHeight="1">
      <c r="A619" s="196" t="s">
        <v>1394</v>
      </c>
      <c r="B619" s="186" t="s">
        <v>584</v>
      </c>
      <c r="C619" s="186" t="s">
        <v>1395</v>
      </c>
      <c r="D619" s="253">
        <v>50244886.109999999</v>
      </c>
      <c r="E619" s="424">
        <v>0</v>
      </c>
      <c r="F619" s="424"/>
      <c r="G619" s="253">
        <v>0</v>
      </c>
      <c r="H619" s="190">
        <v>50244886.109999999</v>
      </c>
    </row>
    <row r="620" spans="1:8" ht="15" customHeight="1">
      <c r="A620" s="197" t="s">
        <v>1396</v>
      </c>
      <c r="B620" s="187" t="s">
        <v>584</v>
      </c>
      <c r="C620" s="187" t="s">
        <v>1397</v>
      </c>
      <c r="D620" s="254">
        <v>61677.34</v>
      </c>
      <c r="E620" s="428">
        <v>0</v>
      </c>
      <c r="F620" s="428"/>
      <c r="G620" s="254">
        <v>0</v>
      </c>
      <c r="H620" s="191">
        <v>61677.34</v>
      </c>
    </row>
    <row r="621" spans="1:8" ht="15" customHeight="1">
      <c r="A621" s="197" t="s">
        <v>1398</v>
      </c>
      <c r="B621" s="187" t="s">
        <v>584</v>
      </c>
      <c r="C621" s="187" t="s">
        <v>1399</v>
      </c>
      <c r="D621" s="254">
        <v>21087.1</v>
      </c>
      <c r="E621" s="428">
        <v>0</v>
      </c>
      <c r="F621" s="428"/>
      <c r="G621" s="254">
        <v>0</v>
      </c>
      <c r="H621" s="191">
        <v>21087.1</v>
      </c>
    </row>
    <row r="622" spans="1:8" ht="15" customHeight="1">
      <c r="A622" s="197" t="s">
        <v>1400</v>
      </c>
      <c r="B622" s="187" t="s">
        <v>584</v>
      </c>
      <c r="C622" s="187" t="s">
        <v>1401</v>
      </c>
      <c r="D622" s="254">
        <v>4243775.1500000004</v>
      </c>
      <c r="E622" s="428">
        <v>0</v>
      </c>
      <c r="F622" s="428"/>
      <c r="G622" s="254">
        <v>0</v>
      </c>
      <c r="H622" s="191">
        <v>4243775.1500000004</v>
      </c>
    </row>
    <row r="623" spans="1:8" ht="15" customHeight="1">
      <c r="A623" s="197" t="s">
        <v>1402</v>
      </c>
      <c r="B623" s="187" t="s">
        <v>584</v>
      </c>
      <c r="C623" s="187" t="s">
        <v>1403</v>
      </c>
      <c r="D623" s="254">
        <v>2966241.01</v>
      </c>
      <c r="E623" s="428">
        <v>0</v>
      </c>
      <c r="F623" s="428"/>
      <c r="G623" s="254">
        <v>0</v>
      </c>
      <c r="H623" s="191">
        <v>2966241.01</v>
      </c>
    </row>
    <row r="624" spans="1:8" ht="15" customHeight="1">
      <c r="A624" s="197" t="s">
        <v>1404</v>
      </c>
      <c r="B624" s="187" t="s">
        <v>584</v>
      </c>
      <c r="C624" s="187" t="s">
        <v>1405</v>
      </c>
      <c r="D624" s="254">
        <v>27369823.399999999</v>
      </c>
      <c r="E624" s="428">
        <v>0</v>
      </c>
      <c r="F624" s="428"/>
      <c r="G624" s="254">
        <v>0</v>
      </c>
      <c r="H624" s="191">
        <v>27369823.399999999</v>
      </c>
    </row>
    <row r="625" spans="1:8" ht="15" customHeight="1">
      <c r="A625" s="197" t="s">
        <v>1406</v>
      </c>
      <c r="B625" s="187" t="s">
        <v>584</v>
      </c>
      <c r="C625" s="187" t="s">
        <v>1407</v>
      </c>
      <c r="D625" s="254">
        <v>15582282.109999999</v>
      </c>
      <c r="E625" s="428">
        <v>0</v>
      </c>
      <c r="F625" s="428"/>
      <c r="G625" s="254">
        <v>0</v>
      </c>
      <c r="H625" s="191">
        <v>15582282.109999999</v>
      </c>
    </row>
    <row r="626" spans="1:8" ht="15" customHeight="1">
      <c r="A626" s="196" t="s">
        <v>1408</v>
      </c>
      <c r="B626" s="186" t="s">
        <v>584</v>
      </c>
      <c r="C626" s="186" t="s">
        <v>1409</v>
      </c>
      <c r="D626" s="256">
        <v>-541977.07999999996</v>
      </c>
      <c r="E626" s="424">
        <v>0</v>
      </c>
      <c r="F626" s="424"/>
      <c r="G626" s="253">
        <v>0</v>
      </c>
      <c r="H626" s="193">
        <v>-541977.07999999996</v>
      </c>
    </row>
    <row r="627" spans="1:8" ht="15" customHeight="1">
      <c r="A627" s="197" t="s">
        <v>1410</v>
      </c>
      <c r="B627" s="187" t="s">
        <v>584</v>
      </c>
      <c r="C627" s="187" t="s">
        <v>1411</v>
      </c>
      <c r="D627" s="255">
        <v>-142424.35999999999</v>
      </c>
      <c r="E627" s="428">
        <v>0</v>
      </c>
      <c r="F627" s="428"/>
      <c r="G627" s="254">
        <v>0</v>
      </c>
      <c r="H627" s="192">
        <v>-142424.35999999999</v>
      </c>
    </row>
    <row r="628" spans="1:8" ht="15" customHeight="1">
      <c r="A628" s="197" t="s">
        <v>1412</v>
      </c>
      <c r="B628" s="187" t="s">
        <v>584</v>
      </c>
      <c r="C628" s="187" t="s">
        <v>1413</v>
      </c>
      <c r="D628" s="255">
        <v>-399552.72</v>
      </c>
      <c r="E628" s="428">
        <v>0</v>
      </c>
      <c r="F628" s="428"/>
      <c r="G628" s="254">
        <v>0</v>
      </c>
      <c r="H628" s="192">
        <v>-399552.72</v>
      </c>
    </row>
    <row r="629" spans="1:8" ht="15" customHeight="1">
      <c r="A629" s="196">
        <v>305</v>
      </c>
      <c r="B629" s="186" t="s">
        <v>584</v>
      </c>
      <c r="C629" s="186" t="s">
        <v>1414</v>
      </c>
      <c r="D629" s="253">
        <v>60424751.759999998</v>
      </c>
      <c r="E629" s="424">
        <v>0</v>
      </c>
      <c r="F629" s="424"/>
      <c r="G629" s="253">
        <v>0</v>
      </c>
      <c r="H629" s="190">
        <v>60424751.759999998</v>
      </c>
    </row>
    <row r="630" spans="1:8" ht="15" customHeight="1">
      <c r="A630" s="196" t="s">
        <v>1415</v>
      </c>
      <c r="B630" s="186" t="s">
        <v>584</v>
      </c>
      <c r="C630" s="186" t="s">
        <v>1416</v>
      </c>
      <c r="D630" s="253">
        <v>61785485.609999999</v>
      </c>
      <c r="E630" s="424">
        <v>0</v>
      </c>
      <c r="F630" s="424"/>
      <c r="G630" s="253">
        <v>0</v>
      </c>
      <c r="H630" s="190">
        <v>61785485.609999999</v>
      </c>
    </row>
    <row r="631" spans="1:8" ht="15" customHeight="1">
      <c r="A631" s="196" t="s">
        <v>1417</v>
      </c>
      <c r="B631" s="186" t="s">
        <v>584</v>
      </c>
      <c r="C631" s="186" t="s">
        <v>1418</v>
      </c>
      <c r="D631" s="256">
        <v>-1360733.85</v>
      </c>
      <c r="E631" s="424">
        <v>0</v>
      </c>
      <c r="F631" s="424"/>
      <c r="G631" s="253">
        <v>0</v>
      </c>
      <c r="H631" s="193">
        <v>-1360733.85</v>
      </c>
    </row>
    <row r="632" spans="1:8">
      <c r="A632" s="196">
        <v>401</v>
      </c>
      <c r="B632" s="186" t="s">
        <v>584</v>
      </c>
      <c r="C632" s="186" t="s">
        <v>157</v>
      </c>
      <c r="D632" s="253">
        <v>0</v>
      </c>
      <c r="E632" s="424">
        <v>0</v>
      </c>
      <c r="F632" s="424"/>
      <c r="G632" s="253">
        <v>26050938.25</v>
      </c>
      <c r="H632" s="190">
        <v>26050938.25</v>
      </c>
    </row>
    <row r="633" spans="1:8" ht="15" customHeight="1">
      <c r="A633" s="196" t="s">
        <v>1419</v>
      </c>
      <c r="B633" s="186" t="s">
        <v>584</v>
      </c>
      <c r="C633" s="186" t="s">
        <v>166</v>
      </c>
      <c r="D633" s="253">
        <v>0</v>
      </c>
      <c r="E633" s="424">
        <v>0</v>
      </c>
      <c r="F633" s="424"/>
      <c r="G633" s="253">
        <v>4215287.67</v>
      </c>
      <c r="H633" s="190">
        <v>4215287.67</v>
      </c>
    </row>
    <row r="634" spans="1:8" ht="15" customHeight="1">
      <c r="A634" s="196" t="s">
        <v>1420</v>
      </c>
      <c r="B634" s="186" t="s">
        <v>584</v>
      </c>
      <c r="C634" s="186" t="s">
        <v>167</v>
      </c>
      <c r="D634" s="253">
        <v>0</v>
      </c>
      <c r="E634" s="424">
        <v>0</v>
      </c>
      <c r="F634" s="424"/>
      <c r="G634" s="253">
        <v>21725650.329999998</v>
      </c>
      <c r="H634" s="190">
        <v>21725650.329999998</v>
      </c>
    </row>
    <row r="635" spans="1:8" ht="15" customHeight="1">
      <c r="A635" s="196" t="s">
        <v>1421</v>
      </c>
      <c r="B635" s="186" t="s">
        <v>584</v>
      </c>
      <c r="C635" s="186" t="s">
        <v>168</v>
      </c>
      <c r="D635" s="253">
        <v>0</v>
      </c>
      <c r="E635" s="424">
        <v>0</v>
      </c>
      <c r="F635" s="424"/>
      <c r="G635" s="253">
        <v>110000.25</v>
      </c>
      <c r="H635" s="190">
        <v>110000.25</v>
      </c>
    </row>
    <row r="636" spans="1:8" ht="15" customHeight="1">
      <c r="A636" s="196">
        <v>503</v>
      </c>
      <c r="B636" s="186" t="s">
        <v>584</v>
      </c>
      <c r="C636" s="186" t="s">
        <v>171</v>
      </c>
      <c r="D636" s="253">
        <v>0</v>
      </c>
      <c r="E636" s="424">
        <v>0</v>
      </c>
      <c r="F636" s="424"/>
      <c r="G636" s="253">
        <v>276950.28000000003</v>
      </c>
      <c r="H636" s="190">
        <v>276950.28000000003</v>
      </c>
    </row>
    <row r="637" spans="1:8" ht="15" customHeight="1">
      <c r="A637" s="196" t="s">
        <v>1422</v>
      </c>
      <c r="B637" s="186" t="s">
        <v>584</v>
      </c>
      <c r="C637" s="186" t="s">
        <v>171</v>
      </c>
      <c r="D637" s="253">
        <v>0</v>
      </c>
      <c r="E637" s="424">
        <v>0</v>
      </c>
      <c r="F637" s="424"/>
      <c r="G637" s="253">
        <v>276950.28000000003</v>
      </c>
      <c r="H637" s="190">
        <v>276950.28000000003</v>
      </c>
    </row>
    <row r="638" spans="1:8" ht="15" customHeight="1">
      <c r="A638" s="196">
        <v>601</v>
      </c>
      <c r="B638" s="186" t="s">
        <v>231</v>
      </c>
      <c r="C638" s="186" t="s">
        <v>173</v>
      </c>
      <c r="D638" s="253">
        <v>0</v>
      </c>
      <c r="E638" s="424">
        <v>5123630.28</v>
      </c>
      <c r="F638" s="424"/>
      <c r="G638" s="253">
        <v>0</v>
      </c>
      <c r="H638" s="190">
        <v>5123630.28</v>
      </c>
    </row>
    <row r="639" spans="1:8" ht="15" customHeight="1">
      <c r="A639" s="196" t="s">
        <v>1423</v>
      </c>
      <c r="B639" s="186" t="s">
        <v>231</v>
      </c>
      <c r="C639" s="186" t="s">
        <v>174</v>
      </c>
      <c r="D639" s="253">
        <v>0</v>
      </c>
      <c r="E639" s="424">
        <v>6.01</v>
      </c>
      <c r="F639" s="424"/>
      <c r="G639" s="253">
        <v>0</v>
      </c>
      <c r="H639" s="190">
        <v>6.01</v>
      </c>
    </row>
    <row r="640" spans="1:8" ht="15" customHeight="1">
      <c r="A640" s="196" t="s">
        <v>1424</v>
      </c>
      <c r="B640" s="186" t="s">
        <v>231</v>
      </c>
      <c r="C640" s="186" t="s">
        <v>175</v>
      </c>
      <c r="D640" s="253">
        <v>0</v>
      </c>
      <c r="E640" s="424">
        <v>27333.599999999999</v>
      </c>
      <c r="F640" s="424"/>
      <c r="G640" s="253">
        <v>0</v>
      </c>
      <c r="H640" s="190">
        <v>27333.599999999999</v>
      </c>
    </row>
    <row r="641" spans="1:8" ht="15" customHeight="1">
      <c r="A641" s="196" t="s">
        <v>1425</v>
      </c>
      <c r="B641" s="186" t="s">
        <v>231</v>
      </c>
      <c r="C641" s="186" t="s">
        <v>176</v>
      </c>
      <c r="D641" s="253">
        <v>0</v>
      </c>
      <c r="E641" s="424">
        <v>28799</v>
      </c>
      <c r="F641" s="424"/>
      <c r="G641" s="253">
        <v>0</v>
      </c>
      <c r="H641" s="190">
        <v>28799</v>
      </c>
    </row>
    <row r="642" spans="1:8" ht="15" customHeight="1">
      <c r="A642" s="196" t="s">
        <v>1426</v>
      </c>
      <c r="B642" s="186" t="s">
        <v>231</v>
      </c>
      <c r="C642" s="186" t="s">
        <v>177</v>
      </c>
      <c r="D642" s="253">
        <v>0</v>
      </c>
      <c r="E642" s="424">
        <v>26536.77</v>
      </c>
      <c r="F642" s="424"/>
      <c r="G642" s="253">
        <v>0</v>
      </c>
      <c r="H642" s="190">
        <v>26536.77</v>
      </c>
    </row>
    <row r="643" spans="1:8" ht="15" customHeight="1">
      <c r="A643" s="197" t="s">
        <v>1427</v>
      </c>
      <c r="B643" s="187" t="s">
        <v>231</v>
      </c>
      <c r="C643" s="187" t="s">
        <v>179</v>
      </c>
      <c r="D643" s="254">
        <v>0</v>
      </c>
      <c r="E643" s="428">
        <v>23174.7</v>
      </c>
      <c r="F643" s="428"/>
      <c r="G643" s="254">
        <v>0</v>
      </c>
      <c r="H643" s="191">
        <v>23174.7</v>
      </c>
    </row>
    <row r="644" spans="1:8">
      <c r="A644" s="197" t="s">
        <v>1428</v>
      </c>
      <c r="B644" s="187" t="s">
        <v>231</v>
      </c>
      <c r="C644" s="187" t="s">
        <v>180</v>
      </c>
      <c r="D644" s="254">
        <v>0</v>
      </c>
      <c r="E644" s="428">
        <v>3362.07</v>
      </c>
      <c r="F644" s="428"/>
      <c r="G644" s="254">
        <v>0</v>
      </c>
      <c r="H644" s="191">
        <v>3362.07</v>
      </c>
    </row>
    <row r="645" spans="1:8" ht="15" customHeight="1">
      <c r="A645" s="196" t="s">
        <v>1429</v>
      </c>
      <c r="B645" s="186" t="s">
        <v>231</v>
      </c>
      <c r="C645" s="186" t="s">
        <v>182</v>
      </c>
      <c r="D645" s="253">
        <v>0</v>
      </c>
      <c r="E645" s="424">
        <v>1187.94</v>
      </c>
      <c r="F645" s="424"/>
      <c r="G645" s="253">
        <v>0</v>
      </c>
      <c r="H645" s="190">
        <v>1187.94</v>
      </c>
    </row>
    <row r="646" spans="1:8" ht="15" customHeight="1">
      <c r="A646" s="196" t="s">
        <v>1430</v>
      </c>
      <c r="B646" s="186" t="s">
        <v>231</v>
      </c>
      <c r="C646" s="186" t="s">
        <v>183</v>
      </c>
      <c r="D646" s="253">
        <v>0</v>
      </c>
      <c r="E646" s="424">
        <v>37317.17</v>
      </c>
      <c r="F646" s="424"/>
      <c r="G646" s="253">
        <v>0</v>
      </c>
      <c r="H646" s="190">
        <v>37317.17</v>
      </c>
    </row>
    <row r="647" spans="1:8" ht="15" customHeight="1">
      <c r="A647" s="196" t="s">
        <v>1431</v>
      </c>
      <c r="B647" s="186" t="s">
        <v>231</v>
      </c>
      <c r="C647" s="186" t="s">
        <v>186</v>
      </c>
      <c r="D647" s="253">
        <v>0</v>
      </c>
      <c r="E647" s="424">
        <v>274601</v>
      </c>
      <c r="F647" s="424"/>
      <c r="G647" s="253">
        <v>0</v>
      </c>
      <c r="H647" s="190">
        <v>274601</v>
      </c>
    </row>
    <row r="648" spans="1:8" ht="15" customHeight="1">
      <c r="A648" s="196" t="s">
        <v>1432</v>
      </c>
      <c r="B648" s="186" t="s">
        <v>231</v>
      </c>
      <c r="C648" s="186" t="s">
        <v>187</v>
      </c>
      <c r="D648" s="253">
        <v>0</v>
      </c>
      <c r="E648" s="424">
        <v>4303293.22</v>
      </c>
      <c r="F648" s="424"/>
      <c r="G648" s="253">
        <v>0</v>
      </c>
      <c r="H648" s="190">
        <v>4303293.22</v>
      </c>
    </row>
    <row r="649" spans="1:8" ht="15" customHeight="1">
      <c r="A649" s="196" t="s">
        <v>1433</v>
      </c>
      <c r="B649" s="186" t="s">
        <v>231</v>
      </c>
      <c r="C649" s="186" t="s">
        <v>188</v>
      </c>
      <c r="D649" s="253">
        <v>0</v>
      </c>
      <c r="E649" s="424">
        <v>261</v>
      </c>
      <c r="F649" s="424"/>
      <c r="G649" s="253">
        <v>0</v>
      </c>
      <c r="H649" s="190">
        <v>261</v>
      </c>
    </row>
    <row r="650" spans="1:8" ht="15" customHeight="1">
      <c r="A650" s="196" t="s">
        <v>1434</v>
      </c>
      <c r="B650" s="186" t="s">
        <v>231</v>
      </c>
      <c r="C650" s="186" t="s">
        <v>189</v>
      </c>
      <c r="D650" s="253">
        <v>0</v>
      </c>
      <c r="E650" s="424">
        <v>95434.43</v>
      </c>
      <c r="F650" s="424"/>
      <c r="G650" s="253">
        <v>0</v>
      </c>
      <c r="H650" s="190">
        <v>95434.43</v>
      </c>
    </row>
    <row r="651" spans="1:8" ht="15" customHeight="1">
      <c r="A651" s="196" t="s">
        <v>1435</v>
      </c>
      <c r="B651" s="186" t="s">
        <v>231</v>
      </c>
      <c r="C651" s="186" t="s">
        <v>190</v>
      </c>
      <c r="D651" s="253">
        <v>0</v>
      </c>
      <c r="E651" s="424">
        <v>328860.14</v>
      </c>
      <c r="F651" s="424"/>
      <c r="G651" s="253">
        <v>0</v>
      </c>
      <c r="H651" s="190">
        <v>328860.14</v>
      </c>
    </row>
    <row r="652" spans="1:8" ht="15" customHeight="1">
      <c r="A652" s="197" t="s">
        <v>1436</v>
      </c>
      <c r="B652" s="187" t="s">
        <v>231</v>
      </c>
      <c r="C652" s="187" t="s">
        <v>191</v>
      </c>
      <c r="D652" s="254">
        <v>0</v>
      </c>
      <c r="E652" s="428">
        <v>3100</v>
      </c>
      <c r="F652" s="428"/>
      <c r="G652" s="254">
        <v>0</v>
      </c>
      <c r="H652" s="191">
        <v>3100</v>
      </c>
    </row>
    <row r="653" spans="1:8" ht="15" customHeight="1">
      <c r="A653" s="197" t="s">
        <v>1437</v>
      </c>
      <c r="B653" s="187" t="s">
        <v>231</v>
      </c>
      <c r="C653" s="187" t="s">
        <v>193</v>
      </c>
      <c r="D653" s="254">
        <v>0</v>
      </c>
      <c r="E653" s="428">
        <v>321179.8</v>
      </c>
      <c r="F653" s="428"/>
      <c r="G653" s="254">
        <v>0</v>
      </c>
      <c r="H653" s="191">
        <v>321179.8</v>
      </c>
    </row>
    <row r="654" spans="1:8">
      <c r="A654" s="197" t="s">
        <v>1438</v>
      </c>
      <c r="B654" s="187" t="s">
        <v>231</v>
      </c>
      <c r="C654" s="187" t="s">
        <v>194</v>
      </c>
      <c r="D654" s="254">
        <v>0</v>
      </c>
      <c r="E654" s="428">
        <v>4580.34</v>
      </c>
      <c r="F654" s="428"/>
      <c r="G654" s="254">
        <v>0</v>
      </c>
      <c r="H654" s="191">
        <v>4580.34</v>
      </c>
    </row>
    <row r="655" spans="1:8" ht="15" customHeight="1">
      <c r="A655" s="196">
        <v>602</v>
      </c>
      <c r="B655" s="186" t="s">
        <v>231</v>
      </c>
      <c r="C655" s="186" t="s">
        <v>197</v>
      </c>
      <c r="D655" s="253">
        <v>0</v>
      </c>
      <c r="E655" s="424">
        <v>44118.11</v>
      </c>
      <c r="F655" s="424"/>
      <c r="G655" s="253">
        <v>0</v>
      </c>
      <c r="H655" s="190">
        <v>44118.11</v>
      </c>
    </row>
    <row r="656" spans="1:8" ht="15" customHeight="1">
      <c r="A656" s="196" t="s">
        <v>1439</v>
      </c>
      <c r="B656" s="186" t="s">
        <v>231</v>
      </c>
      <c r="C656" s="186" t="s">
        <v>198</v>
      </c>
      <c r="D656" s="253">
        <v>0</v>
      </c>
      <c r="E656" s="424">
        <v>44118.11</v>
      </c>
      <c r="F656" s="424"/>
      <c r="G656" s="253">
        <v>0</v>
      </c>
      <c r="H656" s="190">
        <v>44118.11</v>
      </c>
    </row>
    <row r="657" spans="1:8" ht="15" customHeight="1">
      <c r="A657" s="196">
        <v>603</v>
      </c>
      <c r="B657" s="186" t="s">
        <v>231</v>
      </c>
      <c r="C657" s="186" t="s">
        <v>199</v>
      </c>
      <c r="D657" s="253">
        <v>0</v>
      </c>
      <c r="E657" s="424">
        <v>3397572.69</v>
      </c>
      <c r="F657" s="424"/>
      <c r="G657" s="253">
        <v>0</v>
      </c>
      <c r="H657" s="190">
        <v>3397572.69</v>
      </c>
    </row>
    <row r="658" spans="1:8" ht="15" customHeight="1">
      <c r="A658" s="196" t="s">
        <v>1440</v>
      </c>
      <c r="B658" s="186" t="s">
        <v>231</v>
      </c>
      <c r="C658" s="186" t="s">
        <v>174</v>
      </c>
      <c r="D658" s="253">
        <v>0</v>
      </c>
      <c r="E658" s="424">
        <v>2453680.88</v>
      </c>
      <c r="F658" s="424"/>
      <c r="G658" s="253">
        <v>0</v>
      </c>
      <c r="H658" s="190">
        <v>2453680.88</v>
      </c>
    </row>
    <row r="659" spans="1:8" ht="15" customHeight="1">
      <c r="A659" s="196" t="s">
        <v>1441</v>
      </c>
      <c r="B659" s="186" t="s">
        <v>231</v>
      </c>
      <c r="C659" s="186" t="s">
        <v>200</v>
      </c>
      <c r="D659" s="253">
        <v>0</v>
      </c>
      <c r="E659" s="424">
        <v>404628.21</v>
      </c>
      <c r="F659" s="424"/>
      <c r="G659" s="253">
        <v>0</v>
      </c>
      <c r="H659" s="190">
        <v>404628.21</v>
      </c>
    </row>
    <row r="660" spans="1:8" ht="15" customHeight="1">
      <c r="A660" s="196" t="s">
        <v>1442</v>
      </c>
      <c r="B660" s="186" t="s">
        <v>231</v>
      </c>
      <c r="C660" s="186" t="s">
        <v>201</v>
      </c>
      <c r="D660" s="253">
        <v>0</v>
      </c>
      <c r="E660" s="424">
        <v>36595.81</v>
      </c>
      <c r="F660" s="424"/>
      <c r="G660" s="253">
        <v>0</v>
      </c>
      <c r="H660" s="190">
        <v>36595.81</v>
      </c>
    </row>
    <row r="661" spans="1:8" ht="15" customHeight="1">
      <c r="A661" s="196" t="s">
        <v>1443</v>
      </c>
      <c r="B661" s="186" t="s">
        <v>231</v>
      </c>
      <c r="C661" s="186" t="s">
        <v>202</v>
      </c>
      <c r="D661" s="253">
        <v>0</v>
      </c>
      <c r="E661" s="424">
        <v>43446.54</v>
      </c>
      <c r="F661" s="424"/>
      <c r="G661" s="253">
        <v>0</v>
      </c>
      <c r="H661" s="190">
        <v>43446.54</v>
      </c>
    </row>
    <row r="662" spans="1:8" ht="15" customHeight="1">
      <c r="A662" s="196" t="s">
        <v>1444</v>
      </c>
      <c r="B662" s="186" t="s">
        <v>231</v>
      </c>
      <c r="C662" s="186" t="s">
        <v>203</v>
      </c>
      <c r="D662" s="253">
        <v>0</v>
      </c>
      <c r="E662" s="424">
        <v>9439.44</v>
      </c>
      <c r="F662" s="424"/>
      <c r="G662" s="253">
        <v>0</v>
      </c>
      <c r="H662" s="190">
        <v>9439.44</v>
      </c>
    </row>
    <row r="663" spans="1:8" ht="15" customHeight="1">
      <c r="A663" s="196" t="s">
        <v>1445</v>
      </c>
      <c r="B663" s="186" t="s">
        <v>231</v>
      </c>
      <c r="C663" s="186" t="s">
        <v>204</v>
      </c>
      <c r="D663" s="253">
        <v>0</v>
      </c>
      <c r="E663" s="424">
        <v>13382.4</v>
      </c>
      <c r="F663" s="424"/>
      <c r="G663" s="253">
        <v>0</v>
      </c>
      <c r="H663" s="190">
        <v>13382.4</v>
      </c>
    </row>
    <row r="664" spans="1:8">
      <c r="A664" s="196" t="s">
        <v>1446</v>
      </c>
      <c r="B664" s="186" t="s">
        <v>231</v>
      </c>
      <c r="C664" s="186" t="s">
        <v>205</v>
      </c>
      <c r="D664" s="253">
        <v>0</v>
      </c>
      <c r="E664" s="424">
        <v>3926.33</v>
      </c>
      <c r="F664" s="424"/>
      <c r="G664" s="253">
        <v>0</v>
      </c>
      <c r="H664" s="190">
        <v>3926.33</v>
      </c>
    </row>
    <row r="665" spans="1:8" ht="15" customHeight="1">
      <c r="A665" s="196" t="s">
        <v>1447</v>
      </c>
      <c r="B665" s="186" t="s">
        <v>231</v>
      </c>
      <c r="C665" s="186" t="s">
        <v>175</v>
      </c>
      <c r="D665" s="253">
        <v>0</v>
      </c>
      <c r="E665" s="424">
        <v>115500.3</v>
      </c>
      <c r="F665" s="424"/>
      <c r="G665" s="253">
        <v>0</v>
      </c>
      <c r="H665" s="190">
        <v>115500.3</v>
      </c>
    </row>
    <row r="666" spans="1:8" ht="15" customHeight="1">
      <c r="A666" s="196" t="s">
        <v>1448</v>
      </c>
      <c r="B666" s="186" t="s">
        <v>231</v>
      </c>
      <c r="C666" s="186" t="s">
        <v>206</v>
      </c>
      <c r="D666" s="253">
        <v>0</v>
      </c>
      <c r="E666" s="424">
        <v>106692.66</v>
      </c>
      <c r="F666" s="424"/>
      <c r="G666" s="253">
        <v>0</v>
      </c>
      <c r="H666" s="190">
        <v>106692.66</v>
      </c>
    </row>
    <row r="667" spans="1:8" ht="15" customHeight="1">
      <c r="A667" s="196" t="s">
        <v>1449</v>
      </c>
      <c r="B667" s="186" t="s">
        <v>231</v>
      </c>
      <c r="C667" s="186" t="s">
        <v>207</v>
      </c>
      <c r="D667" s="253">
        <v>0</v>
      </c>
      <c r="E667" s="424">
        <v>16615.099999999999</v>
      </c>
      <c r="F667" s="424"/>
      <c r="G667" s="253">
        <v>0</v>
      </c>
      <c r="H667" s="190">
        <v>16615.099999999999</v>
      </c>
    </row>
    <row r="668" spans="1:8" ht="15" customHeight="1">
      <c r="A668" s="196" t="s">
        <v>1450</v>
      </c>
      <c r="B668" s="186" t="s">
        <v>231</v>
      </c>
      <c r="C668" s="186" t="s">
        <v>176</v>
      </c>
      <c r="D668" s="253">
        <v>0</v>
      </c>
      <c r="E668" s="424">
        <v>36000</v>
      </c>
      <c r="F668" s="424"/>
      <c r="G668" s="253">
        <v>0</v>
      </c>
      <c r="H668" s="190">
        <v>36000</v>
      </c>
    </row>
    <row r="669" spans="1:8" ht="15" customHeight="1">
      <c r="A669" s="196" t="s">
        <v>1451</v>
      </c>
      <c r="B669" s="186" t="s">
        <v>231</v>
      </c>
      <c r="C669" s="186" t="s">
        <v>177</v>
      </c>
      <c r="D669" s="253">
        <v>0</v>
      </c>
      <c r="E669" s="424">
        <v>114694.11</v>
      </c>
      <c r="F669" s="424"/>
      <c r="G669" s="253">
        <v>0</v>
      </c>
      <c r="H669" s="190">
        <v>114694.11</v>
      </c>
    </row>
    <row r="670" spans="1:8" ht="15" customHeight="1">
      <c r="A670" s="196" t="s">
        <v>1452</v>
      </c>
      <c r="B670" s="186" t="s">
        <v>231</v>
      </c>
      <c r="C670" s="186" t="s">
        <v>208</v>
      </c>
      <c r="D670" s="253">
        <v>0</v>
      </c>
      <c r="E670" s="424">
        <v>4717.47</v>
      </c>
      <c r="F670" s="424"/>
      <c r="G670" s="253">
        <v>0</v>
      </c>
      <c r="H670" s="190">
        <v>4717.47</v>
      </c>
    </row>
    <row r="671" spans="1:8" ht="15" customHeight="1">
      <c r="A671" s="196" t="s">
        <v>1453</v>
      </c>
      <c r="B671" s="186" t="s">
        <v>231</v>
      </c>
      <c r="C671" s="186" t="s">
        <v>198</v>
      </c>
      <c r="D671" s="253">
        <v>0</v>
      </c>
      <c r="E671" s="424">
        <v>11979.74</v>
      </c>
      <c r="F671" s="424"/>
      <c r="G671" s="253">
        <v>0</v>
      </c>
      <c r="H671" s="190">
        <v>11979.74</v>
      </c>
    </row>
    <row r="672" spans="1:8" ht="15" customHeight="1">
      <c r="A672" s="196" t="s">
        <v>1454</v>
      </c>
      <c r="B672" s="186" t="s">
        <v>231</v>
      </c>
      <c r="C672" s="186" t="s">
        <v>210</v>
      </c>
      <c r="D672" s="253">
        <v>0</v>
      </c>
      <c r="E672" s="424">
        <v>14000</v>
      </c>
      <c r="F672" s="424"/>
      <c r="G672" s="253">
        <v>0</v>
      </c>
      <c r="H672" s="190">
        <v>14000</v>
      </c>
    </row>
    <row r="673" spans="1:8" ht="15" customHeight="1">
      <c r="A673" s="196" t="s">
        <v>1455</v>
      </c>
      <c r="B673" s="186" t="s">
        <v>231</v>
      </c>
      <c r="C673" s="186" t="s">
        <v>211</v>
      </c>
      <c r="D673" s="253">
        <v>0</v>
      </c>
      <c r="E673" s="424">
        <v>12273.7</v>
      </c>
      <c r="F673" s="424"/>
      <c r="G673" s="253">
        <v>0</v>
      </c>
      <c r="H673" s="190">
        <v>12273.7</v>
      </c>
    </row>
    <row r="674" spans="1:8" ht="15" customHeight="1">
      <c r="A674" s="196">
        <v>613</v>
      </c>
      <c r="B674" s="186" t="s">
        <v>231</v>
      </c>
      <c r="C674" s="186" t="s">
        <v>212</v>
      </c>
      <c r="D674" s="253">
        <v>0</v>
      </c>
      <c r="E674" s="424">
        <v>43985.3</v>
      </c>
      <c r="F674" s="424"/>
      <c r="G674" s="253">
        <v>0</v>
      </c>
      <c r="H674" s="190">
        <v>43985.3</v>
      </c>
    </row>
    <row r="675" spans="1:8" ht="15" customHeight="1">
      <c r="A675" s="196" t="s">
        <v>1456</v>
      </c>
      <c r="B675" s="186" t="s">
        <v>231</v>
      </c>
      <c r="C675" s="186" t="s">
        <v>213</v>
      </c>
      <c r="D675" s="253">
        <v>0</v>
      </c>
      <c r="E675" s="424">
        <v>24299</v>
      </c>
      <c r="F675" s="424"/>
      <c r="G675" s="253">
        <v>0</v>
      </c>
      <c r="H675" s="190">
        <v>24299</v>
      </c>
    </row>
    <row r="676" spans="1:8" ht="15" customHeight="1">
      <c r="A676" s="196" t="s">
        <v>1457</v>
      </c>
      <c r="B676" s="186" t="s">
        <v>231</v>
      </c>
      <c r="C676" s="186" t="s">
        <v>214</v>
      </c>
      <c r="D676" s="253">
        <v>0</v>
      </c>
      <c r="E676" s="424">
        <v>19686.3</v>
      </c>
      <c r="F676" s="424"/>
      <c r="G676" s="253">
        <v>0</v>
      </c>
      <c r="H676" s="190">
        <v>19686.3</v>
      </c>
    </row>
    <row r="677" spans="1:8" ht="15" customHeight="1">
      <c r="A677" s="196">
        <v>615</v>
      </c>
      <c r="B677" s="186" t="s">
        <v>231</v>
      </c>
      <c r="C677" s="186" t="s">
        <v>215</v>
      </c>
      <c r="D677" s="253">
        <v>0</v>
      </c>
      <c r="E677" s="424">
        <v>7452943.5599999996</v>
      </c>
      <c r="F677" s="424"/>
      <c r="G677" s="253">
        <v>0</v>
      </c>
      <c r="H677" s="190">
        <v>7452943.5599999996</v>
      </c>
    </row>
    <row r="678" spans="1:8">
      <c r="A678" s="196" t="s">
        <v>1458</v>
      </c>
      <c r="B678" s="186" t="s">
        <v>231</v>
      </c>
      <c r="C678" s="186" t="s">
        <v>216</v>
      </c>
      <c r="D678" s="253">
        <v>0</v>
      </c>
      <c r="E678" s="424">
        <v>7452943.5599999996</v>
      </c>
      <c r="F678" s="424"/>
      <c r="G678" s="253">
        <v>0</v>
      </c>
      <c r="H678" s="190">
        <v>7452943.5599999996</v>
      </c>
    </row>
    <row r="679" spans="1:8" ht="15" customHeight="1">
      <c r="A679" s="196">
        <v>701</v>
      </c>
      <c r="B679" s="186" t="s">
        <v>231</v>
      </c>
      <c r="C679" s="186" t="s">
        <v>219</v>
      </c>
      <c r="D679" s="253">
        <v>0</v>
      </c>
      <c r="E679" s="424">
        <v>801574.25</v>
      </c>
      <c r="F679" s="424"/>
      <c r="G679" s="253">
        <v>0</v>
      </c>
      <c r="H679" s="190">
        <v>801574.25</v>
      </c>
    </row>
    <row r="680" spans="1:8" ht="15" customHeight="1">
      <c r="A680" s="196" t="s">
        <v>1459</v>
      </c>
      <c r="B680" s="186" t="s">
        <v>231</v>
      </c>
      <c r="C680" s="186" t="s">
        <v>220</v>
      </c>
      <c r="D680" s="253">
        <v>0</v>
      </c>
      <c r="E680" s="424">
        <v>801574.25</v>
      </c>
      <c r="F680" s="424"/>
      <c r="G680" s="253">
        <v>0</v>
      </c>
      <c r="H680" s="190">
        <v>801574.25</v>
      </c>
    </row>
    <row r="681" spans="1:8">
      <c r="A681" s="196">
        <v>702</v>
      </c>
      <c r="B681" s="186" t="s">
        <v>584</v>
      </c>
      <c r="C681" s="186" t="s">
        <v>221</v>
      </c>
      <c r="D681" s="253">
        <v>0.01</v>
      </c>
      <c r="E681" s="424">
        <v>0</v>
      </c>
      <c r="F681" s="424"/>
      <c r="G681" s="253">
        <v>249688.79</v>
      </c>
      <c r="H681" s="190">
        <v>249688.8</v>
      </c>
    </row>
    <row r="682" spans="1:8" s="258" customFormat="1">
      <c r="A682" s="259" t="s">
        <v>1460</v>
      </c>
      <c r="B682" s="260" t="s">
        <v>584</v>
      </c>
      <c r="C682" s="260" t="s">
        <v>222</v>
      </c>
      <c r="D682" s="261">
        <v>0.01</v>
      </c>
      <c r="E682" s="427">
        <v>0</v>
      </c>
      <c r="F682" s="427"/>
      <c r="G682" s="261">
        <v>249688.79</v>
      </c>
      <c r="H682" s="262">
        <v>249688.8</v>
      </c>
    </row>
    <row r="683" spans="1:8">
      <c r="A683" s="196">
        <v>899</v>
      </c>
      <c r="B683" s="186" t="s">
        <v>231</v>
      </c>
      <c r="C683" s="186" t="s">
        <v>1461</v>
      </c>
      <c r="D683" s="256">
        <v>-0.26</v>
      </c>
      <c r="E683" s="424">
        <v>8873381.1999999993</v>
      </c>
      <c r="F683" s="424"/>
      <c r="G683" s="253">
        <v>8873381.2200000007</v>
      </c>
      <c r="H683" s="193">
        <v>-0.28000000000000003</v>
      </c>
    </row>
    <row r="684" spans="1:8" ht="15" customHeight="1">
      <c r="A684" s="196" t="s">
        <v>1462</v>
      </c>
      <c r="B684" s="186" t="s">
        <v>231</v>
      </c>
      <c r="C684" s="186" t="s">
        <v>1463</v>
      </c>
      <c r="D684" s="256">
        <v>-0.26</v>
      </c>
      <c r="E684" s="424">
        <v>0.06</v>
      </c>
      <c r="F684" s="424"/>
      <c r="G684" s="253">
        <v>0.08</v>
      </c>
      <c r="H684" s="193">
        <v>-0.28000000000000003</v>
      </c>
    </row>
    <row r="685" spans="1:8" ht="15" customHeight="1">
      <c r="A685" s="196" t="s">
        <v>1464</v>
      </c>
      <c r="B685" s="186" t="s">
        <v>231</v>
      </c>
      <c r="C685" s="186" t="s">
        <v>1465</v>
      </c>
      <c r="D685" s="253">
        <v>0</v>
      </c>
      <c r="E685" s="424">
        <v>8873381.1400000006</v>
      </c>
      <c r="F685" s="424"/>
      <c r="G685" s="253">
        <v>8873381.1400000006</v>
      </c>
      <c r="H685" s="190">
        <v>0</v>
      </c>
    </row>
    <row r="686" spans="1:8">
      <c r="A686" s="425" t="s">
        <v>1466</v>
      </c>
      <c r="B686" s="425"/>
      <c r="C686" s="425"/>
      <c r="D686" s="257" t="s">
        <v>84</v>
      </c>
      <c r="E686" s="424">
        <v>94352590.209999993</v>
      </c>
      <c r="F686" s="424"/>
      <c r="G686" s="253">
        <v>94352590.209999993</v>
      </c>
      <c r="H686" s="193">
        <v>-2587.16</v>
      </c>
    </row>
    <row r="839" spans="9:9">
      <c r="I839" s="194">
        <f>'BAL2'!G149-'BAL2'!H149</f>
        <v>-20000</v>
      </c>
    </row>
    <row r="1279" spans="9:9">
      <c r="I1279" s="194">
        <f>'BAL2'!G589-'BAL2'!H589</f>
        <v>-435</v>
      </c>
    </row>
    <row r="1298" spans="9:9">
      <c r="I1298" s="194">
        <f>'BAL2'!G608-'BAL2'!H608</f>
        <v>35768.379999999997</v>
      </c>
    </row>
    <row r="1329" spans="9:10">
      <c r="I1329" s="194">
        <f>'FACTURAS INGRESOS'!P480</f>
        <v>8179265.410000002</v>
      </c>
      <c r="J1329" s="194">
        <f>'BAL2'!H639-I1329</f>
        <v>-6291648.8200000022</v>
      </c>
    </row>
  </sheetData>
  <mergeCells count="685">
    <mergeCell ref="E4:F4"/>
    <mergeCell ref="E5:F5"/>
    <mergeCell ref="E12:F12"/>
    <mergeCell ref="E13:F13"/>
    <mergeCell ref="E14:F14"/>
    <mergeCell ref="E15:F15"/>
    <mergeCell ref="E16:F16"/>
    <mergeCell ref="E17:F17"/>
    <mergeCell ref="E6:F6"/>
    <mergeCell ref="E7:F7"/>
    <mergeCell ref="E8:F8"/>
    <mergeCell ref="E9:F9"/>
    <mergeCell ref="E10:F10"/>
    <mergeCell ref="E11:F11"/>
    <mergeCell ref="E24:F24"/>
    <mergeCell ref="E25:F25"/>
    <mergeCell ref="E26:F26"/>
    <mergeCell ref="E27:F27"/>
    <mergeCell ref="E28:F28"/>
    <mergeCell ref="E29:F29"/>
    <mergeCell ref="E18:F18"/>
    <mergeCell ref="E19:F19"/>
    <mergeCell ref="E20:F20"/>
    <mergeCell ref="E21:F21"/>
    <mergeCell ref="E22:F22"/>
    <mergeCell ref="E23:F23"/>
    <mergeCell ref="E36:F36"/>
    <mergeCell ref="E37:F37"/>
    <mergeCell ref="E38:F38"/>
    <mergeCell ref="E39:F39"/>
    <mergeCell ref="E40:F40"/>
    <mergeCell ref="E41:F41"/>
    <mergeCell ref="E30:F30"/>
    <mergeCell ref="E31:F31"/>
    <mergeCell ref="E32:F32"/>
    <mergeCell ref="E33:F33"/>
    <mergeCell ref="E34:F34"/>
    <mergeCell ref="E35:F35"/>
    <mergeCell ref="E48:F48"/>
    <mergeCell ref="E49:F49"/>
    <mergeCell ref="E50:F50"/>
    <mergeCell ref="E51:F51"/>
    <mergeCell ref="E52:F52"/>
    <mergeCell ref="E53:F53"/>
    <mergeCell ref="E42:F42"/>
    <mergeCell ref="E43:F43"/>
    <mergeCell ref="E44:F44"/>
    <mergeCell ref="E45:F45"/>
    <mergeCell ref="E46:F46"/>
    <mergeCell ref="E47:F47"/>
    <mergeCell ref="E60:F60"/>
    <mergeCell ref="E61:F61"/>
    <mergeCell ref="E62:F62"/>
    <mergeCell ref="E63:F63"/>
    <mergeCell ref="E64:F64"/>
    <mergeCell ref="E65:F65"/>
    <mergeCell ref="E54:F54"/>
    <mergeCell ref="E55:F55"/>
    <mergeCell ref="E56:F56"/>
    <mergeCell ref="E57:F57"/>
    <mergeCell ref="E58:F58"/>
    <mergeCell ref="E59:F59"/>
    <mergeCell ref="E72:F72"/>
    <mergeCell ref="E73:F73"/>
    <mergeCell ref="E74:F74"/>
    <mergeCell ref="E75:F75"/>
    <mergeCell ref="E76:F76"/>
    <mergeCell ref="E77:F77"/>
    <mergeCell ref="E66:F66"/>
    <mergeCell ref="E67:F67"/>
    <mergeCell ref="E68:F68"/>
    <mergeCell ref="E69:F69"/>
    <mergeCell ref="E70:F70"/>
    <mergeCell ref="E71:F71"/>
    <mergeCell ref="E84:F84"/>
    <mergeCell ref="E85:F85"/>
    <mergeCell ref="E86:F86"/>
    <mergeCell ref="E87:F87"/>
    <mergeCell ref="E88:F88"/>
    <mergeCell ref="E89:F89"/>
    <mergeCell ref="E78:F78"/>
    <mergeCell ref="E79:F79"/>
    <mergeCell ref="E80:F80"/>
    <mergeCell ref="E81:F81"/>
    <mergeCell ref="E82:F82"/>
    <mergeCell ref="E83:F83"/>
    <mergeCell ref="E96:F96"/>
    <mergeCell ref="E97:F97"/>
    <mergeCell ref="E98:F98"/>
    <mergeCell ref="E99:F99"/>
    <mergeCell ref="E100:F100"/>
    <mergeCell ref="E101:F101"/>
    <mergeCell ref="E90:F90"/>
    <mergeCell ref="E91:F91"/>
    <mergeCell ref="E92:F92"/>
    <mergeCell ref="E93:F93"/>
    <mergeCell ref="E94:F94"/>
    <mergeCell ref="E95:F95"/>
    <mergeCell ref="E108:F108"/>
    <mergeCell ref="E109:F109"/>
    <mergeCell ref="E110:F110"/>
    <mergeCell ref="E111:F111"/>
    <mergeCell ref="E112:F112"/>
    <mergeCell ref="E113:F113"/>
    <mergeCell ref="E102:F102"/>
    <mergeCell ref="E103:F103"/>
    <mergeCell ref="E104:F104"/>
    <mergeCell ref="E105:F105"/>
    <mergeCell ref="E106:F106"/>
    <mergeCell ref="E107:F107"/>
    <mergeCell ref="E120:F120"/>
    <mergeCell ref="E121:F121"/>
    <mergeCell ref="E122:F122"/>
    <mergeCell ref="E123:F123"/>
    <mergeCell ref="E124:F124"/>
    <mergeCell ref="E125:F125"/>
    <mergeCell ref="E114:F114"/>
    <mergeCell ref="E115:F115"/>
    <mergeCell ref="E116:F116"/>
    <mergeCell ref="E117:F117"/>
    <mergeCell ref="E118:F118"/>
    <mergeCell ref="E119:F119"/>
    <mergeCell ref="E132:F132"/>
    <mergeCell ref="E133:F133"/>
    <mergeCell ref="E134:F134"/>
    <mergeCell ref="E135:F135"/>
    <mergeCell ref="E136:F136"/>
    <mergeCell ref="E137:F137"/>
    <mergeCell ref="E126:F126"/>
    <mergeCell ref="E127:F127"/>
    <mergeCell ref="E128:F128"/>
    <mergeCell ref="E129:F129"/>
    <mergeCell ref="E130:F130"/>
    <mergeCell ref="E131:F131"/>
    <mergeCell ref="E144:F144"/>
    <mergeCell ref="E145:F145"/>
    <mergeCell ref="E146:F146"/>
    <mergeCell ref="E147:F147"/>
    <mergeCell ref="E148:F148"/>
    <mergeCell ref="E149:F149"/>
    <mergeCell ref="E138:F138"/>
    <mergeCell ref="E139:F139"/>
    <mergeCell ref="E140:F140"/>
    <mergeCell ref="E141:F141"/>
    <mergeCell ref="E142:F142"/>
    <mergeCell ref="E143:F143"/>
    <mergeCell ref="E156:F156"/>
    <mergeCell ref="E157:F157"/>
    <mergeCell ref="E158:F158"/>
    <mergeCell ref="E159:F159"/>
    <mergeCell ref="E160:F160"/>
    <mergeCell ref="E161:F161"/>
    <mergeCell ref="E150:F150"/>
    <mergeCell ref="E151:F151"/>
    <mergeCell ref="E152:F152"/>
    <mergeCell ref="E153:F153"/>
    <mergeCell ref="E154:F154"/>
    <mergeCell ref="E155:F155"/>
    <mergeCell ref="E168:F168"/>
    <mergeCell ref="E169:F169"/>
    <mergeCell ref="E170:F170"/>
    <mergeCell ref="E171:F171"/>
    <mergeCell ref="E172:F172"/>
    <mergeCell ref="E173:F173"/>
    <mergeCell ref="E162:F162"/>
    <mergeCell ref="E163:F163"/>
    <mergeCell ref="E164:F164"/>
    <mergeCell ref="E165:F165"/>
    <mergeCell ref="E166:F166"/>
    <mergeCell ref="E167:F167"/>
    <mergeCell ref="E180:F180"/>
    <mergeCell ref="E181:F181"/>
    <mergeCell ref="E182:F182"/>
    <mergeCell ref="E183:F183"/>
    <mergeCell ref="E184:F184"/>
    <mergeCell ref="E185:F185"/>
    <mergeCell ref="E174:F174"/>
    <mergeCell ref="E175:F175"/>
    <mergeCell ref="E176:F176"/>
    <mergeCell ref="E177:F177"/>
    <mergeCell ref="E178:F178"/>
    <mergeCell ref="E179:F179"/>
    <mergeCell ref="E192:F192"/>
    <mergeCell ref="E193:F193"/>
    <mergeCell ref="E194:F194"/>
    <mergeCell ref="E195:F195"/>
    <mergeCell ref="E196:F196"/>
    <mergeCell ref="E197:F197"/>
    <mergeCell ref="E186:F186"/>
    <mergeCell ref="E187:F187"/>
    <mergeCell ref="E188:F188"/>
    <mergeCell ref="E189:F189"/>
    <mergeCell ref="E190:F190"/>
    <mergeCell ref="E191:F191"/>
    <mergeCell ref="E204:F204"/>
    <mergeCell ref="E205:F205"/>
    <mergeCell ref="E206:F206"/>
    <mergeCell ref="E207:F207"/>
    <mergeCell ref="E208:F208"/>
    <mergeCell ref="E209:F209"/>
    <mergeCell ref="E198:F198"/>
    <mergeCell ref="E199:F199"/>
    <mergeCell ref="E200:F200"/>
    <mergeCell ref="E201:F201"/>
    <mergeCell ref="E202:F202"/>
    <mergeCell ref="E203:F203"/>
    <mergeCell ref="E216:F216"/>
    <mergeCell ref="E217:F217"/>
    <mergeCell ref="E218:F218"/>
    <mergeCell ref="E219:F219"/>
    <mergeCell ref="E220:F220"/>
    <mergeCell ref="E221:F221"/>
    <mergeCell ref="E210:F210"/>
    <mergeCell ref="E211:F211"/>
    <mergeCell ref="E212:F212"/>
    <mergeCell ref="E213:F213"/>
    <mergeCell ref="E214:F214"/>
    <mergeCell ref="E215:F215"/>
    <mergeCell ref="E228:F228"/>
    <mergeCell ref="E229:F229"/>
    <mergeCell ref="E230:F230"/>
    <mergeCell ref="E231:F231"/>
    <mergeCell ref="E232:F232"/>
    <mergeCell ref="E233:F233"/>
    <mergeCell ref="E222:F222"/>
    <mergeCell ref="E223:F223"/>
    <mergeCell ref="E224:F224"/>
    <mergeCell ref="E225:F225"/>
    <mergeCell ref="E226:F226"/>
    <mergeCell ref="E227:F227"/>
    <mergeCell ref="E240:F240"/>
    <mergeCell ref="E241:F241"/>
    <mergeCell ref="E242:F242"/>
    <mergeCell ref="E243:F243"/>
    <mergeCell ref="E244:F244"/>
    <mergeCell ref="E245:F245"/>
    <mergeCell ref="E234:F234"/>
    <mergeCell ref="E235:F235"/>
    <mergeCell ref="E236:F236"/>
    <mergeCell ref="E237:F237"/>
    <mergeCell ref="E238:F238"/>
    <mergeCell ref="E239:F239"/>
    <mergeCell ref="E252:F252"/>
    <mergeCell ref="E253:F253"/>
    <mergeCell ref="E254:F254"/>
    <mergeCell ref="E255:F255"/>
    <mergeCell ref="E256:F256"/>
    <mergeCell ref="E257:F257"/>
    <mergeCell ref="E246:F246"/>
    <mergeCell ref="E247:F247"/>
    <mergeCell ref="E248:F248"/>
    <mergeCell ref="E249:F249"/>
    <mergeCell ref="E250:F250"/>
    <mergeCell ref="E251:F251"/>
    <mergeCell ref="E264:F264"/>
    <mergeCell ref="E265:F265"/>
    <mergeCell ref="E266:F266"/>
    <mergeCell ref="E267:F267"/>
    <mergeCell ref="E268:F268"/>
    <mergeCell ref="E269:F269"/>
    <mergeCell ref="E258:F258"/>
    <mergeCell ref="E259:F259"/>
    <mergeCell ref="E260:F260"/>
    <mergeCell ref="E261:F261"/>
    <mergeCell ref="E262:F262"/>
    <mergeCell ref="E263:F263"/>
    <mergeCell ref="E276:F276"/>
    <mergeCell ref="E277:F277"/>
    <mergeCell ref="E278:F278"/>
    <mergeCell ref="E279:F279"/>
    <mergeCell ref="E280:F280"/>
    <mergeCell ref="E281:F281"/>
    <mergeCell ref="E270:F270"/>
    <mergeCell ref="E271:F271"/>
    <mergeCell ref="E272:F272"/>
    <mergeCell ref="E273:F273"/>
    <mergeCell ref="E274:F274"/>
    <mergeCell ref="E275:F275"/>
    <mergeCell ref="E288:F288"/>
    <mergeCell ref="E289:F289"/>
    <mergeCell ref="E290:F290"/>
    <mergeCell ref="E291:F291"/>
    <mergeCell ref="E292:F292"/>
    <mergeCell ref="E293:F293"/>
    <mergeCell ref="E282:F282"/>
    <mergeCell ref="E283:F283"/>
    <mergeCell ref="E284:F284"/>
    <mergeCell ref="E285:F285"/>
    <mergeCell ref="E286:F286"/>
    <mergeCell ref="E287:F287"/>
    <mergeCell ref="E300:F300"/>
    <mergeCell ref="E301:F301"/>
    <mergeCell ref="E302:F302"/>
    <mergeCell ref="E303:F303"/>
    <mergeCell ref="E304:F304"/>
    <mergeCell ref="E305:F305"/>
    <mergeCell ref="E294:F294"/>
    <mergeCell ref="E295:F295"/>
    <mergeCell ref="E296:F296"/>
    <mergeCell ref="E297:F297"/>
    <mergeCell ref="E298:F298"/>
    <mergeCell ref="E299:F299"/>
    <mergeCell ref="E312:F312"/>
    <mergeCell ref="E313:F313"/>
    <mergeCell ref="E314:F314"/>
    <mergeCell ref="E315:F315"/>
    <mergeCell ref="E316:F316"/>
    <mergeCell ref="E317:F317"/>
    <mergeCell ref="E306:F306"/>
    <mergeCell ref="E307:F307"/>
    <mergeCell ref="E308:F308"/>
    <mergeCell ref="E309:F309"/>
    <mergeCell ref="E310:F310"/>
    <mergeCell ref="E311:F311"/>
    <mergeCell ref="E324:F324"/>
    <mergeCell ref="E325:F325"/>
    <mergeCell ref="E326:F326"/>
    <mergeCell ref="E327:F327"/>
    <mergeCell ref="E328:F328"/>
    <mergeCell ref="E329:F329"/>
    <mergeCell ref="E318:F318"/>
    <mergeCell ref="E319:F319"/>
    <mergeCell ref="E320:F320"/>
    <mergeCell ref="E321:F321"/>
    <mergeCell ref="E322:F322"/>
    <mergeCell ref="E323:F323"/>
    <mergeCell ref="E336:F336"/>
    <mergeCell ref="E337:F337"/>
    <mergeCell ref="E338:F338"/>
    <mergeCell ref="E339:F339"/>
    <mergeCell ref="E340:F340"/>
    <mergeCell ref="E341:F341"/>
    <mergeCell ref="E330:F330"/>
    <mergeCell ref="E331:F331"/>
    <mergeCell ref="E332:F332"/>
    <mergeCell ref="E333:F333"/>
    <mergeCell ref="E334:F334"/>
    <mergeCell ref="E335:F335"/>
    <mergeCell ref="E348:F348"/>
    <mergeCell ref="E349:F349"/>
    <mergeCell ref="E350:F350"/>
    <mergeCell ref="E351:F351"/>
    <mergeCell ref="E352:F352"/>
    <mergeCell ref="E353:F353"/>
    <mergeCell ref="E342:F342"/>
    <mergeCell ref="E343:F343"/>
    <mergeCell ref="E344:F344"/>
    <mergeCell ref="E345:F345"/>
    <mergeCell ref="E346:F346"/>
    <mergeCell ref="E347:F347"/>
    <mergeCell ref="E360:F360"/>
    <mergeCell ref="E361:F361"/>
    <mergeCell ref="E362:F362"/>
    <mergeCell ref="E363:F363"/>
    <mergeCell ref="E364:F364"/>
    <mergeCell ref="E365:F365"/>
    <mergeCell ref="E354:F354"/>
    <mergeCell ref="E355:F355"/>
    <mergeCell ref="E356:F356"/>
    <mergeCell ref="E357:F357"/>
    <mergeCell ref="E358:F358"/>
    <mergeCell ref="E359:F359"/>
    <mergeCell ref="E372:F372"/>
    <mergeCell ref="E373:F373"/>
    <mergeCell ref="E374:F374"/>
    <mergeCell ref="E375:F375"/>
    <mergeCell ref="E376:F376"/>
    <mergeCell ref="E377:F377"/>
    <mergeCell ref="E366:F366"/>
    <mergeCell ref="E367:F367"/>
    <mergeCell ref="E368:F368"/>
    <mergeCell ref="E369:F369"/>
    <mergeCell ref="E370:F370"/>
    <mergeCell ref="E371:F371"/>
    <mergeCell ref="E384:F384"/>
    <mergeCell ref="E385:F385"/>
    <mergeCell ref="E386:F386"/>
    <mergeCell ref="E387:F387"/>
    <mergeCell ref="E388:F388"/>
    <mergeCell ref="E389:F389"/>
    <mergeCell ref="E378:F378"/>
    <mergeCell ref="E379:F379"/>
    <mergeCell ref="E380:F380"/>
    <mergeCell ref="E381:F381"/>
    <mergeCell ref="E382:F382"/>
    <mergeCell ref="E383:F383"/>
    <mergeCell ref="E396:F396"/>
    <mergeCell ref="E397:F397"/>
    <mergeCell ref="E398:F398"/>
    <mergeCell ref="E399:F399"/>
    <mergeCell ref="E400:F400"/>
    <mergeCell ref="E401:F401"/>
    <mergeCell ref="E390:F390"/>
    <mergeCell ref="E391:F391"/>
    <mergeCell ref="E392:F392"/>
    <mergeCell ref="E393:F393"/>
    <mergeCell ref="E394:F394"/>
    <mergeCell ref="E395:F395"/>
    <mergeCell ref="E408:F408"/>
    <mergeCell ref="E409:F409"/>
    <mergeCell ref="E410:F410"/>
    <mergeCell ref="E411:F411"/>
    <mergeCell ref="E412:F412"/>
    <mergeCell ref="E413:F413"/>
    <mergeCell ref="E402:F402"/>
    <mergeCell ref="E403:F403"/>
    <mergeCell ref="E404:F404"/>
    <mergeCell ref="E405:F405"/>
    <mergeCell ref="E406:F406"/>
    <mergeCell ref="E407:F407"/>
    <mergeCell ref="E420:F420"/>
    <mergeCell ref="E421:F421"/>
    <mergeCell ref="E422:F422"/>
    <mergeCell ref="E423:F423"/>
    <mergeCell ref="E424:F424"/>
    <mergeCell ref="E425:F425"/>
    <mergeCell ref="E414:F414"/>
    <mergeCell ref="E415:F415"/>
    <mergeCell ref="E416:F416"/>
    <mergeCell ref="E417:F417"/>
    <mergeCell ref="E418:F418"/>
    <mergeCell ref="E419:F419"/>
    <mergeCell ref="E432:F432"/>
    <mergeCell ref="E433:F433"/>
    <mergeCell ref="E434:F434"/>
    <mergeCell ref="E435:F435"/>
    <mergeCell ref="E436:F436"/>
    <mergeCell ref="E437:F437"/>
    <mergeCell ref="E426:F426"/>
    <mergeCell ref="E427:F427"/>
    <mergeCell ref="E428:F428"/>
    <mergeCell ref="E429:F429"/>
    <mergeCell ref="E430:F430"/>
    <mergeCell ref="E431:F431"/>
    <mergeCell ref="E444:F444"/>
    <mergeCell ref="E445:F445"/>
    <mergeCell ref="E446:F446"/>
    <mergeCell ref="E447:F447"/>
    <mergeCell ref="E448:F448"/>
    <mergeCell ref="E449:F449"/>
    <mergeCell ref="E438:F438"/>
    <mergeCell ref="E439:F439"/>
    <mergeCell ref="E440:F440"/>
    <mergeCell ref="E441:F441"/>
    <mergeCell ref="E442:F442"/>
    <mergeCell ref="E443:F443"/>
    <mergeCell ref="E456:F456"/>
    <mergeCell ref="E457:F457"/>
    <mergeCell ref="E458:F458"/>
    <mergeCell ref="E459:F459"/>
    <mergeCell ref="E460:F460"/>
    <mergeCell ref="E461:F461"/>
    <mergeCell ref="E450:F450"/>
    <mergeCell ref="E451:F451"/>
    <mergeCell ref="E452:F452"/>
    <mergeCell ref="E453:F453"/>
    <mergeCell ref="E454:F454"/>
    <mergeCell ref="E455:F455"/>
    <mergeCell ref="E468:F468"/>
    <mergeCell ref="E469:F469"/>
    <mergeCell ref="E470:F470"/>
    <mergeCell ref="E471:F471"/>
    <mergeCell ref="E472:F472"/>
    <mergeCell ref="E473:F473"/>
    <mergeCell ref="E462:F462"/>
    <mergeCell ref="E463:F463"/>
    <mergeCell ref="E464:F464"/>
    <mergeCell ref="E465:F465"/>
    <mergeCell ref="E466:F466"/>
    <mergeCell ref="E467:F467"/>
    <mergeCell ref="E480:F480"/>
    <mergeCell ref="E481:F481"/>
    <mergeCell ref="E482:F482"/>
    <mergeCell ref="E483:F483"/>
    <mergeCell ref="E484:F484"/>
    <mergeCell ref="E485:F485"/>
    <mergeCell ref="E474:F474"/>
    <mergeCell ref="E475:F475"/>
    <mergeCell ref="E476:F476"/>
    <mergeCell ref="E477:F477"/>
    <mergeCell ref="E478:F478"/>
    <mergeCell ref="E479:F479"/>
    <mergeCell ref="E492:F492"/>
    <mergeCell ref="E493:F493"/>
    <mergeCell ref="E494:F494"/>
    <mergeCell ref="E495:F495"/>
    <mergeCell ref="E496:F496"/>
    <mergeCell ref="E497:F497"/>
    <mergeCell ref="E486:F486"/>
    <mergeCell ref="E487:F487"/>
    <mergeCell ref="E488:F488"/>
    <mergeCell ref="E489:F489"/>
    <mergeCell ref="E490:F490"/>
    <mergeCell ref="E491:F491"/>
    <mergeCell ref="E504:F504"/>
    <mergeCell ref="E505:F505"/>
    <mergeCell ref="E506:F506"/>
    <mergeCell ref="E507:F507"/>
    <mergeCell ref="E508:F508"/>
    <mergeCell ref="E509:F509"/>
    <mergeCell ref="E498:F498"/>
    <mergeCell ref="E499:F499"/>
    <mergeCell ref="E500:F500"/>
    <mergeCell ref="E501:F501"/>
    <mergeCell ref="E502:F502"/>
    <mergeCell ref="E503:F503"/>
    <mergeCell ref="E516:F516"/>
    <mergeCell ref="E517:F517"/>
    <mergeCell ref="E518:F518"/>
    <mergeCell ref="E519:F519"/>
    <mergeCell ref="E520:F520"/>
    <mergeCell ref="E521:F521"/>
    <mergeCell ref="E510:F510"/>
    <mergeCell ref="E511:F511"/>
    <mergeCell ref="E512:F512"/>
    <mergeCell ref="E513:F513"/>
    <mergeCell ref="E514:F514"/>
    <mergeCell ref="E515:F515"/>
    <mergeCell ref="E528:F528"/>
    <mergeCell ref="E529:F529"/>
    <mergeCell ref="E530:F530"/>
    <mergeCell ref="E531:F531"/>
    <mergeCell ref="E532:F532"/>
    <mergeCell ref="E533:F533"/>
    <mergeCell ref="E522:F522"/>
    <mergeCell ref="E523:F523"/>
    <mergeCell ref="E524:F524"/>
    <mergeCell ref="E525:F525"/>
    <mergeCell ref="E526:F526"/>
    <mergeCell ref="E527:F527"/>
    <mergeCell ref="E540:F540"/>
    <mergeCell ref="E541:F541"/>
    <mergeCell ref="E542:F542"/>
    <mergeCell ref="E543:F543"/>
    <mergeCell ref="E544:F544"/>
    <mergeCell ref="E545:F545"/>
    <mergeCell ref="E534:F534"/>
    <mergeCell ref="E535:F535"/>
    <mergeCell ref="E536:F536"/>
    <mergeCell ref="E537:F537"/>
    <mergeCell ref="E538:F538"/>
    <mergeCell ref="E539:F539"/>
    <mergeCell ref="E552:F552"/>
    <mergeCell ref="E553:F553"/>
    <mergeCell ref="E554:F554"/>
    <mergeCell ref="E555:F555"/>
    <mergeCell ref="E556:F556"/>
    <mergeCell ref="E557:F557"/>
    <mergeCell ref="E546:F546"/>
    <mergeCell ref="E547:F547"/>
    <mergeCell ref="E548:F548"/>
    <mergeCell ref="E549:F549"/>
    <mergeCell ref="E550:F550"/>
    <mergeCell ref="E551:F551"/>
    <mergeCell ref="E564:F564"/>
    <mergeCell ref="E565:F565"/>
    <mergeCell ref="E566:F566"/>
    <mergeCell ref="E567:F567"/>
    <mergeCell ref="E568:F568"/>
    <mergeCell ref="E569:F569"/>
    <mergeCell ref="E558:F558"/>
    <mergeCell ref="E559:F559"/>
    <mergeCell ref="E560:F560"/>
    <mergeCell ref="E561:F561"/>
    <mergeCell ref="E562:F562"/>
    <mergeCell ref="E563:F563"/>
    <mergeCell ref="E576:F576"/>
    <mergeCell ref="E577:F577"/>
    <mergeCell ref="E578:F578"/>
    <mergeCell ref="E579:F579"/>
    <mergeCell ref="E580:F580"/>
    <mergeCell ref="E581:F581"/>
    <mergeCell ref="E570:F570"/>
    <mergeCell ref="E571:F571"/>
    <mergeCell ref="E572:F572"/>
    <mergeCell ref="E573:F573"/>
    <mergeCell ref="E574:F574"/>
    <mergeCell ref="E575:F575"/>
    <mergeCell ref="E588:F588"/>
    <mergeCell ref="E589:F589"/>
    <mergeCell ref="E590:F590"/>
    <mergeCell ref="E591:F591"/>
    <mergeCell ref="E592:F592"/>
    <mergeCell ref="E593:F593"/>
    <mergeCell ref="E582:F582"/>
    <mergeCell ref="E583:F583"/>
    <mergeCell ref="E584:F584"/>
    <mergeCell ref="E585:F585"/>
    <mergeCell ref="E586:F586"/>
    <mergeCell ref="E587:F587"/>
    <mergeCell ref="E600:F600"/>
    <mergeCell ref="E601:F601"/>
    <mergeCell ref="E602:F602"/>
    <mergeCell ref="E603:F603"/>
    <mergeCell ref="E604:F604"/>
    <mergeCell ref="E605:F605"/>
    <mergeCell ref="E594:F594"/>
    <mergeCell ref="E595:F595"/>
    <mergeCell ref="E596:F596"/>
    <mergeCell ref="E597:F597"/>
    <mergeCell ref="E598:F598"/>
    <mergeCell ref="E599:F599"/>
    <mergeCell ref="E612:F612"/>
    <mergeCell ref="E613:F613"/>
    <mergeCell ref="E614:F614"/>
    <mergeCell ref="E615:F615"/>
    <mergeCell ref="E616:F616"/>
    <mergeCell ref="E617:F617"/>
    <mergeCell ref="E606:F606"/>
    <mergeCell ref="E607:F607"/>
    <mergeCell ref="E608:F608"/>
    <mergeCell ref="E609:F609"/>
    <mergeCell ref="E610:F610"/>
    <mergeCell ref="E611:F611"/>
    <mergeCell ref="E624:F624"/>
    <mergeCell ref="E625:F625"/>
    <mergeCell ref="E626:F626"/>
    <mergeCell ref="E627:F627"/>
    <mergeCell ref="E628:F628"/>
    <mergeCell ref="E629:F629"/>
    <mergeCell ref="E618:F618"/>
    <mergeCell ref="E619:F619"/>
    <mergeCell ref="E620:F620"/>
    <mergeCell ref="E621:F621"/>
    <mergeCell ref="E622:F622"/>
    <mergeCell ref="E623:F623"/>
    <mergeCell ref="E636:F636"/>
    <mergeCell ref="E637:F637"/>
    <mergeCell ref="E638:F638"/>
    <mergeCell ref="E639:F639"/>
    <mergeCell ref="E640:F640"/>
    <mergeCell ref="E641:F641"/>
    <mergeCell ref="E630:F630"/>
    <mergeCell ref="E631:F631"/>
    <mergeCell ref="E632:F632"/>
    <mergeCell ref="E633:F633"/>
    <mergeCell ref="E634:F634"/>
    <mergeCell ref="E635:F635"/>
    <mergeCell ref="E648:F648"/>
    <mergeCell ref="E649:F649"/>
    <mergeCell ref="E650:F650"/>
    <mergeCell ref="E651:F651"/>
    <mergeCell ref="E652:F652"/>
    <mergeCell ref="E653:F653"/>
    <mergeCell ref="E642:F642"/>
    <mergeCell ref="E643:F643"/>
    <mergeCell ref="E644:F644"/>
    <mergeCell ref="E645:F645"/>
    <mergeCell ref="E646:F646"/>
    <mergeCell ref="E647:F647"/>
    <mergeCell ref="E661:F661"/>
    <mergeCell ref="E662:F662"/>
    <mergeCell ref="E663:F663"/>
    <mergeCell ref="E664:F664"/>
    <mergeCell ref="E665:F665"/>
    <mergeCell ref="E654:F654"/>
    <mergeCell ref="E655:F655"/>
    <mergeCell ref="E656:F656"/>
    <mergeCell ref="E657:F657"/>
    <mergeCell ref="E658:F658"/>
    <mergeCell ref="E659:F659"/>
    <mergeCell ref="E684:F684"/>
    <mergeCell ref="E685:F685"/>
    <mergeCell ref="A686:C686"/>
    <mergeCell ref="E686:F686"/>
    <mergeCell ref="E3:G3"/>
    <mergeCell ref="E678:F678"/>
    <mergeCell ref="E679:F679"/>
    <mergeCell ref="E680:F680"/>
    <mergeCell ref="E681:F681"/>
    <mergeCell ref="E682:F682"/>
    <mergeCell ref="E683:F683"/>
    <mergeCell ref="E672:F672"/>
    <mergeCell ref="E673:F673"/>
    <mergeCell ref="E674:F674"/>
    <mergeCell ref="E675:F675"/>
    <mergeCell ref="E676:F676"/>
    <mergeCell ref="E677:F677"/>
    <mergeCell ref="E666:F666"/>
    <mergeCell ref="E667:F667"/>
    <mergeCell ref="E668:F668"/>
    <mergeCell ref="E669:F669"/>
    <mergeCell ref="E670:F670"/>
    <mergeCell ref="E671:F671"/>
    <mergeCell ref="E660:F66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0F057-AA95-4863-94F7-280EC3D6028D}">
  <sheetPr filterMode="1"/>
  <dimension ref="B1:H786"/>
  <sheetViews>
    <sheetView workbookViewId="0">
      <selection activeCell="B2" sqref="B2:H2"/>
    </sheetView>
  </sheetViews>
  <sheetFormatPr baseColWidth="10" defaultColWidth="11.5" defaultRowHeight="15"/>
  <cols>
    <col min="3" max="3" width="13.1640625" bestFit="1" customWidth="1"/>
    <col min="4" max="4" width="49.83203125" customWidth="1"/>
    <col min="5" max="5" width="15.5" bestFit="1" customWidth="1"/>
    <col min="6" max="7" width="14" bestFit="1" customWidth="1"/>
    <col min="8" max="8" width="15" bestFit="1" customWidth="1"/>
  </cols>
  <sheetData>
    <row r="1" spans="2:8" ht="16" thickBot="1"/>
    <row r="2" spans="2:8" ht="27" thickBot="1">
      <c r="B2" s="433" t="s">
        <v>6</v>
      </c>
      <c r="C2" s="434"/>
      <c r="D2" s="434"/>
      <c r="E2" s="434"/>
      <c r="F2" s="434"/>
      <c r="G2" s="434"/>
      <c r="H2" s="435"/>
    </row>
    <row r="3" spans="2:8">
      <c r="B3" s="263" t="s">
        <v>226</v>
      </c>
      <c r="C3" s="264" t="s">
        <v>1467</v>
      </c>
      <c r="D3" s="264" t="s">
        <v>227</v>
      </c>
      <c r="E3" s="265" t="s">
        <v>228</v>
      </c>
      <c r="F3" s="431" t="s">
        <v>98</v>
      </c>
      <c r="G3" s="432" t="s">
        <v>99</v>
      </c>
      <c r="H3" s="265" t="s">
        <v>229</v>
      </c>
    </row>
    <row r="4" spans="2:8" hidden="1">
      <c r="B4" s="186" t="s">
        <v>1468</v>
      </c>
      <c r="C4" s="186" t="s">
        <v>231</v>
      </c>
      <c r="D4" s="186" t="s">
        <v>232</v>
      </c>
      <c r="E4" s="253">
        <v>24841449.350000001</v>
      </c>
      <c r="F4" s="253">
        <v>34861572.890000001</v>
      </c>
      <c r="G4" s="253">
        <v>16571990.119999999</v>
      </c>
      <c r="H4" s="253">
        <v>43131032.119999997</v>
      </c>
    </row>
    <row r="5" spans="2:8" hidden="1">
      <c r="B5" s="186" t="s">
        <v>233</v>
      </c>
      <c r="C5" s="186" t="s">
        <v>231</v>
      </c>
      <c r="D5" s="186" t="s">
        <v>234</v>
      </c>
      <c r="E5" s="253">
        <v>4014261.66</v>
      </c>
      <c r="F5" s="253">
        <v>9637400.6400000006</v>
      </c>
      <c r="G5" s="253">
        <v>9799826.5800000001</v>
      </c>
      <c r="H5" s="253">
        <v>3851835.72</v>
      </c>
    </row>
    <row r="6" spans="2:8" hidden="1">
      <c r="B6" s="186" t="s">
        <v>235</v>
      </c>
      <c r="C6" s="186" t="s">
        <v>231</v>
      </c>
      <c r="D6" s="186" t="s">
        <v>236</v>
      </c>
      <c r="E6" s="253">
        <v>4014261.66</v>
      </c>
      <c r="F6" s="253">
        <v>9637400.6400000006</v>
      </c>
      <c r="G6" s="253">
        <v>9799826.5800000001</v>
      </c>
      <c r="H6" s="253">
        <v>3851835.72</v>
      </c>
    </row>
    <row r="7" spans="2:8" hidden="1">
      <c r="B7" s="186" t="s">
        <v>237</v>
      </c>
      <c r="C7" s="186" t="s">
        <v>231</v>
      </c>
      <c r="D7" s="186" t="s">
        <v>238</v>
      </c>
      <c r="E7" s="253">
        <v>20827187.690000001</v>
      </c>
      <c r="F7" s="253">
        <v>25224172.25</v>
      </c>
      <c r="G7" s="253">
        <v>6772163.54</v>
      </c>
      <c r="H7" s="253">
        <v>39279196.399999999</v>
      </c>
    </row>
    <row r="8" spans="2:8" hidden="1">
      <c r="B8" s="186" t="s">
        <v>239</v>
      </c>
      <c r="C8" s="186" t="s">
        <v>231</v>
      </c>
      <c r="D8" s="186" t="s">
        <v>240</v>
      </c>
      <c r="E8" s="253">
        <v>-22894884.09</v>
      </c>
      <c r="F8" s="253">
        <v>3254717.37</v>
      </c>
      <c r="G8" s="253">
        <v>315392.15999999997</v>
      </c>
      <c r="H8" s="253">
        <v>-19955558.879999999</v>
      </c>
    </row>
    <row r="9" spans="2:8" hidden="1">
      <c r="B9" s="186" t="s">
        <v>241</v>
      </c>
      <c r="C9" s="186" t="s">
        <v>231</v>
      </c>
      <c r="D9" s="186" t="s">
        <v>242</v>
      </c>
      <c r="E9" s="253">
        <v>44070664.880000003</v>
      </c>
      <c r="F9" s="253">
        <v>21969454.879999999</v>
      </c>
      <c r="G9" s="253">
        <v>6456771.3799999999</v>
      </c>
      <c r="H9" s="253">
        <v>59583348.380000003</v>
      </c>
    </row>
    <row r="10" spans="2:8" hidden="1">
      <c r="B10" s="186" t="s">
        <v>1469</v>
      </c>
      <c r="C10" s="186" t="s">
        <v>231</v>
      </c>
      <c r="D10" s="186" t="s">
        <v>1470</v>
      </c>
      <c r="E10" s="253">
        <v>3000</v>
      </c>
      <c r="F10" s="253">
        <v>0</v>
      </c>
      <c r="G10" s="253">
        <v>0</v>
      </c>
      <c r="H10" s="253">
        <v>3000</v>
      </c>
    </row>
    <row r="11" spans="2:8" hidden="1">
      <c r="B11" s="186" t="s">
        <v>243</v>
      </c>
      <c r="C11" s="186" t="s">
        <v>231</v>
      </c>
      <c r="D11" s="186" t="s">
        <v>244</v>
      </c>
      <c r="E11" s="253">
        <v>-351593.1</v>
      </c>
      <c r="F11" s="253">
        <v>0</v>
      </c>
      <c r="G11" s="253">
        <v>0</v>
      </c>
      <c r="H11" s="253">
        <v>-351593.1</v>
      </c>
    </row>
    <row r="12" spans="2:8" hidden="1">
      <c r="B12" s="186" t="s">
        <v>1471</v>
      </c>
      <c r="C12" s="186" t="s">
        <v>231</v>
      </c>
      <c r="D12" s="186" t="s">
        <v>245</v>
      </c>
      <c r="E12" s="253">
        <v>131815167.38</v>
      </c>
      <c r="F12" s="253">
        <v>8417736.6600000001</v>
      </c>
      <c r="G12" s="253">
        <v>28542334.670000002</v>
      </c>
      <c r="H12" s="253">
        <v>111690569.37</v>
      </c>
    </row>
    <row r="13" spans="2:8" hidden="1">
      <c r="B13" s="186" t="s">
        <v>246</v>
      </c>
      <c r="C13" s="186" t="s">
        <v>231</v>
      </c>
      <c r="D13" s="186" t="s">
        <v>247</v>
      </c>
      <c r="E13" s="253">
        <v>131850006.78</v>
      </c>
      <c r="F13" s="253">
        <v>8417736.6600000001</v>
      </c>
      <c r="G13" s="253">
        <v>28542334.670000002</v>
      </c>
      <c r="H13" s="253">
        <v>111725408.77</v>
      </c>
    </row>
    <row r="14" spans="2:8" hidden="1">
      <c r="B14" s="186" t="s">
        <v>248</v>
      </c>
      <c r="C14" s="186" t="s">
        <v>231</v>
      </c>
      <c r="D14" s="186" t="s">
        <v>247</v>
      </c>
      <c r="E14" s="253">
        <v>0.01</v>
      </c>
      <c r="F14" s="253">
        <v>0</v>
      </c>
      <c r="G14" s="253">
        <v>0</v>
      </c>
      <c r="H14" s="253">
        <v>0.01</v>
      </c>
    </row>
    <row r="15" spans="2:8" hidden="1">
      <c r="B15" s="186" t="s">
        <v>1472</v>
      </c>
      <c r="C15" s="186" t="s">
        <v>231</v>
      </c>
      <c r="D15" s="186" t="s">
        <v>1473</v>
      </c>
      <c r="E15" s="253">
        <v>15755.7</v>
      </c>
      <c r="F15" s="253">
        <v>0</v>
      </c>
      <c r="G15" s="253">
        <v>0</v>
      </c>
      <c r="H15" s="253">
        <v>15755.7</v>
      </c>
    </row>
    <row r="16" spans="2:8" hidden="1">
      <c r="B16" s="186" t="s">
        <v>249</v>
      </c>
      <c r="C16" s="186" t="s">
        <v>231</v>
      </c>
      <c r="D16" s="186" t="s">
        <v>250</v>
      </c>
      <c r="E16" s="253">
        <v>165092.78</v>
      </c>
      <c r="F16" s="253">
        <v>0</v>
      </c>
      <c r="G16" s="253">
        <v>0</v>
      </c>
      <c r="H16" s="253">
        <v>165092.78</v>
      </c>
    </row>
    <row r="17" spans="2:8" hidden="1">
      <c r="B17" s="186" t="s">
        <v>1474</v>
      </c>
      <c r="C17" s="186" t="s">
        <v>231</v>
      </c>
      <c r="D17" s="186" t="s">
        <v>1475</v>
      </c>
      <c r="E17" s="253">
        <v>603743.88</v>
      </c>
      <c r="F17" s="253">
        <v>0</v>
      </c>
      <c r="G17" s="253">
        <v>0</v>
      </c>
      <c r="H17" s="253">
        <v>603743.88</v>
      </c>
    </row>
    <row r="18" spans="2:8" hidden="1">
      <c r="B18" s="186" t="s">
        <v>251</v>
      </c>
      <c r="C18" s="186" t="s">
        <v>231</v>
      </c>
      <c r="D18" s="186" t="s">
        <v>252</v>
      </c>
      <c r="E18" s="253">
        <v>0.02</v>
      </c>
      <c r="F18" s="253">
        <v>0</v>
      </c>
      <c r="G18" s="253">
        <v>0</v>
      </c>
      <c r="H18" s="253">
        <v>0.02</v>
      </c>
    </row>
    <row r="19" spans="2:8" hidden="1">
      <c r="B19" s="186" t="s">
        <v>1476</v>
      </c>
      <c r="C19" s="186" t="s">
        <v>231</v>
      </c>
      <c r="D19" s="186" t="s">
        <v>1477</v>
      </c>
      <c r="E19" s="253">
        <v>23587.919999999998</v>
      </c>
      <c r="F19" s="253">
        <v>0</v>
      </c>
      <c r="G19" s="253">
        <v>0</v>
      </c>
      <c r="H19" s="253">
        <v>23587.919999999998</v>
      </c>
    </row>
    <row r="20" spans="2:8" hidden="1">
      <c r="B20" s="186" t="s">
        <v>1478</v>
      </c>
      <c r="C20" s="186" t="s">
        <v>231</v>
      </c>
      <c r="D20" s="186" t="s">
        <v>1479</v>
      </c>
      <c r="E20" s="253">
        <v>137596.20000000001</v>
      </c>
      <c r="F20" s="253">
        <v>0</v>
      </c>
      <c r="G20" s="253">
        <v>0</v>
      </c>
      <c r="H20" s="253">
        <v>137596.20000000001</v>
      </c>
    </row>
    <row r="21" spans="2:8" hidden="1">
      <c r="B21" s="186" t="s">
        <v>253</v>
      </c>
      <c r="C21" s="186" t="s">
        <v>231</v>
      </c>
      <c r="D21" s="186" t="s">
        <v>254</v>
      </c>
      <c r="E21" s="253">
        <v>0.16</v>
      </c>
      <c r="F21" s="253">
        <v>0</v>
      </c>
      <c r="G21" s="253">
        <v>0</v>
      </c>
      <c r="H21" s="253">
        <v>0.16</v>
      </c>
    </row>
    <row r="22" spans="2:8" hidden="1">
      <c r="B22" s="186" t="s">
        <v>1480</v>
      </c>
      <c r="C22" s="186" t="s">
        <v>231</v>
      </c>
      <c r="D22" s="186" t="s">
        <v>1481</v>
      </c>
      <c r="E22" s="253">
        <v>4899.22</v>
      </c>
      <c r="F22" s="253">
        <v>0</v>
      </c>
      <c r="G22" s="253">
        <v>0</v>
      </c>
      <c r="H22" s="253">
        <v>4899.22</v>
      </c>
    </row>
    <row r="23" spans="2:8" hidden="1">
      <c r="B23" s="186" t="s">
        <v>255</v>
      </c>
      <c r="C23" s="186" t="s">
        <v>231</v>
      </c>
      <c r="D23" s="186" t="s">
        <v>256</v>
      </c>
      <c r="E23" s="253">
        <v>61207.28</v>
      </c>
      <c r="F23" s="253">
        <v>0</v>
      </c>
      <c r="G23" s="253">
        <v>0</v>
      </c>
      <c r="H23" s="253">
        <v>61207.28</v>
      </c>
    </row>
    <row r="24" spans="2:8" hidden="1">
      <c r="B24" s="186" t="s">
        <v>257</v>
      </c>
      <c r="C24" s="186" t="s">
        <v>231</v>
      </c>
      <c r="D24" s="186" t="s">
        <v>258</v>
      </c>
      <c r="E24" s="253">
        <v>-37335.910000000003</v>
      </c>
      <c r="F24" s="253">
        <v>0</v>
      </c>
      <c r="G24" s="253">
        <v>0</v>
      </c>
      <c r="H24" s="253">
        <v>-37335.910000000003</v>
      </c>
    </row>
    <row r="25" spans="2:8" hidden="1">
      <c r="B25" s="186" t="s">
        <v>1482</v>
      </c>
      <c r="C25" s="186" t="s">
        <v>231</v>
      </c>
      <c r="D25" s="186" t="s">
        <v>1483</v>
      </c>
      <c r="E25" s="253">
        <v>0.31</v>
      </c>
      <c r="F25" s="253">
        <v>0</v>
      </c>
      <c r="G25" s="253">
        <v>0</v>
      </c>
      <c r="H25" s="253">
        <v>0.31</v>
      </c>
    </row>
    <row r="26" spans="2:8" hidden="1">
      <c r="B26" s="186" t="s">
        <v>1484</v>
      </c>
      <c r="C26" s="186" t="s">
        <v>231</v>
      </c>
      <c r="D26" s="186" t="s">
        <v>1485</v>
      </c>
      <c r="E26" s="253">
        <v>-0.32</v>
      </c>
      <c r="F26" s="253">
        <v>0</v>
      </c>
      <c r="G26" s="253">
        <v>0</v>
      </c>
      <c r="H26" s="253">
        <v>-0.32</v>
      </c>
    </row>
    <row r="27" spans="2:8" hidden="1">
      <c r="B27" s="186" t="s">
        <v>1486</v>
      </c>
      <c r="C27" s="186" t="s">
        <v>231</v>
      </c>
      <c r="D27" s="186" t="s">
        <v>1487</v>
      </c>
      <c r="E27" s="253">
        <v>148452</v>
      </c>
      <c r="F27" s="253">
        <v>0</v>
      </c>
      <c r="G27" s="253">
        <v>0</v>
      </c>
      <c r="H27" s="253">
        <v>148452</v>
      </c>
    </row>
    <row r="28" spans="2:8" hidden="1">
      <c r="B28" s="186" t="s">
        <v>259</v>
      </c>
      <c r="C28" s="186" t="s">
        <v>231</v>
      </c>
      <c r="D28" s="186" t="s">
        <v>260</v>
      </c>
      <c r="E28" s="253">
        <v>56616.06</v>
      </c>
      <c r="F28" s="253">
        <v>0</v>
      </c>
      <c r="G28" s="253">
        <v>0</v>
      </c>
      <c r="H28" s="253">
        <v>56616.06</v>
      </c>
    </row>
    <row r="29" spans="2:8" hidden="1">
      <c r="B29" s="186" t="s">
        <v>261</v>
      </c>
      <c r="C29" s="186" t="s">
        <v>231</v>
      </c>
      <c r="D29" s="186" t="s">
        <v>262</v>
      </c>
      <c r="E29" s="253">
        <v>430701.76</v>
      </c>
      <c r="F29" s="253">
        <v>103890.82</v>
      </c>
      <c r="G29" s="253">
        <v>0</v>
      </c>
      <c r="H29" s="253">
        <v>534592.57999999996</v>
      </c>
    </row>
    <row r="30" spans="2:8" hidden="1">
      <c r="B30" s="186" t="s">
        <v>1488</v>
      </c>
      <c r="C30" s="186" t="s">
        <v>231</v>
      </c>
      <c r="D30" s="186" t="s">
        <v>1489</v>
      </c>
      <c r="E30" s="253">
        <v>31320</v>
      </c>
      <c r="F30" s="253">
        <v>0</v>
      </c>
      <c r="G30" s="253">
        <v>0</v>
      </c>
      <c r="H30" s="253">
        <v>31320</v>
      </c>
    </row>
    <row r="31" spans="2:8" hidden="1">
      <c r="B31" s="186" t="s">
        <v>263</v>
      </c>
      <c r="C31" s="186" t="s">
        <v>231</v>
      </c>
      <c r="D31" s="186" t="s">
        <v>264</v>
      </c>
      <c r="E31" s="253">
        <v>23422.52</v>
      </c>
      <c r="F31" s="253">
        <v>0</v>
      </c>
      <c r="G31" s="253">
        <v>0</v>
      </c>
      <c r="H31" s="253">
        <v>23422.52</v>
      </c>
    </row>
    <row r="32" spans="2:8" hidden="1">
      <c r="B32" s="186" t="s">
        <v>265</v>
      </c>
      <c r="C32" s="186" t="s">
        <v>231</v>
      </c>
      <c r="D32" s="186" t="s">
        <v>266</v>
      </c>
      <c r="E32" s="253">
        <v>3254593.96</v>
      </c>
      <c r="F32" s="253">
        <v>873712</v>
      </c>
      <c r="G32" s="253">
        <v>2121872</v>
      </c>
      <c r="H32" s="253">
        <v>2006433.96</v>
      </c>
    </row>
    <row r="33" spans="2:8" hidden="1">
      <c r="B33" s="186" t="s">
        <v>267</v>
      </c>
      <c r="C33" s="186" t="s">
        <v>231</v>
      </c>
      <c r="D33" s="186" t="s">
        <v>268</v>
      </c>
      <c r="E33" s="253">
        <v>1068447.68</v>
      </c>
      <c r="F33" s="253">
        <v>0</v>
      </c>
      <c r="G33" s="253">
        <v>0</v>
      </c>
      <c r="H33" s="253">
        <v>1068447.68</v>
      </c>
    </row>
    <row r="34" spans="2:8" hidden="1">
      <c r="B34" s="186" t="s">
        <v>269</v>
      </c>
      <c r="C34" s="186" t="s">
        <v>231</v>
      </c>
      <c r="D34" s="186" t="s">
        <v>270</v>
      </c>
      <c r="E34" s="253">
        <v>1064394.43</v>
      </c>
      <c r="F34" s="253">
        <v>0</v>
      </c>
      <c r="G34" s="253">
        <v>0</v>
      </c>
      <c r="H34" s="253">
        <v>1064394.43</v>
      </c>
    </row>
    <row r="35" spans="2:8" hidden="1">
      <c r="B35" s="186" t="s">
        <v>271</v>
      </c>
      <c r="C35" s="186" t="s">
        <v>231</v>
      </c>
      <c r="D35" s="186" t="s">
        <v>272</v>
      </c>
      <c r="E35" s="253">
        <v>144338.79999999999</v>
      </c>
      <c r="F35" s="253">
        <v>2076.4</v>
      </c>
      <c r="G35" s="253">
        <v>0</v>
      </c>
      <c r="H35" s="253">
        <v>146415.20000000001</v>
      </c>
    </row>
    <row r="36" spans="2:8" hidden="1">
      <c r="B36" s="186" t="s">
        <v>273</v>
      </c>
      <c r="C36" s="186" t="s">
        <v>231</v>
      </c>
      <c r="D36" s="186" t="s">
        <v>274</v>
      </c>
      <c r="E36" s="253">
        <v>4349498.79</v>
      </c>
      <c r="F36" s="253">
        <v>183191.29</v>
      </c>
      <c r="G36" s="253">
        <v>2112851.35</v>
      </c>
      <c r="H36" s="253">
        <v>2419838.73</v>
      </c>
    </row>
    <row r="37" spans="2:8" hidden="1">
      <c r="B37" s="186" t="s">
        <v>275</v>
      </c>
      <c r="C37" s="186" t="s">
        <v>231</v>
      </c>
      <c r="D37" s="186" t="s">
        <v>276</v>
      </c>
      <c r="E37" s="253">
        <v>314429.89</v>
      </c>
      <c r="F37" s="253">
        <v>0</v>
      </c>
      <c r="G37" s="253">
        <v>0</v>
      </c>
      <c r="H37" s="253">
        <v>314429.89</v>
      </c>
    </row>
    <row r="38" spans="2:8" hidden="1">
      <c r="B38" s="186" t="s">
        <v>277</v>
      </c>
      <c r="C38" s="186" t="s">
        <v>231</v>
      </c>
      <c r="D38" s="186" t="s">
        <v>278</v>
      </c>
      <c r="E38" s="253">
        <v>177515.19</v>
      </c>
      <c r="F38" s="253">
        <v>0</v>
      </c>
      <c r="G38" s="253">
        <v>69874.009999999995</v>
      </c>
      <c r="H38" s="253">
        <v>107641.18</v>
      </c>
    </row>
    <row r="39" spans="2:8" hidden="1">
      <c r="B39" s="186" t="s">
        <v>279</v>
      </c>
      <c r="C39" s="186" t="s">
        <v>231</v>
      </c>
      <c r="D39" s="186" t="s">
        <v>280</v>
      </c>
      <c r="E39" s="253">
        <v>121564.03</v>
      </c>
      <c r="F39" s="253">
        <v>0</v>
      </c>
      <c r="G39" s="253">
        <v>0</v>
      </c>
      <c r="H39" s="253">
        <v>121564.03</v>
      </c>
    </row>
    <row r="40" spans="2:8" hidden="1">
      <c r="B40" s="186" t="s">
        <v>281</v>
      </c>
      <c r="C40" s="186" t="s">
        <v>231</v>
      </c>
      <c r="D40" s="186" t="s">
        <v>282</v>
      </c>
      <c r="E40" s="253">
        <v>158384.23000000001</v>
      </c>
      <c r="F40" s="253">
        <v>0</v>
      </c>
      <c r="G40" s="253">
        <v>0</v>
      </c>
      <c r="H40" s="253">
        <v>158384.23000000001</v>
      </c>
    </row>
    <row r="41" spans="2:8" hidden="1">
      <c r="B41" s="186" t="s">
        <v>1490</v>
      </c>
      <c r="C41" s="186" t="s">
        <v>231</v>
      </c>
      <c r="D41" s="186" t="s">
        <v>1491</v>
      </c>
      <c r="E41" s="253">
        <v>0.26</v>
      </c>
      <c r="F41" s="253">
        <v>0</v>
      </c>
      <c r="G41" s="253">
        <v>0</v>
      </c>
      <c r="H41" s="253">
        <v>0.26</v>
      </c>
    </row>
    <row r="42" spans="2:8" hidden="1">
      <c r="B42" s="186" t="s">
        <v>1492</v>
      </c>
      <c r="C42" s="186" t="s">
        <v>231</v>
      </c>
      <c r="D42" s="186" t="s">
        <v>1493</v>
      </c>
      <c r="E42" s="253">
        <v>1456.7</v>
      </c>
      <c r="F42" s="253">
        <v>0</v>
      </c>
      <c r="G42" s="253">
        <v>0</v>
      </c>
      <c r="H42" s="253">
        <v>1456.7</v>
      </c>
    </row>
    <row r="43" spans="2:8" hidden="1">
      <c r="B43" s="186" t="s">
        <v>283</v>
      </c>
      <c r="C43" s="186" t="s">
        <v>231</v>
      </c>
      <c r="D43" s="186" t="s">
        <v>284</v>
      </c>
      <c r="E43" s="253">
        <v>16664318.18</v>
      </c>
      <c r="F43" s="253">
        <v>610322.55000000005</v>
      </c>
      <c r="G43" s="253">
        <v>1242056.02</v>
      </c>
      <c r="H43" s="253">
        <v>16032584.710000001</v>
      </c>
    </row>
    <row r="44" spans="2:8" hidden="1">
      <c r="B44" s="186" t="s">
        <v>285</v>
      </c>
      <c r="C44" s="186" t="s">
        <v>231</v>
      </c>
      <c r="D44" s="186" t="s">
        <v>286</v>
      </c>
      <c r="E44" s="253">
        <v>960923.26</v>
      </c>
      <c r="F44" s="253">
        <v>437278.59</v>
      </c>
      <c r="G44" s="253">
        <v>478152</v>
      </c>
      <c r="H44" s="253">
        <v>920049.85</v>
      </c>
    </row>
    <row r="45" spans="2:8" hidden="1">
      <c r="B45" s="186" t="s">
        <v>1494</v>
      </c>
      <c r="C45" s="186" t="s">
        <v>231</v>
      </c>
      <c r="D45" s="186" t="s">
        <v>1495</v>
      </c>
      <c r="E45" s="253">
        <v>71151.240000000005</v>
      </c>
      <c r="F45" s="253">
        <v>0</v>
      </c>
      <c r="G45" s="253">
        <v>0</v>
      </c>
      <c r="H45" s="253">
        <v>71151.240000000005</v>
      </c>
    </row>
    <row r="46" spans="2:8" hidden="1">
      <c r="B46" s="186" t="s">
        <v>1496</v>
      </c>
      <c r="C46" s="186" t="s">
        <v>231</v>
      </c>
      <c r="D46" s="186" t="s">
        <v>1497</v>
      </c>
      <c r="E46" s="253">
        <v>0.1</v>
      </c>
      <c r="F46" s="253">
        <v>0</v>
      </c>
      <c r="G46" s="253">
        <v>0</v>
      </c>
      <c r="H46" s="253">
        <v>0.1</v>
      </c>
    </row>
    <row r="47" spans="2:8" hidden="1">
      <c r="B47" s="186" t="s">
        <v>287</v>
      </c>
      <c r="C47" s="186" t="s">
        <v>231</v>
      </c>
      <c r="D47" s="186" t="s">
        <v>288</v>
      </c>
      <c r="E47" s="253">
        <v>-0.02</v>
      </c>
      <c r="F47" s="253">
        <v>0</v>
      </c>
      <c r="G47" s="253">
        <v>0</v>
      </c>
      <c r="H47" s="253">
        <v>-0.02</v>
      </c>
    </row>
    <row r="48" spans="2:8" hidden="1">
      <c r="B48" s="186" t="s">
        <v>289</v>
      </c>
      <c r="C48" s="186" t="s">
        <v>231</v>
      </c>
      <c r="D48" s="186" t="s">
        <v>290</v>
      </c>
      <c r="E48" s="253">
        <v>19202.28</v>
      </c>
      <c r="F48" s="253">
        <v>0</v>
      </c>
      <c r="G48" s="253">
        <v>0</v>
      </c>
      <c r="H48" s="253">
        <v>19202.28</v>
      </c>
    </row>
    <row r="49" spans="2:8" hidden="1">
      <c r="B49" s="186" t="s">
        <v>291</v>
      </c>
      <c r="C49" s="186" t="s">
        <v>231</v>
      </c>
      <c r="D49" s="186" t="s">
        <v>292</v>
      </c>
      <c r="E49" s="253">
        <v>40124.120000000003</v>
      </c>
      <c r="F49" s="253">
        <v>0</v>
      </c>
      <c r="G49" s="253">
        <v>0</v>
      </c>
      <c r="H49" s="253">
        <v>40124.120000000003</v>
      </c>
    </row>
    <row r="50" spans="2:8" hidden="1">
      <c r="B50" s="186" t="s">
        <v>293</v>
      </c>
      <c r="C50" s="186" t="s">
        <v>231</v>
      </c>
      <c r="D50" s="186" t="s">
        <v>294</v>
      </c>
      <c r="E50" s="253">
        <v>42432.54</v>
      </c>
      <c r="F50" s="253">
        <v>0</v>
      </c>
      <c r="G50" s="253">
        <v>0</v>
      </c>
      <c r="H50" s="253">
        <v>42432.54</v>
      </c>
    </row>
    <row r="51" spans="2:8" hidden="1">
      <c r="B51" s="186" t="s">
        <v>1498</v>
      </c>
      <c r="C51" s="186" t="s">
        <v>231</v>
      </c>
      <c r="D51" s="186" t="s">
        <v>1499</v>
      </c>
      <c r="E51" s="253">
        <v>561336.56999999995</v>
      </c>
      <c r="F51" s="253">
        <v>0</v>
      </c>
      <c r="G51" s="253">
        <v>0</v>
      </c>
      <c r="H51" s="253">
        <v>561336.56999999995</v>
      </c>
    </row>
    <row r="52" spans="2:8" hidden="1">
      <c r="B52" s="186" t="s">
        <v>295</v>
      </c>
      <c r="C52" s="186" t="s">
        <v>231</v>
      </c>
      <c r="D52" s="186" t="s">
        <v>296</v>
      </c>
      <c r="E52" s="253">
        <v>0.02</v>
      </c>
      <c r="F52" s="253">
        <v>0</v>
      </c>
      <c r="G52" s="253">
        <v>0</v>
      </c>
      <c r="H52" s="253">
        <v>0.02</v>
      </c>
    </row>
    <row r="53" spans="2:8" hidden="1">
      <c r="B53" s="186" t="s">
        <v>297</v>
      </c>
      <c r="C53" s="186" t="s">
        <v>231</v>
      </c>
      <c r="D53" s="186" t="s">
        <v>298</v>
      </c>
      <c r="E53" s="253">
        <v>456475.58</v>
      </c>
      <c r="F53" s="253">
        <v>0</v>
      </c>
      <c r="G53" s="253">
        <v>0</v>
      </c>
      <c r="H53" s="253">
        <v>456475.58</v>
      </c>
    </row>
    <row r="54" spans="2:8" hidden="1">
      <c r="B54" s="186" t="s">
        <v>299</v>
      </c>
      <c r="C54" s="186" t="s">
        <v>231</v>
      </c>
      <c r="D54" s="186" t="s">
        <v>300</v>
      </c>
      <c r="E54" s="253">
        <v>246560.21</v>
      </c>
      <c r="F54" s="253">
        <v>0</v>
      </c>
      <c r="G54" s="253">
        <v>0</v>
      </c>
      <c r="H54" s="253">
        <v>246560.21</v>
      </c>
    </row>
    <row r="55" spans="2:8" hidden="1">
      <c r="B55" s="186" t="s">
        <v>1500</v>
      </c>
      <c r="C55" s="186" t="s">
        <v>231</v>
      </c>
      <c r="D55" s="186" t="s">
        <v>1501</v>
      </c>
      <c r="E55" s="253">
        <v>1433.68</v>
      </c>
      <c r="F55" s="253">
        <v>0</v>
      </c>
      <c r="G55" s="253">
        <v>0</v>
      </c>
      <c r="H55" s="253">
        <v>1433.68</v>
      </c>
    </row>
    <row r="56" spans="2:8" hidden="1">
      <c r="B56" s="186" t="s">
        <v>301</v>
      </c>
      <c r="C56" s="186" t="s">
        <v>231</v>
      </c>
      <c r="D56" s="186" t="s">
        <v>302</v>
      </c>
      <c r="E56" s="253">
        <v>468885.03</v>
      </c>
      <c r="F56" s="253">
        <v>0</v>
      </c>
      <c r="G56" s="253">
        <v>75886.740000000005</v>
      </c>
      <c r="H56" s="253">
        <v>392998.29</v>
      </c>
    </row>
    <row r="57" spans="2:8" hidden="1">
      <c r="B57" s="186" t="s">
        <v>303</v>
      </c>
      <c r="C57" s="186" t="s">
        <v>231</v>
      </c>
      <c r="D57" s="186" t="s">
        <v>304</v>
      </c>
      <c r="E57" s="253">
        <v>1466239.98</v>
      </c>
      <c r="F57" s="253">
        <v>0</v>
      </c>
      <c r="G57" s="253">
        <v>0</v>
      </c>
      <c r="H57" s="253">
        <v>1466239.98</v>
      </c>
    </row>
    <row r="58" spans="2:8" hidden="1">
      <c r="B58" s="186" t="s">
        <v>305</v>
      </c>
      <c r="C58" s="186" t="s">
        <v>231</v>
      </c>
      <c r="D58" s="186" t="s">
        <v>306</v>
      </c>
      <c r="E58" s="253">
        <v>5100992.12</v>
      </c>
      <c r="F58" s="253">
        <v>0</v>
      </c>
      <c r="G58" s="253">
        <v>0</v>
      </c>
      <c r="H58" s="253">
        <v>5100992.12</v>
      </c>
    </row>
    <row r="59" spans="2:8" hidden="1">
      <c r="B59" s="186" t="s">
        <v>307</v>
      </c>
      <c r="C59" s="186" t="s">
        <v>231</v>
      </c>
      <c r="D59" s="186" t="s">
        <v>308</v>
      </c>
      <c r="E59" s="253">
        <v>481289.18</v>
      </c>
      <c r="F59" s="253">
        <v>0</v>
      </c>
      <c r="G59" s="253">
        <v>0</v>
      </c>
      <c r="H59" s="253">
        <v>481289.18</v>
      </c>
    </row>
    <row r="60" spans="2:8" hidden="1">
      <c r="B60" s="186" t="s">
        <v>309</v>
      </c>
      <c r="C60" s="186" t="s">
        <v>231</v>
      </c>
      <c r="D60" s="186" t="s">
        <v>310</v>
      </c>
      <c r="E60" s="253">
        <v>0.14000000000000001</v>
      </c>
      <c r="F60" s="253">
        <v>0</v>
      </c>
      <c r="G60" s="253">
        <v>0</v>
      </c>
      <c r="H60" s="253">
        <v>0.14000000000000001</v>
      </c>
    </row>
    <row r="61" spans="2:8" hidden="1">
      <c r="B61" s="186" t="s">
        <v>311</v>
      </c>
      <c r="C61" s="186" t="s">
        <v>231</v>
      </c>
      <c r="D61" s="186" t="s">
        <v>312</v>
      </c>
      <c r="E61" s="253">
        <v>0.22</v>
      </c>
      <c r="F61" s="253">
        <v>0</v>
      </c>
      <c r="G61" s="253">
        <v>0</v>
      </c>
      <c r="H61" s="253">
        <v>0.22</v>
      </c>
    </row>
    <row r="62" spans="2:8" hidden="1">
      <c r="B62" s="186" t="s">
        <v>1502</v>
      </c>
      <c r="C62" s="186" t="s">
        <v>231</v>
      </c>
      <c r="D62" s="186" t="s">
        <v>1503</v>
      </c>
      <c r="E62" s="253">
        <v>242.22</v>
      </c>
      <c r="F62" s="253">
        <v>0</v>
      </c>
      <c r="G62" s="253">
        <v>0</v>
      </c>
      <c r="H62" s="253">
        <v>242.22</v>
      </c>
    </row>
    <row r="63" spans="2:8" hidden="1">
      <c r="B63" s="186" t="s">
        <v>313</v>
      </c>
      <c r="C63" s="186" t="s">
        <v>231</v>
      </c>
      <c r="D63" s="186" t="s">
        <v>314</v>
      </c>
      <c r="E63" s="253">
        <v>146779.13</v>
      </c>
      <c r="F63" s="253">
        <v>60785.1</v>
      </c>
      <c r="G63" s="253">
        <v>152085.75</v>
      </c>
      <c r="H63" s="253">
        <v>55478.48</v>
      </c>
    </row>
    <row r="64" spans="2:8" hidden="1">
      <c r="B64" s="186" t="s">
        <v>1504</v>
      </c>
      <c r="C64" s="186" t="s">
        <v>231</v>
      </c>
      <c r="D64" s="186" t="s">
        <v>1505</v>
      </c>
      <c r="E64" s="253">
        <v>82839.100000000006</v>
      </c>
      <c r="F64" s="253">
        <v>0</v>
      </c>
      <c r="G64" s="253">
        <v>0</v>
      </c>
      <c r="H64" s="253">
        <v>82839.100000000006</v>
      </c>
    </row>
    <row r="65" spans="2:8" hidden="1">
      <c r="B65" s="186" t="s">
        <v>315</v>
      </c>
      <c r="C65" s="186" t="s">
        <v>231</v>
      </c>
      <c r="D65" s="186" t="s">
        <v>316</v>
      </c>
      <c r="E65" s="253">
        <v>0.02</v>
      </c>
      <c r="F65" s="253">
        <v>0</v>
      </c>
      <c r="G65" s="253">
        <v>0</v>
      </c>
      <c r="H65" s="253">
        <v>0.02</v>
      </c>
    </row>
    <row r="66" spans="2:8" hidden="1">
      <c r="B66" s="186" t="s">
        <v>317</v>
      </c>
      <c r="C66" s="186" t="s">
        <v>231</v>
      </c>
      <c r="D66" s="186" t="s">
        <v>318</v>
      </c>
      <c r="E66" s="253">
        <v>-21912.52</v>
      </c>
      <c r="F66" s="253">
        <v>0</v>
      </c>
      <c r="G66" s="253">
        <v>0</v>
      </c>
      <c r="H66" s="253">
        <v>-21912.52</v>
      </c>
    </row>
    <row r="67" spans="2:8" hidden="1">
      <c r="B67" s="186" t="s">
        <v>319</v>
      </c>
      <c r="C67" s="186" t="s">
        <v>231</v>
      </c>
      <c r="D67" s="186" t="s">
        <v>320</v>
      </c>
      <c r="E67" s="253">
        <v>97991.24</v>
      </c>
      <c r="F67" s="253">
        <v>0</v>
      </c>
      <c r="G67" s="253">
        <v>0</v>
      </c>
      <c r="H67" s="253">
        <v>97991.24</v>
      </c>
    </row>
    <row r="68" spans="2:8" hidden="1">
      <c r="B68" s="186" t="s">
        <v>1506</v>
      </c>
      <c r="C68" s="186" t="s">
        <v>231</v>
      </c>
      <c r="D68" s="186" t="s">
        <v>1507</v>
      </c>
      <c r="E68" s="253">
        <v>251399.08</v>
      </c>
      <c r="F68" s="253">
        <v>0</v>
      </c>
      <c r="G68" s="253">
        <v>0</v>
      </c>
      <c r="H68" s="253">
        <v>251399.08</v>
      </c>
    </row>
    <row r="69" spans="2:8" hidden="1">
      <c r="B69" s="186" t="s">
        <v>321</v>
      </c>
      <c r="C69" s="186" t="s">
        <v>231</v>
      </c>
      <c r="D69" s="186" t="s">
        <v>322</v>
      </c>
      <c r="E69" s="253">
        <v>0.04</v>
      </c>
      <c r="F69" s="253">
        <v>0</v>
      </c>
      <c r="G69" s="253">
        <v>0</v>
      </c>
      <c r="H69" s="253">
        <v>0.04</v>
      </c>
    </row>
    <row r="70" spans="2:8" hidden="1">
      <c r="B70" s="186" t="s">
        <v>323</v>
      </c>
      <c r="C70" s="186" t="s">
        <v>231</v>
      </c>
      <c r="D70" s="186" t="s">
        <v>324</v>
      </c>
      <c r="E70" s="253">
        <v>65412.76</v>
      </c>
      <c r="F70" s="253">
        <v>0</v>
      </c>
      <c r="G70" s="253">
        <v>0</v>
      </c>
      <c r="H70" s="253">
        <v>65412.76</v>
      </c>
    </row>
    <row r="71" spans="2:8" hidden="1">
      <c r="B71" s="186" t="s">
        <v>325</v>
      </c>
      <c r="C71" s="186" t="s">
        <v>231</v>
      </c>
      <c r="D71" s="186" t="s">
        <v>326</v>
      </c>
      <c r="E71" s="253">
        <v>2588173.6800000002</v>
      </c>
      <c r="F71" s="253">
        <v>0</v>
      </c>
      <c r="G71" s="253">
        <v>0</v>
      </c>
      <c r="H71" s="253">
        <v>2588173.6800000002</v>
      </c>
    </row>
    <row r="72" spans="2:8" hidden="1">
      <c r="B72" s="186" t="s">
        <v>327</v>
      </c>
      <c r="C72" s="186" t="s">
        <v>231</v>
      </c>
      <c r="D72" s="186" t="s">
        <v>328</v>
      </c>
      <c r="E72" s="253">
        <v>757111.21</v>
      </c>
      <c r="F72" s="253">
        <v>0</v>
      </c>
      <c r="G72" s="253">
        <v>0</v>
      </c>
      <c r="H72" s="253">
        <v>757111.21</v>
      </c>
    </row>
    <row r="73" spans="2:8" hidden="1">
      <c r="B73" s="186" t="s">
        <v>329</v>
      </c>
      <c r="C73" s="186" t="s">
        <v>231</v>
      </c>
      <c r="D73" s="186" t="s">
        <v>330</v>
      </c>
      <c r="E73" s="253">
        <v>2610902.94</v>
      </c>
      <c r="F73" s="253">
        <v>614294.6</v>
      </c>
      <c r="G73" s="253">
        <v>392625</v>
      </c>
      <c r="H73" s="253">
        <v>2832572.54</v>
      </c>
    </row>
    <row r="74" spans="2:8" hidden="1">
      <c r="B74" s="186" t="s">
        <v>1508</v>
      </c>
      <c r="C74" s="186" t="s">
        <v>231</v>
      </c>
      <c r="D74" s="186" t="s">
        <v>1509</v>
      </c>
      <c r="E74" s="253">
        <v>46761.17</v>
      </c>
      <c r="F74" s="253">
        <v>0</v>
      </c>
      <c r="G74" s="253">
        <v>0</v>
      </c>
      <c r="H74" s="253">
        <v>46761.17</v>
      </c>
    </row>
    <row r="75" spans="2:8" hidden="1">
      <c r="B75" s="186" t="s">
        <v>331</v>
      </c>
      <c r="C75" s="186" t="s">
        <v>231</v>
      </c>
      <c r="D75" s="186" t="s">
        <v>332</v>
      </c>
      <c r="E75" s="253">
        <v>15761974.609999999</v>
      </c>
      <c r="F75" s="253">
        <v>653143.46</v>
      </c>
      <c r="G75" s="253">
        <v>7513389.2699999996</v>
      </c>
      <c r="H75" s="253">
        <v>8901728.8000000007</v>
      </c>
    </row>
    <row r="76" spans="2:8" hidden="1">
      <c r="B76" s="186" t="s">
        <v>333</v>
      </c>
      <c r="C76" s="186" t="s">
        <v>231</v>
      </c>
      <c r="D76" s="186" t="s">
        <v>334</v>
      </c>
      <c r="E76" s="253">
        <v>-0.02</v>
      </c>
      <c r="F76" s="253">
        <v>0</v>
      </c>
      <c r="G76" s="253">
        <v>0</v>
      </c>
      <c r="H76" s="253">
        <v>-0.02</v>
      </c>
    </row>
    <row r="77" spans="2:8" hidden="1">
      <c r="B77" s="186" t="s">
        <v>1510</v>
      </c>
      <c r="C77" s="186" t="s">
        <v>231</v>
      </c>
      <c r="D77" s="186" t="s">
        <v>1511</v>
      </c>
      <c r="E77" s="253">
        <v>102905.98</v>
      </c>
      <c r="F77" s="253">
        <v>0</v>
      </c>
      <c r="G77" s="253">
        <v>0</v>
      </c>
      <c r="H77" s="253">
        <v>102905.98</v>
      </c>
    </row>
    <row r="78" spans="2:8" hidden="1">
      <c r="B78" s="186" t="s">
        <v>335</v>
      </c>
      <c r="C78" s="186" t="s">
        <v>231</v>
      </c>
      <c r="D78" s="186" t="s">
        <v>336</v>
      </c>
      <c r="E78" s="253">
        <v>8000</v>
      </c>
      <c r="F78" s="253">
        <v>0</v>
      </c>
      <c r="G78" s="253">
        <v>0</v>
      </c>
      <c r="H78" s="253">
        <v>8000</v>
      </c>
    </row>
    <row r="79" spans="2:8" hidden="1">
      <c r="B79" s="186" t="s">
        <v>337</v>
      </c>
      <c r="C79" s="186" t="s">
        <v>231</v>
      </c>
      <c r="D79" s="186" t="s">
        <v>338</v>
      </c>
      <c r="E79" s="253">
        <v>57205.36</v>
      </c>
      <c r="F79" s="253">
        <v>0</v>
      </c>
      <c r="G79" s="253">
        <v>0</v>
      </c>
      <c r="H79" s="253">
        <v>57205.36</v>
      </c>
    </row>
    <row r="80" spans="2:8" hidden="1">
      <c r="B80" s="186" t="s">
        <v>339</v>
      </c>
      <c r="C80" s="186" t="s">
        <v>231</v>
      </c>
      <c r="D80" s="186" t="s">
        <v>340</v>
      </c>
      <c r="E80" s="253">
        <v>4323525.1900000004</v>
      </c>
      <c r="F80" s="253">
        <v>0</v>
      </c>
      <c r="G80" s="253">
        <v>0</v>
      </c>
      <c r="H80" s="253">
        <v>4323525.1900000004</v>
      </c>
    </row>
    <row r="81" spans="2:8" hidden="1">
      <c r="B81" s="186" t="s">
        <v>341</v>
      </c>
      <c r="C81" s="186" t="s">
        <v>231</v>
      </c>
      <c r="D81" s="186" t="s">
        <v>342</v>
      </c>
      <c r="E81" s="253">
        <v>428124.95</v>
      </c>
      <c r="F81" s="253">
        <v>0</v>
      </c>
      <c r="G81" s="253">
        <v>0</v>
      </c>
      <c r="H81" s="253">
        <v>428124.95</v>
      </c>
    </row>
    <row r="82" spans="2:8" hidden="1">
      <c r="B82" s="186" t="s">
        <v>343</v>
      </c>
      <c r="C82" s="186" t="s">
        <v>231</v>
      </c>
      <c r="D82" s="186" t="s">
        <v>344</v>
      </c>
      <c r="E82" s="253">
        <v>60664.51</v>
      </c>
      <c r="F82" s="253">
        <v>218806.14</v>
      </c>
      <c r="G82" s="253">
        <v>29949.72</v>
      </c>
      <c r="H82" s="253">
        <v>249520.93</v>
      </c>
    </row>
    <row r="83" spans="2:8" hidden="1">
      <c r="B83" s="186" t="s">
        <v>345</v>
      </c>
      <c r="C83" s="186" t="s">
        <v>231</v>
      </c>
      <c r="D83" s="186" t="s">
        <v>346</v>
      </c>
      <c r="E83" s="253">
        <v>0.2</v>
      </c>
      <c r="F83" s="253">
        <v>0</v>
      </c>
      <c r="G83" s="253">
        <v>0</v>
      </c>
      <c r="H83" s="253">
        <v>0.2</v>
      </c>
    </row>
    <row r="84" spans="2:8" hidden="1">
      <c r="B84" s="186" t="s">
        <v>347</v>
      </c>
      <c r="C84" s="186" t="s">
        <v>231</v>
      </c>
      <c r="D84" s="186" t="s">
        <v>348</v>
      </c>
      <c r="E84" s="253">
        <v>187678.6</v>
      </c>
      <c r="F84" s="253">
        <v>0</v>
      </c>
      <c r="G84" s="253">
        <v>0</v>
      </c>
      <c r="H84" s="253">
        <v>187678.6</v>
      </c>
    </row>
    <row r="85" spans="2:8" hidden="1">
      <c r="B85" s="186" t="s">
        <v>349</v>
      </c>
      <c r="C85" s="186" t="s">
        <v>231</v>
      </c>
      <c r="D85" s="186" t="s">
        <v>350</v>
      </c>
      <c r="E85" s="253">
        <v>14463.52</v>
      </c>
      <c r="F85" s="253">
        <v>0</v>
      </c>
      <c r="G85" s="253">
        <v>0</v>
      </c>
      <c r="H85" s="253">
        <v>14463.52</v>
      </c>
    </row>
    <row r="86" spans="2:8" hidden="1">
      <c r="B86" s="186" t="s">
        <v>351</v>
      </c>
      <c r="C86" s="186" t="s">
        <v>231</v>
      </c>
      <c r="D86" s="186" t="s">
        <v>352</v>
      </c>
      <c r="E86" s="253">
        <v>875531.73</v>
      </c>
      <c r="F86" s="253">
        <v>0</v>
      </c>
      <c r="G86" s="253">
        <v>0</v>
      </c>
      <c r="H86" s="253">
        <v>875531.73</v>
      </c>
    </row>
    <row r="87" spans="2:8" hidden="1">
      <c r="B87" s="186" t="s">
        <v>353</v>
      </c>
      <c r="C87" s="186" t="s">
        <v>231</v>
      </c>
      <c r="D87" s="186" t="s">
        <v>354</v>
      </c>
      <c r="E87" s="253">
        <v>12019913.609999999</v>
      </c>
      <c r="F87" s="253">
        <v>166551.18</v>
      </c>
      <c r="G87" s="253">
        <v>0</v>
      </c>
      <c r="H87" s="253">
        <v>12186464.789999999</v>
      </c>
    </row>
    <row r="88" spans="2:8" hidden="1">
      <c r="B88" s="186" t="s">
        <v>355</v>
      </c>
      <c r="C88" s="186" t="s">
        <v>231</v>
      </c>
      <c r="D88" s="186" t="s">
        <v>356</v>
      </c>
      <c r="E88" s="253">
        <v>47605.46</v>
      </c>
      <c r="F88" s="253">
        <v>0</v>
      </c>
      <c r="G88" s="253">
        <v>0</v>
      </c>
      <c r="H88" s="253">
        <v>47605.46</v>
      </c>
    </row>
    <row r="89" spans="2:8" hidden="1">
      <c r="B89" s="186" t="s">
        <v>357</v>
      </c>
      <c r="C89" s="186" t="s">
        <v>231</v>
      </c>
      <c r="D89" s="186" t="s">
        <v>358</v>
      </c>
      <c r="E89" s="253">
        <v>-254689.5</v>
      </c>
      <c r="F89" s="253">
        <v>0</v>
      </c>
      <c r="G89" s="253">
        <v>0</v>
      </c>
      <c r="H89" s="253">
        <v>-254689.5</v>
      </c>
    </row>
    <row r="90" spans="2:8" hidden="1">
      <c r="B90" s="186" t="s">
        <v>359</v>
      </c>
      <c r="C90" s="186" t="s">
        <v>231</v>
      </c>
      <c r="D90" s="186" t="s">
        <v>360</v>
      </c>
      <c r="E90" s="253">
        <v>-427775.4</v>
      </c>
      <c r="F90" s="253">
        <v>0</v>
      </c>
      <c r="G90" s="253">
        <v>0</v>
      </c>
      <c r="H90" s="253">
        <v>-427775.4</v>
      </c>
    </row>
    <row r="91" spans="2:8" hidden="1">
      <c r="B91" s="186" t="s">
        <v>361</v>
      </c>
      <c r="C91" s="186" t="s">
        <v>231</v>
      </c>
      <c r="D91" s="186" t="s">
        <v>362</v>
      </c>
      <c r="E91" s="253">
        <v>96881.87</v>
      </c>
      <c r="F91" s="253">
        <v>0</v>
      </c>
      <c r="G91" s="253">
        <v>0</v>
      </c>
      <c r="H91" s="253">
        <v>96881.87</v>
      </c>
    </row>
    <row r="92" spans="2:8" hidden="1">
      <c r="B92" s="186" t="s">
        <v>363</v>
      </c>
      <c r="C92" s="186" t="s">
        <v>231</v>
      </c>
      <c r="D92" s="186" t="s">
        <v>364</v>
      </c>
      <c r="E92" s="253">
        <v>155.63999999999999</v>
      </c>
      <c r="F92" s="253">
        <v>0</v>
      </c>
      <c r="G92" s="253">
        <v>0</v>
      </c>
      <c r="H92" s="253">
        <v>155.63999999999999</v>
      </c>
    </row>
    <row r="93" spans="2:8" hidden="1">
      <c r="B93" s="186" t="s">
        <v>365</v>
      </c>
      <c r="C93" s="186" t="s">
        <v>231</v>
      </c>
      <c r="D93" s="186" t="s">
        <v>366</v>
      </c>
      <c r="E93" s="253">
        <v>-1128862.33</v>
      </c>
      <c r="F93" s="253">
        <v>0</v>
      </c>
      <c r="G93" s="253">
        <v>0</v>
      </c>
      <c r="H93" s="253">
        <v>-1128862.33</v>
      </c>
    </row>
    <row r="94" spans="2:8" hidden="1">
      <c r="B94" s="186" t="s">
        <v>367</v>
      </c>
      <c r="C94" s="186" t="s">
        <v>231</v>
      </c>
      <c r="D94" s="186" t="s">
        <v>368</v>
      </c>
      <c r="E94" s="253">
        <v>1373361.9</v>
      </c>
      <c r="F94" s="253">
        <v>0</v>
      </c>
      <c r="G94" s="253">
        <v>0</v>
      </c>
      <c r="H94" s="253">
        <v>1373361.9</v>
      </c>
    </row>
    <row r="95" spans="2:8" hidden="1">
      <c r="B95" s="186" t="s">
        <v>369</v>
      </c>
      <c r="C95" s="186" t="s">
        <v>231</v>
      </c>
      <c r="D95" s="186" t="s">
        <v>370</v>
      </c>
      <c r="E95" s="253">
        <v>75971.25</v>
      </c>
      <c r="F95" s="253">
        <v>0</v>
      </c>
      <c r="G95" s="253">
        <v>0</v>
      </c>
      <c r="H95" s="253">
        <v>75971.25</v>
      </c>
    </row>
    <row r="96" spans="2:8" hidden="1">
      <c r="B96" s="186" t="s">
        <v>371</v>
      </c>
      <c r="C96" s="186" t="s">
        <v>231</v>
      </c>
      <c r="D96" s="186" t="s">
        <v>372</v>
      </c>
      <c r="E96" s="253">
        <v>30732.9</v>
      </c>
      <c r="F96" s="253">
        <v>0</v>
      </c>
      <c r="G96" s="253">
        <v>0</v>
      </c>
      <c r="H96" s="253">
        <v>30732.9</v>
      </c>
    </row>
    <row r="97" spans="2:8" hidden="1">
      <c r="B97" s="186" t="s">
        <v>373</v>
      </c>
      <c r="C97" s="186" t="s">
        <v>231</v>
      </c>
      <c r="D97" s="186" t="s">
        <v>374</v>
      </c>
      <c r="E97" s="253">
        <v>-556.79999999999995</v>
      </c>
      <c r="F97" s="253">
        <v>0</v>
      </c>
      <c r="G97" s="253">
        <v>0</v>
      </c>
      <c r="H97" s="253">
        <v>-556.79999999999995</v>
      </c>
    </row>
    <row r="98" spans="2:8" hidden="1">
      <c r="B98" s="186" t="s">
        <v>375</v>
      </c>
      <c r="C98" s="186" t="s">
        <v>231</v>
      </c>
      <c r="D98" s="186" t="s">
        <v>376</v>
      </c>
      <c r="E98" s="253">
        <v>95181.82</v>
      </c>
      <c r="F98" s="253">
        <v>16454.400000000001</v>
      </c>
      <c r="G98" s="253">
        <v>111636.22</v>
      </c>
      <c r="H98" s="253">
        <v>0</v>
      </c>
    </row>
    <row r="99" spans="2:8" hidden="1">
      <c r="B99" s="186" t="s">
        <v>377</v>
      </c>
      <c r="C99" s="186" t="s">
        <v>231</v>
      </c>
      <c r="D99" s="186" t="s">
        <v>378</v>
      </c>
      <c r="E99" s="253">
        <v>1197529.81</v>
      </c>
      <c r="F99" s="253">
        <v>32820</v>
      </c>
      <c r="G99" s="253">
        <v>0</v>
      </c>
      <c r="H99" s="253">
        <v>1230349.81</v>
      </c>
    </row>
    <row r="100" spans="2:8" hidden="1">
      <c r="B100" s="186" t="s">
        <v>379</v>
      </c>
      <c r="C100" s="186" t="s">
        <v>231</v>
      </c>
      <c r="D100" s="186" t="s">
        <v>380</v>
      </c>
      <c r="E100" s="253">
        <v>128797.78</v>
      </c>
      <c r="F100" s="253">
        <v>84040.98</v>
      </c>
      <c r="G100" s="253">
        <v>0</v>
      </c>
      <c r="H100" s="253">
        <v>212838.76</v>
      </c>
    </row>
    <row r="101" spans="2:8" hidden="1">
      <c r="B101" s="186" t="s">
        <v>381</v>
      </c>
      <c r="C101" s="186" t="s">
        <v>231</v>
      </c>
      <c r="D101" s="186" t="s">
        <v>382</v>
      </c>
      <c r="E101" s="253">
        <v>-150800</v>
      </c>
      <c r="F101" s="253">
        <v>0</v>
      </c>
      <c r="G101" s="253">
        <v>0</v>
      </c>
      <c r="H101" s="253">
        <v>-150800</v>
      </c>
    </row>
    <row r="102" spans="2:8" hidden="1">
      <c r="B102" s="186" t="s">
        <v>383</v>
      </c>
      <c r="C102" s="186" t="s">
        <v>231</v>
      </c>
      <c r="D102" s="186" t="s">
        <v>384</v>
      </c>
      <c r="E102" s="253">
        <v>1474253.07</v>
      </c>
      <c r="F102" s="253">
        <v>0</v>
      </c>
      <c r="G102" s="253">
        <v>0</v>
      </c>
      <c r="H102" s="253">
        <v>1474253.07</v>
      </c>
    </row>
    <row r="103" spans="2:8" hidden="1">
      <c r="B103" s="186" t="s">
        <v>385</v>
      </c>
      <c r="C103" s="186" t="s">
        <v>231</v>
      </c>
      <c r="D103" s="186" t="s">
        <v>386</v>
      </c>
      <c r="E103" s="253">
        <v>2391666.0099999998</v>
      </c>
      <c r="F103" s="253">
        <v>30825</v>
      </c>
      <c r="G103" s="253">
        <v>0</v>
      </c>
      <c r="H103" s="253">
        <v>2422491.0099999998</v>
      </c>
    </row>
    <row r="104" spans="2:8" hidden="1">
      <c r="B104" s="186" t="s">
        <v>387</v>
      </c>
      <c r="C104" s="186" t="s">
        <v>231</v>
      </c>
      <c r="D104" s="186" t="s">
        <v>370</v>
      </c>
      <c r="E104" s="253">
        <v>-1657.56</v>
      </c>
      <c r="F104" s="253">
        <v>13170.11</v>
      </c>
      <c r="G104" s="253">
        <v>87483.83</v>
      </c>
      <c r="H104" s="253">
        <v>-75971.28</v>
      </c>
    </row>
    <row r="105" spans="2:8" hidden="1">
      <c r="B105" s="186" t="s">
        <v>388</v>
      </c>
      <c r="C105" s="186" t="s">
        <v>231</v>
      </c>
      <c r="D105" s="186" t="s">
        <v>389</v>
      </c>
      <c r="E105" s="253">
        <v>401829.39</v>
      </c>
      <c r="F105" s="253">
        <v>0</v>
      </c>
      <c r="G105" s="253">
        <v>0</v>
      </c>
      <c r="H105" s="253">
        <v>401829.39</v>
      </c>
    </row>
    <row r="106" spans="2:8" hidden="1">
      <c r="B106" s="186" t="s">
        <v>390</v>
      </c>
      <c r="C106" s="186" t="s">
        <v>231</v>
      </c>
      <c r="D106" s="186" t="s">
        <v>391</v>
      </c>
      <c r="E106" s="253">
        <v>7444967.2999999998</v>
      </c>
      <c r="F106" s="253">
        <v>550211.23</v>
      </c>
      <c r="G106" s="253">
        <v>694184.98</v>
      </c>
      <c r="H106" s="253">
        <v>7300993.5499999998</v>
      </c>
    </row>
    <row r="107" spans="2:8" hidden="1">
      <c r="B107" s="186" t="s">
        <v>392</v>
      </c>
      <c r="C107" s="186" t="s">
        <v>231</v>
      </c>
      <c r="D107" s="186" t="s">
        <v>393</v>
      </c>
      <c r="E107" s="253">
        <v>85969.22</v>
      </c>
      <c r="F107" s="253">
        <v>30746.7</v>
      </c>
      <c r="G107" s="253">
        <v>0</v>
      </c>
      <c r="H107" s="253">
        <v>116715.92</v>
      </c>
    </row>
    <row r="108" spans="2:8" hidden="1">
      <c r="B108" s="186" t="s">
        <v>394</v>
      </c>
      <c r="C108" s="186" t="s">
        <v>231</v>
      </c>
      <c r="D108" s="186" t="s">
        <v>395</v>
      </c>
      <c r="E108" s="253">
        <v>87485.91</v>
      </c>
      <c r="F108" s="253">
        <v>436.08</v>
      </c>
      <c r="G108" s="253">
        <v>436.08</v>
      </c>
      <c r="H108" s="253">
        <v>87485.91</v>
      </c>
    </row>
    <row r="109" spans="2:8" hidden="1">
      <c r="B109" s="186" t="s">
        <v>396</v>
      </c>
      <c r="C109" s="186" t="s">
        <v>231</v>
      </c>
      <c r="D109" s="186" t="s">
        <v>397</v>
      </c>
      <c r="E109" s="253">
        <v>-41026.15</v>
      </c>
      <c r="F109" s="253">
        <v>0</v>
      </c>
      <c r="G109" s="253">
        <v>6480</v>
      </c>
      <c r="H109" s="253">
        <v>-47506.15</v>
      </c>
    </row>
    <row r="110" spans="2:8" hidden="1">
      <c r="B110" s="186" t="s">
        <v>398</v>
      </c>
      <c r="C110" s="186" t="s">
        <v>231</v>
      </c>
      <c r="D110" s="186" t="s">
        <v>399</v>
      </c>
      <c r="E110" s="253">
        <v>7574.51</v>
      </c>
      <c r="F110" s="253">
        <v>771.59</v>
      </c>
      <c r="G110" s="253">
        <v>771.59</v>
      </c>
      <c r="H110" s="253">
        <v>7574.51</v>
      </c>
    </row>
    <row r="111" spans="2:8" hidden="1">
      <c r="B111" s="186" t="s">
        <v>400</v>
      </c>
      <c r="C111" s="186" t="s">
        <v>231</v>
      </c>
      <c r="D111" s="186" t="s">
        <v>401</v>
      </c>
      <c r="E111" s="253">
        <v>172731.2</v>
      </c>
      <c r="F111" s="253">
        <v>0</v>
      </c>
      <c r="G111" s="253">
        <v>0</v>
      </c>
      <c r="H111" s="253">
        <v>172731.2</v>
      </c>
    </row>
    <row r="112" spans="2:8" hidden="1">
      <c r="B112" s="186" t="s">
        <v>402</v>
      </c>
      <c r="C112" s="186" t="s">
        <v>231</v>
      </c>
      <c r="D112" s="186" t="s">
        <v>403</v>
      </c>
      <c r="E112" s="253">
        <v>29000</v>
      </c>
      <c r="F112" s="253">
        <v>0</v>
      </c>
      <c r="G112" s="253">
        <v>0</v>
      </c>
      <c r="H112" s="253">
        <v>29000</v>
      </c>
    </row>
    <row r="113" spans="2:8" hidden="1">
      <c r="B113" s="186" t="s">
        <v>404</v>
      </c>
      <c r="C113" s="186" t="s">
        <v>231</v>
      </c>
      <c r="D113" s="186" t="s">
        <v>405</v>
      </c>
      <c r="E113" s="253">
        <v>251692.91</v>
      </c>
      <c r="F113" s="253">
        <v>0</v>
      </c>
      <c r="G113" s="253">
        <v>0</v>
      </c>
      <c r="H113" s="253">
        <v>251692.91</v>
      </c>
    </row>
    <row r="114" spans="2:8" hidden="1">
      <c r="B114" s="186" t="s">
        <v>406</v>
      </c>
      <c r="C114" s="186" t="s">
        <v>231</v>
      </c>
      <c r="D114" s="186" t="s">
        <v>407</v>
      </c>
      <c r="E114" s="253">
        <v>451.6</v>
      </c>
      <c r="F114" s="253">
        <v>0</v>
      </c>
      <c r="G114" s="253">
        <v>0</v>
      </c>
      <c r="H114" s="253">
        <v>451.6</v>
      </c>
    </row>
    <row r="115" spans="2:8" hidden="1">
      <c r="B115" s="186" t="s">
        <v>408</v>
      </c>
      <c r="C115" s="186" t="s">
        <v>231</v>
      </c>
      <c r="D115" s="186" t="s">
        <v>409</v>
      </c>
      <c r="E115" s="253">
        <v>15587.4</v>
      </c>
      <c r="F115" s="253">
        <v>0</v>
      </c>
      <c r="G115" s="253">
        <v>0</v>
      </c>
      <c r="H115" s="253">
        <v>15587.4</v>
      </c>
    </row>
    <row r="116" spans="2:8" hidden="1">
      <c r="B116" s="186" t="s">
        <v>410</v>
      </c>
      <c r="C116" s="186" t="s">
        <v>231</v>
      </c>
      <c r="D116" s="186" t="s">
        <v>411</v>
      </c>
      <c r="E116" s="253">
        <v>441896.7</v>
      </c>
      <c r="F116" s="253">
        <v>0</v>
      </c>
      <c r="G116" s="253">
        <v>0</v>
      </c>
      <c r="H116" s="253">
        <v>441896.7</v>
      </c>
    </row>
    <row r="117" spans="2:8" hidden="1">
      <c r="B117" s="186" t="s">
        <v>412</v>
      </c>
      <c r="C117" s="186" t="s">
        <v>231</v>
      </c>
      <c r="D117" s="186" t="s">
        <v>413</v>
      </c>
      <c r="E117" s="253">
        <v>128451.6</v>
      </c>
      <c r="F117" s="253">
        <v>116319.79</v>
      </c>
      <c r="G117" s="253">
        <v>0</v>
      </c>
      <c r="H117" s="253">
        <v>244771.39</v>
      </c>
    </row>
    <row r="118" spans="2:8" hidden="1">
      <c r="B118" s="186" t="s">
        <v>414</v>
      </c>
      <c r="C118" s="186" t="s">
        <v>231</v>
      </c>
      <c r="D118" s="186" t="s">
        <v>415</v>
      </c>
      <c r="E118" s="253">
        <v>179300.52</v>
      </c>
      <c r="F118" s="253">
        <v>0</v>
      </c>
      <c r="G118" s="253">
        <v>0</v>
      </c>
      <c r="H118" s="253">
        <v>179300.52</v>
      </c>
    </row>
    <row r="119" spans="2:8" hidden="1">
      <c r="B119" s="186" t="s">
        <v>416</v>
      </c>
      <c r="C119" s="186" t="s">
        <v>231</v>
      </c>
      <c r="D119" s="186" t="s">
        <v>417</v>
      </c>
      <c r="E119" s="253">
        <v>1299936.29</v>
      </c>
      <c r="F119" s="253">
        <v>0</v>
      </c>
      <c r="G119" s="253">
        <v>136184</v>
      </c>
      <c r="H119" s="253">
        <v>1163752.29</v>
      </c>
    </row>
    <row r="120" spans="2:8" hidden="1">
      <c r="B120" s="186" t="s">
        <v>418</v>
      </c>
      <c r="C120" s="186" t="s">
        <v>231</v>
      </c>
      <c r="D120" s="186" t="s">
        <v>419</v>
      </c>
      <c r="E120" s="253">
        <v>88359.35</v>
      </c>
      <c r="F120" s="253">
        <v>0</v>
      </c>
      <c r="G120" s="253">
        <v>0</v>
      </c>
      <c r="H120" s="253">
        <v>88359.35</v>
      </c>
    </row>
    <row r="121" spans="2:8" hidden="1">
      <c r="B121" s="186" t="s">
        <v>420</v>
      </c>
      <c r="C121" s="186" t="s">
        <v>231</v>
      </c>
      <c r="D121" s="186" t="s">
        <v>421</v>
      </c>
      <c r="E121" s="253">
        <v>660900.41</v>
      </c>
      <c r="F121" s="253">
        <v>0</v>
      </c>
      <c r="G121" s="253">
        <v>0</v>
      </c>
      <c r="H121" s="253">
        <v>660900.41</v>
      </c>
    </row>
    <row r="122" spans="2:8" hidden="1">
      <c r="B122" s="186" t="s">
        <v>422</v>
      </c>
      <c r="C122" s="186" t="s">
        <v>231</v>
      </c>
      <c r="D122" s="186" t="s">
        <v>423</v>
      </c>
      <c r="E122" s="253">
        <v>97944.26</v>
      </c>
      <c r="F122" s="253">
        <v>0</v>
      </c>
      <c r="G122" s="253">
        <v>0</v>
      </c>
      <c r="H122" s="253">
        <v>97944.26</v>
      </c>
    </row>
    <row r="123" spans="2:8" hidden="1">
      <c r="B123" s="186" t="s">
        <v>424</v>
      </c>
      <c r="C123" s="186" t="s">
        <v>231</v>
      </c>
      <c r="D123" s="186" t="s">
        <v>425</v>
      </c>
      <c r="E123" s="253">
        <v>35306372.460000001</v>
      </c>
      <c r="F123" s="253">
        <v>3070362.75</v>
      </c>
      <c r="G123" s="253">
        <v>13094373.810000001</v>
      </c>
      <c r="H123" s="253">
        <v>25282361.399999999</v>
      </c>
    </row>
    <row r="124" spans="2:8" hidden="1">
      <c r="B124" s="186" t="s">
        <v>1512</v>
      </c>
      <c r="C124" s="186" t="s">
        <v>231</v>
      </c>
      <c r="D124" s="186" t="s">
        <v>1513</v>
      </c>
      <c r="E124" s="253">
        <v>0</v>
      </c>
      <c r="F124" s="253">
        <v>31005</v>
      </c>
      <c r="G124" s="253">
        <v>31005</v>
      </c>
      <c r="H124" s="253">
        <v>0</v>
      </c>
    </row>
    <row r="125" spans="2:8" hidden="1">
      <c r="B125" s="186" t="s">
        <v>426</v>
      </c>
      <c r="C125" s="186" t="s">
        <v>231</v>
      </c>
      <c r="D125" s="186" t="s">
        <v>427</v>
      </c>
      <c r="E125" s="253">
        <v>412258.29</v>
      </c>
      <c r="F125" s="253">
        <v>0</v>
      </c>
      <c r="G125" s="253">
        <v>0</v>
      </c>
      <c r="H125" s="253">
        <v>412258.29</v>
      </c>
    </row>
    <row r="126" spans="2:8" hidden="1">
      <c r="B126" s="186" t="s">
        <v>428</v>
      </c>
      <c r="C126" s="186" t="s">
        <v>231</v>
      </c>
      <c r="D126" s="186" t="s">
        <v>429</v>
      </c>
      <c r="E126" s="253">
        <v>15179.93</v>
      </c>
      <c r="F126" s="253">
        <v>392167.5</v>
      </c>
      <c r="G126" s="253">
        <v>191037.3</v>
      </c>
      <c r="H126" s="253">
        <v>216310.13</v>
      </c>
    </row>
    <row r="127" spans="2:8" hidden="1">
      <c r="B127" s="186" t="s">
        <v>430</v>
      </c>
      <c r="C127" s="186" t="s">
        <v>231</v>
      </c>
      <c r="D127" s="186" t="s">
        <v>431</v>
      </c>
      <c r="E127" s="253">
        <v>162400</v>
      </c>
      <c r="F127" s="253">
        <v>0</v>
      </c>
      <c r="G127" s="253">
        <v>0</v>
      </c>
      <c r="H127" s="253">
        <v>162400</v>
      </c>
    </row>
    <row r="128" spans="2:8" hidden="1">
      <c r="B128" s="186" t="s">
        <v>432</v>
      </c>
      <c r="C128" s="186" t="s">
        <v>231</v>
      </c>
      <c r="D128" s="186" t="s">
        <v>433</v>
      </c>
      <c r="E128" s="253">
        <v>234064.65</v>
      </c>
      <c r="F128" s="253">
        <v>0</v>
      </c>
      <c r="G128" s="253">
        <v>0</v>
      </c>
      <c r="H128" s="253">
        <v>234064.65</v>
      </c>
    </row>
    <row r="129" spans="2:8" hidden="1">
      <c r="B129" s="186" t="s">
        <v>434</v>
      </c>
      <c r="C129" s="186" t="s">
        <v>231</v>
      </c>
      <c r="D129" s="186" t="s">
        <v>435</v>
      </c>
      <c r="E129" s="253">
        <v>20500</v>
      </c>
      <c r="F129" s="253">
        <v>0</v>
      </c>
      <c r="G129" s="253">
        <v>0</v>
      </c>
      <c r="H129" s="253">
        <v>20500</v>
      </c>
    </row>
    <row r="130" spans="2:8" hidden="1">
      <c r="B130" s="186" t="s">
        <v>438</v>
      </c>
      <c r="C130" s="186" t="s">
        <v>231</v>
      </c>
      <c r="D130" s="186" t="s">
        <v>439</v>
      </c>
      <c r="E130" s="253">
        <v>31646.82</v>
      </c>
      <c r="F130" s="253">
        <v>0</v>
      </c>
      <c r="G130" s="253">
        <v>0</v>
      </c>
      <c r="H130" s="253">
        <v>31646.82</v>
      </c>
    </row>
    <row r="131" spans="2:8" hidden="1">
      <c r="B131" s="186" t="s">
        <v>1514</v>
      </c>
      <c r="C131" s="186" t="s">
        <v>231</v>
      </c>
      <c r="D131" s="186" t="s">
        <v>1515</v>
      </c>
      <c r="E131" s="253">
        <v>0</v>
      </c>
      <c r="F131" s="253">
        <v>112347.4</v>
      </c>
      <c r="G131" s="253">
        <v>0</v>
      </c>
      <c r="H131" s="253">
        <v>112347.4</v>
      </c>
    </row>
    <row r="132" spans="2:8" hidden="1">
      <c r="B132" s="186" t="s">
        <v>1516</v>
      </c>
      <c r="C132" s="186" t="s">
        <v>231</v>
      </c>
      <c r="D132" s="186" t="s">
        <v>1517</v>
      </c>
      <c r="E132" s="253">
        <v>0</v>
      </c>
      <c r="F132" s="253">
        <v>12006</v>
      </c>
      <c r="G132" s="253">
        <v>0</v>
      </c>
      <c r="H132" s="253">
        <v>12006</v>
      </c>
    </row>
    <row r="133" spans="2:8" hidden="1">
      <c r="B133" s="186" t="s">
        <v>440</v>
      </c>
      <c r="C133" s="186" t="s">
        <v>231</v>
      </c>
      <c r="D133" s="186" t="s">
        <v>441</v>
      </c>
      <c r="E133" s="253">
        <v>-34839.4</v>
      </c>
      <c r="F133" s="253">
        <v>0</v>
      </c>
      <c r="G133" s="253">
        <v>0</v>
      </c>
      <c r="H133" s="253">
        <v>-34839.4</v>
      </c>
    </row>
    <row r="134" spans="2:8" hidden="1">
      <c r="B134" s="186" t="s">
        <v>442</v>
      </c>
      <c r="C134" s="186" t="s">
        <v>231</v>
      </c>
      <c r="D134" s="186" t="s">
        <v>443</v>
      </c>
      <c r="E134" s="253">
        <v>-34839.4</v>
      </c>
      <c r="F134" s="253">
        <v>0</v>
      </c>
      <c r="G134" s="253">
        <v>0</v>
      </c>
      <c r="H134" s="253">
        <v>-34839.4</v>
      </c>
    </row>
    <row r="135" spans="2:8" hidden="1">
      <c r="B135" s="186" t="s">
        <v>1518</v>
      </c>
      <c r="C135" s="186" t="s">
        <v>231</v>
      </c>
      <c r="D135" s="186" t="s">
        <v>444</v>
      </c>
      <c r="E135" s="253">
        <v>-9470928.0999999996</v>
      </c>
      <c r="F135" s="253">
        <v>14249.58</v>
      </c>
      <c r="G135" s="253">
        <v>3.52</v>
      </c>
      <c r="H135" s="253">
        <v>-9456682.0399999991</v>
      </c>
    </row>
    <row r="136" spans="2:8" hidden="1">
      <c r="B136" s="186" t="s">
        <v>445</v>
      </c>
      <c r="C136" s="186" t="s">
        <v>231</v>
      </c>
      <c r="D136" s="186" t="s">
        <v>446</v>
      </c>
      <c r="E136" s="253">
        <v>9800</v>
      </c>
      <c r="F136" s="253">
        <v>0</v>
      </c>
      <c r="G136" s="253">
        <v>0</v>
      </c>
      <c r="H136" s="253">
        <v>9800</v>
      </c>
    </row>
    <row r="137" spans="2:8" hidden="1">
      <c r="B137" s="186" t="s">
        <v>447</v>
      </c>
      <c r="C137" s="186" t="s">
        <v>231</v>
      </c>
      <c r="D137" s="186" t="s">
        <v>448</v>
      </c>
      <c r="E137" s="253">
        <v>-420549.84</v>
      </c>
      <c r="F137" s="253">
        <v>0</v>
      </c>
      <c r="G137" s="253">
        <v>0</v>
      </c>
      <c r="H137" s="253">
        <v>-420549.84</v>
      </c>
    </row>
    <row r="138" spans="2:8" hidden="1">
      <c r="B138" s="186" t="s">
        <v>449</v>
      </c>
      <c r="C138" s="186" t="s">
        <v>231</v>
      </c>
      <c r="D138" s="186" t="s">
        <v>450</v>
      </c>
      <c r="E138" s="253">
        <v>45000</v>
      </c>
      <c r="F138" s="253">
        <v>0</v>
      </c>
      <c r="G138" s="253">
        <v>0</v>
      </c>
      <c r="H138" s="253">
        <v>45000</v>
      </c>
    </row>
    <row r="139" spans="2:8" hidden="1">
      <c r="B139" s="186" t="s">
        <v>451</v>
      </c>
      <c r="C139" s="186" t="s">
        <v>231</v>
      </c>
      <c r="D139" s="186" t="s">
        <v>452</v>
      </c>
      <c r="E139" s="253">
        <v>-9143057.0199999996</v>
      </c>
      <c r="F139" s="253">
        <v>14249.58</v>
      </c>
      <c r="G139" s="253">
        <v>3.52</v>
      </c>
      <c r="H139" s="253">
        <v>-9128810.9600000009</v>
      </c>
    </row>
    <row r="140" spans="2:8" hidden="1">
      <c r="B140" s="186" t="s">
        <v>1519</v>
      </c>
      <c r="C140" s="186" t="s">
        <v>231</v>
      </c>
      <c r="D140" s="186" t="s">
        <v>1520</v>
      </c>
      <c r="E140" s="253">
        <v>44213.37</v>
      </c>
      <c r="F140" s="253">
        <v>0</v>
      </c>
      <c r="G140" s="253">
        <v>0</v>
      </c>
      <c r="H140" s="253">
        <v>44213.37</v>
      </c>
    </row>
    <row r="141" spans="2:8" hidden="1">
      <c r="B141" s="186" t="s">
        <v>453</v>
      </c>
      <c r="C141" s="186" t="s">
        <v>231</v>
      </c>
      <c r="D141" s="186" t="s">
        <v>454</v>
      </c>
      <c r="E141" s="253">
        <v>-4505211.21</v>
      </c>
      <c r="F141" s="253">
        <v>0</v>
      </c>
      <c r="G141" s="253">
        <v>0</v>
      </c>
      <c r="H141" s="253">
        <v>-4505211.21</v>
      </c>
    </row>
    <row r="142" spans="2:8" hidden="1">
      <c r="B142" s="186" t="s">
        <v>1521</v>
      </c>
      <c r="C142" s="186" t="s">
        <v>231</v>
      </c>
      <c r="D142" s="186" t="s">
        <v>1522</v>
      </c>
      <c r="E142" s="253">
        <v>540304.06000000006</v>
      </c>
      <c r="F142" s="253">
        <v>0</v>
      </c>
      <c r="G142" s="253">
        <v>0</v>
      </c>
      <c r="H142" s="253">
        <v>540304.06000000006</v>
      </c>
    </row>
    <row r="143" spans="2:8" hidden="1">
      <c r="B143" s="186" t="s">
        <v>455</v>
      </c>
      <c r="C143" s="186" t="s">
        <v>231</v>
      </c>
      <c r="D143" s="186" t="s">
        <v>456</v>
      </c>
      <c r="E143" s="253">
        <v>10000</v>
      </c>
      <c r="F143" s="253">
        <v>0</v>
      </c>
      <c r="G143" s="253">
        <v>0</v>
      </c>
      <c r="H143" s="253">
        <v>10000</v>
      </c>
    </row>
    <row r="144" spans="2:8" hidden="1">
      <c r="B144" s="186" t="s">
        <v>1523</v>
      </c>
      <c r="C144" s="186" t="s">
        <v>231</v>
      </c>
      <c r="D144" s="186" t="s">
        <v>1524</v>
      </c>
      <c r="E144" s="253">
        <v>150.91</v>
      </c>
      <c r="F144" s="253">
        <v>0</v>
      </c>
      <c r="G144" s="253">
        <v>0</v>
      </c>
      <c r="H144" s="253">
        <v>150.91</v>
      </c>
    </row>
    <row r="145" spans="2:8" hidden="1">
      <c r="B145" s="186" t="s">
        <v>457</v>
      </c>
      <c r="C145" s="186" t="s">
        <v>231</v>
      </c>
      <c r="D145" s="186" t="s">
        <v>458</v>
      </c>
      <c r="E145" s="253">
        <v>86062.96</v>
      </c>
      <c r="F145" s="253">
        <v>0</v>
      </c>
      <c r="G145" s="253">
        <v>0</v>
      </c>
      <c r="H145" s="253">
        <v>86062.96</v>
      </c>
    </row>
    <row r="146" spans="2:8" hidden="1">
      <c r="B146" s="186" t="s">
        <v>1525</v>
      </c>
      <c r="C146" s="186" t="s">
        <v>231</v>
      </c>
      <c r="D146" s="186" t="s">
        <v>1526</v>
      </c>
      <c r="E146" s="253">
        <v>208898</v>
      </c>
      <c r="F146" s="253">
        <v>0</v>
      </c>
      <c r="G146" s="253">
        <v>0</v>
      </c>
      <c r="H146" s="253">
        <v>208898</v>
      </c>
    </row>
    <row r="147" spans="2:8" hidden="1">
      <c r="B147" s="186" t="s">
        <v>459</v>
      </c>
      <c r="C147" s="186" t="s">
        <v>231</v>
      </c>
      <c r="D147" s="186" t="s">
        <v>460</v>
      </c>
      <c r="E147" s="253">
        <v>314100.69</v>
      </c>
      <c r="F147" s="253">
        <v>4249.58</v>
      </c>
      <c r="G147" s="253">
        <v>0</v>
      </c>
      <c r="H147" s="253">
        <v>318350.27</v>
      </c>
    </row>
    <row r="148" spans="2:8" hidden="1">
      <c r="B148" s="186" t="s">
        <v>461</v>
      </c>
      <c r="C148" s="186" t="s">
        <v>231</v>
      </c>
      <c r="D148" s="186" t="s">
        <v>462</v>
      </c>
      <c r="E148" s="253">
        <v>174547.76</v>
      </c>
      <c r="F148" s="253">
        <v>0</v>
      </c>
      <c r="G148" s="253">
        <v>0</v>
      </c>
      <c r="H148" s="253">
        <v>174547.76</v>
      </c>
    </row>
    <row r="149" spans="2:8" hidden="1">
      <c r="B149" s="186" t="s">
        <v>463</v>
      </c>
      <c r="C149" s="186" t="s">
        <v>231</v>
      </c>
      <c r="D149" s="186" t="s">
        <v>464</v>
      </c>
      <c r="E149" s="253">
        <v>20000</v>
      </c>
      <c r="F149" s="253">
        <v>0</v>
      </c>
      <c r="G149" s="253">
        <v>0</v>
      </c>
      <c r="H149" s="253">
        <v>20000</v>
      </c>
    </row>
    <row r="150" spans="2:8" hidden="1">
      <c r="B150" s="186" t="s">
        <v>465</v>
      </c>
      <c r="C150" s="186" t="s">
        <v>231</v>
      </c>
      <c r="D150" s="186" t="s">
        <v>466</v>
      </c>
      <c r="E150" s="253">
        <v>136012</v>
      </c>
      <c r="F150" s="253">
        <v>0</v>
      </c>
      <c r="G150" s="253">
        <v>0</v>
      </c>
      <c r="H150" s="253">
        <v>136012</v>
      </c>
    </row>
    <row r="151" spans="2:8" hidden="1">
      <c r="B151" s="186" t="s">
        <v>467</v>
      </c>
      <c r="C151" s="186" t="s">
        <v>231</v>
      </c>
      <c r="D151" s="186" t="s">
        <v>468</v>
      </c>
      <c r="E151" s="253">
        <v>910</v>
      </c>
      <c r="F151" s="253">
        <v>0</v>
      </c>
      <c r="G151" s="253">
        <v>0</v>
      </c>
      <c r="H151" s="253">
        <v>910</v>
      </c>
    </row>
    <row r="152" spans="2:8" hidden="1">
      <c r="B152" s="186" t="s">
        <v>469</v>
      </c>
      <c r="C152" s="186" t="s">
        <v>231</v>
      </c>
      <c r="D152" s="186" t="s">
        <v>470</v>
      </c>
      <c r="E152" s="253">
        <v>939.09</v>
      </c>
      <c r="F152" s="253">
        <v>0</v>
      </c>
      <c r="G152" s="253">
        <v>0</v>
      </c>
      <c r="H152" s="253">
        <v>939.09</v>
      </c>
    </row>
    <row r="153" spans="2:8" hidden="1">
      <c r="B153" s="186" t="s">
        <v>471</v>
      </c>
      <c r="C153" s="186" t="s">
        <v>231</v>
      </c>
      <c r="D153" s="186" t="s">
        <v>472</v>
      </c>
      <c r="E153" s="253">
        <v>916.45</v>
      </c>
      <c r="F153" s="253">
        <v>0</v>
      </c>
      <c r="G153" s="253">
        <v>0</v>
      </c>
      <c r="H153" s="253">
        <v>916.45</v>
      </c>
    </row>
    <row r="154" spans="2:8" hidden="1">
      <c r="B154" s="186" t="s">
        <v>473</v>
      </c>
      <c r="C154" s="186" t="s">
        <v>231</v>
      </c>
      <c r="D154" s="186" t="s">
        <v>474</v>
      </c>
      <c r="E154" s="253">
        <v>4229</v>
      </c>
      <c r="F154" s="253">
        <v>0</v>
      </c>
      <c r="G154" s="253">
        <v>0</v>
      </c>
      <c r="H154" s="253">
        <v>4229</v>
      </c>
    </row>
    <row r="155" spans="2:8" hidden="1">
      <c r="B155" s="186" t="s">
        <v>475</v>
      </c>
      <c r="C155" s="186" t="s">
        <v>231</v>
      </c>
      <c r="D155" s="186" t="s">
        <v>476</v>
      </c>
      <c r="E155" s="253">
        <v>10162.129999999999</v>
      </c>
      <c r="F155" s="253">
        <v>0</v>
      </c>
      <c r="G155" s="253">
        <v>0</v>
      </c>
      <c r="H155" s="253">
        <v>10162.129999999999</v>
      </c>
    </row>
    <row r="156" spans="2:8" hidden="1">
      <c r="B156" s="186" t="s">
        <v>477</v>
      </c>
      <c r="C156" s="186" t="s">
        <v>231</v>
      </c>
      <c r="D156" s="186" t="s">
        <v>478</v>
      </c>
      <c r="E156" s="253">
        <v>3194.48</v>
      </c>
      <c r="F156" s="253">
        <v>10000</v>
      </c>
      <c r="G156" s="253">
        <v>0</v>
      </c>
      <c r="H156" s="253">
        <v>13194.48</v>
      </c>
    </row>
    <row r="157" spans="2:8" hidden="1">
      <c r="B157" s="186" t="s">
        <v>479</v>
      </c>
      <c r="C157" s="186" t="s">
        <v>231</v>
      </c>
      <c r="D157" s="186" t="s">
        <v>480</v>
      </c>
      <c r="E157" s="253">
        <v>1142.49</v>
      </c>
      <c r="F157" s="253">
        <v>0</v>
      </c>
      <c r="G157" s="253">
        <v>0</v>
      </c>
      <c r="H157" s="253">
        <v>1142.49</v>
      </c>
    </row>
    <row r="158" spans="2:8" hidden="1">
      <c r="B158" s="186" t="s">
        <v>481</v>
      </c>
      <c r="C158" s="186" t="s">
        <v>231</v>
      </c>
      <c r="D158" s="186" t="s">
        <v>482</v>
      </c>
      <c r="E158" s="253">
        <v>60194.06</v>
      </c>
      <c r="F158" s="253">
        <v>0</v>
      </c>
      <c r="G158" s="253">
        <v>0</v>
      </c>
      <c r="H158" s="253">
        <v>60194.06</v>
      </c>
    </row>
    <row r="159" spans="2:8" hidden="1">
      <c r="B159" s="186" t="s">
        <v>483</v>
      </c>
      <c r="C159" s="186" t="s">
        <v>231</v>
      </c>
      <c r="D159" s="186" t="s">
        <v>484</v>
      </c>
      <c r="E159" s="253">
        <v>37867.61</v>
      </c>
      <c r="F159" s="253">
        <v>0</v>
      </c>
      <c r="G159" s="253">
        <v>0</v>
      </c>
      <c r="H159" s="253">
        <v>37867.61</v>
      </c>
    </row>
    <row r="160" spans="2:8" hidden="1">
      <c r="B160" s="186" t="s">
        <v>485</v>
      </c>
      <c r="C160" s="186" t="s">
        <v>231</v>
      </c>
      <c r="D160" s="186" t="s">
        <v>486</v>
      </c>
      <c r="E160" s="253">
        <v>647</v>
      </c>
      <c r="F160" s="253">
        <v>0</v>
      </c>
      <c r="G160" s="253">
        <v>0</v>
      </c>
      <c r="H160" s="253">
        <v>647</v>
      </c>
    </row>
    <row r="161" spans="2:8" hidden="1">
      <c r="B161" s="186" t="s">
        <v>487</v>
      </c>
      <c r="C161" s="186" t="s">
        <v>231</v>
      </c>
      <c r="D161" s="186" t="s">
        <v>488</v>
      </c>
      <c r="E161" s="253">
        <v>12500</v>
      </c>
      <c r="F161" s="253">
        <v>0</v>
      </c>
      <c r="G161" s="253">
        <v>0</v>
      </c>
      <c r="H161" s="253">
        <v>12500</v>
      </c>
    </row>
    <row r="162" spans="2:8" hidden="1">
      <c r="B162" s="186" t="s">
        <v>489</v>
      </c>
      <c r="C162" s="186" t="s">
        <v>231</v>
      </c>
      <c r="D162" s="186" t="s">
        <v>490</v>
      </c>
      <c r="E162" s="253">
        <v>16221.13</v>
      </c>
      <c r="F162" s="253">
        <v>0</v>
      </c>
      <c r="G162" s="253">
        <v>0</v>
      </c>
      <c r="H162" s="253">
        <v>16221.13</v>
      </c>
    </row>
    <row r="163" spans="2:8" hidden="1">
      <c r="B163" s="186" t="s">
        <v>491</v>
      </c>
      <c r="C163" s="186" t="s">
        <v>231</v>
      </c>
      <c r="D163" s="186" t="s">
        <v>492</v>
      </c>
      <c r="E163" s="253">
        <v>-6321059</v>
      </c>
      <c r="F163" s="253">
        <v>0</v>
      </c>
      <c r="G163" s="253">
        <v>3.52</v>
      </c>
      <c r="H163" s="253">
        <v>-6321062.5199999996</v>
      </c>
    </row>
    <row r="164" spans="2:8" hidden="1">
      <c r="B164" s="186" t="s">
        <v>493</v>
      </c>
      <c r="C164" s="186" t="s">
        <v>231</v>
      </c>
      <c r="D164" s="186" t="s">
        <v>494</v>
      </c>
      <c r="E164" s="253">
        <v>37878.76</v>
      </c>
      <c r="F164" s="253">
        <v>0</v>
      </c>
      <c r="G164" s="253">
        <v>0</v>
      </c>
      <c r="H164" s="253">
        <v>37878.76</v>
      </c>
    </row>
    <row r="165" spans="2:8" hidden="1">
      <c r="B165" s="186" t="s">
        <v>1527</v>
      </c>
      <c r="C165" s="186" t="s">
        <v>231</v>
      </c>
      <c r="D165" s="186" t="s">
        <v>495</v>
      </c>
      <c r="E165" s="253">
        <v>42105752.100000001</v>
      </c>
      <c r="F165" s="253">
        <v>172925.49</v>
      </c>
      <c r="G165" s="253">
        <v>0</v>
      </c>
      <c r="H165" s="253">
        <v>42278677.590000004</v>
      </c>
    </row>
    <row r="166" spans="2:8" hidden="1">
      <c r="B166" s="186" t="s">
        <v>496</v>
      </c>
      <c r="C166" s="186" t="s">
        <v>231</v>
      </c>
      <c r="D166" s="186" t="s">
        <v>497</v>
      </c>
      <c r="E166" s="253">
        <v>5824116.4800000004</v>
      </c>
      <c r="F166" s="253">
        <v>172925.49</v>
      </c>
      <c r="G166" s="253">
        <v>0</v>
      </c>
      <c r="H166" s="253">
        <v>5997041.9699999997</v>
      </c>
    </row>
    <row r="167" spans="2:8" hidden="1">
      <c r="B167" s="186" t="s">
        <v>498</v>
      </c>
      <c r="C167" s="186" t="s">
        <v>231</v>
      </c>
      <c r="D167" s="186" t="s">
        <v>499</v>
      </c>
      <c r="E167" s="253">
        <v>36026668</v>
      </c>
      <c r="F167" s="253">
        <v>0</v>
      </c>
      <c r="G167" s="253">
        <v>0</v>
      </c>
      <c r="H167" s="253">
        <v>36026668</v>
      </c>
    </row>
    <row r="168" spans="2:8" hidden="1">
      <c r="B168" s="186" t="s">
        <v>500</v>
      </c>
      <c r="C168" s="186" t="s">
        <v>231</v>
      </c>
      <c r="D168" s="186" t="s">
        <v>501</v>
      </c>
      <c r="E168" s="253">
        <v>326.27</v>
      </c>
      <c r="F168" s="253">
        <v>0</v>
      </c>
      <c r="G168" s="253">
        <v>0</v>
      </c>
      <c r="H168" s="253">
        <v>326.27</v>
      </c>
    </row>
    <row r="169" spans="2:8" hidden="1">
      <c r="B169" s="186" t="s">
        <v>502</v>
      </c>
      <c r="C169" s="186" t="s">
        <v>231</v>
      </c>
      <c r="D169" s="186" t="s">
        <v>503</v>
      </c>
      <c r="E169" s="253">
        <v>254641.35</v>
      </c>
      <c r="F169" s="253">
        <v>0</v>
      </c>
      <c r="G169" s="253">
        <v>0</v>
      </c>
      <c r="H169" s="253">
        <v>254641.35</v>
      </c>
    </row>
    <row r="170" spans="2:8" hidden="1">
      <c r="B170" s="186" t="s">
        <v>1528</v>
      </c>
      <c r="C170" s="186" t="s">
        <v>231</v>
      </c>
      <c r="D170" s="186" t="s">
        <v>504</v>
      </c>
      <c r="E170" s="253">
        <v>6480214</v>
      </c>
      <c r="F170" s="253">
        <v>0</v>
      </c>
      <c r="G170" s="253">
        <v>0</v>
      </c>
      <c r="H170" s="253">
        <v>6480214</v>
      </c>
    </row>
    <row r="171" spans="2:8" hidden="1">
      <c r="B171" s="186" t="s">
        <v>505</v>
      </c>
      <c r="C171" s="186" t="s">
        <v>231</v>
      </c>
      <c r="D171" s="186" t="s">
        <v>506</v>
      </c>
      <c r="E171" s="253">
        <v>6480214</v>
      </c>
      <c r="F171" s="253">
        <v>0</v>
      </c>
      <c r="G171" s="253">
        <v>0</v>
      </c>
      <c r="H171" s="253">
        <v>6480214</v>
      </c>
    </row>
    <row r="172" spans="2:8" hidden="1">
      <c r="B172" s="186" t="s">
        <v>1529</v>
      </c>
      <c r="C172" s="186" t="s">
        <v>231</v>
      </c>
      <c r="D172" s="186" t="s">
        <v>507</v>
      </c>
      <c r="E172" s="253">
        <v>6973877.25</v>
      </c>
      <c r="F172" s="253">
        <v>702025.15</v>
      </c>
      <c r="G172" s="253">
        <v>702016.44</v>
      </c>
      <c r="H172" s="253">
        <v>6973885.96</v>
      </c>
    </row>
    <row r="173" spans="2:8" hidden="1">
      <c r="B173" s="186" t="s">
        <v>508</v>
      </c>
      <c r="C173" s="186" t="s">
        <v>231</v>
      </c>
      <c r="D173" s="186" t="s">
        <v>509</v>
      </c>
      <c r="E173" s="253">
        <v>6972917.9900000002</v>
      </c>
      <c r="F173" s="253">
        <v>702016.44</v>
      </c>
      <c r="G173" s="253">
        <v>702016.44</v>
      </c>
      <c r="H173" s="253">
        <v>6972917.9900000002</v>
      </c>
    </row>
    <row r="174" spans="2:8" hidden="1">
      <c r="B174" s="186" t="s">
        <v>510</v>
      </c>
      <c r="C174" s="186" t="s">
        <v>231</v>
      </c>
      <c r="D174" s="186" t="s">
        <v>511</v>
      </c>
      <c r="E174" s="253">
        <v>6969762.9100000001</v>
      </c>
      <c r="F174" s="253">
        <v>702016.44</v>
      </c>
      <c r="G174" s="253">
        <v>702016.44</v>
      </c>
      <c r="H174" s="253">
        <v>6969762.9100000001</v>
      </c>
    </row>
    <row r="175" spans="2:8" hidden="1">
      <c r="B175" s="186" t="s">
        <v>512</v>
      </c>
      <c r="C175" s="186" t="s">
        <v>231</v>
      </c>
      <c r="D175" s="186" t="s">
        <v>513</v>
      </c>
      <c r="E175" s="253">
        <v>3155.08</v>
      </c>
      <c r="F175" s="253">
        <v>0</v>
      </c>
      <c r="G175" s="253">
        <v>0</v>
      </c>
      <c r="H175" s="253">
        <v>3155.08</v>
      </c>
    </row>
    <row r="176" spans="2:8" hidden="1">
      <c r="B176" s="186" t="s">
        <v>514</v>
      </c>
      <c r="C176" s="186" t="s">
        <v>231</v>
      </c>
      <c r="D176" s="186" t="s">
        <v>515</v>
      </c>
      <c r="E176" s="253">
        <v>959.26</v>
      </c>
      <c r="F176" s="253">
        <v>8.7100000000000009</v>
      </c>
      <c r="G176" s="253">
        <v>0</v>
      </c>
      <c r="H176" s="253">
        <v>967.97</v>
      </c>
    </row>
    <row r="177" spans="2:8" hidden="1">
      <c r="B177" s="186" t="s">
        <v>1530</v>
      </c>
      <c r="C177" s="186" t="s">
        <v>231</v>
      </c>
      <c r="D177" s="186" t="s">
        <v>516</v>
      </c>
      <c r="E177" s="253">
        <v>2757054.28</v>
      </c>
      <c r="F177" s="253">
        <v>573963.23</v>
      </c>
      <c r="G177" s="253">
        <v>702035.98</v>
      </c>
      <c r="H177" s="253">
        <v>2628981.5299999998</v>
      </c>
    </row>
    <row r="178" spans="2:8" hidden="1">
      <c r="B178" s="186" t="s">
        <v>517</v>
      </c>
      <c r="C178" s="186" t="s">
        <v>231</v>
      </c>
      <c r="D178" s="186" t="s">
        <v>518</v>
      </c>
      <c r="E178" s="253">
        <v>2757103.15</v>
      </c>
      <c r="F178" s="253">
        <v>573963.23</v>
      </c>
      <c r="G178" s="253">
        <v>702027.27</v>
      </c>
      <c r="H178" s="253">
        <v>2629039.11</v>
      </c>
    </row>
    <row r="179" spans="2:8" hidden="1">
      <c r="B179" s="186" t="s">
        <v>519</v>
      </c>
      <c r="C179" s="186" t="s">
        <v>231</v>
      </c>
      <c r="D179" s="186" t="s">
        <v>520</v>
      </c>
      <c r="E179" s="253">
        <v>-48.87</v>
      </c>
      <c r="F179" s="253">
        <v>0</v>
      </c>
      <c r="G179" s="253">
        <v>8.7100000000000009</v>
      </c>
      <c r="H179" s="253">
        <v>-57.58</v>
      </c>
    </row>
    <row r="180" spans="2:8" hidden="1">
      <c r="B180" s="186" t="s">
        <v>1531</v>
      </c>
      <c r="C180" s="186" t="s">
        <v>231</v>
      </c>
      <c r="D180" s="186" t="s">
        <v>521</v>
      </c>
      <c r="E180" s="253">
        <v>552020.89</v>
      </c>
      <c r="F180" s="253">
        <v>0</v>
      </c>
      <c r="G180" s="253">
        <v>0</v>
      </c>
      <c r="H180" s="253">
        <v>552020.89</v>
      </c>
    </row>
    <row r="181" spans="2:8" hidden="1">
      <c r="B181" s="186" t="s">
        <v>522</v>
      </c>
      <c r="C181" s="186" t="s">
        <v>231</v>
      </c>
      <c r="D181" s="186" t="s">
        <v>523</v>
      </c>
      <c r="E181" s="253">
        <v>531941.46</v>
      </c>
      <c r="F181" s="253">
        <v>0</v>
      </c>
      <c r="G181" s="253">
        <v>0</v>
      </c>
      <c r="H181" s="253">
        <v>531941.46</v>
      </c>
    </row>
    <row r="182" spans="2:8" hidden="1">
      <c r="B182" s="186" t="s">
        <v>524</v>
      </c>
      <c r="C182" s="186" t="s">
        <v>231</v>
      </c>
      <c r="D182" s="186" t="s">
        <v>525</v>
      </c>
      <c r="E182" s="253">
        <v>2000</v>
      </c>
      <c r="F182" s="253">
        <v>0</v>
      </c>
      <c r="G182" s="253">
        <v>0</v>
      </c>
      <c r="H182" s="253">
        <v>2000</v>
      </c>
    </row>
    <row r="183" spans="2:8" hidden="1">
      <c r="B183" s="186" t="s">
        <v>526</v>
      </c>
      <c r="C183" s="186" t="s">
        <v>231</v>
      </c>
      <c r="D183" s="186" t="s">
        <v>527</v>
      </c>
      <c r="E183" s="253">
        <v>18079.43</v>
      </c>
      <c r="F183" s="253">
        <v>0</v>
      </c>
      <c r="G183" s="253">
        <v>0</v>
      </c>
      <c r="H183" s="253">
        <v>18079.43</v>
      </c>
    </row>
    <row r="184" spans="2:8" hidden="1">
      <c r="B184" s="186" t="s">
        <v>1532</v>
      </c>
      <c r="C184" s="186" t="s">
        <v>231</v>
      </c>
      <c r="D184" s="186" t="s">
        <v>528</v>
      </c>
      <c r="E184" s="253">
        <v>1586114.76</v>
      </c>
      <c r="F184" s="253">
        <v>0</v>
      </c>
      <c r="G184" s="253">
        <v>0</v>
      </c>
      <c r="H184" s="253">
        <v>1586114.76</v>
      </c>
    </row>
    <row r="185" spans="2:8" hidden="1">
      <c r="B185" s="186" t="s">
        <v>529</v>
      </c>
      <c r="C185" s="186" t="s">
        <v>231</v>
      </c>
      <c r="D185" s="186" t="s">
        <v>528</v>
      </c>
      <c r="E185" s="253">
        <v>1586114.76</v>
      </c>
      <c r="F185" s="253">
        <v>0</v>
      </c>
      <c r="G185" s="253">
        <v>0</v>
      </c>
      <c r="H185" s="253">
        <v>1586114.76</v>
      </c>
    </row>
    <row r="186" spans="2:8" hidden="1">
      <c r="B186" s="186" t="s">
        <v>530</v>
      </c>
      <c r="C186" s="186" t="s">
        <v>231</v>
      </c>
      <c r="D186" s="186" t="s">
        <v>531</v>
      </c>
      <c r="E186" s="253">
        <v>164364.42000000001</v>
      </c>
      <c r="F186" s="253">
        <v>0</v>
      </c>
      <c r="G186" s="253">
        <v>0</v>
      </c>
      <c r="H186" s="253">
        <v>164364.42000000001</v>
      </c>
    </row>
    <row r="187" spans="2:8" hidden="1">
      <c r="B187" s="186" t="s">
        <v>532</v>
      </c>
      <c r="C187" s="186" t="s">
        <v>231</v>
      </c>
      <c r="D187" s="186" t="s">
        <v>533</v>
      </c>
      <c r="E187" s="253">
        <v>4482.76</v>
      </c>
      <c r="F187" s="253">
        <v>0</v>
      </c>
      <c r="G187" s="253">
        <v>0</v>
      </c>
      <c r="H187" s="253">
        <v>4482.76</v>
      </c>
    </row>
    <row r="188" spans="2:8" hidden="1">
      <c r="B188" s="186" t="s">
        <v>534</v>
      </c>
      <c r="C188" s="186" t="s">
        <v>231</v>
      </c>
      <c r="D188" s="186" t="s">
        <v>535</v>
      </c>
      <c r="E188" s="253">
        <v>43979.3</v>
      </c>
      <c r="F188" s="253">
        <v>0</v>
      </c>
      <c r="G188" s="253">
        <v>0</v>
      </c>
      <c r="H188" s="253">
        <v>43979.3</v>
      </c>
    </row>
    <row r="189" spans="2:8" hidden="1">
      <c r="B189" s="186" t="s">
        <v>536</v>
      </c>
      <c r="C189" s="186" t="s">
        <v>231</v>
      </c>
      <c r="D189" s="186" t="s">
        <v>537</v>
      </c>
      <c r="E189" s="253">
        <v>214422.94</v>
      </c>
      <c r="F189" s="253">
        <v>0</v>
      </c>
      <c r="G189" s="253">
        <v>0</v>
      </c>
      <c r="H189" s="253">
        <v>214422.94</v>
      </c>
    </row>
    <row r="190" spans="2:8" hidden="1">
      <c r="B190" s="186" t="s">
        <v>538</v>
      </c>
      <c r="C190" s="186" t="s">
        <v>231</v>
      </c>
      <c r="D190" s="186" t="s">
        <v>539</v>
      </c>
      <c r="E190" s="253">
        <v>113820</v>
      </c>
      <c r="F190" s="253">
        <v>0</v>
      </c>
      <c r="G190" s="253">
        <v>0</v>
      </c>
      <c r="H190" s="253">
        <v>113820</v>
      </c>
    </row>
    <row r="191" spans="2:8" hidden="1">
      <c r="B191" s="186" t="s">
        <v>540</v>
      </c>
      <c r="C191" s="186" t="s">
        <v>231</v>
      </c>
      <c r="D191" s="186" t="s">
        <v>541</v>
      </c>
      <c r="E191" s="253">
        <v>39669.480000000003</v>
      </c>
      <c r="F191" s="253">
        <v>0</v>
      </c>
      <c r="G191" s="253">
        <v>0</v>
      </c>
      <c r="H191" s="253">
        <v>39669.480000000003</v>
      </c>
    </row>
    <row r="192" spans="2:8" hidden="1">
      <c r="B192" s="186" t="s">
        <v>542</v>
      </c>
      <c r="C192" s="186" t="s">
        <v>231</v>
      </c>
      <c r="D192" s="186" t="s">
        <v>543</v>
      </c>
      <c r="E192" s="253">
        <v>22100</v>
      </c>
      <c r="F192" s="253">
        <v>0</v>
      </c>
      <c r="G192" s="253">
        <v>0</v>
      </c>
      <c r="H192" s="253">
        <v>22100</v>
      </c>
    </row>
    <row r="193" spans="2:8" hidden="1">
      <c r="B193" s="186" t="s">
        <v>544</v>
      </c>
      <c r="C193" s="186" t="s">
        <v>231</v>
      </c>
      <c r="D193" s="186" t="s">
        <v>545</v>
      </c>
      <c r="E193" s="253">
        <v>192000</v>
      </c>
      <c r="F193" s="253">
        <v>0</v>
      </c>
      <c r="G193" s="253">
        <v>0</v>
      </c>
      <c r="H193" s="253">
        <v>192000</v>
      </c>
    </row>
    <row r="194" spans="2:8" hidden="1">
      <c r="B194" s="186" t="s">
        <v>546</v>
      </c>
      <c r="C194" s="186" t="s">
        <v>231</v>
      </c>
      <c r="D194" s="186" t="s">
        <v>547</v>
      </c>
      <c r="E194" s="253">
        <v>63400</v>
      </c>
      <c r="F194" s="253">
        <v>0</v>
      </c>
      <c r="G194" s="253">
        <v>0</v>
      </c>
      <c r="H194" s="253">
        <v>63400</v>
      </c>
    </row>
    <row r="195" spans="2:8">
      <c r="B195" s="186" t="s">
        <v>548</v>
      </c>
      <c r="C195" s="186" t="s">
        <v>231</v>
      </c>
      <c r="D195" s="186" t="s">
        <v>549</v>
      </c>
      <c r="E195" s="253">
        <v>480675.86</v>
      </c>
      <c r="F195" s="253">
        <v>0</v>
      </c>
      <c r="G195" s="253">
        <v>0</v>
      </c>
      <c r="H195" s="253">
        <v>480675.86</v>
      </c>
    </row>
    <row r="196" spans="2:8">
      <c r="B196" s="186" t="s">
        <v>550</v>
      </c>
      <c r="C196" s="186" t="s">
        <v>231</v>
      </c>
      <c r="D196" s="186" t="s">
        <v>551</v>
      </c>
      <c r="E196" s="253">
        <v>247200</v>
      </c>
      <c r="F196" s="253">
        <v>0</v>
      </c>
      <c r="G196" s="253">
        <v>0</v>
      </c>
      <c r="H196" s="253">
        <v>247200</v>
      </c>
    </row>
    <row r="197" spans="2:8" hidden="1">
      <c r="B197" s="186" t="s">
        <v>1533</v>
      </c>
      <c r="C197" s="186" t="s">
        <v>231</v>
      </c>
      <c r="D197" s="186" t="s">
        <v>552</v>
      </c>
      <c r="E197" s="253">
        <v>2686360.3</v>
      </c>
      <c r="F197" s="253">
        <v>0</v>
      </c>
      <c r="G197" s="253">
        <v>0</v>
      </c>
      <c r="H197" s="253">
        <v>2686360.3</v>
      </c>
    </row>
    <row r="198" spans="2:8" hidden="1">
      <c r="B198" s="186" t="s">
        <v>553</v>
      </c>
      <c r="C198" s="186" t="s">
        <v>231</v>
      </c>
      <c r="D198" s="186" t="s">
        <v>552</v>
      </c>
      <c r="E198" s="253">
        <v>2686360.3</v>
      </c>
      <c r="F198" s="253">
        <v>0</v>
      </c>
      <c r="G198" s="253">
        <v>0</v>
      </c>
      <c r="H198" s="253">
        <v>2686360.3</v>
      </c>
    </row>
    <row r="199" spans="2:8" hidden="1">
      <c r="B199" s="186" t="s">
        <v>554</v>
      </c>
      <c r="C199" s="186" t="s">
        <v>231</v>
      </c>
      <c r="D199" s="186" t="s">
        <v>531</v>
      </c>
      <c r="E199" s="253">
        <v>132755.16</v>
      </c>
      <c r="F199" s="253">
        <v>0</v>
      </c>
      <c r="G199" s="253">
        <v>0</v>
      </c>
      <c r="H199" s="253">
        <v>132755.16</v>
      </c>
    </row>
    <row r="200" spans="2:8" hidden="1">
      <c r="B200" s="186" t="s">
        <v>555</v>
      </c>
      <c r="C200" s="186" t="s">
        <v>231</v>
      </c>
      <c r="D200" s="186" t="s">
        <v>533</v>
      </c>
      <c r="E200" s="253">
        <v>133913.78</v>
      </c>
      <c r="F200" s="253">
        <v>0</v>
      </c>
      <c r="G200" s="253">
        <v>0</v>
      </c>
      <c r="H200" s="253">
        <v>133913.78</v>
      </c>
    </row>
    <row r="201" spans="2:8" hidden="1">
      <c r="B201" s="186" t="s">
        <v>556</v>
      </c>
      <c r="C201" s="186" t="s">
        <v>231</v>
      </c>
      <c r="D201" s="186" t="s">
        <v>535</v>
      </c>
      <c r="E201" s="253">
        <v>402506.84</v>
      </c>
      <c r="F201" s="253">
        <v>0</v>
      </c>
      <c r="G201" s="253">
        <v>0</v>
      </c>
      <c r="H201" s="253">
        <v>402506.84</v>
      </c>
    </row>
    <row r="202" spans="2:8" hidden="1">
      <c r="B202" s="186" t="s">
        <v>557</v>
      </c>
      <c r="C202" s="186" t="s">
        <v>231</v>
      </c>
      <c r="D202" s="186" t="s">
        <v>537</v>
      </c>
      <c r="E202" s="253">
        <v>202215.5</v>
      </c>
      <c r="F202" s="253">
        <v>0</v>
      </c>
      <c r="G202" s="253">
        <v>0</v>
      </c>
      <c r="H202" s="253">
        <v>202215.5</v>
      </c>
    </row>
    <row r="203" spans="2:8" hidden="1">
      <c r="B203" s="186" t="s">
        <v>558</v>
      </c>
      <c r="C203" s="186" t="s">
        <v>231</v>
      </c>
      <c r="D203" s="186" t="s">
        <v>559</v>
      </c>
      <c r="E203" s="253">
        <v>235655.18</v>
      </c>
      <c r="F203" s="253">
        <v>0</v>
      </c>
      <c r="G203" s="253">
        <v>0</v>
      </c>
      <c r="H203" s="253">
        <v>235655.18</v>
      </c>
    </row>
    <row r="204" spans="2:8" hidden="1">
      <c r="B204" s="186" t="s">
        <v>560</v>
      </c>
      <c r="C204" s="186" t="s">
        <v>231</v>
      </c>
      <c r="D204" s="186" t="s">
        <v>561</v>
      </c>
      <c r="E204" s="253">
        <v>26132.66</v>
      </c>
      <c r="F204" s="253">
        <v>0</v>
      </c>
      <c r="G204" s="253">
        <v>0</v>
      </c>
      <c r="H204" s="253">
        <v>26132.66</v>
      </c>
    </row>
    <row r="205" spans="2:8" hidden="1">
      <c r="B205" s="186" t="s">
        <v>562</v>
      </c>
      <c r="C205" s="186" t="s">
        <v>231</v>
      </c>
      <c r="D205" s="186" t="s">
        <v>563</v>
      </c>
      <c r="E205" s="253">
        <v>25512.080000000002</v>
      </c>
      <c r="F205" s="253">
        <v>0</v>
      </c>
      <c r="G205" s="253">
        <v>0</v>
      </c>
      <c r="H205" s="253">
        <v>25512.080000000002</v>
      </c>
    </row>
    <row r="206" spans="2:8" hidden="1">
      <c r="B206" s="186" t="s">
        <v>564</v>
      </c>
      <c r="C206" s="186" t="s">
        <v>231</v>
      </c>
      <c r="D206" s="186" t="s">
        <v>565</v>
      </c>
      <c r="E206" s="253">
        <v>882181.92</v>
      </c>
      <c r="F206" s="253">
        <v>0</v>
      </c>
      <c r="G206" s="253">
        <v>0</v>
      </c>
      <c r="H206" s="253">
        <v>882181.92</v>
      </c>
    </row>
    <row r="207" spans="2:8" hidden="1">
      <c r="B207" s="186" t="s">
        <v>566</v>
      </c>
      <c r="C207" s="186" t="s">
        <v>231</v>
      </c>
      <c r="D207" s="186" t="s">
        <v>567</v>
      </c>
      <c r="E207" s="253">
        <v>29614.12</v>
      </c>
      <c r="F207" s="253">
        <v>0</v>
      </c>
      <c r="G207" s="253">
        <v>0</v>
      </c>
      <c r="H207" s="253">
        <v>29614.12</v>
      </c>
    </row>
    <row r="208" spans="2:8" hidden="1">
      <c r="B208" s="186" t="s">
        <v>568</v>
      </c>
      <c r="C208" s="186" t="s">
        <v>231</v>
      </c>
      <c r="D208" s="186" t="s">
        <v>569</v>
      </c>
      <c r="E208" s="253">
        <v>95966.28</v>
      </c>
      <c r="F208" s="253">
        <v>0</v>
      </c>
      <c r="G208" s="253">
        <v>0</v>
      </c>
      <c r="H208" s="253">
        <v>95966.28</v>
      </c>
    </row>
    <row r="209" spans="2:8" hidden="1">
      <c r="B209" s="186" t="s">
        <v>570</v>
      </c>
      <c r="C209" s="186" t="s">
        <v>231</v>
      </c>
      <c r="D209" s="186" t="s">
        <v>571</v>
      </c>
      <c r="E209" s="253">
        <v>29824.3</v>
      </c>
      <c r="F209" s="253">
        <v>0</v>
      </c>
      <c r="G209" s="253">
        <v>0</v>
      </c>
      <c r="H209" s="253">
        <v>29824.3</v>
      </c>
    </row>
    <row r="210" spans="2:8" hidden="1">
      <c r="B210" s="186" t="s">
        <v>572</v>
      </c>
      <c r="C210" s="186" t="s">
        <v>231</v>
      </c>
      <c r="D210" s="186" t="s">
        <v>573</v>
      </c>
      <c r="E210" s="253">
        <v>45329.279999999999</v>
      </c>
      <c r="F210" s="253">
        <v>0</v>
      </c>
      <c r="G210" s="253">
        <v>0</v>
      </c>
      <c r="H210" s="253">
        <v>45329.279999999999</v>
      </c>
    </row>
    <row r="211" spans="2:8" hidden="1">
      <c r="B211" s="186" t="s">
        <v>574</v>
      </c>
      <c r="C211" s="186" t="s">
        <v>231</v>
      </c>
      <c r="D211" s="186" t="s">
        <v>575</v>
      </c>
      <c r="E211" s="253">
        <v>122374.14</v>
      </c>
      <c r="F211" s="253">
        <v>0</v>
      </c>
      <c r="G211" s="253">
        <v>0</v>
      </c>
      <c r="H211" s="253">
        <v>122374.14</v>
      </c>
    </row>
    <row r="212" spans="2:8" hidden="1">
      <c r="B212" s="186" t="s">
        <v>576</v>
      </c>
      <c r="C212" s="186" t="s">
        <v>231</v>
      </c>
      <c r="D212" s="186" t="s">
        <v>577</v>
      </c>
      <c r="E212" s="253">
        <v>129563.78</v>
      </c>
      <c r="F212" s="253">
        <v>0</v>
      </c>
      <c r="G212" s="253">
        <v>0</v>
      </c>
      <c r="H212" s="253">
        <v>129563.78</v>
      </c>
    </row>
    <row r="213" spans="2:8" hidden="1">
      <c r="B213" s="186" t="s">
        <v>578</v>
      </c>
      <c r="C213" s="186" t="s">
        <v>231</v>
      </c>
      <c r="D213" s="186" t="s">
        <v>579</v>
      </c>
      <c r="E213" s="253">
        <v>43100</v>
      </c>
      <c r="F213" s="253">
        <v>0</v>
      </c>
      <c r="G213" s="253">
        <v>0</v>
      </c>
      <c r="H213" s="253">
        <v>43100</v>
      </c>
    </row>
    <row r="214" spans="2:8" hidden="1">
      <c r="B214" s="186" t="s">
        <v>580</v>
      </c>
      <c r="C214" s="186" t="s">
        <v>231</v>
      </c>
      <c r="D214" s="186" t="s">
        <v>581</v>
      </c>
      <c r="E214" s="253">
        <v>127992</v>
      </c>
      <c r="F214" s="253">
        <v>0</v>
      </c>
      <c r="G214" s="253">
        <v>0</v>
      </c>
      <c r="H214" s="253">
        <v>127992</v>
      </c>
    </row>
    <row r="215" spans="2:8" hidden="1">
      <c r="B215" s="186" t="s">
        <v>582</v>
      </c>
      <c r="C215" s="186" t="s">
        <v>231</v>
      </c>
      <c r="D215" s="186" t="s">
        <v>583</v>
      </c>
      <c r="E215" s="253">
        <v>21723.279999999999</v>
      </c>
      <c r="F215" s="253">
        <v>0</v>
      </c>
      <c r="G215" s="253">
        <v>0</v>
      </c>
      <c r="H215" s="253">
        <v>21723.279999999999</v>
      </c>
    </row>
    <row r="216" spans="2:8" hidden="1">
      <c r="B216" s="186" t="s">
        <v>1534</v>
      </c>
      <c r="C216" s="186" t="s">
        <v>584</v>
      </c>
      <c r="D216" s="186" t="s">
        <v>585</v>
      </c>
      <c r="E216" s="253">
        <v>2403546.42</v>
      </c>
      <c r="F216" s="253">
        <v>0</v>
      </c>
      <c r="G216" s="253">
        <v>43985.3</v>
      </c>
      <c r="H216" s="253">
        <v>2447531.7200000002</v>
      </c>
    </row>
    <row r="217" spans="2:8" hidden="1">
      <c r="B217" s="186" t="s">
        <v>586</v>
      </c>
      <c r="C217" s="186" t="s">
        <v>584</v>
      </c>
      <c r="D217" s="186" t="s">
        <v>587</v>
      </c>
      <c r="E217" s="253">
        <v>555930.04</v>
      </c>
      <c r="F217" s="253">
        <v>0</v>
      </c>
      <c r="G217" s="253">
        <v>24299</v>
      </c>
      <c r="H217" s="253">
        <v>580229.04</v>
      </c>
    </row>
    <row r="218" spans="2:8" hidden="1">
      <c r="B218" s="186" t="s">
        <v>588</v>
      </c>
      <c r="C218" s="186" t="s">
        <v>584</v>
      </c>
      <c r="D218" s="186" t="s">
        <v>589</v>
      </c>
      <c r="E218" s="253">
        <v>120788.24</v>
      </c>
      <c r="F218" s="253">
        <v>0</v>
      </c>
      <c r="G218" s="253">
        <v>553.15</v>
      </c>
      <c r="H218" s="253">
        <v>121341.39</v>
      </c>
    </row>
    <row r="219" spans="2:8" hidden="1">
      <c r="B219" s="186" t="s">
        <v>590</v>
      </c>
      <c r="C219" s="186" t="s">
        <v>584</v>
      </c>
      <c r="D219" s="186" t="s">
        <v>591</v>
      </c>
      <c r="E219" s="253">
        <v>6892.16</v>
      </c>
      <c r="F219" s="253">
        <v>0</v>
      </c>
      <c r="G219" s="253">
        <v>557.97</v>
      </c>
      <c r="H219" s="253">
        <v>7450.13</v>
      </c>
    </row>
    <row r="220" spans="2:8" hidden="1">
      <c r="B220" s="186" t="s">
        <v>592</v>
      </c>
      <c r="C220" s="186" t="s">
        <v>584</v>
      </c>
      <c r="D220" s="186" t="s">
        <v>593</v>
      </c>
      <c r="E220" s="253">
        <v>35839.300000000003</v>
      </c>
      <c r="F220" s="253">
        <v>0</v>
      </c>
      <c r="G220" s="253">
        <v>1677.11</v>
      </c>
      <c r="H220" s="253">
        <v>37516.410000000003</v>
      </c>
    </row>
    <row r="221" spans="2:8" hidden="1">
      <c r="B221" s="186" t="s">
        <v>594</v>
      </c>
      <c r="C221" s="186" t="s">
        <v>584</v>
      </c>
      <c r="D221" s="186" t="s">
        <v>595</v>
      </c>
      <c r="E221" s="253">
        <v>96499.02</v>
      </c>
      <c r="F221" s="253">
        <v>0</v>
      </c>
      <c r="G221" s="253">
        <v>842.56</v>
      </c>
      <c r="H221" s="253">
        <v>97341.58</v>
      </c>
    </row>
    <row r="222" spans="2:8" hidden="1">
      <c r="B222" s="186" t="s">
        <v>596</v>
      </c>
      <c r="C222" s="186" t="s">
        <v>584</v>
      </c>
      <c r="D222" s="186" t="s">
        <v>597</v>
      </c>
      <c r="E222" s="253">
        <v>67353.2</v>
      </c>
      <c r="F222" s="253">
        <v>0</v>
      </c>
      <c r="G222" s="253">
        <v>981.91</v>
      </c>
      <c r="H222" s="253">
        <v>68335.11</v>
      </c>
    </row>
    <row r="223" spans="2:8" hidden="1">
      <c r="B223" s="186" t="s">
        <v>598</v>
      </c>
      <c r="C223" s="186" t="s">
        <v>584</v>
      </c>
      <c r="D223" s="186" t="s">
        <v>599</v>
      </c>
      <c r="E223" s="253">
        <v>228558.12</v>
      </c>
      <c r="F223" s="253">
        <v>0</v>
      </c>
      <c r="G223" s="253">
        <v>19686.3</v>
      </c>
      <c r="H223" s="253">
        <v>248244.42</v>
      </c>
    </row>
    <row r="224" spans="2:8" hidden="1">
      <c r="B224" s="186" t="s">
        <v>600</v>
      </c>
      <c r="C224" s="186" t="s">
        <v>584</v>
      </c>
      <c r="D224" s="186" t="s">
        <v>601</v>
      </c>
      <c r="E224" s="253">
        <v>1847616.38</v>
      </c>
      <c r="F224" s="253">
        <v>0</v>
      </c>
      <c r="G224" s="253">
        <v>19686.3</v>
      </c>
      <c r="H224" s="253">
        <v>1867302.68</v>
      </c>
    </row>
    <row r="225" spans="2:8" hidden="1">
      <c r="B225" s="186" t="s">
        <v>602</v>
      </c>
      <c r="C225" s="186" t="s">
        <v>584</v>
      </c>
      <c r="D225" s="186" t="s">
        <v>603</v>
      </c>
      <c r="E225" s="253">
        <v>145220.62</v>
      </c>
      <c r="F225" s="253">
        <v>0</v>
      </c>
      <c r="G225" s="253">
        <v>0</v>
      </c>
      <c r="H225" s="253">
        <v>145220.62</v>
      </c>
    </row>
    <row r="226" spans="2:8" hidden="1">
      <c r="B226" s="186" t="s">
        <v>604</v>
      </c>
      <c r="C226" s="186" t="s">
        <v>584</v>
      </c>
      <c r="D226" s="186" t="s">
        <v>605</v>
      </c>
      <c r="E226" s="253">
        <v>133899.72</v>
      </c>
      <c r="F226" s="253">
        <v>0</v>
      </c>
      <c r="G226" s="253">
        <v>0</v>
      </c>
      <c r="H226" s="253">
        <v>133899.72</v>
      </c>
    </row>
    <row r="227" spans="2:8" hidden="1">
      <c r="B227" s="186" t="s">
        <v>606</v>
      </c>
      <c r="C227" s="186" t="s">
        <v>584</v>
      </c>
      <c r="D227" s="186" t="s">
        <v>607</v>
      </c>
      <c r="E227" s="253">
        <v>451633.28</v>
      </c>
      <c r="F227" s="253">
        <v>0</v>
      </c>
      <c r="G227" s="253">
        <v>0</v>
      </c>
      <c r="H227" s="253">
        <v>451633.28</v>
      </c>
    </row>
    <row r="228" spans="2:8" hidden="1">
      <c r="B228" s="186" t="s">
        <v>608</v>
      </c>
      <c r="C228" s="186" t="s">
        <v>584</v>
      </c>
      <c r="D228" s="186" t="s">
        <v>609</v>
      </c>
      <c r="E228" s="253">
        <v>202215.2</v>
      </c>
      <c r="F228" s="253">
        <v>0</v>
      </c>
      <c r="G228" s="253">
        <v>0</v>
      </c>
      <c r="H228" s="253">
        <v>202215.2</v>
      </c>
    </row>
    <row r="229" spans="2:8" hidden="1">
      <c r="B229" s="186" t="s">
        <v>610</v>
      </c>
      <c r="C229" s="186" t="s">
        <v>584</v>
      </c>
      <c r="D229" s="186" t="s">
        <v>611</v>
      </c>
      <c r="E229" s="253">
        <v>249363.42</v>
      </c>
      <c r="F229" s="253">
        <v>0</v>
      </c>
      <c r="G229" s="253">
        <v>0</v>
      </c>
      <c r="H229" s="253">
        <v>249363.42</v>
      </c>
    </row>
    <row r="230" spans="2:8" hidden="1">
      <c r="B230" s="186" t="s">
        <v>612</v>
      </c>
      <c r="C230" s="186" t="s">
        <v>584</v>
      </c>
      <c r="D230" s="186" t="s">
        <v>613</v>
      </c>
      <c r="E230" s="253">
        <v>19771.8</v>
      </c>
      <c r="F230" s="253">
        <v>0</v>
      </c>
      <c r="G230" s="253">
        <v>318.89999999999998</v>
      </c>
      <c r="H230" s="253">
        <v>20090.7</v>
      </c>
    </row>
    <row r="231" spans="2:8" hidden="1">
      <c r="B231" s="186" t="s">
        <v>614</v>
      </c>
      <c r="C231" s="186" t="s">
        <v>584</v>
      </c>
      <c r="D231" s="186" t="s">
        <v>615</v>
      </c>
      <c r="E231" s="253">
        <v>645512.34</v>
      </c>
      <c r="F231" s="253">
        <v>0</v>
      </c>
      <c r="G231" s="253">
        <v>19367.400000000001</v>
      </c>
      <c r="H231" s="253">
        <v>664879.74</v>
      </c>
    </row>
    <row r="232" spans="2:8" hidden="1">
      <c r="B232" s="186" t="s">
        <v>1535</v>
      </c>
      <c r="C232" s="186" t="s">
        <v>231</v>
      </c>
      <c r="D232" s="186" t="s">
        <v>616</v>
      </c>
      <c r="E232" s="253">
        <v>2244245.62</v>
      </c>
      <c r="F232" s="253">
        <v>0</v>
      </c>
      <c r="G232" s="253">
        <v>0</v>
      </c>
      <c r="H232" s="253">
        <v>2244245.62</v>
      </c>
    </row>
    <row r="233" spans="2:8" hidden="1">
      <c r="B233" s="186" t="s">
        <v>617</v>
      </c>
      <c r="C233" s="186" t="s">
        <v>231</v>
      </c>
      <c r="D233" s="186" t="s">
        <v>618</v>
      </c>
      <c r="E233" s="253">
        <v>2244245.62</v>
      </c>
      <c r="F233" s="253">
        <v>0</v>
      </c>
      <c r="G233" s="253">
        <v>0</v>
      </c>
      <c r="H233" s="253">
        <v>2244245.62</v>
      </c>
    </row>
    <row r="234" spans="2:8" hidden="1">
      <c r="B234" s="186" t="s">
        <v>619</v>
      </c>
      <c r="C234" s="186" t="s">
        <v>231</v>
      </c>
      <c r="D234" s="186" t="s">
        <v>620</v>
      </c>
      <c r="E234" s="253">
        <v>1316245.52</v>
      </c>
      <c r="F234" s="253">
        <v>0</v>
      </c>
      <c r="G234" s="253">
        <v>0</v>
      </c>
      <c r="H234" s="253">
        <v>1316245.52</v>
      </c>
    </row>
    <row r="235" spans="2:8" hidden="1">
      <c r="B235" s="186" t="s">
        <v>621</v>
      </c>
      <c r="C235" s="186" t="s">
        <v>231</v>
      </c>
      <c r="D235" s="186" t="s">
        <v>622</v>
      </c>
      <c r="E235" s="253">
        <v>0.1</v>
      </c>
      <c r="F235" s="253">
        <v>0</v>
      </c>
      <c r="G235" s="253">
        <v>0</v>
      </c>
      <c r="H235" s="253">
        <v>0.1</v>
      </c>
    </row>
    <row r="236" spans="2:8" hidden="1">
      <c r="B236" s="186" t="s">
        <v>623</v>
      </c>
      <c r="C236" s="186" t="s">
        <v>231</v>
      </c>
      <c r="D236" s="186" t="s">
        <v>624</v>
      </c>
      <c r="E236" s="253">
        <v>928000</v>
      </c>
      <c r="F236" s="253">
        <v>0</v>
      </c>
      <c r="G236" s="253">
        <v>0</v>
      </c>
      <c r="H236" s="253">
        <v>928000</v>
      </c>
    </row>
    <row r="237" spans="2:8" hidden="1">
      <c r="B237" s="186" t="s">
        <v>1536</v>
      </c>
      <c r="C237" s="186" t="s">
        <v>231</v>
      </c>
      <c r="D237" s="186" t="s">
        <v>625</v>
      </c>
      <c r="E237" s="253">
        <v>6529</v>
      </c>
      <c r="F237" s="253">
        <v>0</v>
      </c>
      <c r="G237" s="253">
        <v>0</v>
      </c>
      <c r="H237" s="253">
        <v>6529</v>
      </c>
    </row>
    <row r="238" spans="2:8" hidden="1">
      <c r="B238" s="186" t="s">
        <v>626</v>
      </c>
      <c r="C238" s="186" t="s">
        <v>231</v>
      </c>
      <c r="D238" s="186" t="s">
        <v>625</v>
      </c>
      <c r="E238" s="253">
        <v>6529</v>
      </c>
      <c r="F238" s="253">
        <v>0</v>
      </c>
      <c r="G238" s="253">
        <v>0</v>
      </c>
      <c r="H238" s="253">
        <v>6529</v>
      </c>
    </row>
    <row r="239" spans="2:8" hidden="1">
      <c r="B239" s="186" t="s">
        <v>1537</v>
      </c>
      <c r="C239" s="186" t="s">
        <v>584</v>
      </c>
      <c r="D239" s="186" t="s">
        <v>627</v>
      </c>
      <c r="E239" s="253">
        <v>32124460.670000002</v>
      </c>
      <c r="F239" s="253">
        <v>6487205.1900000004</v>
      </c>
      <c r="G239" s="253">
        <v>5338611.3600000003</v>
      </c>
      <c r="H239" s="253">
        <v>30975866.84</v>
      </c>
    </row>
    <row r="240" spans="2:8" hidden="1">
      <c r="B240" s="186" t="s">
        <v>628</v>
      </c>
      <c r="C240" s="186" t="s">
        <v>584</v>
      </c>
      <c r="D240" s="186" t="s">
        <v>629</v>
      </c>
      <c r="E240" s="253">
        <v>32124460.670000002</v>
      </c>
      <c r="F240" s="253">
        <v>6487205.1900000004</v>
      </c>
      <c r="G240" s="253">
        <v>5338611.3600000003</v>
      </c>
      <c r="H240" s="253">
        <v>30975866.84</v>
      </c>
    </row>
    <row r="241" spans="2:8" hidden="1">
      <c r="B241" s="186" t="s">
        <v>630</v>
      </c>
      <c r="C241" s="186" t="s">
        <v>584</v>
      </c>
      <c r="D241" s="186" t="s">
        <v>629</v>
      </c>
      <c r="E241" s="253">
        <v>-229834.78</v>
      </c>
      <c r="F241" s="253">
        <v>33756</v>
      </c>
      <c r="G241" s="253">
        <v>33756</v>
      </c>
      <c r="H241" s="253">
        <v>-229834.78</v>
      </c>
    </row>
    <row r="242" spans="2:8" hidden="1">
      <c r="B242" s="186" t="s">
        <v>1538</v>
      </c>
      <c r="C242" s="186" t="s">
        <v>584</v>
      </c>
      <c r="D242" s="186" t="s">
        <v>1539</v>
      </c>
      <c r="E242" s="253">
        <v>9400.5499999999993</v>
      </c>
      <c r="F242" s="253">
        <v>0</v>
      </c>
      <c r="G242" s="253">
        <v>0</v>
      </c>
      <c r="H242" s="253">
        <v>9400.5499999999993</v>
      </c>
    </row>
    <row r="243" spans="2:8" hidden="1">
      <c r="B243" s="186" t="s">
        <v>1540</v>
      </c>
      <c r="C243" s="186" t="s">
        <v>584</v>
      </c>
      <c r="D243" s="186" t="s">
        <v>1541</v>
      </c>
      <c r="E243" s="253">
        <v>21049.360000000001</v>
      </c>
      <c r="F243" s="253">
        <v>0</v>
      </c>
      <c r="G243" s="253">
        <v>0</v>
      </c>
      <c r="H243" s="253">
        <v>21049.360000000001</v>
      </c>
    </row>
    <row r="244" spans="2:8" hidden="1">
      <c r="B244" s="186" t="s">
        <v>631</v>
      </c>
      <c r="C244" s="186" t="s">
        <v>584</v>
      </c>
      <c r="D244" s="186" t="s">
        <v>632</v>
      </c>
      <c r="E244" s="253">
        <v>43062.400000000001</v>
      </c>
      <c r="F244" s="253">
        <v>0</v>
      </c>
      <c r="G244" s="253">
        <v>0</v>
      </c>
      <c r="H244" s="253">
        <v>43062.400000000001</v>
      </c>
    </row>
    <row r="245" spans="2:8" hidden="1">
      <c r="B245" s="186" t="s">
        <v>633</v>
      </c>
      <c r="C245" s="186" t="s">
        <v>584</v>
      </c>
      <c r="D245" s="186" t="s">
        <v>634</v>
      </c>
      <c r="E245" s="253">
        <v>983043.97</v>
      </c>
      <c r="F245" s="253">
        <v>0</v>
      </c>
      <c r="G245" s="253">
        <v>0</v>
      </c>
      <c r="H245" s="253">
        <v>983043.97</v>
      </c>
    </row>
    <row r="246" spans="2:8" hidden="1">
      <c r="B246" s="186" t="s">
        <v>1542</v>
      </c>
      <c r="C246" s="186" t="s">
        <v>584</v>
      </c>
      <c r="D246" s="186" t="s">
        <v>955</v>
      </c>
      <c r="E246" s="253">
        <v>132</v>
      </c>
      <c r="F246" s="253">
        <v>0</v>
      </c>
      <c r="G246" s="253">
        <v>0</v>
      </c>
      <c r="H246" s="253">
        <v>132</v>
      </c>
    </row>
    <row r="247" spans="2:8" hidden="1">
      <c r="B247" s="186" t="s">
        <v>635</v>
      </c>
      <c r="C247" s="186" t="s">
        <v>584</v>
      </c>
      <c r="D247" s="186" t="s">
        <v>636</v>
      </c>
      <c r="E247" s="253">
        <v>19231.96</v>
      </c>
      <c r="F247" s="253">
        <v>0</v>
      </c>
      <c r="G247" s="253">
        <v>0</v>
      </c>
      <c r="H247" s="253">
        <v>19231.96</v>
      </c>
    </row>
    <row r="248" spans="2:8" hidden="1">
      <c r="B248" s="186" t="s">
        <v>637</v>
      </c>
      <c r="C248" s="186" t="s">
        <v>584</v>
      </c>
      <c r="D248" s="186" t="s">
        <v>638</v>
      </c>
      <c r="E248" s="253">
        <v>660.01</v>
      </c>
      <c r="F248" s="253">
        <v>3360</v>
      </c>
      <c r="G248" s="253">
        <v>7504</v>
      </c>
      <c r="H248" s="253">
        <v>4804.01</v>
      </c>
    </row>
    <row r="249" spans="2:8" hidden="1">
      <c r="B249" s="186" t="s">
        <v>1543</v>
      </c>
      <c r="C249" s="186" t="s">
        <v>584</v>
      </c>
      <c r="D249" s="186" t="s">
        <v>1544</v>
      </c>
      <c r="E249" s="253">
        <v>24246</v>
      </c>
      <c r="F249" s="253">
        <v>0</v>
      </c>
      <c r="G249" s="253">
        <v>0</v>
      </c>
      <c r="H249" s="253">
        <v>24246</v>
      </c>
    </row>
    <row r="250" spans="2:8" hidden="1">
      <c r="B250" s="186" t="s">
        <v>639</v>
      </c>
      <c r="C250" s="186" t="s">
        <v>584</v>
      </c>
      <c r="D250" s="186" t="s">
        <v>640</v>
      </c>
      <c r="E250" s="253">
        <v>39759.06</v>
      </c>
      <c r="F250" s="253">
        <v>0</v>
      </c>
      <c r="G250" s="253">
        <v>0</v>
      </c>
      <c r="H250" s="253">
        <v>39759.06</v>
      </c>
    </row>
    <row r="251" spans="2:8" hidden="1">
      <c r="B251" s="186" t="s">
        <v>641</v>
      </c>
      <c r="C251" s="186" t="s">
        <v>584</v>
      </c>
      <c r="D251" s="186" t="s">
        <v>642</v>
      </c>
      <c r="E251" s="253">
        <v>205841.92000000001</v>
      </c>
      <c r="F251" s="253">
        <v>0</v>
      </c>
      <c r="G251" s="253">
        <v>0</v>
      </c>
      <c r="H251" s="253">
        <v>205841.92000000001</v>
      </c>
    </row>
    <row r="252" spans="2:8" hidden="1">
      <c r="B252" s="186" t="s">
        <v>1545</v>
      </c>
      <c r="C252" s="186" t="s">
        <v>584</v>
      </c>
      <c r="D252" s="186" t="s">
        <v>1546</v>
      </c>
      <c r="E252" s="253">
        <v>4060</v>
      </c>
      <c r="F252" s="253">
        <v>0</v>
      </c>
      <c r="G252" s="253">
        <v>0</v>
      </c>
      <c r="H252" s="253">
        <v>4060</v>
      </c>
    </row>
    <row r="253" spans="2:8" hidden="1">
      <c r="B253" s="186" t="s">
        <v>1547</v>
      </c>
      <c r="C253" s="186" t="s">
        <v>584</v>
      </c>
      <c r="D253" s="186" t="s">
        <v>1548</v>
      </c>
      <c r="E253" s="253">
        <v>515412.84</v>
      </c>
      <c r="F253" s="253">
        <v>0</v>
      </c>
      <c r="G253" s="253">
        <v>0</v>
      </c>
      <c r="H253" s="253">
        <v>515412.84</v>
      </c>
    </row>
    <row r="254" spans="2:8" hidden="1">
      <c r="B254" s="186" t="s">
        <v>1549</v>
      </c>
      <c r="C254" s="186" t="s">
        <v>584</v>
      </c>
      <c r="D254" s="186" t="s">
        <v>1550</v>
      </c>
      <c r="E254" s="253">
        <v>8410</v>
      </c>
      <c r="F254" s="253">
        <v>0</v>
      </c>
      <c r="G254" s="253">
        <v>0</v>
      </c>
      <c r="H254" s="253">
        <v>8410</v>
      </c>
    </row>
    <row r="255" spans="2:8" hidden="1">
      <c r="B255" s="186" t="s">
        <v>643</v>
      </c>
      <c r="C255" s="186" t="s">
        <v>584</v>
      </c>
      <c r="D255" s="186" t="s">
        <v>644</v>
      </c>
      <c r="E255" s="253">
        <v>-174.31</v>
      </c>
      <c r="F255" s="253">
        <v>0</v>
      </c>
      <c r="G255" s="253">
        <v>0</v>
      </c>
      <c r="H255" s="253">
        <v>-174.31</v>
      </c>
    </row>
    <row r="256" spans="2:8" hidden="1">
      <c r="B256" s="186" t="s">
        <v>645</v>
      </c>
      <c r="C256" s="186" t="s">
        <v>584</v>
      </c>
      <c r="D256" s="186" t="s">
        <v>646</v>
      </c>
      <c r="E256" s="253">
        <v>-18000</v>
      </c>
      <c r="F256" s="253">
        <v>0</v>
      </c>
      <c r="G256" s="253">
        <v>29000</v>
      </c>
      <c r="H256" s="253">
        <v>11000</v>
      </c>
    </row>
    <row r="257" spans="2:8" hidden="1">
      <c r="B257" s="186" t="s">
        <v>1551</v>
      </c>
      <c r="C257" s="186" t="s">
        <v>584</v>
      </c>
      <c r="D257" s="186" t="s">
        <v>1552</v>
      </c>
      <c r="E257" s="253">
        <v>22040</v>
      </c>
      <c r="F257" s="253">
        <v>0</v>
      </c>
      <c r="G257" s="253">
        <v>0</v>
      </c>
      <c r="H257" s="253">
        <v>22040</v>
      </c>
    </row>
    <row r="258" spans="2:8" hidden="1">
      <c r="B258" s="186" t="s">
        <v>1553</v>
      </c>
      <c r="C258" s="186" t="s">
        <v>584</v>
      </c>
      <c r="D258" s="186" t="s">
        <v>1554</v>
      </c>
      <c r="E258" s="253">
        <v>54009</v>
      </c>
      <c r="F258" s="253">
        <v>0</v>
      </c>
      <c r="G258" s="253">
        <v>0</v>
      </c>
      <c r="H258" s="253">
        <v>54009</v>
      </c>
    </row>
    <row r="259" spans="2:8" hidden="1">
      <c r="B259" s="186" t="s">
        <v>647</v>
      </c>
      <c r="C259" s="186" t="s">
        <v>584</v>
      </c>
      <c r="D259" s="186" t="s">
        <v>648</v>
      </c>
      <c r="E259" s="253">
        <v>789109.86</v>
      </c>
      <c r="F259" s="253">
        <v>0</v>
      </c>
      <c r="G259" s="253">
        <v>0</v>
      </c>
      <c r="H259" s="253">
        <v>789109.86</v>
      </c>
    </row>
    <row r="260" spans="2:8" hidden="1">
      <c r="B260" s="186" t="s">
        <v>1555</v>
      </c>
      <c r="C260" s="186" t="s">
        <v>584</v>
      </c>
      <c r="D260" s="186" t="s">
        <v>1556</v>
      </c>
      <c r="E260" s="253">
        <v>2320</v>
      </c>
      <c r="F260" s="253">
        <v>0</v>
      </c>
      <c r="G260" s="253">
        <v>0</v>
      </c>
      <c r="H260" s="253">
        <v>2320</v>
      </c>
    </row>
    <row r="261" spans="2:8" hidden="1">
      <c r="B261" s="186" t="s">
        <v>649</v>
      </c>
      <c r="C261" s="186" t="s">
        <v>584</v>
      </c>
      <c r="D261" s="186" t="s">
        <v>650</v>
      </c>
      <c r="E261" s="253">
        <v>5512</v>
      </c>
      <c r="F261" s="253">
        <v>161280</v>
      </c>
      <c r="G261" s="253">
        <v>154000</v>
      </c>
      <c r="H261" s="253">
        <v>-1768</v>
      </c>
    </row>
    <row r="262" spans="2:8" hidden="1">
      <c r="B262" s="186" t="s">
        <v>1557</v>
      </c>
      <c r="C262" s="186" t="s">
        <v>584</v>
      </c>
      <c r="D262" s="186" t="s">
        <v>1558</v>
      </c>
      <c r="E262" s="253">
        <v>60</v>
      </c>
      <c r="F262" s="253">
        <v>0</v>
      </c>
      <c r="G262" s="253">
        <v>0</v>
      </c>
      <c r="H262" s="253">
        <v>60</v>
      </c>
    </row>
    <row r="263" spans="2:8" hidden="1">
      <c r="B263" s="186" t="s">
        <v>651</v>
      </c>
      <c r="C263" s="186" t="s">
        <v>584</v>
      </c>
      <c r="D263" s="186" t="s">
        <v>652</v>
      </c>
      <c r="E263" s="253">
        <v>216</v>
      </c>
      <c r="F263" s="253">
        <v>0</v>
      </c>
      <c r="G263" s="253">
        <v>0</v>
      </c>
      <c r="H263" s="253">
        <v>216</v>
      </c>
    </row>
    <row r="264" spans="2:8" hidden="1">
      <c r="B264" s="186" t="s">
        <v>653</v>
      </c>
      <c r="C264" s="186" t="s">
        <v>584</v>
      </c>
      <c r="D264" s="186" t="s">
        <v>654</v>
      </c>
      <c r="E264" s="253">
        <v>2305.56</v>
      </c>
      <c r="F264" s="253">
        <v>0</v>
      </c>
      <c r="G264" s="253">
        <v>0</v>
      </c>
      <c r="H264" s="253">
        <v>2305.56</v>
      </c>
    </row>
    <row r="265" spans="2:8" hidden="1">
      <c r="B265" s="186" t="s">
        <v>1559</v>
      </c>
      <c r="C265" s="186" t="s">
        <v>584</v>
      </c>
      <c r="D265" s="186" t="s">
        <v>1560</v>
      </c>
      <c r="E265" s="253">
        <v>124.88</v>
      </c>
      <c r="F265" s="253">
        <v>0</v>
      </c>
      <c r="G265" s="253">
        <v>0</v>
      </c>
      <c r="H265" s="253">
        <v>124.88</v>
      </c>
    </row>
    <row r="266" spans="2:8" hidden="1">
      <c r="B266" s="186" t="s">
        <v>1561</v>
      </c>
      <c r="C266" s="186" t="s">
        <v>584</v>
      </c>
      <c r="D266" s="186" t="s">
        <v>1562</v>
      </c>
      <c r="E266" s="253">
        <v>2329.84</v>
      </c>
      <c r="F266" s="253">
        <v>0</v>
      </c>
      <c r="G266" s="253">
        <v>0</v>
      </c>
      <c r="H266" s="253">
        <v>2329.84</v>
      </c>
    </row>
    <row r="267" spans="2:8" hidden="1">
      <c r="B267" s="186" t="s">
        <v>655</v>
      </c>
      <c r="C267" s="186" t="s">
        <v>584</v>
      </c>
      <c r="D267" s="186" t="s">
        <v>656</v>
      </c>
      <c r="E267" s="253">
        <v>839762.51</v>
      </c>
      <c r="F267" s="253">
        <v>60628</v>
      </c>
      <c r="G267" s="253">
        <v>38879.68</v>
      </c>
      <c r="H267" s="253">
        <v>818014.19</v>
      </c>
    </row>
    <row r="268" spans="2:8" hidden="1">
      <c r="B268" s="186" t="s">
        <v>657</v>
      </c>
      <c r="C268" s="186" t="s">
        <v>584</v>
      </c>
      <c r="D268" s="186" t="s">
        <v>658</v>
      </c>
      <c r="E268" s="253">
        <v>101170.56</v>
      </c>
      <c r="F268" s="253">
        <v>0</v>
      </c>
      <c r="G268" s="253">
        <v>0</v>
      </c>
      <c r="H268" s="253">
        <v>101170.56</v>
      </c>
    </row>
    <row r="269" spans="2:8" hidden="1">
      <c r="B269" s="186" t="s">
        <v>659</v>
      </c>
      <c r="C269" s="186" t="s">
        <v>584</v>
      </c>
      <c r="D269" s="186" t="s">
        <v>660</v>
      </c>
      <c r="E269" s="253">
        <v>0.48</v>
      </c>
      <c r="F269" s="253">
        <v>0</v>
      </c>
      <c r="G269" s="253">
        <v>0</v>
      </c>
      <c r="H269" s="253">
        <v>0.48</v>
      </c>
    </row>
    <row r="270" spans="2:8" hidden="1">
      <c r="B270" s="186" t="s">
        <v>1563</v>
      </c>
      <c r="C270" s="186" t="s">
        <v>584</v>
      </c>
      <c r="D270" s="186" t="s">
        <v>1564</v>
      </c>
      <c r="E270" s="253">
        <v>35003.279999999999</v>
      </c>
      <c r="F270" s="253">
        <v>0</v>
      </c>
      <c r="G270" s="253">
        <v>0</v>
      </c>
      <c r="H270" s="253">
        <v>35003.279999999999</v>
      </c>
    </row>
    <row r="271" spans="2:8" hidden="1">
      <c r="B271" s="186" t="s">
        <v>661</v>
      </c>
      <c r="C271" s="186" t="s">
        <v>584</v>
      </c>
      <c r="D271" s="186" t="s">
        <v>662</v>
      </c>
      <c r="E271" s="253">
        <v>3335264.94</v>
      </c>
      <c r="F271" s="253">
        <v>152840</v>
      </c>
      <c r="G271" s="253">
        <v>26320</v>
      </c>
      <c r="H271" s="253">
        <v>3208744.94</v>
      </c>
    </row>
    <row r="272" spans="2:8" hidden="1">
      <c r="B272" s="186" t="s">
        <v>663</v>
      </c>
      <c r="C272" s="186" t="s">
        <v>584</v>
      </c>
      <c r="D272" s="186" t="s">
        <v>664</v>
      </c>
      <c r="E272" s="253">
        <v>16240</v>
      </c>
      <c r="F272" s="253">
        <v>0</v>
      </c>
      <c r="G272" s="253">
        <v>0</v>
      </c>
      <c r="H272" s="253">
        <v>16240</v>
      </c>
    </row>
    <row r="273" spans="2:8" hidden="1">
      <c r="B273" s="186" t="s">
        <v>665</v>
      </c>
      <c r="C273" s="186" t="s">
        <v>584</v>
      </c>
      <c r="D273" s="186" t="s">
        <v>666</v>
      </c>
      <c r="E273" s="253">
        <v>-27797.08</v>
      </c>
      <c r="F273" s="253">
        <v>0</v>
      </c>
      <c r="G273" s="253">
        <v>0</v>
      </c>
      <c r="H273" s="253">
        <v>-27797.08</v>
      </c>
    </row>
    <row r="274" spans="2:8" hidden="1">
      <c r="B274" s="186" t="s">
        <v>667</v>
      </c>
      <c r="C274" s="186" t="s">
        <v>584</v>
      </c>
      <c r="D274" s="186" t="s">
        <v>668</v>
      </c>
      <c r="E274" s="253">
        <v>155667.47</v>
      </c>
      <c r="F274" s="253">
        <v>0</v>
      </c>
      <c r="G274" s="253">
        <v>0</v>
      </c>
      <c r="H274" s="253">
        <v>155667.47</v>
      </c>
    </row>
    <row r="275" spans="2:8" hidden="1">
      <c r="B275" s="186" t="s">
        <v>669</v>
      </c>
      <c r="C275" s="186" t="s">
        <v>584</v>
      </c>
      <c r="D275" s="186" t="s">
        <v>670</v>
      </c>
      <c r="E275" s="253">
        <v>-132080</v>
      </c>
      <c r="F275" s="253">
        <v>89600</v>
      </c>
      <c r="G275" s="253">
        <v>143360</v>
      </c>
      <c r="H275" s="253">
        <v>-78320</v>
      </c>
    </row>
    <row r="276" spans="2:8" hidden="1">
      <c r="B276" s="186" t="s">
        <v>671</v>
      </c>
      <c r="C276" s="186" t="s">
        <v>584</v>
      </c>
      <c r="D276" s="186" t="s">
        <v>672</v>
      </c>
      <c r="E276" s="253">
        <v>56274.82</v>
      </c>
      <c r="F276" s="253">
        <v>9612.6299999999992</v>
      </c>
      <c r="G276" s="253">
        <v>3542.64</v>
      </c>
      <c r="H276" s="253">
        <v>50204.83</v>
      </c>
    </row>
    <row r="277" spans="2:8" hidden="1">
      <c r="B277" s="186" t="s">
        <v>673</v>
      </c>
      <c r="C277" s="186" t="s">
        <v>584</v>
      </c>
      <c r="D277" s="186" t="s">
        <v>674</v>
      </c>
      <c r="E277" s="253">
        <v>5058</v>
      </c>
      <c r="F277" s="253">
        <v>0</v>
      </c>
      <c r="G277" s="253">
        <v>0</v>
      </c>
      <c r="H277" s="253">
        <v>5058</v>
      </c>
    </row>
    <row r="278" spans="2:8" hidden="1">
      <c r="B278" s="186" t="s">
        <v>675</v>
      </c>
      <c r="C278" s="186" t="s">
        <v>584</v>
      </c>
      <c r="D278" s="186" t="s">
        <v>676</v>
      </c>
      <c r="E278" s="253">
        <v>47931.25</v>
      </c>
      <c r="F278" s="253">
        <v>99505.5</v>
      </c>
      <c r="G278" s="253">
        <v>57042.75</v>
      </c>
      <c r="H278" s="253">
        <v>5468.5</v>
      </c>
    </row>
    <row r="279" spans="2:8" hidden="1">
      <c r="B279" s="186" t="s">
        <v>677</v>
      </c>
      <c r="C279" s="186" t="s">
        <v>584</v>
      </c>
      <c r="D279" s="186" t="s">
        <v>678</v>
      </c>
      <c r="E279" s="253">
        <v>-0.06</v>
      </c>
      <c r="F279" s="253">
        <v>0</v>
      </c>
      <c r="G279" s="253">
        <v>0</v>
      </c>
      <c r="H279" s="253">
        <v>-0.06</v>
      </c>
    </row>
    <row r="280" spans="2:8" hidden="1">
      <c r="B280" s="186" t="s">
        <v>679</v>
      </c>
      <c r="C280" s="186" t="s">
        <v>584</v>
      </c>
      <c r="D280" s="186" t="s">
        <v>680</v>
      </c>
      <c r="E280" s="253">
        <v>140312.5</v>
      </c>
      <c r="F280" s="253">
        <v>0</v>
      </c>
      <c r="G280" s="253">
        <v>0</v>
      </c>
      <c r="H280" s="253">
        <v>140312.5</v>
      </c>
    </row>
    <row r="281" spans="2:8" hidden="1">
      <c r="B281" s="186" t="s">
        <v>681</v>
      </c>
      <c r="C281" s="186" t="s">
        <v>584</v>
      </c>
      <c r="D281" s="186" t="s">
        <v>682</v>
      </c>
      <c r="E281" s="253">
        <v>29799.15</v>
      </c>
      <c r="F281" s="253">
        <v>0</v>
      </c>
      <c r="G281" s="253">
        <v>0</v>
      </c>
      <c r="H281" s="253">
        <v>29799.15</v>
      </c>
    </row>
    <row r="282" spans="2:8" hidden="1">
      <c r="B282" s="186" t="s">
        <v>683</v>
      </c>
      <c r="C282" s="186" t="s">
        <v>584</v>
      </c>
      <c r="D282" s="186" t="s">
        <v>684</v>
      </c>
      <c r="E282" s="253">
        <v>-0.04</v>
      </c>
      <c r="F282" s="253">
        <v>0</v>
      </c>
      <c r="G282" s="253">
        <v>0</v>
      </c>
      <c r="H282" s="253">
        <v>-0.04</v>
      </c>
    </row>
    <row r="283" spans="2:8" hidden="1">
      <c r="B283" s="186" t="s">
        <v>685</v>
      </c>
      <c r="C283" s="186" t="s">
        <v>584</v>
      </c>
      <c r="D283" s="186" t="s">
        <v>686</v>
      </c>
      <c r="E283" s="253">
        <v>406920</v>
      </c>
      <c r="F283" s="253">
        <v>560000</v>
      </c>
      <c r="G283" s="253">
        <v>560000</v>
      </c>
      <c r="H283" s="253">
        <v>406920</v>
      </c>
    </row>
    <row r="284" spans="2:8" hidden="1">
      <c r="B284" s="186" t="s">
        <v>687</v>
      </c>
      <c r="C284" s="186" t="s">
        <v>584</v>
      </c>
      <c r="D284" s="186" t="s">
        <v>688</v>
      </c>
      <c r="E284" s="253">
        <v>109040</v>
      </c>
      <c r="F284" s="253">
        <v>0</v>
      </c>
      <c r="G284" s="253">
        <v>0</v>
      </c>
      <c r="H284" s="253">
        <v>109040</v>
      </c>
    </row>
    <row r="285" spans="2:8" hidden="1">
      <c r="B285" s="186" t="s">
        <v>689</v>
      </c>
      <c r="C285" s="186" t="s">
        <v>584</v>
      </c>
      <c r="D285" s="186" t="s">
        <v>690</v>
      </c>
      <c r="E285" s="253">
        <v>71836.740000000005</v>
      </c>
      <c r="F285" s="253">
        <v>0</v>
      </c>
      <c r="G285" s="253">
        <v>0</v>
      </c>
      <c r="H285" s="253">
        <v>71836.740000000005</v>
      </c>
    </row>
    <row r="286" spans="2:8" hidden="1">
      <c r="B286" s="186" t="s">
        <v>691</v>
      </c>
      <c r="C286" s="186" t="s">
        <v>584</v>
      </c>
      <c r="D286" s="186" t="s">
        <v>692</v>
      </c>
      <c r="E286" s="253">
        <v>433721.59</v>
      </c>
      <c r="F286" s="253">
        <v>0</v>
      </c>
      <c r="G286" s="253">
        <v>0</v>
      </c>
      <c r="H286" s="253">
        <v>433721.59</v>
      </c>
    </row>
    <row r="287" spans="2:8" hidden="1">
      <c r="B287" s="186" t="s">
        <v>693</v>
      </c>
      <c r="C287" s="186" t="s">
        <v>584</v>
      </c>
      <c r="D287" s="186" t="s">
        <v>694</v>
      </c>
      <c r="E287" s="253">
        <v>25444.799999999999</v>
      </c>
      <c r="F287" s="253">
        <v>0</v>
      </c>
      <c r="G287" s="253">
        <v>0</v>
      </c>
      <c r="H287" s="253">
        <v>25444.799999999999</v>
      </c>
    </row>
    <row r="288" spans="2:8" hidden="1">
      <c r="B288" s="186" t="s">
        <v>695</v>
      </c>
      <c r="C288" s="186" t="s">
        <v>584</v>
      </c>
      <c r="D288" s="186" t="s">
        <v>696</v>
      </c>
      <c r="E288" s="253">
        <v>155671.04000000001</v>
      </c>
      <c r="F288" s="253">
        <v>0</v>
      </c>
      <c r="G288" s="253">
        <v>12223.98</v>
      </c>
      <c r="H288" s="253">
        <v>167895.02</v>
      </c>
    </row>
    <row r="289" spans="2:8" hidden="1">
      <c r="B289" s="186" t="s">
        <v>697</v>
      </c>
      <c r="C289" s="186" t="s">
        <v>584</v>
      </c>
      <c r="D289" s="186" t="s">
        <v>698</v>
      </c>
      <c r="E289" s="253">
        <v>1981909.08</v>
      </c>
      <c r="F289" s="253">
        <v>155631.12</v>
      </c>
      <c r="G289" s="253">
        <v>304169.99</v>
      </c>
      <c r="H289" s="253">
        <v>2130447.9500000002</v>
      </c>
    </row>
    <row r="290" spans="2:8" hidden="1">
      <c r="B290" s="186" t="s">
        <v>699</v>
      </c>
      <c r="C290" s="186" t="s">
        <v>584</v>
      </c>
      <c r="D290" s="186" t="s">
        <v>700</v>
      </c>
      <c r="E290" s="253">
        <v>121790.65</v>
      </c>
      <c r="F290" s="253">
        <v>29180.89</v>
      </c>
      <c r="G290" s="253">
        <v>0</v>
      </c>
      <c r="H290" s="253">
        <v>92609.76</v>
      </c>
    </row>
    <row r="291" spans="2:8" hidden="1">
      <c r="B291" s="186" t="s">
        <v>701</v>
      </c>
      <c r="C291" s="186" t="s">
        <v>584</v>
      </c>
      <c r="D291" s="186" t="s">
        <v>702</v>
      </c>
      <c r="E291" s="253">
        <v>69947.14</v>
      </c>
      <c r="F291" s="253">
        <v>0</v>
      </c>
      <c r="G291" s="253">
        <v>0</v>
      </c>
      <c r="H291" s="253">
        <v>69947.14</v>
      </c>
    </row>
    <row r="292" spans="2:8" hidden="1">
      <c r="B292" s="186" t="s">
        <v>703</v>
      </c>
      <c r="C292" s="186" t="s">
        <v>584</v>
      </c>
      <c r="D292" s="186" t="s">
        <v>704</v>
      </c>
      <c r="E292" s="253">
        <v>143003.66</v>
      </c>
      <c r="F292" s="253">
        <v>0</v>
      </c>
      <c r="G292" s="253">
        <v>0</v>
      </c>
      <c r="H292" s="253">
        <v>143003.66</v>
      </c>
    </row>
    <row r="293" spans="2:8" hidden="1">
      <c r="B293" s="186" t="s">
        <v>705</v>
      </c>
      <c r="C293" s="186" t="s">
        <v>584</v>
      </c>
      <c r="D293" s="186" t="s">
        <v>706</v>
      </c>
      <c r="E293" s="253">
        <v>543364.35</v>
      </c>
      <c r="F293" s="253">
        <v>76944</v>
      </c>
      <c r="G293" s="253">
        <v>15680</v>
      </c>
      <c r="H293" s="253">
        <v>482100.35</v>
      </c>
    </row>
    <row r="294" spans="2:8" hidden="1">
      <c r="B294" s="186" t="s">
        <v>707</v>
      </c>
      <c r="C294" s="186" t="s">
        <v>584</v>
      </c>
      <c r="D294" s="186" t="s">
        <v>708</v>
      </c>
      <c r="E294" s="253">
        <v>32480</v>
      </c>
      <c r="F294" s="253">
        <v>0</v>
      </c>
      <c r="G294" s="253">
        <v>0</v>
      </c>
      <c r="H294" s="253">
        <v>32480</v>
      </c>
    </row>
    <row r="295" spans="2:8" hidden="1">
      <c r="B295" s="186" t="s">
        <v>1565</v>
      </c>
      <c r="C295" s="186" t="s">
        <v>584</v>
      </c>
      <c r="D295" s="186" t="s">
        <v>1566</v>
      </c>
      <c r="E295" s="253">
        <v>5800</v>
      </c>
      <c r="F295" s="253">
        <v>0</v>
      </c>
      <c r="G295" s="253">
        <v>0</v>
      </c>
      <c r="H295" s="253">
        <v>5800</v>
      </c>
    </row>
    <row r="296" spans="2:8" hidden="1">
      <c r="B296" s="186" t="s">
        <v>709</v>
      </c>
      <c r="C296" s="186" t="s">
        <v>584</v>
      </c>
      <c r="D296" s="186" t="s">
        <v>710</v>
      </c>
      <c r="E296" s="253">
        <v>4314.3599999999997</v>
      </c>
      <c r="F296" s="253">
        <v>0</v>
      </c>
      <c r="G296" s="253">
        <v>0</v>
      </c>
      <c r="H296" s="253">
        <v>4314.3599999999997</v>
      </c>
    </row>
    <row r="297" spans="2:8" hidden="1">
      <c r="B297" s="186" t="s">
        <v>711</v>
      </c>
      <c r="C297" s="186" t="s">
        <v>584</v>
      </c>
      <c r="D297" s="186" t="s">
        <v>712</v>
      </c>
      <c r="E297" s="253">
        <v>323498.34000000003</v>
      </c>
      <c r="F297" s="253">
        <v>0</v>
      </c>
      <c r="G297" s="253">
        <v>0</v>
      </c>
      <c r="H297" s="253">
        <v>323498.34000000003</v>
      </c>
    </row>
    <row r="298" spans="2:8" hidden="1">
      <c r="B298" s="186" t="s">
        <v>713</v>
      </c>
      <c r="C298" s="186" t="s">
        <v>584</v>
      </c>
      <c r="D298" s="186" t="s">
        <v>714</v>
      </c>
      <c r="E298" s="253">
        <v>33787.9</v>
      </c>
      <c r="F298" s="253">
        <v>28889.66</v>
      </c>
      <c r="G298" s="253">
        <v>35242.339999999997</v>
      </c>
      <c r="H298" s="253">
        <v>40140.58</v>
      </c>
    </row>
    <row r="299" spans="2:8" hidden="1">
      <c r="B299" s="186" t="s">
        <v>715</v>
      </c>
      <c r="C299" s="186" t="s">
        <v>584</v>
      </c>
      <c r="D299" s="186" t="s">
        <v>716</v>
      </c>
      <c r="E299" s="253">
        <v>129320</v>
      </c>
      <c r="F299" s="253">
        <v>0</v>
      </c>
      <c r="G299" s="253">
        <v>0</v>
      </c>
      <c r="H299" s="253">
        <v>129320</v>
      </c>
    </row>
    <row r="300" spans="2:8" hidden="1">
      <c r="B300" s="186" t="s">
        <v>717</v>
      </c>
      <c r="C300" s="186" t="s">
        <v>584</v>
      </c>
      <c r="D300" s="186" t="s">
        <v>718</v>
      </c>
      <c r="E300" s="253">
        <v>822229.44</v>
      </c>
      <c r="F300" s="253">
        <v>0</v>
      </c>
      <c r="G300" s="253">
        <v>0</v>
      </c>
      <c r="H300" s="253">
        <v>822229.44</v>
      </c>
    </row>
    <row r="301" spans="2:8" hidden="1">
      <c r="B301" s="186" t="s">
        <v>719</v>
      </c>
      <c r="C301" s="186" t="s">
        <v>584</v>
      </c>
      <c r="D301" s="186" t="s">
        <v>720</v>
      </c>
      <c r="E301" s="253">
        <v>270834.28999999998</v>
      </c>
      <c r="F301" s="253">
        <v>126133.97</v>
      </c>
      <c r="G301" s="253">
        <v>7669.85</v>
      </c>
      <c r="H301" s="253">
        <v>152370.17000000001</v>
      </c>
    </row>
    <row r="302" spans="2:8" hidden="1">
      <c r="B302" s="186" t="s">
        <v>721</v>
      </c>
      <c r="C302" s="186" t="s">
        <v>584</v>
      </c>
      <c r="D302" s="186" t="s">
        <v>722</v>
      </c>
      <c r="E302" s="253">
        <v>0.06</v>
      </c>
      <c r="F302" s="253">
        <v>0</v>
      </c>
      <c r="G302" s="253">
        <v>0</v>
      </c>
      <c r="H302" s="253">
        <v>0.06</v>
      </c>
    </row>
    <row r="303" spans="2:8" hidden="1">
      <c r="B303" s="186" t="s">
        <v>723</v>
      </c>
      <c r="C303" s="186" t="s">
        <v>584</v>
      </c>
      <c r="D303" s="186" t="s">
        <v>724</v>
      </c>
      <c r="E303" s="253">
        <v>5572</v>
      </c>
      <c r="F303" s="253">
        <v>0</v>
      </c>
      <c r="G303" s="253">
        <v>0</v>
      </c>
      <c r="H303" s="253">
        <v>5572</v>
      </c>
    </row>
    <row r="304" spans="2:8" hidden="1">
      <c r="B304" s="186" t="s">
        <v>725</v>
      </c>
      <c r="C304" s="186" t="s">
        <v>584</v>
      </c>
      <c r="D304" s="186" t="s">
        <v>726</v>
      </c>
      <c r="E304" s="253">
        <v>12183.75</v>
      </c>
      <c r="F304" s="253">
        <v>0</v>
      </c>
      <c r="G304" s="253">
        <v>0</v>
      </c>
      <c r="H304" s="253">
        <v>12183.75</v>
      </c>
    </row>
    <row r="305" spans="2:8" hidden="1">
      <c r="B305" s="186" t="s">
        <v>727</v>
      </c>
      <c r="C305" s="186" t="s">
        <v>584</v>
      </c>
      <c r="D305" s="186" t="s">
        <v>728</v>
      </c>
      <c r="E305" s="253">
        <v>-30541.84</v>
      </c>
      <c r="F305" s="253">
        <v>0</v>
      </c>
      <c r="G305" s="253">
        <v>0</v>
      </c>
      <c r="H305" s="253">
        <v>-30541.84</v>
      </c>
    </row>
    <row r="306" spans="2:8" hidden="1">
      <c r="B306" s="186" t="s">
        <v>729</v>
      </c>
      <c r="C306" s="186" t="s">
        <v>584</v>
      </c>
      <c r="D306" s="186" t="s">
        <v>730</v>
      </c>
      <c r="E306" s="253">
        <v>739712.36</v>
      </c>
      <c r="F306" s="253">
        <v>117128.45</v>
      </c>
      <c r="G306" s="253">
        <v>117045.63</v>
      </c>
      <c r="H306" s="253">
        <v>739629.54</v>
      </c>
    </row>
    <row r="307" spans="2:8" hidden="1">
      <c r="B307" s="186" t="s">
        <v>731</v>
      </c>
      <c r="C307" s="186" t="s">
        <v>584</v>
      </c>
      <c r="D307" s="186" t="s">
        <v>732</v>
      </c>
      <c r="E307" s="253">
        <v>1707005.58</v>
      </c>
      <c r="F307" s="253">
        <v>0</v>
      </c>
      <c r="G307" s="253">
        <v>0</v>
      </c>
      <c r="H307" s="253">
        <v>1707005.58</v>
      </c>
    </row>
    <row r="308" spans="2:8" hidden="1">
      <c r="B308" s="186" t="s">
        <v>733</v>
      </c>
      <c r="C308" s="186" t="s">
        <v>584</v>
      </c>
      <c r="D308" s="186" t="s">
        <v>734</v>
      </c>
      <c r="E308" s="253">
        <v>145767.23000000001</v>
      </c>
      <c r="F308" s="253">
        <v>35280</v>
      </c>
      <c r="G308" s="253">
        <v>55220</v>
      </c>
      <c r="H308" s="253">
        <v>165707.23000000001</v>
      </c>
    </row>
    <row r="309" spans="2:8" hidden="1">
      <c r="B309" s="186" t="s">
        <v>735</v>
      </c>
      <c r="C309" s="186" t="s">
        <v>584</v>
      </c>
      <c r="D309" s="186" t="s">
        <v>736</v>
      </c>
      <c r="E309" s="253">
        <v>1439760.44</v>
      </c>
      <c r="F309" s="253">
        <v>84784.8</v>
      </c>
      <c r="G309" s="253">
        <v>73904.800000000003</v>
      </c>
      <c r="H309" s="253">
        <v>1428880.44</v>
      </c>
    </row>
    <row r="310" spans="2:8" hidden="1">
      <c r="B310" s="186" t="s">
        <v>737</v>
      </c>
      <c r="C310" s="186" t="s">
        <v>584</v>
      </c>
      <c r="D310" s="186" t="s">
        <v>738</v>
      </c>
      <c r="E310" s="253">
        <v>331227.5</v>
      </c>
      <c r="F310" s="253">
        <v>276875</v>
      </c>
      <c r="G310" s="253">
        <v>221500</v>
      </c>
      <c r="H310" s="253">
        <v>275852.5</v>
      </c>
    </row>
    <row r="311" spans="2:8" hidden="1">
      <c r="B311" s="186" t="s">
        <v>739</v>
      </c>
      <c r="C311" s="186" t="s">
        <v>584</v>
      </c>
      <c r="D311" s="186" t="s">
        <v>740</v>
      </c>
      <c r="E311" s="253">
        <v>17212.5</v>
      </c>
      <c r="F311" s="253">
        <v>0</v>
      </c>
      <c r="G311" s="253">
        <v>0</v>
      </c>
      <c r="H311" s="253">
        <v>17212.5</v>
      </c>
    </row>
    <row r="312" spans="2:8" hidden="1">
      <c r="B312" s="186" t="s">
        <v>741</v>
      </c>
      <c r="C312" s="186" t="s">
        <v>584</v>
      </c>
      <c r="D312" s="186" t="s">
        <v>742</v>
      </c>
      <c r="E312" s="253">
        <v>458857.07</v>
      </c>
      <c r="F312" s="253">
        <v>1110356.51</v>
      </c>
      <c r="G312" s="253">
        <v>435725.58</v>
      </c>
      <c r="H312" s="253">
        <v>-215773.86</v>
      </c>
    </row>
    <row r="313" spans="2:8" hidden="1">
      <c r="B313" s="186" t="s">
        <v>743</v>
      </c>
      <c r="C313" s="186" t="s">
        <v>584</v>
      </c>
      <c r="D313" s="186" t="s">
        <v>744</v>
      </c>
      <c r="E313" s="253">
        <v>2540934.7999999998</v>
      </c>
      <c r="F313" s="253">
        <v>678146.7</v>
      </c>
      <c r="G313" s="253">
        <v>525000</v>
      </c>
      <c r="H313" s="253">
        <v>2387788.1</v>
      </c>
    </row>
    <row r="314" spans="2:8" hidden="1">
      <c r="B314" s="186" t="s">
        <v>745</v>
      </c>
      <c r="C314" s="186" t="s">
        <v>584</v>
      </c>
      <c r="D314" s="186" t="s">
        <v>746</v>
      </c>
      <c r="E314" s="253">
        <v>25109.95</v>
      </c>
      <c r="F314" s="253">
        <v>0</v>
      </c>
      <c r="G314" s="253">
        <v>0</v>
      </c>
      <c r="H314" s="253">
        <v>25109.95</v>
      </c>
    </row>
    <row r="315" spans="2:8" hidden="1">
      <c r="B315" s="186" t="s">
        <v>747</v>
      </c>
      <c r="C315" s="186" t="s">
        <v>584</v>
      </c>
      <c r="D315" s="186" t="s">
        <v>748</v>
      </c>
      <c r="E315" s="253">
        <v>71872.92</v>
      </c>
      <c r="F315" s="253">
        <v>0</v>
      </c>
      <c r="G315" s="253">
        <v>0</v>
      </c>
      <c r="H315" s="253">
        <v>71872.92</v>
      </c>
    </row>
    <row r="316" spans="2:8" hidden="1">
      <c r="B316" s="186" t="s">
        <v>749</v>
      </c>
      <c r="C316" s="186" t="s">
        <v>584</v>
      </c>
      <c r="D316" s="186" t="s">
        <v>750</v>
      </c>
      <c r="E316" s="253">
        <v>-0.01</v>
      </c>
      <c r="F316" s="253">
        <v>0</v>
      </c>
      <c r="G316" s="253">
        <v>0</v>
      </c>
      <c r="H316" s="253">
        <v>-0.01</v>
      </c>
    </row>
    <row r="317" spans="2:8" hidden="1">
      <c r="B317" s="186" t="s">
        <v>751</v>
      </c>
      <c r="C317" s="186" t="s">
        <v>584</v>
      </c>
      <c r="D317" s="186" t="s">
        <v>752</v>
      </c>
      <c r="E317" s="253">
        <v>10470.82</v>
      </c>
      <c r="F317" s="253">
        <v>0</v>
      </c>
      <c r="G317" s="253">
        <v>0</v>
      </c>
      <c r="H317" s="253">
        <v>10470.82</v>
      </c>
    </row>
    <row r="318" spans="2:8" hidden="1">
      <c r="B318" s="186" t="s">
        <v>753</v>
      </c>
      <c r="C318" s="186" t="s">
        <v>584</v>
      </c>
      <c r="D318" s="186" t="s">
        <v>754</v>
      </c>
      <c r="E318" s="253">
        <v>24425.51</v>
      </c>
      <c r="F318" s="253">
        <v>18827.5</v>
      </c>
      <c r="G318" s="253">
        <v>0</v>
      </c>
      <c r="H318" s="253">
        <v>5598.01</v>
      </c>
    </row>
    <row r="319" spans="2:8" hidden="1">
      <c r="B319" s="186" t="s">
        <v>755</v>
      </c>
      <c r="C319" s="186" t="s">
        <v>584</v>
      </c>
      <c r="D319" s="186" t="s">
        <v>756</v>
      </c>
      <c r="E319" s="253">
        <v>0.19</v>
      </c>
      <c r="F319" s="253">
        <v>0</v>
      </c>
      <c r="G319" s="253">
        <v>0</v>
      </c>
      <c r="H319" s="253">
        <v>0.19</v>
      </c>
    </row>
    <row r="320" spans="2:8" hidden="1">
      <c r="B320" s="186" t="s">
        <v>757</v>
      </c>
      <c r="C320" s="186" t="s">
        <v>584</v>
      </c>
      <c r="D320" s="186" t="s">
        <v>758</v>
      </c>
      <c r="E320" s="253">
        <v>107338.79</v>
      </c>
      <c r="F320" s="253">
        <v>10243.75</v>
      </c>
      <c r="G320" s="253">
        <v>0</v>
      </c>
      <c r="H320" s="253">
        <v>97095.039999999994</v>
      </c>
    </row>
    <row r="321" spans="2:8" hidden="1">
      <c r="B321" s="186" t="s">
        <v>759</v>
      </c>
      <c r="C321" s="186" t="s">
        <v>584</v>
      </c>
      <c r="D321" s="186" t="s">
        <v>760</v>
      </c>
      <c r="E321" s="253">
        <v>253686.27</v>
      </c>
      <c r="F321" s="253">
        <v>0</v>
      </c>
      <c r="G321" s="253">
        <v>0</v>
      </c>
      <c r="H321" s="253">
        <v>253686.27</v>
      </c>
    </row>
    <row r="322" spans="2:8" hidden="1">
      <c r="B322" s="186" t="s">
        <v>761</v>
      </c>
      <c r="C322" s="186" t="s">
        <v>584</v>
      </c>
      <c r="D322" s="186" t="s">
        <v>762</v>
      </c>
      <c r="E322" s="253">
        <v>1623086.44</v>
      </c>
      <c r="F322" s="253">
        <v>0</v>
      </c>
      <c r="G322" s="253">
        <v>36736</v>
      </c>
      <c r="H322" s="253">
        <v>1659822.44</v>
      </c>
    </row>
    <row r="323" spans="2:8" hidden="1">
      <c r="B323" s="186" t="s">
        <v>763</v>
      </c>
      <c r="C323" s="186" t="s">
        <v>584</v>
      </c>
      <c r="D323" s="186" t="s">
        <v>764</v>
      </c>
      <c r="E323" s="253">
        <v>40903.83</v>
      </c>
      <c r="F323" s="253">
        <v>0</v>
      </c>
      <c r="G323" s="253">
        <v>0</v>
      </c>
      <c r="H323" s="253">
        <v>40903.83</v>
      </c>
    </row>
    <row r="324" spans="2:8" hidden="1">
      <c r="B324" s="186" t="s">
        <v>765</v>
      </c>
      <c r="C324" s="186" t="s">
        <v>584</v>
      </c>
      <c r="D324" s="186" t="s">
        <v>766</v>
      </c>
      <c r="E324" s="253">
        <v>129775.81</v>
      </c>
      <c r="F324" s="253">
        <v>0</v>
      </c>
      <c r="G324" s="253">
        <v>147697.92000000001</v>
      </c>
      <c r="H324" s="253">
        <v>277473.73</v>
      </c>
    </row>
    <row r="325" spans="2:8" hidden="1">
      <c r="B325" s="186" t="s">
        <v>767</v>
      </c>
      <c r="C325" s="186" t="s">
        <v>584</v>
      </c>
      <c r="D325" s="186" t="s">
        <v>768</v>
      </c>
      <c r="E325" s="253">
        <v>107967.01</v>
      </c>
      <c r="F325" s="253">
        <v>0</v>
      </c>
      <c r="G325" s="253">
        <v>0</v>
      </c>
      <c r="H325" s="253">
        <v>107967.01</v>
      </c>
    </row>
    <row r="326" spans="2:8" hidden="1">
      <c r="B326" s="186" t="s">
        <v>769</v>
      </c>
      <c r="C326" s="186" t="s">
        <v>584</v>
      </c>
      <c r="D326" s="186" t="s">
        <v>770</v>
      </c>
      <c r="E326" s="253">
        <v>279541.59999999998</v>
      </c>
      <c r="F326" s="253">
        <v>50400</v>
      </c>
      <c r="G326" s="253">
        <v>35840</v>
      </c>
      <c r="H326" s="253">
        <v>264981.59999999998</v>
      </c>
    </row>
    <row r="327" spans="2:8" hidden="1">
      <c r="B327" s="186" t="s">
        <v>771</v>
      </c>
      <c r="C327" s="186" t="s">
        <v>584</v>
      </c>
      <c r="D327" s="186" t="s">
        <v>772</v>
      </c>
      <c r="E327" s="253">
        <v>24275.07</v>
      </c>
      <c r="F327" s="253">
        <v>0</v>
      </c>
      <c r="G327" s="253">
        <v>0</v>
      </c>
      <c r="H327" s="253">
        <v>24275.07</v>
      </c>
    </row>
    <row r="328" spans="2:8" hidden="1">
      <c r="B328" s="186" t="s">
        <v>773</v>
      </c>
      <c r="C328" s="186" t="s">
        <v>584</v>
      </c>
      <c r="D328" s="186" t="s">
        <v>774</v>
      </c>
      <c r="E328" s="253">
        <v>27107.96</v>
      </c>
      <c r="F328" s="253">
        <v>8211.5499999999993</v>
      </c>
      <c r="G328" s="253">
        <v>0</v>
      </c>
      <c r="H328" s="253">
        <v>18896.41</v>
      </c>
    </row>
    <row r="329" spans="2:8" hidden="1">
      <c r="B329" s="186" t="s">
        <v>775</v>
      </c>
      <c r="C329" s="186" t="s">
        <v>584</v>
      </c>
      <c r="D329" s="186" t="s">
        <v>776</v>
      </c>
      <c r="E329" s="253">
        <v>61400</v>
      </c>
      <c r="F329" s="253">
        <v>0</v>
      </c>
      <c r="G329" s="253">
        <v>0</v>
      </c>
      <c r="H329" s="253">
        <v>61400</v>
      </c>
    </row>
    <row r="330" spans="2:8" hidden="1">
      <c r="B330" s="186" t="s">
        <v>777</v>
      </c>
      <c r="C330" s="186" t="s">
        <v>584</v>
      </c>
      <c r="D330" s="186" t="s">
        <v>778</v>
      </c>
      <c r="E330" s="253">
        <v>176347.93</v>
      </c>
      <c r="F330" s="253">
        <v>0</v>
      </c>
      <c r="G330" s="253">
        <v>0</v>
      </c>
      <c r="H330" s="253">
        <v>176347.93</v>
      </c>
    </row>
    <row r="331" spans="2:8" hidden="1">
      <c r="B331" s="186" t="s">
        <v>779</v>
      </c>
      <c r="C331" s="186" t="s">
        <v>584</v>
      </c>
      <c r="D331" s="186" t="s">
        <v>780</v>
      </c>
      <c r="E331" s="253">
        <v>52776.14</v>
      </c>
      <c r="F331" s="253">
        <v>0</v>
      </c>
      <c r="G331" s="253">
        <v>0</v>
      </c>
      <c r="H331" s="253">
        <v>52776.14</v>
      </c>
    </row>
    <row r="332" spans="2:8" hidden="1">
      <c r="B332" s="186" t="s">
        <v>781</v>
      </c>
      <c r="C332" s="186" t="s">
        <v>584</v>
      </c>
      <c r="D332" s="186" t="s">
        <v>782</v>
      </c>
      <c r="E332" s="253">
        <v>35280</v>
      </c>
      <c r="F332" s="253">
        <v>0</v>
      </c>
      <c r="G332" s="253">
        <v>0</v>
      </c>
      <c r="H332" s="253">
        <v>35280</v>
      </c>
    </row>
    <row r="333" spans="2:8" hidden="1">
      <c r="B333" s="186" t="s">
        <v>783</v>
      </c>
      <c r="C333" s="186" t="s">
        <v>584</v>
      </c>
      <c r="D333" s="186" t="s">
        <v>784</v>
      </c>
      <c r="E333" s="253">
        <v>20096.71</v>
      </c>
      <c r="F333" s="253">
        <v>0</v>
      </c>
      <c r="G333" s="253">
        <v>0</v>
      </c>
      <c r="H333" s="253">
        <v>20096.71</v>
      </c>
    </row>
    <row r="334" spans="2:8" hidden="1">
      <c r="B334" s="186" t="s">
        <v>785</v>
      </c>
      <c r="C334" s="186" t="s">
        <v>584</v>
      </c>
      <c r="D334" s="186" t="s">
        <v>786</v>
      </c>
      <c r="E334" s="253">
        <v>79215.679999999993</v>
      </c>
      <c r="F334" s="253">
        <v>98044.21</v>
      </c>
      <c r="G334" s="253">
        <v>44898.05</v>
      </c>
      <c r="H334" s="253">
        <v>26069.52</v>
      </c>
    </row>
    <row r="335" spans="2:8" hidden="1">
      <c r="B335" s="186" t="s">
        <v>787</v>
      </c>
      <c r="C335" s="186" t="s">
        <v>584</v>
      </c>
      <c r="D335" s="186" t="s">
        <v>788</v>
      </c>
      <c r="E335" s="253">
        <v>116890.59</v>
      </c>
      <c r="F335" s="253">
        <v>803.88</v>
      </c>
      <c r="G335" s="253">
        <v>132509.23000000001</v>
      </c>
      <c r="H335" s="253">
        <v>248595.94</v>
      </c>
    </row>
    <row r="336" spans="2:8" hidden="1">
      <c r="B336" s="186" t="s">
        <v>791</v>
      </c>
      <c r="C336" s="186" t="s">
        <v>584</v>
      </c>
      <c r="D336" s="186" t="s">
        <v>792</v>
      </c>
      <c r="E336" s="253">
        <v>-2484.67</v>
      </c>
      <c r="F336" s="253">
        <v>1264</v>
      </c>
      <c r="G336" s="253">
        <v>1264.1099999999999</v>
      </c>
      <c r="H336" s="253">
        <v>-2484.56</v>
      </c>
    </row>
    <row r="337" spans="2:8" hidden="1">
      <c r="B337" s="186" t="s">
        <v>793</v>
      </c>
      <c r="C337" s="186" t="s">
        <v>584</v>
      </c>
      <c r="D337" s="186" t="s">
        <v>794</v>
      </c>
      <c r="E337" s="253">
        <v>726.38</v>
      </c>
      <c r="F337" s="253">
        <v>321179.3</v>
      </c>
      <c r="G337" s="253">
        <v>325995.02</v>
      </c>
      <c r="H337" s="253">
        <v>5542.1</v>
      </c>
    </row>
    <row r="338" spans="2:8" hidden="1">
      <c r="B338" s="186" t="s">
        <v>795</v>
      </c>
      <c r="C338" s="186" t="s">
        <v>584</v>
      </c>
      <c r="D338" s="186" t="s">
        <v>796</v>
      </c>
      <c r="E338" s="253">
        <v>0.01</v>
      </c>
      <c r="F338" s="253">
        <v>0</v>
      </c>
      <c r="G338" s="253">
        <v>0</v>
      </c>
      <c r="H338" s="253">
        <v>0.01</v>
      </c>
    </row>
    <row r="339" spans="2:8" hidden="1">
      <c r="B339" s="186" t="s">
        <v>797</v>
      </c>
      <c r="C339" s="186" t="s">
        <v>584</v>
      </c>
      <c r="D339" s="186" t="s">
        <v>798</v>
      </c>
      <c r="E339" s="253">
        <v>-14152</v>
      </c>
      <c r="F339" s="253">
        <v>0</v>
      </c>
      <c r="G339" s="253">
        <v>0</v>
      </c>
      <c r="H339" s="253">
        <v>-14152</v>
      </c>
    </row>
    <row r="340" spans="2:8" hidden="1">
      <c r="B340" s="186" t="s">
        <v>799</v>
      </c>
      <c r="C340" s="186" t="s">
        <v>584</v>
      </c>
      <c r="D340" s="186" t="s">
        <v>800</v>
      </c>
      <c r="E340" s="253">
        <v>18982.400000000001</v>
      </c>
      <c r="F340" s="253">
        <v>0</v>
      </c>
      <c r="G340" s="253">
        <v>0</v>
      </c>
      <c r="H340" s="253">
        <v>18982.400000000001</v>
      </c>
    </row>
    <row r="341" spans="2:8" hidden="1">
      <c r="B341" s="186" t="s">
        <v>801</v>
      </c>
      <c r="C341" s="186" t="s">
        <v>584</v>
      </c>
      <c r="D341" s="186" t="s">
        <v>802</v>
      </c>
      <c r="E341" s="253">
        <v>12237.93</v>
      </c>
      <c r="F341" s="253">
        <v>0</v>
      </c>
      <c r="G341" s="253">
        <v>0</v>
      </c>
      <c r="H341" s="253">
        <v>12237.93</v>
      </c>
    </row>
    <row r="342" spans="2:8" hidden="1">
      <c r="B342" s="186" t="s">
        <v>803</v>
      </c>
      <c r="C342" s="186" t="s">
        <v>584</v>
      </c>
      <c r="D342" s="186" t="s">
        <v>804</v>
      </c>
      <c r="E342" s="253">
        <v>0</v>
      </c>
      <c r="F342" s="253">
        <v>4000</v>
      </c>
      <c r="G342" s="253">
        <v>4000</v>
      </c>
      <c r="H342" s="253">
        <v>0</v>
      </c>
    </row>
    <row r="343" spans="2:8" hidden="1">
      <c r="B343" s="186" t="s">
        <v>805</v>
      </c>
      <c r="C343" s="186" t="s">
        <v>584</v>
      </c>
      <c r="D343" s="186" t="s">
        <v>806</v>
      </c>
      <c r="E343" s="253">
        <v>3376.57</v>
      </c>
      <c r="F343" s="253">
        <v>0</v>
      </c>
      <c r="G343" s="253">
        <v>0</v>
      </c>
      <c r="H343" s="253">
        <v>3376.57</v>
      </c>
    </row>
    <row r="344" spans="2:8" hidden="1">
      <c r="B344" s="186" t="s">
        <v>807</v>
      </c>
      <c r="C344" s="186" t="s">
        <v>584</v>
      </c>
      <c r="D344" s="186" t="s">
        <v>808</v>
      </c>
      <c r="E344" s="253">
        <v>257.76</v>
      </c>
      <c r="F344" s="253">
        <v>0</v>
      </c>
      <c r="G344" s="253">
        <v>26772.35</v>
      </c>
      <c r="H344" s="253">
        <v>27030.11</v>
      </c>
    </row>
    <row r="345" spans="2:8" hidden="1">
      <c r="B345" s="186" t="s">
        <v>811</v>
      </c>
      <c r="C345" s="186" t="s">
        <v>584</v>
      </c>
      <c r="D345" s="186" t="s">
        <v>812</v>
      </c>
      <c r="E345" s="253">
        <v>1667</v>
      </c>
      <c r="F345" s="253">
        <v>0</v>
      </c>
      <c r="G345" s="253">
        <v>0</v>
      </c>
      <c r="H345" s="253">
        <v>1667</v>
      </c>
    </row>
    <row r="346" spans="2:8" hidden="1">
      <c r="B346" s="186" t="s">
        <v>813</v>
      </c>
      <c r="C346" s="186" t="s">
        <v>584</v>
      </c>
      <c r="D346" s="186" t="s">
        <v>814</v>
      </c>
      <c r="E346" s="253">
        <v>907</v>
      </c>
      <c r="F346" s="253">
        <v>0</v>
      </c>
      <c r="G346" s="253">
        <v>0</v>
      </c>
      <c r="H346" s="253">
        <v>907</v>
      </c>
    </row>
    <row r="347" spans="2:8" hidden="1">
      <c r="B347" s="186" t="s">
        <v>815</v>
      </c>
      <c r="C347" s="186" t="s">
        <v>584</v>
      </c>
      <c r="D347" s="186" t="s">
        <v>816</v>
      </c>
      <c r="E347" s="253">
        <v>-64671.839999999997</v>
      </c>
      <c r="F347" s="253">
        <v>0</v>
      </c>
      <c r="G347" s="253">
        <v>0</v>
      </c>
      <c r="H347" s="253">
        <v>-64671.839999999997</v>
      </c>
    </row>
    <row r="348" spans="2:8" hidden="1">
      <c r="B348" s="186" t="s">
        <v>817</v>
      </c>
      <c r="C348" s="186" t="s">
        <v>584</v>
      </c>
      <c r="D348" s="186" t="s">
        <v>818</v>
      </c>
      <c r="E348" s="253">
        <v>326027.18</v>
      </c>
      <c r="F348" s="253">
        <v>0</v>
      </c>
      <c r="G348" s="253">
        <v>0</v>
      </c>
      <c r="H348" s="253">
        <v>326027.18</v>
      </c>
    </row>
    <row r="349" spans="2:8" hidden="1">
      <c r="B349" s="186" t="s">
        <v>819</v>
      </c>
      <c r="C349" s="186" t="s">
        <v>584</v>
      </c>
      <c r="D349" s="186" t="s">
        <v>820</v>
      </c>
      <c r="E349" s="253">
        <v>511</v>
      </c>
      <c r="F349" s="253">
        <v>0</v>
      </c>
      <c r="G349" s="253">
        <v>0</v>
      </c>
      <c r="H349" s="253">
        <v>511</v>
      </c>
    </row>
    <row r="350" spans="2:8" hidden="1">
      <c r="B350" s="186" t="s">
        <v>821</v>
      </c>
      <c r="C350" s="186" t="s">
        <v>584</v>
      </c>
      <c r="D350" s="186" t="s">
        <v>822</v>
      </c>
      <c r="E350" s="253">
        <v>690</v>
      </c>
      <c r="F350" s="253">
        <v>0</v>
      </c>
      <c r="G350" s="253">
        <v>0</v>
      </c>
      <c r="H350" s="253">
        <v>690</v>
      </c>
    </row>
    <row r="351" spans="2:8" hidden="1">
      <c r="B351" s="186" t="s">
        <v>823</v>
      </c>
      <c r="C351" s="186" t="s">
        <v>584</v>
      </c>
      <c r="D351" s="186" t="s">
        <v>824</v>
      </c>
      <c r="E351" s="253">
        <v>2001.1</v>
      </c>
      <c r="F351" s="253">
        <v>0</v>
      </c>
      <c r="G351" s="253">
        <v>0</v>
      </c>
      <c r="H351" s="253">
        <v>2001.1</v>
      </c>
    </row>
    <row r="352" spans="2:8" hidden="1">
      <c r="B352" s="186" t="s">
        <v>825</v>
      </c>
      <c r="C352" s="186" t="s">
        <v>584</v>
      </c>
      <c r="D352" s="186" t="s">
        <v>826</v>
      </c>
      <c r="E352" s="253">
        <v>675</v>
      </c>
      <c r="F352" s="253">
        <v>0</v>
      </c>
      <c r="G352" s="253">
        <v>0</v>
      </c>
      <c r="H352" s="253">
        <v>675</v>
      </c>
    </row>
    <row r="353" spans="2:8">
      <c r="B353" s="186" t="s">
        <v>827</v>
      </c>
      <c r="C353" s="186" t="s">
        <v>584</v>
      </c>
      <c r="D353" s="186" t="s">
        <v>828</v>
      </c>
      <c r="E353" s="253">
        <v>1942</v>
      </c>
      <c r="F353" s="253">
        <v>0</v>
      </c>
      <c r="G353" s="253">
        <v>0</v>
      </c>
      <c r="H353" s="253">
        <v>1942</v>
      </c>
    </row>
    <row r="354" spans="2:8" hidden="1">
      <c r="B354" s="186" t="s">
        <v>829</v>
      </c>
      <c r="C354" s="186" t="s">
        <v>584</v>
      </c>
      <c r="D354" s="186" t="s">
        <v>830</v>
      </c>
      <c r="E354" s="253">
        <v>-259.66000000000003</v>
      </c>
      <c r="F354" s="253">
        <v>0</v>
      </c>
      <c r="G354" s="253">
        <v>0</v>
      </c>
      <c r="H354" s="253">
        <v>-259.66000000000003</v>
      </c>
    </row>
    <row r="355" spans="2:8" hidden="1">
      <c r="B355" s="186" t="s">
        <v>831</v>
      </c>
      <c r="C355" s="186" t="s">
        <v>584</v>
      </c>
      <c r="D355" s="186" t="s">
        <v>832</v>
      </c>
      <c r="E355" s="253">
        <v>420</v>
      </c>
      <c r="F355" s="253">
        <v>0</v>
      </c>
      <c r="G355" s="253">
        <v>0</v>
      </c>
      <c r="H355" s="253">
        <v>420</v>
      </c>
    </row>
    <row r="356" spans="2:8" hidden="1">
      <c r="B356" s="186" t="s">
        <v>833</v>
      </c>
      <c r="C356" s="186" t="s">
        <v>584</v>
      </c>
      <c r="D356" s="186" t="s">
        <v>834</v>
      </c>
      <c r="E356" s="253">
        <v>-102303.75</v>
      </c>
      <c r="F356" s="253">
        <v>0</v>
      </c>
      <c r="G356" s="253">
        <v>0</v>
      </c>
      <c r="H356" s="253">
        <v>-102303.75</v>
      </c>
    </row>
    <row r="357" spans="2:8" hidden="1">
      <c r="B357" s="186" t="s">
        <v>835</v>
      </c>
      <c r="C357" s="186" t="s">
        <v>584</v>
      </c>
      <c r="D357" s="186" t="s">
        <v>836</v>
      </c>
      <c r="E357" s="253">
        <v>22271.46</v>
      </c>
      <c r="F357" s="253">
        <v>0</v>
      </c>
      <c r="G357" s="253">
        <v>0</v>
      </c>
      <c r="H357" s="253">
        <v>22271.46</v>
      </c>
    </row>
    <row r="358" spans="2:8" hidden="1">
      <c r="B358" s="186" t="s">
        <v>837</v>
      </c>
      <c r="C358" s="186" t="s">
        <v>584</v>
      </c>
      <c r="D358" s="186" t="s">
        <v>838</v>
      </c>
      <c r="E358" s="253">
        <v>-1334</v>
      </c>
      <c r="F358" s="253">
        <v>0</v>
      </c>
      <c r="G358" s="253">
        <v>0</v>
      </c>
      <c r="H358" s="253">
        <v>-1334</v>
      </c>
    </row>
    <row r="359" spans="2:8" hidden="1">
      <c r="B359" s="186" t="s">
        <v>839</v>
      </c>
      <c r="C359" s="186" t="s">
        <v>584</v>
      </c>
      <c r="D359" s="186" t="s">
        <v>840</v>
      </c>
      <c r="E359" s="253">
        <v>290</v>
      </c>
      <c r="F359" s="253">
        <v>0</v>
      </c>
      <c r="G359" s="253">
        <v>0</v>
      </c>
      <c r="H359" s="253">
        <v>290</v>
      </c>
    </row>
    <row r="360" spans="2:8" hidden="1">
      <c r="B360" s="186" t="s">
        <v>841</v>
      </c>
      <c r="C360" s="186" t="s">
        <v>584</v>
      </c>
      <c r="D360" s="186" t="s">
        <v>842</v>
      </c>
      <c r="E360" s="253">
        <v>-3190</v>
      </c>
      <c r="F360" s="253">
        <v>0</v>
      </c>
      <c r="G360" s="253">
        <v>0</v>
      </c>
      <c r="H360" s="253">
        <v>-3190</v>
      </c>
    </row>
    <row r="361" spans="2:8" hidden="1">
      <c r="B361" s="186" t="s">
        <v>843</v>
      </c>
      <c r="C361" s="186" t="s">
        <v>584</v>
      </c>
      <c r="D361" s="186" t="s">
        <v>844</v>
      </c>
      <c r="E361" s="253">
        <v>-39200</v>
      </c>
      <c r="F361" s="253">
        <v>0</v>
      </c>
      <c r="G361" s="253">
        <v>0</v>
      </c>
      <c r="H361" s="253">
        <v>-39200</v>
      </c>
    </row>
    <row r="362" spans="2:8" hidden="1">
      <c r="B362" s="186" t="s">
        <v>845</v>
      </c>
      <c r="C362" s="186" t="s">
        <v>584</v>
      </c>
      <c r="D362" s="186" t="s">
        <v>846</v>
      </c>
      <c r="E362" s="253">
        <v>-4350</v>
      </c>
      <c r="F362" s="253">
        <v>0</v>
      </c>
      <c r="G362" s="253">
        <v>0</v>
      </c>
      <c r="H362" s="253">
        <v>-4350</v>
      </c>
    </row>
    <row r="363" spans="2:8" hidden="1">
      <c r="B363" s="186" t="s">
        <v>847</v>
      </c>
      <c r="C363" s="186" t="s">
        <v>584</v>
      </c>
      <c r="D363" s="186" t="s">
        <v>848</v>
      </c>
      <c r="E363" s="253">
        <v>3795.24</v>
      </c>
      <c r="F363" s="253">
        <v>13272.84</v>
      </c>
      <c r="G363" s="253">
        <v>0</v>
      </c>
      <c r="H363" s="253">
        <v>-9477.6</v>
      </c>
    </row>
    <row r="364" spans="2:8" hidden="1">
      <c r="B364" s="186" t="s">
        <v>849</v>
      </c>
      <c r="C364" s="186" t="s">
        <v>584</v>
      </c>
      <c r="D364" s="186" t="s">
        <v>850</v>
      </c>
      <c r="E364" s="253">
        <v>16792</v>
      </c>
      <c r="F364" s="253">
        <v>0</v>
      </c>
      <c r="G364" s="253">
        <v>0</v>
      </c>
      <c r="H364" s="253">
        <v>16792</v>
      </c>
    </row>
    <row r="365" spans="2:8" hidden="1">
      <c r="B365" s="186" t="s">
        <v>851</v>
      </c>
      <c r="C365" s="186" t="s">
        <v>584</v>
      </c>
      <c r="D365" s="186" t="s">
        <v>852</v>
      </c>
      <c r="E365" s="253">
        <v>-23095.02</v>
      </c>
      <c r="F365" s="253">
        <v>0</v>
      </c>
      <c r="G365" s="253">
        <v>29111.68</v>
      </c>
      <c r="H365" s="253">
        <v>6016.66</v>
      </c>
    </row>
    <row r="366" spans="2:8" hidden="1">
      <c r="B366" s="186" t="s">
        <v>853</v>
      </c>
      <c r="C366" s="186" t="s">
        <v>584</v>
      </c>
      <c r="D366" s="186" t="s">
        <v>854</v>
      </c>
      <c r="E366" s="253">
        <v>246667.64</v>
      </c>
      <c r="F366" s="253">
        <v>0</v>
      </c>
      <c r="G366" s="253">
        <v>157124.29</v>
      </c>
      <c r="H366" s="253">
        <v>403791.93</v>
      </c>
    </row>
    <row r="367" spans="2:8" hidden="1">
      <c r="B367" s="186" t="s">
        <v>855</v>
      </c>
      <c r="C367" s="186" t="s">
        <v>584</v>
      </c>
      <c r="D367" s="186" t="s">
        <v>856</v>
      </c>
      <c r="E367" s="253">
        <v>-965</v>
      </c>
      <c r="F367" s="253">
        <v>0</v>
      </c>
      <c r="G367" s="253">
        <v>1625</v>
      </c>
      <c r="H367" s="253">
        <v>660</v>
      </c>
    </row>
    <row r="368" spans="2:8" hidden="1">
      <c r="B368" s="186" t="s">
        <v>857</v>
      </c>
      <c r="C368" s="186" t="s">
        <v>584</v>
      </c>
      <c r="D368" s="186" t="s">
        <v>858</v>
      </c>
      <c r="E368" s="253">
        <v>5040</v>
      </c>
      <c r="F368" s="253">
        <v>0</v>
      </c>
      <c r="G368" s="253">
        <v>0</v>
      </c>
      <c r="H368" s="253">
        <v>5040</v>
      </c>
    </row>
    <row r="369" spans="2:8" hidden="1">
      <c r="B369" s="186" t="s">
        <v>859</v>
      </c>
      <c r="C369" s="186" t="s">
        <v>584</v>
      </c>
      <c r="D369" s="186" t="s">
        <v>860</v>
      </c>
      <c r="E369" s="253">
        <v>49.95</v>
      </c>
      <c r="F369" s="253">
        <v>0</v>
      </c>
      <c r="G369" s="253">
        <v>0</v>
      </c>
      <c r="H369" s="253">
        <v>49.95</v>
      </c>
    </row>
    <row r="370" spans="2:8" hidden="1">
      <c r="B370" s="186" t="s">
        <v>861</v>
      </c>
      <c r="C370" s="186" t="s">
        <v>584</v>
      </c>
      <c r="D370" s="186" t="s">
        <v>862</v>
      </c>
      <c r="E370" s="253">
        <v>262</v>
      </c>
      <c r="F370" s="253">
        <v>0</v>
      </c>
      <c r="G370" s="253">
        <v>0</v>
      </c>
      <c r="H370" s="253">
        <v>262</v>
      </c>
    </row>
    <row r="371" spans="2:8" hidden="1">
      <c r="B371" s="186" t="s">
        <v>863</v>
      </c>
      <c r="C371" s="186" t="s">
        <v>584</v>
      </c>
      <c r="D371" s="186" t="s">
        <v>864</v>
      </c>
      <c r="E371" s="253">
        <v>4236.59</v>
      </c>
      <c r="F371" s="253">
        <v>0</v>
      </c>
      <c r="G371" s="253">
        <v>0</v>
      </c>
      <c r="H371" s="253">
        <v>4236.59</v>
      </c>
    </row>
    <row r="372" spans="2:8" hidden="1">
      <c r="B372" s="186" t="s">
        <v>865</v>
      </c>
      <c r="C372" s="186" t="s">
        <v>584</v>
      </c>
      <c r="D372" s="186" t="s">
        <v>866</v>
      </c>
      <c r="E372" s="253">
        <v>317.24</v>
      </c>
      <c r="F372" s="253">
        <v>0</v>
      </c>
      <c r="G372" s="253">
        <v>0</v>
      </c>
      <c r="H372" s="253">
        <v>317.24</v>
      </c>
    </row>
    <row r="373" spans="2:8" hidden="1">
      <c r="B373" s="186" t="s">
        <v>867</v>
      </c>
      <c r="C373" s="186" t="s">
        <v>584</v>
      </c>
      <c r="D373" s="186" t="s">
        <v>868</v>
      </c>
      <c r="E373" s="253">
        <v>1600</v>
      </c>
      <c r="F373" s="253">
        <v>0</v>
      </c>
      <c r="G373" s="253">
        <v>0</v>
      </c>
      <c r="H373" s="253">
        <v>1600</v>
      </c>
    </row>
    <row r="374" spans="2:8" hidden="1">
      <c r="B374" s="186" t="s">
        <v>869</v>
      </c>
      <c r="C374" s="186" t="s">
        <v>584</v>
      </c>
      <c r="D374" s="186" t="s">
        <v>870</v>
      </c>
      <c r="E374" s="253">
        <v>1404</v>
      </c>
      <c r="F374" s="253">
        <v>0</v>
      </c>
      <c r="G374" s="253">
        <v>0</v>
      </c>
      <c r="H374" s="253">
        <v>1404</v>
      </c>
    </row>
    <row r="375" spans="2:8" hidden="1">
      <c r="B375" s="186" t="s">
        <v>871</v>
      </c>
      <c r="C375" s="186" t="s">
        <v>584</v>
      </c>
      <c r="D375" s="186" t="s">
        <v>872</v>
      </c>
      <c r="E375" s="253">
        <v>802</v>
      </c>
      <c r="F375" s="253">
        <v>0</v>
      </c>
      <c r="G375" s="253">
        <v>0</v>
      </c>
      <c r="H375" s="253">
        <v>802</v>
      </c>
    </row>
    <row r="376" spans="2:8" hidden="1">
      <c r="B376" s="186" t="s">
        <v>873</v>
      </c>
      <c r="C376" s="186" t="s">
        <v>584</v>
      </c>
      <c r="D376" s="186" t="s">
        <v>874</v>
      </c>
      <c r="E376" s="253">
        <v>590</v>
      </c>
      <c r="F376" s="253">
        <v>0</v>
      </c>
      <c r="G376" s="253">
        <v>0</v>
      </c>
      <c r="H376" s="253">
        <v>590</v>
      </c>
    </row>
    <row r="377" spans="2:8" hidden="1">
      <c r="B377" s="186" t="s">
        <v>875</v>
      </c>
      <c r="C377" s="186" t="s">
        <v>584</v>
      </c>
      <c r="D377" s="186" t="s">
        <v>876</v>
      </c>
      <c r="E377" s="253">
        <v>11</v>
      </c>
      <c r="F377" s="253">
        <v>0</v>
      </c>
      <c r="G377" s="253">
        <v>0</v>
      </c>
      <c r="H377" s="253">
        <v>11</v>
      </c>
    </row>
    <row r="378" spans="2:8" hidden="1">
      <c r="B378" s="186" t="s">
        <v>877</v>
      </c>
      <c r="C378" s="186" t="s">
        <v>584</v>
      </c>
      <c r="D378" s="186" t="s">
        <v>395</v>
      </c>
      <c r="E378" s="253">
        <v>23307.32</v>
      </c>
      <c r="F378" s="253">
        <v>0</v>
      </c>
      <c r="G378" s="253">
        <v>0</v>
      </c>
      <c r="H378" s="253">
        <v>23307.32</v>
      </c>
    </row>
    <row r="379" spans="2:8" hidden="1">
      <c r="B379" s="186" t="s">
        <v>878</v>
      </c>
      <c r="C379" s="186" t="s">
        <v>584</v>
      </c>
      <c r="D379" s="186" t="s">
        <v>879</v>
      </c>
      <c r="E379" s="253">
        <v>1844</v>
      </c>
      <c r="F379" s="253">
        <v>0</v>
      </c>
      <c r="G379" s="253">
        <v>0</v>
      </c>
      <c r="H379" s="253">
        <v>1844</v>
      </c>
    </row>
    <row r="380" spans="2:8" hidden="1">
      <c r="B380" s="186" t="s">
        <v>880</v>
      </c>
      <c r="C380" s="186" t="s">
        <v>584</v>
      </c>
      <c r="D380" s="186" t="s">
        <v>881</v>
      </c>
      <c r="E380" s="253">
        <v>902.02</v>
      </c>
      <c r="F380" s="253">
        <v>0</v>
      </c>
      <c r="G380" s="253">
        <v>0</v>
      </c>
      <c r="H380" s="253">
        <v>902.02</v>
      </c>
    </row>
    <row r="381" spans="2:8" hidden="1">
      <c r="B381" s="186" t="s">
        <v>882</v>
      </c>
      <c r="C381" s="186" t="s">
        <v>584</v>
      </c>
      <c r="D381" s="186" t="s">
        <v>883</v>
      </c>
      <c r="E381" s="253">
        <v>18863.11</v>
      </c>
      <c r="F381" s="253">
        <v>0</v>
      </c>
      <c r="G381" s="253">
        <v>0</v>
      </c>
      <c r="H381" s="253">
        <v>18863.11</v>
      </c>
    </row>
    <row r="382" spans="2:8" hidden="1">
      <c r="B382" s="186" t="s">
        <v>884</v>
      </c>
      <c r="C382" s="186" t="s">
        <v>584</v>
      </c>
      <c r="D382" s="186" t="s">
        <v>885</v>
      </c>
      <c r="E382" s="253">
        <v>285</v>
      </c>
      <c r="F382" s="253">
        <v>0</v>
      </c>
      <c r="G382" s="253">
        <v>0</v>
      </c>
      <c r="H382" s="253">
        <v>285</v>
      </c>
    </row>
    <row r="383" spans="2:8" hidden="1">
      <c r="B383" s="186" t="s">
        <v>886</v>
      </c>
      <c r="C383" s="186" t="s">
        <v>584</v>
      </c>
      <c r="D383" s="186" t="s">
        <v>887</v>
      </c>
      <c r="E383" s="253">
        <v>-24883.14</v>
      </c>
      <c r="F383" s="253">
        <v>0</v>
      </c>
      <c r="G383" s="253">
        <v>0</v>
      </c>
      <c r="H383" s="253">
        <v>-24883.14</v>
      </c>
    </row>
    <row r="384" spans="2:8" hidden="1">
      <c r="B384" s="186" t="s">
        <v>888</v>
      </c>
      <c r="C384" s="186" t="s">
        <v>584</v>
      </c>
      <c r="D384" s="186" t="s">
        <v>889</v>
      </c>
      <c r="E384" s="253">
        <v>16</v>
      </c>
      <c r="F384" s="253">
        <v>0</v>
      </c>
      <c r="G384" s="253">
        <v>0</v>
      </c>
      <c r="H384" s="253">
        <v>16</v>
      </c>
    </row>
    <row r="385" spans="2:8" hidden="1">
      <c r="B385" s="186" t="s">
        <v>890</v>
      </c>
      <c r="C385" s="186" t="s">
        <v>584</v>
      </c>
      <c r="D385" s="186" t="s">
        <v>891</v>
      </c>
      <c r="E385" s="253">
        <v>20720</v>
      </c>
      <c r="F385" s="253">
        <v>0</v>
      </c>
      <c r="G385" s="253">
        <v>0</v>
      </c>
      <c r="H385" s="253">
        <v>20720</v>
      </c>
    </row>
    <row r="386" spans="2:8" hidden="1">
      <c r="B386" s="186" t="s">
        <v>892</v>
      </c>
      <c r="C386" s="186" t="s">
        <v>584</v>
      </c>
      <c r="D386" s="186" t="s">
        <v>893</v>
      </c>
      <c r="E386" s="253">
        <v>58.31</v>
      </c>
      <c r="F386" s="253">
        <v>0</v>
      </c>
      <c r="G386" s="253">
        <v>0</v>
      </c>
      <c r="H386" s="253">
        <v>58.31</v>
      </c>
    </row>
    <row r="387" spans="2:8" hidden="1">
      <c r="B387" s="186" t="s">
        <v>894</v>
      </c>
      <c r="C387" s="186" t="s">
        <v>584</v>
      </c>
      <c r="D387" s="186" t="s">
        <v>895</v>
      </c>
      <c r="E387" s="253">
        <v>59.36</v>
      </c>
      <c r="F387" s="253">
        <v>0</v>
      </c>
      <c r="G387" s="253">
        <v>0</v>
      </c>
      <c r="H387" s="253">
        <v>59.36</v>
      </c>
    </row>
    <row r="388" spans="2:8" hidden="1">
      <c r="B388" s="186" t="s">
        <v>896</v>
      </c>
      <c r="C388" s="186" t="s">
        <v>584</v>
      </c>
      <c r="D388" s="186" t="s">
        <v>897</v>
      </c>
      <c r="E388" s="253">
        <v>577.99</v>
      </c>
      <c r="F388" s="253">
        <v>0</v>
      </c>
      <c r="G388" s="253">
        <v>0</v>
      </c>
      <c r="H388" s="253">
        <v>577.99</v>
      </c>
    </row>
    <row r="389" spans="2:8" hidden="1">
      <c r="B389" s="186" t="s">
        <v>898</v>
      </c>
      <c r="C389" s="186" t="s">
        <v>584</v>
      </c>
      <c r="D389" s="186" t="s">
        <v>899</v>
      </c>
      <c r="E389" s="253">
        <v>319.95999999999998</v>
      </c>
      <c r="F389" s="253">
        <v>0</v>
      </c>
      <c r="G389" s="253">
        <v>0</v>
      </c>
      <c r="H389" s="253">
        <v>319.95999999999998</v>
      </c>
    </row>
    <row r="390" spans="2:8" hidden="1">
      <c r="B390" s="186" t="s">
        <v>900</v>
      </c>
      <c r="C390" s="186" t="s">
        <v>584</v>
      </c>
      <c r="D390" s="186" t="s">
        <v>901</v>
      </c>
      <c r="E390" s="253">
        <v>200</v>
      </c>
      <c r="F390" s="253">
        <v>0</v>
      </c>
      <c r="G390" s="253">
        <v>0</v>
      </c>
      <c r="H390" s="253">
        <v>200</v>
      </c>
    </row>
    <row r="391" spans="2:8" hidden="1">
      <c r="B391" s="186" t="s">
        <v>902</v>
      </c>
      <c r="C391" s="186" t="s">
        <v>584</v>
      </c>
      <c r="D391" s="186" t="s">
        <v>903</v>
      </c>
      <c r="E391" s="253">
        <v>369.92</v>
      </c>
      <c r="F391" s="253">
        <v>0</v>
      </c>
      <c r="G391" s="253">
        <v>0</v>
      </c>
      <c r="H391" s="253">
        <v>369.92</v>
      </c>
    </row>
    <row r="392" spans="2:8" hidden="1">
      <c r="B392" s="186" t="s">
        <v>904</v>
      </c>
      <c r="C392" s="186" t="s">
        <v>584</v>
      </c>
      <c r="D392" s="186" t="s">
        <v>905</v>
      </c>
      <c r="E392" s="253">
        <v>49.92</v>
      </c>
      <c r="F392" s="253">
        <v>0</v>
      </c>
      <c r="G392" s="253">
        <v>0</v>
      </c>
      <c r="H392" s="253">
        <v>49.92</v>
      </c>
    </row>
    <row r="393" spans="2:8" hidden="1">
      <c r="B393" s="186" t="s">
        <v>906</v>
      </c>
      <c r="C393" s="186" t="s">
        <v>584</v>
      </c>
      <c r="D393" s="186" t="s">
        <v>822</v>
      </c>
      <c r="E393" s="253">
        <v>1210</v>
      </c>
      <c r="F393" s="253">
        <v>0</v>
      </c>
      <c r="G393" s="253">
        <v>0</v>
      </c>
      <c r="H393" s="253">
        <v>1210</v>
      </c>
    </row>
    <row r="394" spans="2:8" hidden="1">
      <c r="B394" s="186" t="s">
        <v>907</v>
      </c>
      <c r="C394" s="186" t="s">
        <v>584</v>
      </c>
      <c r="D394" s="186" t="s">
        <v>908</v>
      </c>
      <c r="E394" s="253">
        <v>1083</v>
      </c>
      <c r="F394" s="253">
        <v>0</v>
      </c>
      <c r="G394" s="253">
        <v>0</v>
      </c>
      <c r="H394" s="253">
        <v>1083</v>
      </c>
    </row>
    <row r="395" spans="2:8" hidden="1">
      <c r="B395" s="186" t="s">
        <v>909</v>
      </c>
      <c r="C395" s="186" t="s">
        <v>584</v>
      </c>
      <c r="D395" s="186" t="s">
        <v>910</v>
      </c>
      <c r="E395" s="253">
        <v>11</v>
      </c>
      <c r="F395" s="253">
        <v>0</v>
      </c>
      <c r="G395" s="253">
        <v>0</v>
      </c>
      <c r="H395" s="253">
        <v>11</v>
      </c>
    </row>
    <row r="396" spans="2:8" hidden="1">
      <c r="B396" s="186" t="s">
        <v>911</v>
      </c>
      <c r="C396" s="186" t="s">
        <v>584</v>
      </c>
      <c r="D396" s="186" t="s">
        <v>912</v>
      </c>
      <c r="E396" s="253">
        <v>1461.6</v>
      </c>
      <c r="F396" s="253">
        <v>0</v>
      </c>
      <c r="G396" s="253">
        <v>0</v>
      </c>
      <c r="H396" s="253">
        <v>1461.6</v>
      </c>
    </row>
    <row r="397" spans="2:8" hidden="1">
      <c r="B397" s="186" t="s">
        <v>913</v>
      </c>
      <c r="C397" s="186" t="s">
        <v>584</v>
      </c>
      <c r="D397" s="186" t="s">
        <v>914</v>
      </c>
      <c r="E397" s="253">
        <v>553</v>
      </c>
      <c r="F397" s="253">
        <v>0</v>
      </c>
      <c r="G397" s="253">
        <v>0</v>
      </c>
      <c r="H397" s="253">
        <v>553</v>
      </c>
    </row>
    <row r="398" spans="2:8" hidden="1">
      <c r="B398" s="186" t="s">
        <v>915</v>
      </c>
      <c r="C398" s="186" t="s">
        <v>584</v>
      </c>
      <c r="D398" s="186" t="s">
        <v>916</v>
      </c>
      <c r="E398" s="253">
        <v>789.99</v>
      </c>
      <c r="F398" s="253">
        <v>0</v>
      </c>
      <c r="G398" s="253">
        <v>0</v>
      </c>
      <c r="H398" s="253">
        <v>789.99</v>
      </c>
    </row>
    <row r="399" spans="2:8" hidden="1">
      <c r="B399" s="186" t="s">
        <v>917</v>
      </c>
      <c r="C399" s="186" t="s">
        <v>584</v>
      </c>
      <c r="D399" s="186" t="s">
        <v>918</v>
      </c>
      <c r="E399" s="253">
        <v>1050.99</v>
      </c>
      <c r="F399" s="253">
        <v>0</v>
      </c>
      <c r="G399" s="253">
        <v>0</v>
      </c>
      <c r="H399" s="253">
        <v>1050.99</v>
      </c>
    </row>
    <row r="400" spans="2:8" hidden="1">
      <c r="B400" s="186" t="s">
        <v>919</v>
      </c>
      <c r="C400" s="186" t="s">
        <v>584</v>
      </c>
      <c r="D400" s="186" t="s">
        <v>920</v>
      </c>
      <c r="E400" s="253">
        <v>25771.87</v>
      </c>
      <c r="F400" s="253">
        <v>0</v>
      </c>
      <c r="G400" s="253">
        <v>0</v>
      </c>
      <c r="H400" s="253">
        <v>25771.87</v>
      </c>
    </row>
    <row r="401" spans="2:8" hidden="1">
      <c r="B401" s="186" t="s">
        <v>921</v>
      </c>
      <c r="C401" s="186" t="s">
        <v>584</v>
      </c>
      <c r="D401" s="186" t="s">
        <v>922</v>
      </c>
      <c r="E401" s="253">
        <v>520</v>
      </c>
      <c r="F401" s="253">
        <v>0</v>
      </c>
      <c r="G401" s="253">
        <v>0</v>
      </c>
      <c r="H401" s="253">
        <v>520</v>
      </c>
    </row>
    <row r="402" spans="2:8" hidden="1">
      <c r="B402" s="186" t="s">
        <v>923</v>
      </c>
      <c r="C402" s="186" t="s">
        <v>584</v>
      </c>
      <c r="D402" s="186" t="s">
        <v>924</v>
      </c>
      <c r="E402" s="253">
        <v>1000</v>
      </c>
      <c r="F402" s="253">
        <v>0</v>
      </c>
      <c r="G402" s="253">
        <v>0</v>
      </c>
      <c r="H402" s="253">
        <v>1000</v>
      </c>
    </row>
    <row r="403" spans="2:8" hidden="1">
      <c r="B403" s="186" t="s">
        <v>925</v>
      </c>
      <c r="C403" s="186" t="s">
        <v>584</v>
      </c>
      <c r="D403" s="186" t="s">
        <v>926</v>
      </c>
      <c r="E403" s="253">
        <v>89.92</v>
      </c>
      <c r="F403" s="253">
        <v>0</v>
      </c>
      <c r="G403" s="253">
        <v>0</v>
      </c>
      <c r="H403" s="253">
        <v>89.92</v>
      </c>
    </row>
    <row r="404" spans="2:8" hidden="1">
      <c r="B404" s="186" t="s">
        <v>927</v>
      </c>
      <c r="C404" s="186" t="s">
        <v>584</v>
      </c>
      <c r="D404" s="186" t="s">
        <v>494</v>
      </c>
      <c r="E404" s="253">
        <v>9860</v>
      </c>
      <c r="F404" s="253">
        <v>0</v>
      </c>
      <c r="G404" s="253">
        <v>0</v>
      </c>
      <c r="H404" s="253">
        <v>9860</v>
      </c>
    </row>
    <row r="405" spans="2:8" hidden="1">
      <c r="B405" s="186" t="s">
        <v>928</v>
      </c>
      <c r="C405" s="186" t="s">
        <v>584</v>
      </c>
      <c r="D405" s="186" t="s">
        <v>929</v>
      </c>
      <c r="E405" s="253">
        <v>300</v>
      </c>
      <c r="F405" s="253">
        <v>0</v>
      </c>
      <c r="G405" s="253">
        <v>0</v>
      </c>
      <c r="H405" s="253">
        <v>300</v>
      </c>
    </row>
    <row r="406" spans="2:8" hidden="1">
      <c r="B406" s="186" t="s">
        <v>930</v>
      </c>
      <c r="C406" s="186" t="s">
        <v>584</v>
      </c>
      <c r="D406" s="186" t="s">
        <v>931</v>
      </c>
      <c r="E406" s="253">
        <v>11</v>
      </c>
      <c r="F406" s="253">
        <v>0</v>
      </c>
      <c r="G406" s="253">
        <v>0</v>
      </c>
      <c r="H406" s="253">
        <v>11</v>
      </c>
    </row>
    <row r="407" spans="2:8" hidden="1">
      <c r="B407" s="186" t="s">
        <v>932</v>
      </c>
      <c r="C407" s="186" t="s">
        <v>584</v>
      </c>
      <c r="D407" s="186" t="s">
        <v>933</v>
      </c>
      <c r="E407" s="253">
        <v>17</v>
      </c>
      <c r="F407" s="253">
        <v>0</v>
      </c>
      <c r="G407" s="253">
        <v>0</v>
      </c>
      <c r="H407" s="253">
        <v>17</v>
      </c>
    </row>
    <row r="408" spans="2:8" hidden="1">
      <c r="B408" s="186" t="s">
        <v>934</v>
      </c>
      <c r="C408" s="186" t="s">
        <v>584</v>
      </c>
      <c r="D408" s="186" t="s">
        <v>935</v>
      </c>
      <c r="E408" s="253">
        <v>522</v>
      </c>
      <c r="F408" s="253">
        <v>0</v>
      </c>
      <c r="G408" s="253">
        <v>0</v>
      </c>
      <c r="H408" s="253">
        <v>522</v>
      </c>
    </row>
    <row r="409" spans="2:8" hidden="1">
      <c r="B409" s="186" t="s">
        <v>936</v>
      </c>
      <c r="C409" s="186" t="s">
        <v>584</v>
      </c>
      <c r="D409" s="186" t="s">
        <v>937</v>
      </c>
      <c r="E409" s="253">
        <v>25</v>
      </c>
      <c r="F409" s="253">
        <v>0</v>
      </c>
      <c r="G409" s="253">
        <v>0</v>
      </c>
      <c r="H409" s="253">
        <v>25</v>
      </c>
    </row>
    <row r="410" spans="2:8" hidden="1">
      <c r="B410" s="186" t="s">
        <v>938</v>
      </c>
      <c r="C410" s="186" t="s">
        <v>584</v>
      </c>
      <c r="D410" s="186" t="s">
        <v>638</v>
      </c>
      <c r="E410" s="253">
        <v>8400</v>
      </c>
      <c r="F410" s="253">
        <v>0</v>
      </c>
      <c r="G410" s="253">
        <v>0</v>
      </c>
      <c r="H410" s="253">
        <v>8400</v>
      </c>
    </row>
    <row r="411" spans="2:8" hidden="1">
      <c r="B411" s="186" t="s">
        <v>939</v>
      </c>
      <c r="C411" s="186" t="s">
        <v>584</v>
      </c>
      <c r="D411" s="186" t="s">
        <v>940</v>
      </c>
      <c r="E411" s="253">
        <v>419.99</v>
      </c>
      <c r="F411" s="253">
        <v>0</v>
      </c>
      <c r="G411" s="253">
        <v>0</v>
      </c>
      <c r="H411" s="253">
        <v>419.99</v>
      </c>
    </row>
    <row r="412" spans="2:8" hidden="1">
      <c r="B412" s="186" t="s">
        <v>941</v>
      </c>
      <c r="C412" s="186" t="s">
        <v>584</v>
      </c>
      <c r="D412" s="186" t="s">
        <v>942</v>
      </c>
      <c r="E412" s="253">
        <v>247</v>
      </c>
      <c r="F412" s="253">
        <v>0</v>
      </c>
      <c r="G412" s="253">
        <v>0</v>
      </c>
      <c r="H412" s="253">
        <v>247</v>
      </c>
    </row>
    <row r="413" spans="2:8" hidden="1">
      <c r="B413" s="186" t="s">
        <v>943</v>
      </c>
      <c r="C413" s="186" t="s">
        <v>584</v>
      </c>
      <c r="D413" s="186" t="s">
        <v>944</v>
      </c>
      <c r="E413" s="253">
        <v>364798.87</v>
      </c>
      <c r="F413" s="253">
        <v>0</v>
      </c>
      <c r="G413" s="253">
        <v>0</v>
      </c>
      <c r="H413" s="253">
        <v>364798.87</v>
      </c>
    </row>
    <row r="414" spans="2:8" hidden="1">
      <c r="B414" s="186" t="s">
        <v>945</v>
      </c>
      <c r="C414" s="186" t="s">
        <v>584</v>
      </c>
      <c r="D414" s="186" t="s">
        <v>887</v>
      </c>
      <c r="E414" s="253">
        <v>47490.7</v>
      </c>
      <c r="F414" s="253">
        <v>0</v>
      </c>
      <c r="G414" s="253">
        <v>937.05</v>
      </c>
      <c r="H414" s="253">
        <v>48427.75</v>
      </c>
    </row>
    <row r="415" spans="2:8" hidden="1">
      <c r="B415" s="186" t="s">
        <v>946</v>
      </c>
      <c r="C415" s="186" t="s">
        <v>584</v>
      </c>
      <c r="D415" s="186" t="s">
        <v>947</v>
      </c>
      <c r="E415" s="253">
        <v>442474.62</v>
      </c>
      <c r="F415" s="253">
        <v>1680</v>
      </c>
      <c r="G415" s="253">
        <v>0</v>
      </c>
      <c r="H415" s="253">
        <v>440794.62</v>
      </c>
    </row>
    <row r="416" spans="2:8" hidden="1">
      <c r="B416" s="186" t="s">
        <v>948</v>
      </c>
      <c r="C416" s="186" t="s">
        <v>584</v>
      </c>
      <c r="D416" s="186" t="s">
        <v>826</v>
      </c>
      <c r="E416" s="253">
        <v>2480.0100000000002</v>
      </c>
      <c r="F416" s="253">
        <v>0</v>
      </c>
      <c r="G416" s="253">
        <v>0</v>
      </c>
      <c r="H416" s="253">
        <v>2480.0100000000002</v>
      </c>
    </row>
    <row r="417" spans="2:8" hidden="1">
      <c r="B417" s="186" t="s">
        <v>949</v>
      </c>
      <c r="C417" s="186" t="s">
        <v>584</v>
      </c>
      <c r="D417" s="186" t="s">
        <v>950</v>
      </c>
      <c r="E417" s="253">
        <v>4537.9799999999996</v>
      </c>
      <c r="F417" s="253">
        <v>0</v>
      </c>
      <c r="G417" s="253">
        <v>0</v>
      </c>
      <c r="H417" s="253">
        <v>4537.9799999999996</v>
      </c>
    </row>
    <row r="418" spans="2:8" hidden="1">
      <c r="B418" s="186" t="s">
        <v>951</v>
      </c>
      <c r="C418" s="186" t="s">
        <v>584</v>
      </c>
      <c r="D418" s="186" t="s">
        <v>891</v>
      </c>
      <c r="E418" s="253">
        <v>-77708.460000000006</v>
      </c>
      <c r="F418" s="253">
        <v>9563.5400000000009</v>
      </c>
      <c r="G418" s="253">
        <v>7840</v>
      </c>
      <c r="H418" s="253">
        <v>-79432</v>
      </c>
    </row>
    <row r="419" spans="2:8" hidden="1">
      <c r="B419" s="186" t="s">
        <v>952</v>
      </c>
      <c r="C419" s="186" t="s">
        <v>584</v>
      </c>
      <c r="D419" s="186" t="s">
        <v>953</v>
      </c>
      <c r="E419" s="253">
        <v>-50402</v>
      </c>
      <c r="F419" s="253">
        <v>0</v>
      </c>
      <c r="G419" s="253">
        <v>0</v>
      </c>
      <c r="H419" s="253">
        <v>-50402</v>
      </c>
    </row>
    <row r="420" spans="2:8" hidden="1">
      <c r="B420" s="186" t="s">
        <v>954</v>
      </c>
      <c r="C420" s="186" t="s">
        <v>584</v>
      </c>
      <c r="D420" s="186" t="s">
        <v>955</v>
      </c>
      <c r="E420" s="253">
        <v>38549.800000000003</v>
      </c>
      <c r="F420" s="253">
        <v>0</v>
      </c>
      <c r="G420" s="253">
        <v>0</v>
      </c>
      <c r="H420" s="253">
        <v>38549.800000000003</v>
      </c>
    </row>
    <row r="421" spans="2:8" hidden="1">
      <c r="B421" s="186" t="s">
        <v>1567</v>
      </c>
      <c r="C421" s="186" t="s">
        <v>584</v>
      </c>
      <c r="D421" s="186" t="s">
        <v>1568</v>
      </c>
      <c r="E421" s="253">
        <v>0</v>
      </c>
      <c r="F421" s="253">
        <v>1854.84</v>
      </c>
      <c r="G421" s="253">
        <v>1854.84</v>
      </c>
      <c r="H421" s="253">
        <v>0</v>
      </c>
    </row>
    <row r="422" spans="2:8" hidden="1">
      <c r="B422" s="186" t="s">
        <v>1569</v>
      </c>
      <c r="C422" s="186" t="s">
        <v>584</v>
      </c>
      <c r="D422" s="186" t="s">
        <v>1570</v>
      </c>
      <c r="E422" s="253">
        <v>0</v>
      </c>
      <c r="F422" s="253">
        <v>0</v>
      </c>
      <c r="G422" s="253">
        <v>5300</v>
      </c>
      <c r="H422" s="253">
        <v>5300</v>
      </c>
    </row>
    <row r="423" spans="2:8" hidden="1">
      <c r="B423" s="186" t="s">
        <v>956</v>
      </c>
      <c r="C423" s="186" t="s">
        <v>584</v>
      </c>
      <c r="D423" s="186" t="s">
        <v>957</v>
      </c>
      <c r="E423" s="253">
        <v>116</v>
      </c>
      <c r="F423" s="253">
        <v>0</v>
      </c>
      <c r="G423" s="253">
        <v>0</v>
      </c>
      <c r="H423" s="253">
        <v>116</v>
      </c>
    </row>
    <row r="424" spans="2:8" hidden="1">
      <c r="B424" s="186" t="s">
        <v>958</v>
      </c>
      <c r="C424" s="186" t="s">
        <v>584</v>
      </c>
      <c r="D424" s="186" t="s">
        <v>959</v>
      </c>
      <c r="E424" s="253">
        <v>-517131.76</v>
      </c>
      <c r="F424" s="253">
        <v>0</v>
      </c>
      <c r="G424" s="253">
        <v>0</v>
      </c>
      <c r="H424" s="253">
        <v>-517131.76</v>
      </c>
    </row>
    <row r="425" spans="2:8" hidden="1">
      <c r="B425" s="186" t="s">
        <v>960</v>
      </c>
      <c r="C425" s="186" t="s">
        <v>584</v>
      </c>
      <c r="D425" s="186" t="s">
        <v>961</v>
      </c>
      <c r="E425" s="253">
        <v>0.4</v>
      </c>
      <c r="F425" s="253">
        <v>0</v>
      </c>
      <c r="G425" s="253">
        <v>0</v>
      </c>
      <c r="H425" s="253">
        <v>0.4</v>
      </c>
    </row>
    <row r="426" spans="2:8" hidden="1">
      <c r="B426" s="186" t="s">
        <v>962</v>
      </c>
      <c r="C426" s="186" t="s">
        <v>584</v>
      </c>
      <c r="D426" s="186" t="s">
        <v>963</v>
      </c>
      <c r="E426" s="253">
        <v>-107518.88</v>
      </c>
      <c r="F426" s="253">
        <v>0</v>
      </c>
      <c r="G426" s="253">
        <v>0</v>
      </c>
      <c r="H426" s="253">
        <v>-107518.88</v>
      </c>
    </row>
    <row r="427" spans="2:8" hidden="1">
      <c r="B427" s="186" t="s">
        <v>964</v>
      </c>
      <c r="C427" s="186" t="s">
        <v>584</v>
      </c>
      <c r="D427" s="186" t="s">
        <v>965</v>
      </c>
      <c r="E427" s="253">
        <v>0.01</v>
      </c>
      <c r="F427" s="253">
        <v>0</v>
      </c>
      <c r="G427" s="253">
        <v>0</v>
      </c>
      <c r="H427" s="253">
        <v>0.01</v>
      </c>
    </row>
    <row r="428" spans="2:8" hidden="1">
      <c r="B428" s="186" t="s">
        <v>966</v>
      </c>
      <c r="C428" s="186" t="s">
        <v>584</v>
      </c>
      <c r="D428" s="186" t="s">
        <v>967</v>
      </c>
      <c r="E428" s="253">
        <v>91675.96</v>
      </c>
      <c r="F428" s="253">
        <v>2379.62</v>
      </c>
      <c r="G428" s="253">
        <v>12499.49</v>
      </c>
      <c r="H428" s="253">
        <v>101795.83</v>
      </c>
    </row>
    <row r="429" spans="2:8" hidden="1">
      <c r="B429" s="186" t="s">
        <v>968</v>
      </c>
      <c r="C429" s="186" t="s">
        <v>584</v>
      </c>
      <c r="D429" s="186" t="s">
        <v>969</v>
      </c>
      <c r="E429" s="253">
        <v>29195.59</v>
      </c>
      <c r="F429" s="253">
        <v>0</v>
      </c>
      <c r="G429" s="253">
        <v>0</v>
      </c>
      <c r="H429" s="253">
        <v>29195.59</v>
      </c>
    </row>
    <row r="430" spans="2:8" hidden="1">
      <c r="B430" s="186" t="s">
        <v>970</v>
      </c>
      <c r="C430" s="186" t="s">
        <v>584</v>
      </c>
      <c r="D430" s="186" t="s">
        <v>971</v>
      </c>
      <c r="E430" s="253">
        <v>2229</v>
      </c>
      <c r="F430" s="253">
        <v>0</v>
      </c>
      <c r="G430" s="253">
        <v>0</v>
      </c>
      <c r="H430" s="253">
        <v>2229</v>
      </c>
    </row>
    <row r="431" spans="2:8" hidden="1">
      <c r="B431" s="186" t="s">
        <v>972</v>
      </c>
      <c r="C431" s="186" t="s">
        <v>584</v>
      </c>
      <c r="D431" s="186" t="s">
        <v>973</v>
      </c>
      <c r="E431" s="253">
        <v>79.92</v>
      </c>
      <c r="F431" s="253">
        <v>0</v>
      </c>
      <c r="G431" s="253">
        <v>0</v>
      </c>
      <c r="H431" s="253">
        <v>79.92</v>
      </c>
    </row>
    <row r="432" spans="2:8" hidden="1">
      <c r="B432" s="186" t="s">
        <v>974</v>
      </c>
      <c r="C432" s="186" t="s">
        <v>584</v>
      </c>
      <c r="D432" s="186" t="s">
        <v>975</v>
      </c>
      <c r="E432" s="253">
        <v>-6832</v>
      </c>
      <c r="F432" s="253">
        <v>0</v>
      </c>
      <c r="G432" s="253">
        <v>0</v>
      </c>
      <c r="H432" s="253">
        <v>-6832</v>
      </c>
    </row>
    <row r="433" spans="2:8" hidden="1">
      <c r="B433" s="186" t="s">
        <v>976</v>
      </c>
      <c r="C433" s="186" t="s">
        <v>584</v>
      </c>
      <c r="D433" s="186" t="s">
        <v>977</v>
      </c>
      <c r="E433" s="253">
        <v>-11648</v>
      </c>
      <c r="F433" s="253">
        <v>0</v>
      </c>
      <c r="G433" s="253">
        <v>0</v>
      </c>
      <c r="H433" s="253">
        <v>-11648</v>
      </c>
    </row>
    <row r="434" spans="2:8" hidden="1">
      <c r="B434" s="186" t="s">
        <v>978</v>
      </c>
      <c r="C434" s="186" t="s">
        <v>584</v>
      </c>
      <c r="D434" s="186" t="s">
        <v>908</v>
      </c>
      <c r="E434" s="253">
        <v>0.01</v>
      </c>
      <c r="F434" s="253">
        <v>0</v>
      </c>
      <c r="G434" s="253">
        <v>0</v>
      </c>
      <c r="H434" s="253">
        <v>0.01</v>
      </c>
    </row>
    <row r="435" spans="2:8" hidden="1">
      <c r="B435" s="186" t="s">
        <v>979</v>
      </c>
      <c r="C435" s="186" t="s">
        <v>584</v>
      </c>
      <c r="D435" s="186" t="s">
        <v>980</v>
      </c>
      <c r="E435" s="253">
        <v>219.97</v>
      </c>
      <c r="F435" s="253">
        <v>0</v>
      </c>
      <c r="G435" s="253">
        <v>0</v>
      </c>
      <c r="H435" s="253">
        <v>219.97</v>
      </c>
    </row>
    <row r="436" spans="2:8" hidden="1">
      <c r="B436" s="186" t="s">
        <v>981</v>
      </c>
      <c r="C436" s="186" t="s">
        <v>584</v>
      </c>
      <c r="D436" s="186" t="s">
        <v>982</v>
      </c>
      <c r="E436" s="253">
        <v>-13216</v>
      </c>
      <c r="F436" s="253">
        <v>0</v>
      </c>
      <c r="G436" s="253">
        <v>0</v>
      </c>
      <c r="H436" s="253">
        <v>-13216</v>
      </c>
    </row>
    <row r="437" spans="2:8" hidden="1">
      <c r="B437" s="186" t="s">
        <v>983</v>
      </c>
      <c r="C437" s="186" t="s">
        <v>584</v>
      </c>
      <c r="D437" s="186" t="s">
        <v>984</v>
      </c>
      <c r="E437" s="253">
        <v>1096.57</v>
      </c>
      <c r="F437" s="253">
        <v>0</v>
      </c>
      <c r="G437" s="253">
        <v>0</v>
      </c>
      <c r="H437" s="253">
        <v>1096.57</v>
      </c>
    </row>
    <row r="438" spans="2:8" hidden="1">
      <c r="B438" s="186" t="s">
        <v>985</v>
      </c>
      <c r="C438" s="186" t="s">
        <v>584</v>
      </c>
      <c r="D438" s="186" t="s">
        <v>395</v>
      </c>
      <c r="E438" s="253">
        <v>11212.17</v>
      </c>
      <c r="F438" s="253">
        <v>0</v>
      </c>
      <c r="G438" s="253">
        <v>0</v>
      </c>
      <c r="H438" s="253">
        <v>11212.17</v>
      </c>
    </row>
    <row r="439" spans="2:8" hidden="1">
      <c r="B439" s="186" t="s">
        <v>986</v>
      </c>
      <c r="C439" s="186" t="s">
        <v>584</v>
      </c>
      <c r="D439" s="186" t="s">
        <v>987</v>
      </c>
      <c r="E439" s="253">
        <v>1856</v>
      </c>
      <c r="F439" s="253">
        <v>0</v>
      </c>
      <c r="G439" s="253">
        <v>0</v>
      </c>
      <c r="H439" s="253">
        <v>1856</v>
      </c>
    </row>
    <row r="440" spans="2:8" hidden="1">
      <c r="B440" s="186" t="s">
        <v>988</v>
      </c>
      <c r="C440" s="186" t="s">
        <v>584</v>
      </c>
      <c r="D440" s="186" t="s">
        <v>989</v>
      </c>
      <c r="E440" s="253">
        <v>3393</v>
      </c>
      <c r="F440" s="253">
        <v>0</v>
      </c>
      <c r="G440" s="253">
        <v>0</v>
      </c>
      <c r="H440" s="253">
        <v>3393</v>
      </c>
    </row>
    <row r="441" spans="2:8" hidden="1">
      <c r="B441" s="186" t="s">
        <v>990</v>
      </c>
      <c r="C441" s="186" t="s">
        <v>584</v>
      </c>
      <c r="D441" s="186" t="s">
        <v>991</v>
      </c>
      <c r="E441" s="253">
        <v>1392</v>
      </c>
      <c r="F441" s="253">
        <v>0</v>
      </c>
      <c r="G441" s="253">
        <v>0</v>
      </c>
      <c r="H441" s="253">
        <v>1392</v>
      </c>
    </row>
    <row r="442" spans="2:8" hidden="1">
      <c r="B442" s="186" t="s">
        <v>992</v>
      </c>
      <c r="C442" s="186" t="s">
        <v>584</v>
      </c>
      <c r="D442" s="186" t="s">
        <v>993</v>
      </c>
      <c r="E442" s="253">
        <v>30224.959999999999</v>
      </c>
      <c r="F442" s="253">
        <v>49527.59</v>
      </c>
      <c r="G442" s="253">
        <v>49527.59</v>
      </c>
      <c r="H442" s="253">
        <v>30224.959999999999</v>
      </c>
    </row>
    <row r="443" spans="2:8">
      <c r="B443" s="186" t="s">
        <v>994</v>
      </c>
      <c r="C443" s="186" t="s">
        <v>584</v>
      </c>
      <c r="D443" s="186" t="s">
        <v>995</v>
      </c>
      <c r="E443" s="253">
        <v>518.9</v>
      </c>
      <c r="F443" s="253">
        <v>0</v>
      </c>
      <c r="G443" s="253">
        <v>0</v>
      </c>
      <c r="H443" s="253">
        <v>518.9</v>
      </c>
    </row>
    <row r="444" spans="2:8" hidden="1">
      <c r="B444" s="186" t="s">
        <v>996</v>
      </c>
      <c r="C444" s="186" t="s">
        <v>584</v>
      </c>
      <c r="D444" s="186" t="s">
        <v>997</v>
      </c>
      <c r="E444" s="253">
        <v>1818.8</v>
      </c>
      <c r="F444" s="253">
        <v>0</v>
      </c>
      <c r="G444" s="253">
        <v>0</v>
      </c>
      <c r="H444" s="253">
        <v>1818.8</v>
      </c>
    </row>
    <row r="445" spans="2:8" hidden="1">
      <c r="B445" s="186" t="s">
        <v>998</v>
      </c>
      <c r="C445" s="186" t="s">
        <v>584</v>
      </c>
      <c r="D445" s="186" t="s">
        <v>914</v>
      </c>
      <c r="E445" s="253">
        <v>1143</v>
      </c>
      <c r="F445" s="253">
        <v>0</v>
      </c>
      <c r="G445" s="253">
        <v>0</v>
      </c>
      <c r="H445" s="253">
        <v>1143</v>
      </c>
    </row>
    <row r="446" spans="2:8" hidden="1">
      <c r="B446" s="186" t="s">
        <v>999</v>
      </c>
      <c r="C446" s="186" t="s">
        <v>584</v>
      </c>
      <c r="D446" s="186" t="s">
        <v>1000</v>
      </c>
      <c r="E446" s="253">
        <v>655</v>
      </c>
      <c r="F446" s="253">
        <v>0</v>
      </c>
      <c r="G446" s="253">
        <v>0</v>
      </c>
      <c r="H446" s="253">
        <v>655</v>
      </c>
    </row>
    <row r="447" spans="2:8" hidden="1">
      <c r="B447" s="186" t="s">
        <v>1001</v>
      </c>
      <c r="C447" s="186" t="s">
        <v>584</v>
      </c>
      <c r="D447" s="186" t="s">
        <v>1002</v>
      </c>
      <c r="E447" s="253">
        <v>1400</v>
      </c>
      <c r="F447" s="253">
        <v>0</v>
      </c>
      <c r="G447" s="253">
        <v>0</v>
      </c>
      <c r="H447" s="253">
        <v>1400</v>
      </c>
    </row>
    <row r="448" spans="2:8" hidden="1">
      <c r="B448" s="186" t="s">
        <v>1003</v>
      </c>
      <c r="C448" s="186" t="s">
        <v>584</v>
      </c>
      <c r="D448" s="186" t="s">
        <v>1004</v>
      </c>
      <c r="E448" s="253">
        <v>160.02000000000001</v>
      </c>
      <c r="F448" s="253">
        <v>0</v>
      </c>
      <c r="G448" s="253">
        <v>0</v>
      </c>
      <c r="H448" s="253">
        <v>160.02000000000001</v>
      </c>
    </row>
    <row r="449" spans="2:8" hidden="1">
      <c r="B449" s="186" t="s">
        <v>1005</v>
      </c>
      <c r="C449" s="186" t="s">
        <v>584</v>
      </c>
      <c r="D449" s="186" t="s">
        <v>399</v>
      </c>
      <c r="E449" s="253">
        <v>32016</v>
      </c>
      <c r="F449" s="253">
        <v>0</v>
      </c>
      <c r="G449" s="253">
        <v>0</v>
      </c>
      <c r="H449" s="253">
        <v>32016</v>
      </c>
    </row>
    <row r="450" spans="2:8" hidden="1">
      <c r="B450" s="186" t="s">
        <v>1006</v>
      </c>
      <c r="C450" s="186" t="s">
        <v>584</v>
      </c>
      <c r="D450" s="186" t="s">
        <v>1007</v>
      </c>
      <c r="E450" s="253">
        <v>240</v>
      </c>
      <c r="F450" s="253">
        <v>0</v>
      </c>
      <c r="G450" s="253">
        <v>0</v>
      </c>
      <c r="H450" s="253">
        <v>240</v>
      </c>
    </row>
    <row r="451" spans="2:8" hidden="1">
      <c r="B451" s="186" t="s">
        <v>1008</v>
      </c>
      <c r="C451" s="186" t="s">
        <v>584</v>
      </c>
      <c r="D451" s="186" t="s">
        <v>864</v>
      </c>
      <c r="E451" s="253">
        <v>14529.6</v>
      </c>
      <c r="F451" s="253">
        <v>0</v>
      </c>
      <c r="G451" s="253">
        <v>0</v>
      </c>
      <c r="H451" s="253">
        <v>14529.6</v>
      </c>
    </row>
    <row r="452" spans="2:8" hidden="1">
      <c r="B452" s="186" t="s">
        <v>1009</v>
      </c>
      <c r="C452" s="186" t="s">
        <v>584</v>
      </c>
      <c r="D452" s="186" t="s">
        <v>1010</v>
      </c>
      <c r="E452" s="253">
        <v>57</v>
      </c>
      <c r="F452" s="253">
        <v>0</v>
      </c>
      <c r="G452" s="253">
        <v>0</v>
      </c>
      <c r="H452" s="253">
        <v>57</v>
      </c>
    </row>
    <row r="453" spans="2:8" hidden="1">
      <c r="B453" s="186" t="s">
        <v>1011</v>
      </c>
      <c r="C453" s="186" t="s">
        <v>584</v>
      </c>
      <c r="D453" s="186" t="s">
        <v>1012</v>
      </c>
      <c r="E453" s="253">
        <v>333</v>
      </c>
      <c r="F453" s="253">
        <v>0</v>
      </c>
      <c r="G453" s="253">
        <v>0</v>
      </c>
      <c r="H453" s="253">
        <v>333</v>
      </c>
    </row>
    <row r="454" spans="2:8" hidden="1">
      <c r="B454" s="186" t="s">
        <v>1013</v>
      </c>
      <c r="C454" s="186" t="s">
        <v>584</v>
      </c>
      <c r="D454" s="186" t="s">
        <v>1014</v>
      </c>
      <c r="E454" s="253">
        <v>2437</v>
      </c>
      <c r="F454" s="253">
        <v>0</v>
      </c>
      <c r="G454" s="253">
        <v>0</v>
      </c>
      <c r="H454" s="253">
        <v>2437</v>
      </c>
    </row>
    <row r="455" spans="2:8" hidden="1">
      <c r="B455" s="186" t="s">
        <v>1015</v>
      </c>
      <c r="C455" s="186" t="s">
        <v>584</v>
      </c>
      <c r="D455" s="186" t="s">
        <v>1016</v>
      </c>
      <c r="E455" s="253">
        <v>239.95</v>
      </c>
      <c r="F455" s="253">
        <v>0</v>
      </c>
      <c r="G455" s="253">
        <v>0</v>
      </c>
      <c r="H455" s="253">
        <v>239.95</v>
      </c>
    </row>
    <row r="456" spans="2:8" hidden="1">
      <c r="B456" s="186" t="s">
        <v>1017</v>
      </c>
      <c r="C456" s="186" t="s">
        <v>584</v>
      </c>
      <c r="D456" s="186" t="s">
        <v>1018</v>
      </c>
      <c r="E456" s="253">
        <v>470</v>
      </c>
      <c r="F456" s="253">
        <v>0</v>
      </c>
      <c r="G456" s="253">
        <v>0</v>
      </c>
      <c r="H456" s="253">
        <v>470</v>
      </c>
    </row>
    <row r="457" spans="2:8" hidden="1">
      <c r="B457" s="186" t="s">
        <v>1019</v>
      </c>
      <c r="C457" s="186" t="s">
        <v>584</v>
      </c>
      <c r="D457" s="186" t="s">
        <v>1020</v>
      </c>
      <c r="E457" s="253">
        <v>59.91</v>
      </c>
      <c r="F457" s="253">
        <v>0</v>
      </c>
      <c r="G457" s="253">
        <v>0</v>
      </c>
      <c r="H457" s="253">
        <v>59.91</v>
      </c>
    </row>
    <row r="458" spans="2:8" hidden="1">
      <c r="B458" s="186" t="s">
        <v>1021</v>
      </c>
      <c r="C458" s="186" t="s">
        <v>584</v>
      </c>
      <c r="D458" s="186" t="s">
        <v>1022</v>
      </c>
      <c r="E458" s="253">
        <v>-38246.86</v>
      </c>
      <c r="F458" s="253">
        <v>0</v>
      </c>
      <c r="G458" s="253">
        <v>0</v>
      </c>
      <c r="H458" s="253">
        <v>-38246.86</v>
      </c>
    </row>
    <row r="459" spans="2:8" hidden="1">
      <c r="B459" s="186" t="s">
        <v>1023</v>
      </c>
      <c r="C459" s="186" t="s">
        <v>584</v>
      </c>
      <c r="D459" s="186" t="s">
        <v>1024</v>
      </c>
      <c r="E459" s="253">
        <v>3406970.59</v>
      </c>
      <c r="F459" s="253">
        <v>0</v>
      </c>
      <c r="G459" s="253">
        <v>0</v>
      </c>
      <c r="H459" s="253">
        <v>3406970.59</v>
      </c>
    </row>
    <row r="460" spans="2:8" hidden="1">
      <c r="B460" s="186" t="s">
        <v>1025</v>
      </c>
      <c r="C460" s="186" t="s">
        <v>584</v>
      </c>
      <c r="D460" s="186" t="s">
        <v>1026</v>
      </c>
      <c r="E460" s="253">
        <v>-6024.52</v>
      </c>
      <c r="F460" s="253">
        <v>13389.15</v>
      </c>
      <c r="G460" s="253">
        <v>0</v>
      </c>
      <c r="H460" s="253">
        <v>-19413.669999999998</v>
      </c>
    </row>
    <row r="461" spans="2:8" hidden="1">
      <c r="B461" s="186" t="s">
        <v>1027</v>
      </c>
      <c r="C461" s="186" t="s">
        <v>584</v>
      </c>
      <c r="D461" s="186" t="s">
        <v>1028</v>
      </c>
      <c r="E461" s="253">
        <v>45491.55</v>
      </c>
      <c r="F461" s="253">
        <v>0</v>
      </c>
      <c r="G461" s="253">
        <v>12857.46</v>
      </c>
      <c r="H461" s="253">
        <v>58349.01</v>
      </c>
    </row>
    <row r="462" spans="2:8" hidden="1">
      <c r="B462" s="186" t="s">
        <v>1029</v>
      </c>
      <c r="C462" s="186" t="s">
        <v>584</v>
      </c>
      <c r="D462" s="186" t="s">
        <v>1030</v>
      </c>
      <c r="E462" s="253">
        <v>978.32</v>
      </c>
      <c r="F462" s="253">
        <v>0</v>
      </c>
      <c r="G462" s="253">
        <v>0</v>
      </c>
      <c r="H462" s="253">
        <v>978.32</v>
      </c>
    </row>
    <row r="463" spans="2:8" hidden="1">
      <c r="B463" s="186" t="s">
        <v>1032</v>
      </c>
      <c r="C463" s="186" t="s">
        <v>584</v>
      </c>
      <c r="D463" s="186" t="s">
        <v>494</v>
      </c>
      <c r="E463" s="253">
        <v>274057.13</v>
      </c>
      <c r="F463" s="253">
        <v>42560</v>
      </c>
      <c r="G463" s="253">
        <v>20160</v>
      </c>
      <c r="H463" s="253">
        <v>251657.13</v>
      </c>
    </row>
    <row r="464" spans="2:8" hidden="1">
      <c r="B464" s="186" t="s">
        <v>1033</v>
      </c>
      <c r="C464" s="186" t="s">
        <v>584</v>
      </c>
      <c r="D464" s="186" t="s">
        <v>1034</v>
      </c>
      <c r="E464" s="253">
        <v>1038471.07</v>
      </c>
      <c r="F464" s="253">
        <v>0</v>
      </c>
      <c r="G464" s="253">
        <v>0</v>
      </c>
      <c r="H464" s="253">
        <v>1038471.07</v>
      </c>
    </row>
    <row r="465" spans="2:8" hidden="1">
      <c r="B465" s="186" t="s">
        <v>1037</v>
      </c>
      <c r="C465" s="186" t="s">
        <v>584</v>
      </c>
      <c r="D465" s="186" t="s">
        <v>1038</v>
      </c>
      <c r="E465" s="253">
        <v>32572.79</v>
      </c>
      <c r="F465" s="253">
        <v>0</v>
      </c>
      <c r="G465" s="253">
        <v>0</v>
      </c>
      <c r="H465" s="253">
        <v>32572.79</v>
      </c>
    </row>
    <row r="466" spans="2:8" hidden="1">
      <c r="B466" s="186" t="s">
        <v>1039</v>
      </c>
      <c r="C466" s="186" t="s">
        <v>584</v>
      </c>
      <c r="D466" s="186" t="s">
        <v>1040</v>
      </c>
      <c r="E466" s="253">
        <v>53288.13</v>
      </c>
      <c r="F466" s="253">
        <v>0</v>
      </c>
      <c r="G466" s="253">
        <v>0</v>
      </c>
      <c r="H466" s="253">
        <v>53288.13</v>
      </c>
    </row>
    <row r="467" spans="2:8" hidden="1">
      <c r="B467" s="186" t="s">
        <v>1043</v>
      </c>
      <c r="C467" s="186" t="s">
        <v>584</v>
      </c>
      <c r="D467" s="186" t="s">
        <v>1044</v>
      </c>
      <c r="E467" s="253">
        <v>1114.01</v>
      </c>
      <c r="F467" s="253">
        <v>683</v>
      </c>
      <c r="G467" s="253">
        <v>0</v>
      </c>
      <c r="H467" s="253">
        <v>431.01</v>
      </c>
    </row>
    <row r="468" spans="2:8" hidden="1">
      <c r="B468" s="186" t="s">
        <v>1045</v>
      </c>
      <c r="C468" s="186" t="s">
        <v>584</v>
      </c>
      <c r="D468" s="186" t="s">
        <v>1046</v>
      </c>
      <c r="E468" s="253">
        <v>2236</v>
      </c>
      <c r="F468" s="253">
        <v>0</v>
      </c>
      <c r="G468" s="253">
        <v>0</v>
      </c>
      <c r="H468" s="253">
        <v>2236</v>
      </c>
    </row>
    <row r="469" spans="2:8" hidden="1">
      <c r="B469" s="186" t="s">
        <v>1047</v>
      </c>
      <c r="C469" s="186" t="s">
        <v>584</v>
      </c>
      <c r="D469" s="186" t="s">
        <v>1048</v>
      </c>
      <c r="E469" s="253">
        <v>505</v>
      </c>
      <c r="F469" s="253">
        <v>0</v>
      </c>
      <c r="G469" s="253">
        <v>0</v>
      </c>
      <c r="H469" s="253">
        <v>505</v>
      </c>
    </row>
    <row r="470" spans="2:8" hidden="1">
      <c r="B470" s="186" t="s">
        <v>1049</v>
      </c>
      <c r="C470" s="186" t="s">
        <v>584</v>
      </c>
      <c r="D470" s="186" t="s">
        <v>1050</v>
      </c>
      <c r="E470" s="253">
        <v>2731</v>
      </c>
      <c r="F470" s="253">
        <v>0</v>
      </c>
      <c r="G470" s="253">
        <v>2520</v>
      </c>
      <c r="H470" s="253">
        <v>5251</v>
      </c>
    </row>
    <row r="471" spans="2:8" hidden="1">
      <c r="B471" s="186" t="s">
        <v>1051</v>
      </c>
      <c r="C471" s="186" t="s">
        <v>584</v>
      </c>
      <c r="D471" s="186" t="s">
        <v>1052</v>
      </c>
      <c r="E471" s="253">
        <v>386649.05</v>
      </c>
      <c r="F471" s="253">
        <v>103397.11</v>
      </c>
      <c r="G471" s="253">
        <v>0</v>
      </c>
      <c r="H471" s="253">
        <v>283251.94</v>
      </c>
    </row>
    <row r="472" spans="2:8" hidden="1">
      <c r="B472" s="186" t="s">
        <v>1053</v>
      </c>
      <c r="C472" s="186" t="s">
        <v>584</v>
      </c>
      <c r="D472" s="186" t="s">
        <v>1054</v>
      </c>
      <c r="E472" s="253">
        <v>2592</v>
      </c>
      <c r="F472" s="253">
        <v>0</v>
      </c>
      <c r="G472" s="253">
        <v>0</v>
      </c>
      <c r="H472" s="253">
        <v>2592</v>
      </c>
    </row>
    <row r="473" spans="2:8" hidden="1">
      <c r="B473" s="186" t="s">
        <v>1055</v>
      </c>
      <c r="C473" s="186" t="s">
        <v>584</v>
      </c>
      <c r="D473" s="186" t="s">
        <v>1056</v>
      </c>
      <c r="E473" s="253">
        <v>450</v>
      </c>
      <c r="F473" s="253">
        <v>0</v>
      </c>
      <c r="G473" s="253">
        <v>114</v>
      </c>
      <c r="H473" s="253">
        <v>564</v>
      </c>
    </row>
    <row r="474" spans="2:8" hidden="1">
      <c r="B474" s="186" t="s">
        <v>1057</v>
      </c>
      <c r="C474" s="186" t="s">
        <v>584</v>
      </c>
      <c r="D474" s="186" t="s">
        <v>1058</v>
      </c>
      <c r="E474" s="253">
        <v>570</v>
      </c>
      <c r="F474" s="253">
        <v>0</v>
      </c>
      <c r="G474" s="253">
        <v>0</v>
      </c>
      <c r="H474" s="253">
        <v>570</v>
      </c>
    </row>
    <row r="475" spans="2:8" hidden="1">
      <c r="B475" s="186" t="s">
        <v>1059</v>
      </c>
      <c r="C475" s="186" t="s">
        <v>584</v>
      </c>
      <c r="D475" s="186" t="s">
        <v>1060</v>
      </c>
      <c r="E475" s="253">
        <v>497648.87</v>
      </c>
      <c r="F475" s="253">
        <v>187436</v>
      </c>
      <c r="G475" s="253">
        <v>58240</v>
      </c>
      <c r="H475" s="253">
        <v>368452.87</v>
      </c>
    </row>
    <row r="476" spans="2:8" hidden="1">
      <c r="B476" s="186" t="s">
        <v>1061</v>
      </c>
      <c r="C476" s="186" t="s">
        <v>584</v>
      </c>
      <c r="D476" s="186" t="s">
        <v>924</v>
      </c>
      <c r="E476" s="253">
        <v>450</v>
      </c>
      <c r="F476" s="253">
        <v>0</v>
      </c>
      <c r="G476" s="253">
        <v>0</v>
      </c>
      <c r="H476" s="253">
        <v>450</v>
      </c>
    </row>
    <row r="477" spans="2:8" hidden="1">
      <c r="B477" s="186" t="s">
        <v>1062</v>
      </c>
      <c r="C477" s="186" t="s">
        <v>584</v>
      </c>
      <c r="D477" s="186" t="s">
        <v>1063</v>
      </c>
      <c r="E477" s="253">
        <v>2164.4699999999998</v>
      </c>
      <c r="F477" s="253">
        <v>0</v>
      </c>
      <c r="G477" s="253">
        <v>0</v>
      </c>
      <c r="H477" s="253">
        <v>2164.4699999999998</v>
      </c>
    </row>
    <row r="478" spans="2:8" hidden="1">
      <c r="B478" s="186" t="s">
        <v>1064</v>
      </c>
      <c r="C478" s="186" t="s">
        <v>584</v>
      </c>
      <c r="D478" s="186" t="s">
        <v>1065</v>
      </c>
      <c r="E478" s="253">
        <v>811.79</v>
      </c>
      <c r="F478" s="253">
        <v>0</v>
      </c>
      <c r="G478" s="253">
        <v>0</v>
      </c>
      <c r="H478" s="253">
        <v>811.79</v>
      </c>
    </row>
    <row r="479" spans="2:8" hidden="1">
      <c r="B479" s="186" t="s">
        <v>1066</v>
      </c>
      <c r="C479" s="186" t="s">
        <v>584</v>
      </c>
      <c r="D479" s="186" t="s">
        <v>1067</v>
      </c>
      <c r="E479" s="253">
        <v>21912</v>
      </c>
      <c r="F479" s="253">
        <v>0</v>
      </c>
      <c r="G479" s="253">
        <v>0</v>
      </c>
      <c r="H479" s="253">
        <v>21912</v>
      </c>
    </row>
    <row r="480" spans="2:8" hidden="1">
      <c r="B480" s="186" t="s">
        <v>1068</v>
      </c>
      <c r="C480" s="186" t="s">
        <v>584</v>
      </c>
      <c r="D480" s="186" t="s">
        <v>1069</v>
      </c>
      <c r="E480" s="253">
        <v>345</v>
      </c>
      <c r="F480" s="253">
        <v>0</v>
      </c>
      <c r="G480" s="253">
        <v>0</v>
      </c>
      <c r="H480" s="253">
        <v>345</v>
      </c>
    </row>
    <row r="481" spans="2:8" hidden="1">
      <c r="B481" s="186" t="s">
        <v>1070</v>
      </c>
      <c r="C481" s="186" t="s">
        <v>584</v>
      </c>
      <c r="D481" s="186" t="s">
        <v>1071</v>
      </c>
      <c r="E481" s="253">
        <v>3274.78</v>
      </c>
      <c r="F481" s="253">
        <v>0</v>
      </c>
      <c r="G481" s="253">
        <v>0</v>
      </c>
      <c r="H481" s="253">
        <v>3274.78</v>
      </c>
    </row>
    <row r="482" spans="2:8" hidden="1">
      <c r="B482" s="186" t="s">
        <v>1571</v>
      </c>
      <c r="C482" s="186" t="s">
        <v>584</v>
      </c>
      <c r="D482" s="186" t="s">
        <v>1572</v>
      </c>
      <c r="E482" s="253">
        <v>0</v>
      </c>
      <c r="F482" s="253">
        <v>23535.47</v>
      </c>
      <c r="G482" s="253">
        <v>23535.47</v>
      </c>
      <c r="H482" s="253">
        <v>0</v>
      </c>
    </row>
    <row r="483" spans="2:8" hidden="1">
      <c r="B483" s="186" t="s">
        <v>1072</v>
      </c>
      <c r="C483" s="186" t="s">
        <v>584</v>
      </c>
      <c r="D483" s="186" t="s">
        <v>1073</v>
      </c>
      <c r="E483" s="253">
        <v>11693.97</v>
      </c>
      <c r="F483" s="253">
        <v>0</v>
      </c>
      <c r="G483" s="253">
        <v>1667.93</v>
      </c>
      <c r="H483" s="253">
        <v>13361.9</v>
      </c>
    </row>
    <row r="484" spans="2:8" hidden="1">
      <c r="B484" s="186" t="s">
        <v>1074</v>
      </c>
      <c r="C484" s="186" t="s">
        <v>584</v>
      </c>
      <c r="D484" s="186" t="s">
        <v>1075</v>
      </c>
      <c r="E484" s="253">
        <v>180</v>
      </c>
      <c r="F484" s="253">
        <v>0</v>
      </c>
      <c r="G484" s="253">
        <v>0</v>
      </c>
      <c r="H484" s="253">
        <v>180</v>
      </c>
    </row>
    <row r="485" spans="2:8" hidden="1">
      <c r="B485" s="186" t="s">
        <v>1076</v>
      </c>
      <c r="C485" s="186" t="s">
        <v>584</v>
      </c>
      <c r="D485" s="186" t="s">
        <v>1077</v>
      </c>
      <c r="E485" s="253">
        <v>414.98</v>
      </c>
      <c r="F485" s="253">
        <v>0</v>
      </c>
      <c r="G485" s="253">
        <v>0</v>
      </c>
      <c r="H485" s="253">
        <v>414.98</v>
      </c>
    </row>
    <row r="486" spans="2:8" hidden="1">
      <c r="B486" s="186" t="s">
        <v>1078</v>
      </c>
      <c r="C486" s="186" t="s">
        <v>584</v>
      </c>
      <c r="D486" s="186" t="s">
        <v>1079</v>
      </c>
      <c r="E486" s="253">
        <v>165.58</v>
      </c>
      <c r="F486" s="253">
        <v>0</v>
      </c>
      <c r="G486" s="253">
        <v>0</v>
      </c>
      <c r="H486" s="253">
        <v>165.58</v>
      </c>
    </row>
    <row r="487" spans="2:8" hidden="1">
      <c r="B487" s="186" t="s">
        <v>1080</v>
      </c>
      <c r="C487" s="186" t="s">
        <v>584</v>
      </c>
      <c r="D487" s="186" t="s">
        <v>1081</v>
      </c>
      <c r="E487" s="253">
        <v>1110.42</v>
      </c>
      <c r="F487" s="253">
        <v>0</v>
      </c>
      <c r="G487" s="253">
        <v>0</v>
      </c>
      <c r="H487" s="253">
        <v>1110.42</v>
      </c>
    </row>
    <row r="488" spans="2:8" hidden="1">
      <c r="B488" s="186" t="s">
        <v>1082</v>
      </c>
      <c r="C488" s="186" t="s">
        <v>584</v>
      </c>
      <c r="D488" s="186" t="s">
        <v>1083</v>
      </c>
      <c r="E488" s="253">
        <v>1333</v>
      </c>
      <c r="F488" s="253">
        <v>0</v>
      </c>
      <c r="G488" s="253">
        <v>0</v>
      </c>
      <c r="H488" s="253">
        <v>1333</v>
      </c>
    </row>
    <row r="489" spans="2:8" hidden="1">
      <c r="B489" s="186" t="s">
        <v>1084</v>
      </c>
      <c r="C489" s="186" t="s">
        <v>584</v>
      </c>
      <c r="D489" s="186" t="s">
        <v>1085</v>
      </c>
      <c r="E489" s="253">
        <v>500.7</v>
      </c>
      <c r="F489" s="253">
        <v>0</v>
      </c>
      <c r="G489" s="253">
        <v>0</v>
      </c>
      <c r="H489" s="253">
        <v>500.7</v>
      </c>
    </row>
    <row r="490" spans="2:8" hidden="1">
      <c r="B490" s="186" t="s">
        <v>1086</v>
      </c>
      <c r="C490" s="186" t="s">
        <v>584</v>
      </c>
      <c r="D490" s="186" t="s">
        <v>1087</v>
      </c>
      <c r="E490" s="253">
        <v>1524</v>
      </c>
      <c r="F490" s="253">
        <v>0</v>
      </c>
      <c r="G490" s="253">
        <v>0</v>
      </c>
      <c r="H490" s="253">
        <v>1524</v>
      </c>
    </row>
    <row r="491" spans="2:8" hidden="1">
      <c r="B491" s="186" t="s">
        <v>1088</v>
      </c>
      <c r="C491" s="186" t="s">
        <v>584</v>
      </c>
      <c r="D491" s="186" t="s">
        <v>1089</v>
      </c>
      <c r="E491" s="253">
        <v>821.7</v>
      </c>
      <c r="F491" s="253">
        <v>0</v>
      </c>
      <c r="G491" s="253">
        <v>0</v>
      </c>
      <c r="H491" s="253">
        <v>821.7</v>
      </c>
    </row>
    <row r="492" spans="2:8" hidden="1">
      <c r="B492" s="186" t="s">
        <v>1090</v>
      </c>
      <c r="C492" s="186" t="s">
        <v>584</v>
      </c>
      <c r="D492" s="186" t="s">
        <v>822</v>
      </c>
      <c r="E492" s="253">
        <v>4170</v>
      </c>
      <c r="F492" s="253">
        <v>0</v>
      </c>
      <c r="G492" s="253">
        <v>0</v>
      </c>
      <c r="H492" s="253">
        <v>4170</v>
      </c>
    </row>
    <row r="493" spans="2:8" hidden="1">
      <c r="B493" s="186" t="s">
        <v>1091</v>
      </c>
      <c r="C493" s="186" t="s">
        <v>584</v>
      </c>
      <c r="D493" s="186" t="s">
        <v>780</v>
      </c>
      <c r="E493" s="253">
        <v>40711.360000000001</v>
      </c>
      <c r="F493" s="253">
        <v>0</v>
      </c>
      <c r="G493" s="253">
        <v>0</v>
      </c>
      <c r="H493" s="253">
        <v>40711.360000000001</v>
      </c>
    </row>
    <row r="494" spans="2:8" hidden="1">
      <c r="B494" s="186" t="s">
        <v>1092</v>
      </c>
      <c r="C494" s="186" t="s">
        <v>584</v>
      </c>
      <c r="D494" s="186" t="s">
        <v>1093</v>
      </c>
      <c r="E494" s="253">
        <v>243.9</v>
      </c>
      <c r="F494" s="253">
        <v>0</v>
      </c>
      <c r="G494" s="253">
        <v>0</v>
      </c>
      <c r="H494" s="253">
        <v>243.9</v>
      </c>
    </row>
    <row r="495" spans="2:8" hidden="1">
      <c r="B495" s="186" t="s">
        <v>1573</v>
      </c>
      <c r="C495" s="186" t="s">
        <v>584</v>
      </c>
      <c r="D495" s="186" t="s">
        <v>1574</v>
      </c>
      <c r="E495" s="253">
        <v>0</v>
      </c>
      <c r="F495" s="253">
        <v>1198</v>
      </c>
      <c r="G495" s="253">
        <v>1198</v>
      </c>
      <c r="H495" s="253">
        <v>0</v>
      </c>
    </row>
    <row r="496" spans="2:8" hidden="1">
      <c r="B496" s="186" t="s">
        <v>1094</v>
      </c>
      <c r="C496" s="186" t="s">
        <v>584</v>
      </c>
      <c r="D496" s="186" t="s">
        <v>1095</v>
      </c>
      <c r="E496" s="253">
        <v>1322</v>
      </c>
      <c r="F496" s="253">
        <v>0</v>
      </c>
      <c r="G496" s="253">
        <v>0</v>
      </c>
      <c r="H496" s="253">
        <v>1322</v>
      </c>
    </row>
    <row r="497" spans="2:8" hidden="1">
      <c r="B497" s="186" t="s">
        <v>1096</v>
      </c>
      <c r="C497" s="186" t="s">
        <v>584</v>
      </c>
      <c r="D497" s="186" t="s">
        <v>818</v>
      </c>
      <c r="E497" s="253">
        <v>309779.46999999997</v>
      </c>
      <c r="F497" s="253">
        <v>0</v>
      </c>
      <c r="G497" s="253">
        <v>0</v>
      </c>
      <c r="H497" s="253">
        <v>309779.46999999997</v>
      </c>
    </row>
    <row r="498" spans="2:8" hidden="1">
      <c r="B498" s="186" t="s">
        <v>1097</v>
      </c>
      <c r="C498" s="186" t="s">
        <v>584</v>
      </c>
      <c r="D498" s="186" t="s">
        <v>1098</v>
      </c>
      <c r="E498" s="253">
        <v>1000</v>
      </c>
      <c r="F498" s="253">
        <v>0</v>
      </c>
      <c r="G498" s="253">
        <v>0</v>
      </c>
      <c r="H498" s="253">
        <v>1000</v>
      </c>
    </row>
    <row r="499" spans="2:8" hidden="1">
      <c r="B499" s="186" t="s">
        <v>1099</v>
      </c>
      <c r="C499" s="186" t="s">
        <v>584</v>
      </c>
      <c r="D499" s="186" t="s">
        <v>1100</v>
      </c>
      <c r="E499" s="253">
        <v>11600</v>
      </c>
      <c r="F499" s="253">
        <v>0</v>
      </c>
      <c r="G499" s="253">
        <v>0</v>
      </c>
      <c r="H499" s="253">
        <v>11600</v>
      </c>
    </row>
    <row r="500" spans="2:8" hidden="1">
      <c r="B500" s="186" t="s">
        <v>1101</v>
      </c>
      <c r="C500" s="186" t="s">
        <v>584</v>
      </c>
      <c r="D500" s="186" t="s">
        <v>1102</v>
      </c>
      <c r="E500" s="253">
        <v>876</v>
      </c>
      <c r="F500" s="253">
        <v>0</v>
      </c>
      <c r="G500" s="253">
        <v>0</v>
      </c>
      <c r="H500" s="253">
        <v>876</v>
      </c>
    </row>
    <row r="501" spans="2:8" hidden="1">
      <c r="B501" s="186" t="s">
        <v>1103</v>
      </c>
      <c r="C501" s="186" t="s">
        <v>584</v>
      </c>
      <c r="D501" s="186" t="s">
        <v>1104</v>
      </c>
      <c r="E501" s="253">
        <v>684</v>
      </c>
      <c r="F501" s="253">
        <v>0</v>
      </c>
      <c r="G501" s="253">
        <v>0</v>
      </c>
      <c r="H501" s="253">
        <v>684</v>
      </c>
    </row>
    <row r="502" spans="2:8" hidden="1">
      <c r="B502" s="186" t="s">
        <v>1105</v>
      </c>
      <c r="C502" s="186" t="s">
        <v>584</v>
      </c>
      <c r="D502" s="186" t="s">
        <v>1106</v>
      </c>
      <c r="E502" s="253">
        <v>965</v>
      </c>
      <c r="F502" s="253">
        <v>0</v>
      </c>
      <c r="G502" s="253">
        <v>0</v>
      </c>
      <c r="H502" s="253">
        <v>965</v>
      </c>
    </row>
    <row r="503" spans="2:8" hidden="1">
      <c r="B503" s="186" t="s">
        <v>1107</v>
      </c>
      <c r="C503" s="186" t="s">
        <v>584</v>
      </c>
      <c r="D503" s="186" t="s">
        <v>1108</v>
      </c>
      <c r="E503" s="253">
        <v>999.01</v>
      </c>
      <c r="F503" s="253">
        <v>0</v>
      </c>
      <c r="G503" s="253">
        <v>0</v>
      </c>
      <c r="H503" s="253">
        <v>999.01</v>
      </c>
    </row>
    <row r="504" spans="2:8" hidden="1">
      <c r="B504" s="186" t="s">
        <v>1109</v>
      </c>
      <c r="C504" s="186" t="s">
        <v>584</v>
      </c>
      <c r="D504" s="186" t="s">
        <v>1110</v>
      </c>
      <c r="E504" s="253">
        <v>103.38</v>
      </c>
      <c r="F504" s="253">
        <v>0</v>
      </c>
      <c r="G504" s="253">
        <v>0</v>
      </c>
      <c r="H504" s="253">
        <v>103.38</v>
      </c>
    </row>
    <row r="505" spans="2:8" hidden="1">
      <c r="B505" s="186" t="s">
        <v>1111</v>
      </c>
      <c r="C505" s="186" t="s">
        <v>584</v>
      </c>
      <c r="D505" s="186" t="s">
        <v>1112</v>
      </c>
      <c r="E505" s="253">
        <v>65.08</v>
      </c>
      <c r="F505" s="253">
        <v>0</v>
      </c>
      <c r="G505" s="253">
        <v>0</v>
      </c>
      <c r="H505" s="253">
        <v>65.08</v>
      </c>
    </row>
    <row r="506" spans="2:8" hidden="1">
      <c r="B506" s="186" t="s">
        <v>1113</v>
      </c>
      <c r="C506" s="186" t="s">
        <v>584</v>
      </c>
      <c r="D506" s="186" t="s">
        <v>1114</v>
      </c>
      <c r="E506" s="253">
        <v>560</v>
      </c>
      <c r="F506" s="253">
        <v>0</v>
      </c>
      <c r="G506" s="253">
        <v>0</v>
      </c>
      <c r="H506" s="253">
        <v>560</v>
      </c>
    </row>
    <row r="507" spans="2:8" hidden="1">
      <c r="B507" s="186" t="s">
        <v>1115</v>
      </c>
      <c r="C507" s="186" t="s">
        <v>584</v>
      </c>
      <c r="D507" s="186" t="s">
        <v>920</v>
      </c>
      <c r="E507" s="253">
        <v>-51291.3</v>
      </c>
      <c r="F507" s="253">
        <v>0</v>
      </c>
      <c r="G507" s="253">
        <v>0</v>
      </c>
      <c r="H507" s="253">
        <v>-51291.3</v>
      </c>
    </row>
    <row r="508" spans="2:8" hidden="1">
      <c r="B508" s="186" t="s">
        <v>1116</v>
      </c>
      <c r="C508" s="186" t="s">
        <v>584</v>
      </c>
      <c r="D508" s="186" t="s">
        <v>1117</v>
      </c>
      <c r="E508" s="253">
        <v>61600</v>
      </c>
      <c r="F508" s="253">
        <v>61600</v>
      </c>
      <c r="G508" s="253">
        <v>0</v>
      </c>
      <c r="H508" s="253">
        <v>0</v>
      </c>
    </row>
    <row r="509" spans="2:8" hidden="1">
      <c r="B509" s="186" t="s">
        <v>1118</v>
      </c>
      <c r="C509" s="186" t="s">
        <v>584</v>
      </c>
      <c r="D509" s="186" t="s">
        <v>1119</v>
      </c>
      <c r="E509" s="253">
        <v>1705</v>
      </c>
      <c r="F509" s="253">
        <v>0</v>
      </c>
      <c r="G509" s="253">
        <v>0</v>
      </c>
      <c r="H509" s="253">
        <v>1705</v>
      </c>
    </row>
    <row r="510" spans="2:8" hidden="1">
      <c r="B510" s="186" t="s">
        <v>1120</v>
      </c>
      <c r="C510" s="186" t="s">
        <v>584</v>
      </c>
      <c r="D510" s="186" t="s">
        <v>1121</v>
      </c>
      <c r="E510" s="253">
        <v>2778.64</v>
      </c>
      <c r="F510" s="253">
        <v>2776.64</v>
      </c>
      <c r="G510" s="253">
        <v>0</v>
      </c>
      <c r="H510" s="253">
        <v>2</v>
      </c>
    </row>
    <row r="511" spans="2:8" hidden="1">
      <c r="B511" s="186" t="s">
        <v>1122</v>
      </c>
      <c r="C511" s="186" t="s">
        <v>584</v>
      </c>
      <c r="D511" s="186" t="s">
        <v>1123</v>
      </c>
      <c r="E511" s="253">
        <v>5800</v>
      </c>
      <c r="F511" s="253">
        <v>0</v>
      </c>
      <c r="G511" s="253">
        <v>0</v>
      </c>
      <c r="H511" s="253">
        <v>5800</v>
      </c>
    </row>
    <row r="512" spans="2:8" hidden="1">
      <c r="B512" s="186" t="s">
        <v>1124</v>
      </c>
      <c r="C512" s="186" t="s">
        <v>584</v>
      </c>
      <c r="D512" s="186" t="s">
        <v>1125</v>
      </c>
      <c r="E512" s="253">
        <v>15672</v>
      </c>
      <c r="F512" s="253">
        <v>0</v>
      </c>
      <c r="G512" s="253">
        <v>0</v>
      </c>
      <c r="H512" s="253">
        <v>15672</v>
      </c>
    </row>
    <row r="513" spans="2:8" hidden="1">
      <c r="B513" s="186" t="s">
        <v>1126</v>
      </c>
      <c r="C513" s="186" t="s">
        <v>584</v>
      </c>
      <c r="D513" s="186" t="s">
        <v>942</v>
      </c>
      <c r="E513" s="253">
        <v>454</v>
      </c>
      <c r="F513" s="253">
        <v>0</v>
      </c>
      <c r="G513" s="253">
        <v>0</v>
      </c>
      <c r="H513" s="253">
        <v>454</v>
      </c>
    </row>
    <row r="514" spans="2:8" hidden="1">
      <c r="B514" s="186" t="s">
        <v>1127</v>
      </c>
      <c r="C514" s="186" t="s">
        <v>584</v>
      </c>
      <c r="D514" s="186" t="s">
        <v>431</v>
      </c>
      <c r="E514" s="253">
        <v>-417449.75</v>
      </c>
      <c r="F514" s="253">
        <v>11398.81</v>
      </c>
      <c r="G514" s="253">
        <v>0</v>
      </c>
      <c r="H514" s="253">
        <v>-428848.56</v>
      </c>
    </row>
    <row r="515" spans="2:8" hidden="1">
      <c r="B515" s="186" t="s">
        <v>1575</v>
      </c>
      <c r="C515" s="186" t="s">
        <v>584</v>
      </c>
      <c r="D515" s="186" t="s">
        <v>1576</v>
      </c>
      <c r="E515" s="253">
        <v>0</v>
      </c>
      <c r="F515" s="253">
        <v>948.02</v>
      </c>
      <c r="G515" s="253">
        <v>948.02</v>
      </c>
      <c r="H515" s="253">
        <v>0</v>
      </c>
    </row>
    <row r="516" spans="2:8" hidden="1">
      <c r="B516" s="186" t="s">
        <v>1128</v>
      </c>
      <c r="C516" s="186" t="s">
        <v>584</v>
      </c>
      <c r="D516" s="186" t="s">
        <v>1129</v>
      </c>
      <c r="E516" s="253">
        <v>166790.63</v>
      </c>
      <c r="F516" s="253">
        <v>80510.09</v>
      </c>
      <c r="G516" s="253">
        <v>118398.88</v>
      </c>
      <c r="H516" s="253">
        <v>204679.42</v>
      </c>
    </row>
    <row r="517" spans="2:8" hidden="1">
      <c r="B517" s="186" t="s">
        <v>1130</v>
      </c>
      <c r="C517" s="186" t="s">
        <v>584</v>
      </c>
      <c r="D517" s="186" t="s">
        <v>1131</v>
      </c>
      <c r="E517" s="253">
        <v>-196907.46</v>
      </c>
      <c r="F517" s="253">
        <v>0</v>
      </c>
      <c r="G517" s="253">
        <v>62563.13</v>
      </c>
      <c r="H517" s="253">
        <v>-134344.32999999999</v>
      </c>
    </row>
    <row r="518" spans="2:8" hidden="1">
      <c r="B518" s="186" t="s">
        <v>1132</v>
      </c>
      <c r="C518" s="186" t="s">
        <v>584</v>
      </c>
      <c r="D518" s="186" t="s">
        <v>1133</v>
      </c>
      <c r="E518" s="253">
        <v>16800</v>
      </c>
      <c r="F518" s="253">
        <v>0</v>
      </c>
      <c r="G518" s="253">
        <v>0</v>
      </c>
      <c r="H518" s="253">
        <v>16800</v>
      </c>
    </row>
    <row r="519" spans="2:8" hidden="1">
      <c r="B519" s="186" t="s">
        <v>1134</v>
      </c>
      <c r="C519" s="186" t="s">
        <v>584</v>
      </c>
      <c r="D519" s="186" t="s">
        <v>1135</v>
      </c>
      <c r="E519" s="253">
        <v>1128</v>
      </c>
      <c r="F519" s="253">
        <v>0</v>
      </c>
      <c r="G519" s="253">
        <v>0</v>
      </c>
      <c r="H519" s="253">
        <v>1128</v>
      </c>
    </row>
    <row r="520" spans="2:8" hidden="1">
      <c r="B520" s="186" t="s">
        <v>1136</v>
      </c>
      <c r="C520" s="186" t="s">
        <v>584</v>
      </c>
      <c r="D520" s="186" t="s">
        <v>1137</v>
      </c>
      <c r="E520" s="253">
        <v>0.01</v>
      </c>
      <c r="F520" s="253">
        <v>0</v>
      </c>
      <c r="G520" s="253">
        <v>0</v>
      </c>
      <c r="H520" s="253">
        <v>0.01</v>
      </c>
    </row>
    <row r="521" spans="2:8" hidden="1">
      <c r="B521" s="186" t="s">
        <v>1138</v>
      </c>
      <c r="C521" s="186" t="s">
        <v>584</v>
      </c>
      <c r="D521" s="186" t="s">
        <v>872</v>
      </c>
      <c r="E521" s="253">
        <v>1232</v>
      </c>
      <c r="F521" s="253">
        <v>0</v>
      </c>
      <c r="G521" s="253">
        <v>0</v>
      </c>
      <c r="H521" s="253">
        <v>1232</v>
      </c>
    </row>
    <row r="522" spans="2:8" hidden="1">
      <c r="B522" s="186" t="s">
        <v>1139</v>
      </c>
      <c r="C522" s="186" t="s">
        <v>584</v>
      </c>
      <c r="D522" s="186" t="s">
        <v>1140</v>
      </c>
      <c r="E522" s="253">
        <v>27</v>
      </c>
      <c r="F522" s="253">
        <v>0</v>
      </c>
      <c r="G522" s="253">
        <v>0</v>
      </c>
      <c r="H522" s="253">
        <v>27</v>
      </c>
    </row>
    <row r="523" spans="2:8" hidden="1">
      <c r="B523" s="186" t="s">
        <v>1141</v>
      </c>
      <c r="C523" s="186" t="s">
        <v>584</v>
      </c>
      <c r="D523" s="186" t="s">
        <v>1142</v>
      </c>
      <c r="E523" s="253">
        <v>499.95</v>
      </c>
      <c r="F523" s="253">
        <v>0</v>
      </c>
      <c r="G523" s="253">
        <v>0</v>
      </c>
      <c r="H523" s="253">
        <v>499.95</v>
      </c>
    </row>
    <row r="524" spans="2:8" hidden="1">
      <c r="B524" s="186" t="s">
        <v>1143</v>
      </c>
      <c r="C524" s="186" t="s">
        <v>584</v>
      </c>
      <c r="D524" s="186" t="s">
        <v>1144</v>
      </c>
      <c r="E524" s="253">
        <v>306</v>
      </c>
      <c r="F524" s="253">
        <v>0</v>
      </c>
      <c r="G524" s="253">
        <v>0</v>
      </c>
      <c r="H524" s="253">
        <v>306</v>
      </c>
    </row>
    <row r="525" spans="2:8" hidden="1">
      <c r="B525" s="186" t="s">
        <v>1145</v>
      </c>
      <c r="C525" s="186" t="s">
        <v>584</v>
      </c>
      <c r="D525" s="186" t="s">
        <v>1146</v>
      </c>
      <c r="E525" s="253">
        <v>250</v>
      </c>
      <c r="F525" s="253">
        <v>0</v>
      </c>
      <c r="G525" s="253">
        <v>0</v>
      </c>
      <c r="H525" s="253">
        <v>250</v>
      </c>
    </row>
    <row r="526" spans="2:8" hidden="1">
      <c r="B526" s="186" t="s">
        <v>1147</v>
      </c>
      <c r="C526" s="186" t="s">
        <v>584</v>
      </c>
      <c r="D526" s="186" t="s">
        <v>1148</v>
      </c>
      <c r="E526" s="253">
        <v>260</v>
      </c>
      <c r="F526" s="253">
        <v>0</v>
      </c>
      <c r="G526" s="253">
        <v>0</v>
      </c>
      <c r="H526" s="253">
        <v>260</v>
      </c>
    </row>
    <row r="527" spans="2:8" hidden="1">
      <c r="B527" s="186" t="s">
        <v>1149</v>
      </c>
      <c r="C527" s="186" t="s">
        <v>584</v>
      </c>
      <c r="D527" s="186" t="s">
        <v>832</v>
      </c>
      <c r="E527" s="253">
        <v>425</v>
      </c>
      <c r="F527" s="253">
        <v>0</v>
      </c>
      <c r="G527" s="253">
        <v>0</v>
      </c>
      <c r="H527" s="253">
        <v>425</v>
      </c>
    </row>
    <row r="528" spans="2:8" hidden="1">
      <c r="B528" s="186" t="s">
        <v>1150</v>
      </c>
      <c r="C528" s="186" t="s">
        <v>584</v>
      </c>
      <c r="D528" s="186" t="s">
        <v>1151</v>
      </c>
      <c r="E528" s="253">
        <v>189.5</v>
      </c>
      <c r="F528" s="253">
        <v>0</v>
      </c>
      <c r="G528" s="253">
        <v>0</v>
      </c>
      <c r="H528" s="253">
        <v>189.5</v>
      </c>
    </row>
    <row r="529" spans="2:8" hidden="1">
      <c r="B529" s="186" t="s">
        <v>1152</v>
      </c>
      <c r="C529" s="186" t="s">
        <v>584</v>
      </c>
      <c r="D529" s="186" t="s">
        <v>1153</v>
      </c>
      <c r="E529" s="253">
        <v>296537</v>
      </c>
      <c r="F529" s="253">
        <v>179200</v>
      </c>
      <c r="G529" s="253">
        <v>157000</v>
      </c>
      <c r="H529" s="253">
        <v>274337</v>
      </c>
    </row>
    <row r="530" spans="2:8" hidden="1">
      <c r="B530" s="186" t="s">
        <v>1154</v>
      </c>
      <c r="C530" s="186" t="s">
        <v>584</v>
      </c>
      <c r="D530" s="186" t="s">
        <v>1155</v>
      </c>
      <c r="E530" s="253">
        <v>523441.86</v>
      </c>
      <c r="F530" s="253">
        <v>488039.77</v>
      </c>
      <c r="G530" s="253">
        <v>201648.43</v>
      </c>
      <c r="H530" s="253">
        <v>237050.52</v>
      </c>
    </row>
    <row r="531" spans="2:8" hidden="1">
      <c r="B531" s="186" t="s">
        <v>1156</v>
      </c>
      <c r="C531" s="186" t="s">
        <v>584</v>
      </c>
      <c r="D531" s="186" t="s">
        <v>1157</v>
      </c>
      <c r="E531" s="253">
        <v>800</v>
      </c>
      <c r="F531" s="253">
        <v>0</v>
      </c>
      <c r="G531" s="253">
        <v>0</v>
      </c>
      <c r="H531" s="253">
        <v>800</v>
      </c>
    </row>
    <row r="532" spans="2:8" hidden="1">
      <c r="B532" s="186" t="s">
        <v>1158</v>
      </c>
      <c r="C532" s="186" t="s">
        <v>584</v>
      </c>
      <c r="D532" s="186" t="s">
        <v>1159</v>
      </c>
      <c r="E532" s="253">
        <v>300</v>
      </c>
      <c r="F532" s="253">
        <v>0</v>
      </c>
      <c r="G532" s="253">
        <v>0</v>
      </c>
      <c r="H532" s="253">
        <v>300</v>
      </c>
    </row>
    <row r="533" spans="2:8" hidden="1">
      <c r="B533" s="186" t="s">
        <v>1160</v>
      </c>
      <c r="C533" s="186" t="s">
        <v>584</v>
      </c>
      <c r="D533" s="186" t="s">
        <v>1161</v>
      </c>
      <c r="E533" s="253">
        <v>738.99</v>
      </c>
      <c r="F533" s="253">
        <v>0</v>
      </c>
      <c r="G533" s="253">
        <v>0</v>
      </c>
      <c r="H533" s="253">
        <v>738.99</v>
      </c>
    </row>
    <row r="534" spans="2:8" hidden="1">
      <c r="B534" s="186" t="s">
        <v>1162</v>
      </c>
      <c r="C534" s="186" t="s">
        <v>584</v>
      </c>
      <c r="D534" s="186" t="s">
        <v>1163</v>
      </c>
      <c r="E534" s="253">
        <v>23.8</v>
      </c>
      <c r="F534" s="253">
        <v>0</v>
      </c>
      <c r="G534" s="253">
        <v>0</v>
      </c>
      <c r="H534" s="253">
        <v>23.8</v>
      </c>
    </row>
    <row r="535" spans="2:8" hidden="1">
      <c r="B535" s="186" t="s">
        <v>1164</v>
      </c>
      <c r="C535" s="186" t="s">
        <v>584</v>
      </c>
      <c r="D535" s="186" t="s">
        <v>1165</v>
      </c>
      <c r="E535" s="253">
        <v>499</v>
      </c>
      <c r="F535" s="253">
        <v>0</v>
      </c>
      <c r="G535" s="253">
        <v>0</v>
      </c>
      <c r="H535" s="253">
        <v>499</v>
      </c>
    </row>
    <row r="536" spans="2:8" hidden="1">
      <c r="B536" s="186" t="s">
        <v>1166</v>
      </c>
      <c r="C536" s="186" t="s">
        <v>584</v>
      </c>
      <c r="D536" s="186" t="s">
        <v>1167</v>
      </c>
      <c r="E536" s="253">
        <v>826</v>
      </c>
      <c r="F536" s="253">
        <v>0</v>
      </c>
      <c r="G536" s="253">
        <v>0</v>
      </c>
      <c r="H536" s="253">
        <v>826</v>
      </c>
    </row>
    <row r="537" spans="2:8" hidden="1">
      <c r="B537" s="186" t="s">
        <v>1168</v>
      </c>
      <c r="C537" s="186" t="s">
        <v>584</v>
      </c>
      <c r="D537" s="186" t="s">
        <v>1169</v>
      </c>
      <c r="E537" s="253">
        <v>15961</v>
      </c>
      <c r="F537" s="253">
        <v>0</v>
      </c>
      <c r="G537" s="253">
        <v>0</v>
      </c>
      <c r="H537" s="253">
        <v>15961</v>
      </c>
    </row>
    <row r="538" spans="2:8" hidden="1">
      <c r="B538" s="186" t="s">
        <v>1170</v>
      </c>
      <c r="C538" s="186" t="s">
        <v>584</v>
      </c>
      <c r="D538" s="186" t="s">
        <v>1171</v>
      </c>
      <c r="E538" s="253">
        <v>91456.46</v>
      </c>
      <c r="F538" s="253">
        <v>0</v>
      </c>
      <c r="G538" s="253">
        <v>0</v>
      </c>
      <c r="H538" s="253">
        <v>91456.46</v>
      </c>
    </row>
    <row r="539" spans="2:8" hidden="1">
      <c r="B539" s="186" t="s">
        <v>1172</v>
      </c>
      <c r="C539" s="186" t="s">
        <v>584</v>
      </c>
      <c r="D539" s="186" t="s">
        <v>1173</v>
      </c>
      <c r="E539" s="253">
        <v>370.42</v>
      </c>
      <c r="F539" s="253">
        <v>0</v>
      </c>
      <c r="G539" s="253">
        <v>0</v>
      </c>
      <c r="H539" s="253">
        <v>370.42</v>
      </c>
    </row>
    <row r="540" spans="2:8" hidden="1">
      <c r="B540" s="186" t="s">
        <v>1174</v>
      </c>
      <c r="C540" s="186" t="s">
        <v>584</v>
      </c>
      <c r="D540" s="186" t="s">
        <v>1175</v>
      </c>
      <c r="E540" s="253">
        <v>2460.35</v>
      </c>
      <c r="F540" s="253">
        <v>0</v>
      </c>
      <c r="G540" s="253">
        <v>0</v>
      </c>
      <c r="H540" s="253">
        <v>2460.35</v>
      </c>
    </row>
    <row r="541" spans="2:8" hidden="1">
      <c r="B541" s="186" t="s">
        <v>1176</v>
      </c>
      <c r="C541" s="186" t="s">
        <v>584</v>
      </c>
      <c r="D541" s="186" t="s">
        <v>1177</v>
      </c>
      <c r="E541" s="253">
        <v>370</v>
      </c>
      <c r="F541" s="253">
        <v>0</v>
      </c>
      <c r="G541" s="253">
        <v>0</v>
      </c>
      <c r="H541" s="253">
        <v>370</v>
      </c>
    </row>
    <row r="542" spans="2:8" hidden="1">
      <c r="B542" s="186" t="s">
        <v>1178</v>
      </c>
      <c r="C542" s="186" t="s">
        <v>584</v>
      </c>
      <c r="D542" s="186" t="s">
        <v>1179</v>
      </c>
      <c r="E542" s="253">
        <v>228</v>
      </c>
      <c r="F542" s="253">
        <v>0</v>
      </c>
      <c r="G542" s="253">
        <v>0</v>
      </c>
      <c r="H542" s="253">
        <v>228</v>
      </c>
    </row>
    <row r="543" spans="2:8" hidden="1">
      <c r="B543" s="186" t="s">
        <v>1180</v>
      </c>
      <c r="C543" s="186" t="s">
        <v>584</v>
      </c>
      <c r="D543" s="186" t="s">
        <v>1181</v>
      </c>
      <c r="E543" s="253">
        <v>50</v>
      </c>
      <c r="F543" s="253">
        <v>0</v>
      </c>
      <c r="G543" s="253">
        <v>0</v>
      </c>
      <c r="H543" s="253">
        <v>50</v>
      </c>
    </row>
    <row r="544" spans="2:8" hidden="1">
      <c r="B544" s="186" t="s">
        <v>1182</v>
      </c>
      <c r="C544" s="186" t="s">
        <v>584</v>
      </c>
      <c r="D544" s="186" t="s">
        <v>1183</v>
      </c>
      <c r="E544" s="253">
        <v>59.96</v>
      </c>
      <c r="F544" s="253">
        <v>0</v>
      </c>
      <c r="G544" s="253">
        <v>0</v>
      </c>
      <c r="H544" s="253">
        <v>59.96</v>
      </c>
    </row>
    <row r="545" spans="2:8" hidden="1">
      <c r="B545" s="186" t="s">
        <v>1184</v>
      </c>
      <c r="C545" s="186" t="s">
        <v>584</v>
      </c>
      <c r="D545" s="186" t="s">
        <v>1185</v>
      </c>
      <c r="E545" s="253">
        <v>389.95</v>
      </c>
      <c r="F545" s="253">
        <v>0</v>
      </c>
      <c r="G545" s="253">
        <v>0</v>
      </c>
      <c r="H545" s="253">
        <v>389.95</v>
      </c>
    </row>
    <row r="546" spans="2:8" hidden="1">
      <c r="B546" s="186" t="s">
        <v>1186</v>
      </c>
      <c r="C546" s="186" t="s">
        <v>584</v>
      </c>
      <c r="D546" s="186" t="s">
        <v>1187</v>
      </c>
      <c r="E546" s="253">
        <v>3920</v>
      </c>
      <c r="F546" s="253">
        <v>3920</v>
      </c>
      <c r="G546" s="253">
        <v>14344</v>
      </c>
      <c r="H546" s="253">
        <v>14344</v>
      </c>
    </row>
    <row r="547" spans="2:8" hidden="1">
      <c r="B547" s="186" t="s">
        <v>1188</v>
      </c>
      <c r="C547" s="186" t="s">
        <v>584</v>
      </c>
      <c r="D547" s="186" t="s">
        <v>1189</v>
      </c>
      <c r="E547" s="253">
        <v>69.3</v>
      </c>
      <c r="F547" s="253">
        <v>0</v>
      </c>
      <c r="G547" s="253">
        <v>0</v>
      </c>
      <c r="H547" s="253">
        <v>69.3</v>
      </c>
    </row>
    <row r="548" spans="2:8" hidden="1">
      <c r="B548" s="186" t="s">
        <v>1190</v>
      </c>
      <c r="C548" s="186" t="s">
        <v>584</v>
      </c>
      <c r="D548" s="186" t="s">
        <v>1191</v>
      </c>
      <c r="E548" s="253">
        <v>77</v>
      </c>
      <c r="F548" s="253">
        <v>0</v>
      </c>
      <c r="G548" s="253">
        <v>0</v>
      </c>
      <c r="H548" s="253">
        <v>77</v>
      </c>
    </row>
    <row r="549" spans="2:8" hidden="1">
      <c r="B549" s="186" t="s">
        <v>1192</v>
      </c>
      <c r="C549" s="186" t="s">
        <v>584</v>
      </c>
      <c r="D549" s="186" t="s">
        <v>1193</v>
      </c>
      <c r="E549" s="253">
        <v>948.99</v>
      </c>
      <c r="F549" s="253">
        <v>0</v>
      </c>
      <c r="G549" s="253">
        <v>0</v>
      </c>
      <c r="H549" s="253">
        <v>948.99</v>
      </c>
    </row>
    <row r="550" spans="2:8" hidden="1">
      <c r="B550" s="186" t="s">
        <v>1194</v>
      </c>
      <c r="C550" s="186" t="s">
        <v>584</v>
      </c>
      <c r="D550" s="186" t="s">
        <v>1195</v>
      </c>
      <c r="E550" s="253">
        <v>65</v>
      </c>
      <c r="F550" s="253">
        <v>0</v>
      </c>
      <c r="G550" s="253">
        <v>0</v>
      </c>
      <c r="H550" s="253">
        <v>65</v>
      </c>
    </row>
    <row r="551" spans="2:8" hidden="1">
      <c r="B551" s="186" t="s">
        <v>1196</v>
      </c>
      <c r="C551" s="186" t="s">
        <v>584</v>
      </c>
      <c r="D551" s="186" t="s">
        <v>1197</v>
      </c>
      <c r="E551" s="253">
        <v>649.99</v>
      </c>
      <c r="F551" s="253">
        <v>0</v>
      </c>
      <c r="G551" s="253">
        <v>0</v>
      </c>
      <c r="H551" s="253">
        <v>649.99</v>
      </c>
    </row>
    <row r="552" spans="2:8" hidden="1">
      <c r="B552" s="186" t="s">
        <v>1198</v>
      </c>
      <c r="C552" s="186" t="s">
        <v>584</v>
      </c>
      <c r="D552" s="186" t="s">
        <v>1199</v>
      </c>
      <c r="E552" s="253">
        <v>4629</v>
      </c>
      <c r="F552" s="253">
        <v>0</v>
      </c>
      <c r="G552" s="253">
        <v>0</v>
      </c>
      <c r="H552" s="253">
        <v>4629</v>
      </c>
    </row>
    <row r="553" spans="2:8">
      <c r="B553" s="186" t="s">
        <v>1200</v>
      </c>
      <c r="C553" s="186" t="s">
        <v>584</v>
      </c>
      <c r="D553" s="186" t="s">
        <v>1201</v>
      </c>
      <c r="E553" s="253">
        <v>500</v>
      </c>
      <c r="F553" s="253">
        <v>0</v>
      </c>
      <c r="G553" s="253">
        <v>0</v>
      </c>
      <c r="H553" s="253">
        <v>500</v>
      </c>
    </row>
    <row r="554" spans="2:8" hidden="1">
      <c r="B554" s="186" t="s">
        <v>1202</v>
      </c>
      <c r="C554" s="186" t="s">
        <v>584</v>
      </c>
      <c r="D554" s="186" t="s">
        <v>1203</v>
      </c>
      <c r="E554" s="253">
        <v>760</v>
      </c>
      <c r="F554" s="253">
        <v>0</v>
      </c>
      <c r="G554" s="253">
        <v>0</v>
      </c>
      <c r="H554" s="253">
        <v>760</v>
      </c>
    </row>
    <row r="555" spans="2:8" hidden="1">
      <c r="B555" s="186" t="s">
        <v>1204</v>
      </c>
      <c r="C555" s="186" t="s">
        <v>584</v>
      </c>
      <c r="D555" s="186" t="s">
        <v>1205</v>
      </c>
      <c r="E555" s="253">
        <v>755</v>
      </c>
      <c r="F555" s="253">
        <v>0</v>
      </c>
      <c r="G555" s="253">
        <v>0</v>
      </c>
      <c r="H555" s="253">
        <v>755</v>
      </c>
    </row>
    <row r="556" spans="2:8" hidden="1">
      <c r="B556" s="186" t="s">
        <v>1206</v>
      </c>
      <c r="C556" s="186" t="s">
        <v>584</v>
      </c>
      <c r="D556" s="186" t="s">
        <v>1207</v>
      </c>
      <c r="E556" s="253">
        <v>1846</v>
      </c>
      <c r="F556" s="253">
        <v>0</v>
      </c>
      <c r="G556" s="253">
        <v>0</v>
      </c>
      <c r="H556" s="253">
        <v>1846</v>
      </c>
    </row>
    <row r="557" spans="2:8" hidden="1">
      <c r="B557" s="186" t="s">
        <v>1208</v>
      </c>
      <c r="C557" s="186" t="s">
        <v>584</v>
      </c>
      <c r="D557" s="186" t="s">
        <v>1209</v>
      </c>
      <c r="E557" s="253">
        <v>200</v>
      </c>
      <c r="F557" s="253">
        <v>0</v>
      </c>
      <c r="G557" s="253">
        <v>0</v>
      </c>
      <c r="H557" s="253">
        <v>200</v>
      </c>
    </row>
    <row r="558" spans="2:8">
      <c r="B558" s="186" t="s">
        <v>1210</v>
      </c>
      <c r="C558" s="186" t="s">
        <v>584</v>
      </c>
      <c r="D558" s="186" t="s">
        <v>1211</v>
      </c>
      <c r="E558" s="253">
        <v>197</v>
      </c>
      <c r="F558" s="253">
        <v>0</v>
      </c>
      <c r="G558" s="253">
        <v>0</v>
      </c>
      <c r="H558" s="253">
        <v>197</v>
      </c>
    </row>
    <row r="559" spans="2:8" hidden="1">
      <c r="B559" s="186" t="s">
        <v>1212</v>
      </c>
      <c r="C559" s="186" t="s">
        <v>584</v>
      </c>
      <c r="D559" s="186" t="s">
        <v>1213</v>
      </c>
      <c r="E559" s="253">
        <v>1885.97</v>
      </c>
      <c r="F559" s="253">
        <v>0</v>
      </c>
      <c r="G559" s="253">
        <v>0</v>
      </c>
      <c r="H559" s="253">
        <v>1885.97</v>
      </c>
    </row>
    <row r="560" spans="2:8" hidden="1">
      <c r="B560" s="186" t="s">
        <v>1214</v>
      </c>
      <c r="C560" s="186" t="s">
        <v>584</v>
      </c>
      <c r="D560" s="186" t="s">
        <v>1215</v>
      </c>
      <c r="E560" s="253">
        <v>880</v>
      </c>
      <c r="F560" s="253">
        <v>0</v>
      </c>
      <c r="G560" s="253">
        <v>0</v>
      </c>
      <c r="H560" s="253">
        <v>880</v>
      </c>
    </row>
    <row r="561" spans="2:8" hidden="1">
      <c r="B561" s="186" t="s">
        <v>1216</v>
      </c>
      <c r="C561" s="186" t="s">
        <v>584</v>
      </c>
      <c r="D561" s="186" t="s">
        <v>1217</v>
      </c>
      <c r="E561" s="253">
        <v>495</v>
      </c>
      <c r="F561" s="253">
        <v>0</v>
      </c>
      <c r="G561" s="253">
        <v>0</v>
      </c>
      <c r="H561" s="253">
        <v>495</v>
      </c>
    </row>
    <row r="562" spans="2:8" hidden="1">
      <c r="B562" s="186" t="s">
        <v>1218</v>
      </c>
      <c r="C562" s="186" t="s">
        <v>584</v>
      </c>
      <c r="D562" s="186" t="s">
        <v>1219</v>
      </c>
      <c r="E562" s="253">
        <v>1009.2</v>
      </c>
      <c r="F562" s="253">
        <v>0</v>
      </c>
      <c r="G562" s="253">
        <v>0</v>
      </c>
      <c r="H562" s="253">
        <v>1009.2</v>
      </c>
    </row>
    <row r="563" spans="2:8" hidden="1">
      <c r="B563" s="186" t="s">
        <v>1220</v>
      </c>
      <c r="C563" s="186" t="s">
        <v>584</v>
      </c>
      <c r="D563" s="186" t="s">
        <v>1221</v>
      </c>
      <c r="E563" s="253">
        <v>380</v>
      </c>
      <c r="F563" s="253">
        <v>0</v>
      </c>
      <c r="G563" s="253">
        <v>0</v>
      </c>
      <c r="H563" s="253">
        <v>380</v>
      </c>
    </row>
    <row r="564" spans="2:8" hidden="1">
      <c r="B564" s="186" t="s">
        <v>1222</v>
      </c>
      <c r="C564" s="186" t="s">
        <v>584</v>
      </c>
      <c r="D564" s="186" t="s">
        <v>1223</v>
      </c>
      <c r="E564" s="253">
        <v>300</v>
      </c>
      <c r="F564" s="253">
        <v>0</v>
      </c>
      <c r="G564" s="253">
        <v>0</v>
      </c>
      <c r="H564" s="253">
        <v>300</v>
      </c>
    </row>
    <row r="565" spans="2:8" hidden="1">
      <c r="B565" s="186" t="s">
        <v>1224</v>
      </c>
      <c r="C565" s="186" t="s">
        <v>584</v>
      </c>
      <c r="D565" s="186" t="s">
        <v>1225</v>
      </c>
      <c r="E565" s="253">
        <v>38.6</v>
      </c>
      <c r="F565" s="253">
        <v>0</v>
      </c>
      <c r="G565" s="253">
        <v>0</v>
      </c>
      <c r="H565" s="253">
        <v>38.6</v>
      </c>
    </row>
    <row r="566" spans="2:8" hidden="1">
      <c r="B566" s="186" t="s">
        <v>1226</v>
      </c>
      <c r="C566" s="186" t="s">
        <v>584</v>
      </c>
      <c r="D566" s="186" t="s">
        <v>1227</v>
      </c>
      <c r="E566" s="253">
        <v>23479.75</v>
      </c>
      <c r="F566" s="253">
        <v>0</v>
      </c>
      <c r="G566" s="253">
        <v>0</v>
      </c>
      <c r="H566" s="253">
        <v>23479.75</v>
      </c>
    </row>
    <row r="567" spans="2:8" hidden="1">
      <c r="B567" s="186" t="s">
        <v>1228</v>
      </c>
      <c r="C567" s="186" t="s">
        <v>584</v>
      </c>
      <c r="D567" s="186" t="s">
        <v>1229</v>
      </c>
      <c r="E567" s="253">
        <v>41760</v>
      </c>
      <c r="F567" s="253">
        <v>41760</v>
      </c>
      <c r="G567" s="253">
        <v>0</v>
      </c>
      <c r="H567" s="253">
        <v>0</v>
      </c>
    </row>
    <row r="568" spans="2:8" hidden="1">
      <c r="B568" s="186" t="s">
        <v>1230</v>
      </c>
      <c r="C568" s="186" t="s">
        <v>584</v>
      </c>
      <c r="D568" s="186" t="s">
        <v>1231</v>
      </c>
      <c r="E568" s="253">
        <v>493.4</v>
      </c>
      <c r="F568" s="253">
        <v>0</v>
      </c>
      <c r="G568" s="253">
        <v>0</v>
      </c>
      <c r="H568" s="253">
        <v>493.4</v>
      </c>
    </row>
    <row r="569" spans="2:8" hidden="1">
      <c r="B569" s="186" t="s">
        <v>1232</v>
      </c>
      <c r="C569" s="186" t="s">
        <v>584</v>
      </c>
      <c r="D569" s="186" t="s">
        <v>1233</v>
      </c>
      <c r="E569" s="253">
        <v>158319.32</v>
      </c>
      <c r="F569" s="253">
        <v>115098.63</v>
      </c>
      <c r="G569" s="253">
        <v>59491.91</v>
      </c>
      <c r="H569" s="253">
        <v>102712.6</v>
      </c>
    </row>
    <row r="570" spans="2:8" hidden="1">
      <c r="B570" s="186" t="s">
        <v>1234</v>
      </c>
      <c r="C570" s="186" t="s">
        <v>584</v>
      </c>
      <c r="D570" s="186" t="s">
        <v>1235</v>
      </c>
      <c r="E570" s="253">
        <v>-18560</v>
      </c>
      <c r="F570" s="253">
        <v>0</v>
      </c>
      <c r="G570" s="253">
        <v>0</v>
      </c>
      <c r="H570" s="253">
        <v>-18560</v>
      </c>
    </row>
    <row r="571" spans="2:8" hidden="1">
      <c r="B571" s="186" t="s">
        <v>1236</v>
      </c>
      <c r="C571" s="186" t="s">
        <v>584</v>
      </c>
      <c r="D571" s="186" t="s">
        <v>1237</v>
      </c>
      <c r="E571" s="253">
        <v>464000</v>
      </c>
      <c r="F571" s="253">
        <v>291072</v>
      </c>
      <c r="G571" s="253">
        <v>176456</v>
      </c>
      <c r="H571" s="253">
        <v>349384</v>
      </c>
    </row>
    <row r="572" spans="2:8" hidden="1">
      <c r="B572" s="186" t="s">
        <v>1238</v>
      </c>
      <c r="C572" s="186" t="s">
        <v>584</v>
      </c>
      <c r="D572" s="186" t="s">
        <v>1239</v>
      </c>
      <c r="E572" s="253">
        <v>49.92</v>
      </c>
      <c r="F572" s="253">
        <v>0</v>
      </c>
      <c r="G572" s="253">
        <v>0</v>
      </c>
      <c r="H572" s="253">
        <v>49.92</v>
      </c>
    </row>
    <row r="573" spans="2:8" hidden="1">
      <c r="B573" s="186" t="s">
        <v>1240</v>
      </c>
      <c r="C573" s="186" t="s">
        <v>584</v>
      </c>
      <c r="D573" s="186" t="s">
        <v>1241</v>
      </c>
      <c r="E573" s="253">
        <v>522</v>
      </c>
      <c r="F573" s="253">
        <v>0</v>
      </c>
      <c r="G573" s="253">
        <v>0</v>
      </c>
      <c r="H573" s="253">
        <v>522</v>
      </c>
    </row>
    <row r="574" spans="2:8" hidden="1">
      <c r="B574" s="186" t="s">
        <v>1242</v>
      </c>
      <c r="C574" s="186" t="s">
        <v>584</v>
      </c>
      <c r="D574" s="186" t="s">
        <v>1243</v>
      </c>
      <c r="E574" s="253">
        <v>1067.2</v>
      </c>
      <c r="F574" s="253">
        <v>0</v>
      </c>
      <c r="G574" s="253">
        <v>0</v>
      </c>
      <c r="H574" s="253">
        <v>1067.2</v>
      </c>
    </row>
    <row r="575" spans="2:8" hidden="1">
      <c r="B575" s="186" t="s">
        <v>1244</v>
      </c>
      <c r="C575" s="186" t="s">
        <v>584</v>
      </c>
      <c r="D575" s="186" t="s">
        <v>1245</v>
      </c>
      <c r="E575" s="253">
        <v>1274.0999999999999</v>
      </c>
      <c r="F575" s="253">
        <v>27.84</v>
      </c>
      <c r="G575" s="253">
        <v>640.32000000000005</v>
      </c>
      <c r="H575" s="253">
        <v>1886.58</v>
      </c>
    </row>
    <row r="576" spans="2:8" hidden="1">
      <c r="B576" s="186" t="s">
        <v>1246</v>
      </c>
      <c r="C576" s="186" t="s">
        <v>584</v>
      </c>
      <c r="D576" s="186" t="s">
        <v>1247</v>
      </c>
      <c r="E576" s="253">
        <v>44912</v>
      </c>
      <c r="F576" s="253">
        <v>0</v>
      </c>
      <c r="G576" s="253">
        <v>0</v>
      </c>
      <c r="H576" s="253">
        <v>44912</v>
      </c>
    </row>
    <row r="577" spans="2:8" hidden="1">
      <c r="B577" s="186" t="s">
        <v>1248</v>
      </c>
      <c r="C577" s="186" t="s">
        <v>584</v>
      </c>
      <c r="D577" s="186" t="s">
        <v>1249</v>
      </c>
      <c r="E577" s="253">
        <v>21280</v>
      </c>
      <c r="F577" s="253">
        <v>51520</v>
      </c>
      <c r="G577" s="253">
        <v>122080</v>
      </c>
      <c r="H577" s="253">
        <v>91840</v>
      </c>
    </row>
    <row r="578" spans="2:8" hidden="1">
      <c r="B578" s="186" t="s">
        <v>1250</v>
      </c>
      <c r="C578" s="186" t="s">
        <v>584</v>
      </c>
      <c r="D578" s="186" t="s">
        <v>1251</v>
      </c>
      <c r="E578" s="253">
        <v>21280</v>
      </c>
      <c r="F578" s="253">
        <v>0</v>
      </c>
      <c r="G578" s="253">
        <v>0</v>
      </c>
      <c r="H578" s="253">
        <v>21280</v>
      </c>
    </row>
    <row r="579" spans="2:8">
      <c r="B579" s="186" t="s">
        <v>1252</v>
      </c>
      <c r="C579" s="186" t="s">
        <v>584</v>
      </c>
      <c r="D579" s="186" t="s">
        <v>1253</v>
      </c>
      <c r="E579" s="253">
        <v>149</v>
      </c>
      <c r="F579" s="253">
        <v>0</v>
      </c>
      <c r="G579" s="253">
        <v>0</v>
      </c>
      <c r="H579" s="253">
        <v>149</v>
      </c>
    </row>
    <row r="580" spans="2:8" hidden="1">
      <c r="B580" s="186" t="s">
        <v>1254</v>
      </c>
      <c r="C580" s="186" t="s">
        <v>584</v>
      </c>
      <c r="D580" s="186" t="s">
        <v>1255</v>
      </c>
      <c r="E580" s="253">
        <v>187989.6</v>
      </c>
      <c r="F580" s="253">
        <v>168269.6</v>
      </c>
      <c r="G580" s="253">
        <v>71120</v>
      </c>
      <c r="H580" s="253">
        <v>90840</v>
      </c>
    </row>
    <row r="581" spans="2:8" hidden="1">
      <c r="B581" s="186" t="s">
        <v>1258</v>
      </c>
      <c r="C581" s="186" t="s">
        <v>584</v>
      </c>
      <c r="D581" s="186" t="s">
        <v>1259</v>
      </c>
      <c r="E581" s="253">
        <v>0</v>
      </c>
      <c r="F581" s="253">
        <v>3294.19</v>
      </c>
      <c r="G581" s="253">
        <v>3294.19</v>
      </c>
      <c r="H581" s="253">
        <v>0</v>
      </c>
    </row>
    <row r="582" spans="2:8" hidden="1">
      <c r="B582" s="186" t="s">
        <v>1260</v>
      </c>
      <c r="C582" s="186" t="s">
        <v>584</v>
      </c>
      <c r="D582" s="186" t="s">
        <v>929</v>
      </c>
      <c r="E582" s="253">
        <v>520.28</v>
      </c>
      <c r="F582" s="253">
        <v>0</v>
      </c>
      <c r="G582" s="253">
        <v>0</v>
      </c>
      <c r="H582" s="253">
        <v>520.28</v>
      </c>
    </row>
    <row r="583" spans="2:8" hidden="1">
      <c r="B583" s="186" t="s">
        <v>1261</v>
      </c>
      <c r="C583" s="186" t="s">
        <v>584</v>
      </c>
      <c r="D583" s="186" t="s">
        <v>1262</v>
      </c>
      <c r="E583" s="253">
        <v>1036</v>
      </c>
      <c r="F583" s="253">
        <v>0</v>
      </c>
      <c r="G583" s="253">
        <v>0</v>
      </c>
      <c r="H583" s="253">
        <v>1036</v>
      </c>
    </row>
    <row r="584" spans="2:8" hidden="1">
      <c r="B584" s="186" t="s">
        <v>1263</v>
      </c>
      <c r="C584" s="186" t="s">
        <v>584</v>
      </c>
      <c r="D584" s="186" t="s">
        <v>1264</v>
      </c>
      <c r="E584" s="253">
        <v>0.61</v>
      </c>
      <c r="F584" s="253">
        <v>0</v>
      </c>
      <c r="G584" s="253">
        <v>0</v>
      </c>
      <c r="H584" s="253">
        <v>0.61</v>
      </c>
    </row>
    <row r="585" spans="2:8" hidden="1">
      <c r="B585" s="186" t="s">
        <v>1265</v>
      </c>
      <c r="C585" s="186" t="s">
        <v>584</v>
      </c>
      <c r="D585" s="186" t="s">
        <v>1266</v>
      </c>
      <c r="E585" s="253">
        <v>8178</v>
      </c>
      <c r="F585" s="253">
        <v>0</v>
      </c>
      <c r="G585" s="253">
        <v>0</v>
      </c>
      <c r="H585" s="253">
        <v>8178</v>
      </c>
    </row>
    <row r="586" spans="2:8" hidden="1">
      <c r="B586" s="186" t="s">
        <v>1267</v>
      </c>
      <c r="C586" s="186" t="s">
        <v>584</v>
      </c>
      <c r="D586" s="186" t="s">
        <v>1268</v>
      </c>
      <c r="E586" s="253">
        <v>603.09</v>
      </c>
      <c r="F586" s="253">
        <v>0</v>
      </c>
      <c r="G586" s="253">
        <v>0</v>
      </c>
      <c r="H586" s="253">
        <v>603.09</v>
      </c>
    </row>
    <row r="587" spans="2:8" hidden="1">
      <c r="B587" s="186" t="s">
        <v>1577</v>
      </c>
      <c r="C587" s="186" t="s">
        <v>584</v>
      </c>
      <c r="D587" s="186" t="s">
        <v>1578</v>
      </c>
      <c r="E587" s="253">
        <v>0</v>
      </c>
      <c r="F587" s="253">
        <v>0</v>
      </c>
      <c r="G587" s="253">
        <v>2733.54</v>
      </c>
      <c r="H587" s="253">
        <v>2733.54</v>
      </c>
    </row>
    <row r="588" spans="2:8" hidden="1">
      <c r="B588" s="186" t="s">
        <v>1273</v>
      </c>
      <c r="C588" s="186" t="s">
        <v>584</v>
      </c>
      <c r="D588" s="186" t="s">
        <v>1274</v>
      </c>
      <c r="E588" s="253">
        <v>370.01</v>
      </c>
      <c r="F588" s="253">
        <v>0</v>
      </c>
      <c r="G588" s="253">
        <v>0</v>
      </c>
      <c r="H588" s="253">
        <v>370.01</v>
      </c>
    </row>
    <row r="589" spans="2:8" hidden="1">
      <c r="B589" s="186" t="s">
        <v>1275</v>
      </c>
      <c r="C589" s="186" t="s">
        <v>584</v>
      </c>
      <c r="D589" s="186" t="s">
        <v>1276</v>
      </c>
      <c r="E589" s="253">
        <v>435</v>
      </c>
      <c r="F589" s="253">
        <v>0</v>
      </c>
      <c r="G589" s="253">
        <v>0</v>
      </c>
      <c r="H589" s="253">
        <v>435</v>
      </c>
    </row>
    <row r="590" spans="2:8" hidden="1">
      <c r="B590" s="186" t="s">
        <v>1277</v>
      </c>
      <c r="C590" s="186" t="s">
        <v>584</v>
      </c>
      <c r="D590" s="186" t="s">
        <v>1278</v>
      </c>
      <c r="E590" s="253">
        <v>1628.28</v>
      </c>
      <c r="F590" s="253">
        <v>0</v>
      </c>
      <c r="G590" s="253">
        <v>0</v>
      </c>
      <c r="H590" s="253">
        <v>1628.28</v>
      </c>
    </row>
    <row r="591" spans="2:8" hidden="1">
      <c r="B591" s="186" t="s">
        <v>1279</v>
      </c>
      <c r="C591" s="186" t="s">
        <v>584</v>
      </c>
      <c r="D591" s="186" t="s">
        <v>1280</v>
      </c>
      <c r="E591" s="253">
        <v>0</v>
      </c>
      <c r="F591" s="253">
        <v>22606.080000000002</v>
      </c>
      <c r="G591" s="253">
        <v>0</v>
      </c>
      <c r="H591" s="253">
        <v>-22606.080000000002</v>
      </c>
    </row>
    <row r="592" spans="2:8" hidden="1">
      <c r="B592" s="186" t="s">
        <v>1281</v>
      </c>
      <c r="C592" s="186" t="s">
        <v>584</v>
      </c>
      <c r="D592" s="186" t="s">
        <v>1282</v>
      </c>
      <c r="E592" s="253">
        <v>498</v>
      </c>
      <c r="F592" s="253">
        <v>0</v>
      </c>
      <c r="G592" s="253">
        <v>0</v>
      </c>
      <c r="H592" s="253">
        <v>498</v>
      </c>
    </row>
    <row r="593" spans="2:8" hidden="1">
      <c r="B593" s="186" t="s">
        <v>1283</v>
      </c>
      <c r="C593" s="186" t="s">
        <v>584</v>
      </c>
      <c r="D593" s="186" t="s">
        <v>1284</v>
      </c>
      <c r="E593" s="253">
        <v>173849.51</v>
      </c>
      <c r="F593" s="253">
        <v>36668.949999999997</v>
      </c>
      <c r="G593" s="253">
        <v>195562.51</v>
      </c>
      <c r="H593" s="253">
        <v>332743.07</v>
      </c>
    </row>
    <row r="594" spans="2:8">
      <c r="B594" s="186" t="s">
        <v>1285</v>
      </c>
      <c r="C594" s="186" t="s">
        <v>584</v>
      </c>
      <c r="D594" s="186" t="s">
        <v>1286</v>
      </c>
      <c r="E594" s="253">
        <v>1378</v>
      </c>
      <c r="F594" s="253">
        <v>0</v>
      </c>
      <c r="G594" s="253">
        <v>0</v>
      </c>
      <c r="H594" s="253">
        <v>1378</v>
      </c>
    </row>
    <row r="595" spans="2:8" hidden="1">
      <c r="B595" s="186" t="s">
        <v>1287</v>
      </c>
      <c r="C595" s="186" t="s">
        <v>584</v>
      </c>
      <c r="D595" s="186" t="s">
        <v>1288</v>
      </c>
      <c r="E595" s="253">
        <v>831.62</v>
      </c>
      <c r="F595" s="253">
        <v>0</v>
      </c>
      <c r="G595" s="253">
        <v>0</v>
      </c>
      <c r="H595" s="253">
        <v>831.62</v>
      </c>
    </row>
    <row r="596" spans="2:8" hidden="1">
      <c r="B596" s="186" t="s">
        <v>1289</v>
      </c>
      <c r="C596" s="186" t="s">
        <v>584</v>
      </c>
      <c r="D596" s="186" t="s">
        <v>1290</v>
      </c>
      <c r="E596" s="253">
        <v>14560</v>
      </c>
      <c r="F596" s="253">
        <v>14560</v>
      </c>
      <c r="G596" s="253">
        <v>39200</v>
      </c>
      <c r="H596" s="253">
        <v>39200</v>
      </c>
    </row>
    <row r="597" spans="2:8" hidden="1">
      <c r="B597" s="186" t="s">
        <v>1579</v>
      </c>
      <c r="C597" s="186" t="s">
        <v>584</v>
      </c>
      <c r="D597" s="186" t="s">
        <v>1580</v>
      </c>
      <c r="E597" s="253">
        <v>0</v>
      </c>
      <c r="F597" s="253">
        <v>0</v>
      </c>
      <c r="G597" s="253">
        <v>2078</v>
      </c>
      <c r="H597" s="253">
        <v>2078</v>
      </c>
    </row>
    <row r="598" spans="2:8" hidden="1">
      <c r="B598" s="186" t="s">
        <v>1581</v>
      </c>
      <c r="C598" s="186" t="s">
        <v>584</v>
      </c>
      <c r="D598" s="186" t="s">
        <v>1582</v>
      </c>
      <c r="E598" s="253">
        <v>0</v>
      </c>
      <c r="F598" s="253">
        <v>58000</v>
      </c>
      <c r="G598" s="253">
        <v>58000</v>
      </c>
      <c r="H598" s="253">
        <v>0</v>
      </c>
    </row>
    <row r="599" spans="2:8" hidden="1">
      <c r="B599" s="186" t="s">
        <v>1583</v>
      </c>
      <c r="C599" s="186" t="s">
        <v>584</v>
      </c>
      <c r="D599" s="186" t="s">
        <v>1584</v>
      </c>
      <c r="E599" s="253">
        <v>0</v>
      </c>
      <c r="F599" s="253">
        <v>0</v>
      </c>
      <c r="G599" s="253">
        <v>208</v>
      </c>
      <c r="H599" s="253">
        <v>208</v>
      </c>
    </row>
    <row r="600" spans="2:8" hidden="1">
      <c r="B600" s="186" t="s">
        <v>1585</v>
      </c>
      <c r="C600" s="186" t="s">
        <v>584</v>
      </c>
      <c r="D600" s="186" t="s">
        <v>1586</v>
      </c>
      <c r="E600" s="253">
        <v>0</v>
      </c>
      <c r="F600" s="253">
        <v>0</v>
      </c>
      <c r="G600" s="253">
        <v>1683</v>
      </c>
      <c r="H600" s="253">
        <v>1683</v>
      </c>
    </row>
    <row r="601" spans="2:8" hidden="1">
      <c r="B601" s="186" t="s">
        <v>1587</v>
      </c>
      <c r="C601" s="186" t="s">
        <v>584</v>
      </c>
      <c r="D601" s="186" t="s">
        <v>1588</v>
      </c>
      <c r="E601" s="253">
        <v>0</v>
      </c>
      <c r="F601" s="253">
        <v>0</v>
      </c>
      <c r="G601" s="253">
        <v>49.95</v>
      </c>
      <c r="H601" s="253">
        <v>49.95</v>
      </c>
    </row>
    <row r="602" spans="2:8" hidden="1">
      <c r="B602" s="186" t="s">
        <v>1589</v>
      </c>
      <c r="C602" s="186" t="s">
        <v>584</v>
      </c>
      <c r="D602" s="186" t="s">
        <v>1590</v>
      </c>
      <c r="E602" s="253">
        <v>0</v>
      </c>
      <c r="F602" s="253">
        <v>2549.9899999999998</v>
      </c>
      <c r="G602" s="253">
        <v>2549.9899999999998</v>
      </c>
      <c r="H602" s="253">
        <v>0</v>
      </c>
    </row>
    <row r="603" spans="2:8" hidden="1">
      <c r="B603" s="186" t="s">
        <v>1591</v>
      </c>
      <c r="C603" s="186" t="s">
        <v>584</v>
      </c>
      <c r="D603" s="186" t="s">
        <v>1592</v>
      </c>
      <c r="E603" s="253">
        <v>0</v>
      </c>
      <c r="F603" s="253">
        <v>0</v>
      </c>
      <c r="G603" s="253">
        <v>26428.77</v>
      </c>
      <c r="H603" s="253">
        <v>26428.77</v>
      </c>
    </row>
    <row r="604" spans="2:8" hidden="1">
      <c r="B604" s="186" t="s">
        <v>1593</v>
      </c>
      <c r="C604" s="186" t="s">
        <v>584</v>
      </c>
      <c r="D604" s="186" t="s">
        <v>1594</v>
      </c>
      <c r="E604" s="253">
        <v>0</v>
      </c>
      <c r="F604" s="253">
        <v>0</v>
      </c>
      <c r="G604" s="253">
        <v>23520</v>
      </c>
      <c r="H604" s="253">
        <v>23520</v>
      </c>
    </row>
    <row r="605" spans="2:8" hidden="1">
      <c r="B605" s="186" t="s">
        <v>1595</v>
      </c>
      <c r="C605" s="186" t="s">
        <v>584</v>
      </c>
      <c r="D605" s="186" t="s">
        <v>1291</v>
      </c>
      <c r="E605" s="253">
        <v>-230708.74</v>
      </c>
      <c r="F605" s="253">
        <v>0</v>
      </c>
      <c r="G605" s="253">
        <v>0</v>
      </c>
      <c r="H605" s="253">
        <v>-230708.74</v>
      </c>
    </row>
    <row r="606" spans="2:8" hidden="1">
      <c r="B606" s="186" t="s">
        <v>1292</v>
      </c>
      <c r="C606" s="186" t="s">
        <v>584</v>
      </c>
      <c r="D606" s="186" t="s">
        <v>1291</v>
      </c>
      <c r="E606" s="253">
        <v>-230708.74</v>
      </c>
      <c r="F606" s="253">
        <v>0</v>
      </c>
      <c r="G606" s="253">
        <v>0</v>
      </c>
      <c r="H606" s="253">
        <v>-230708.74</v>
      </c>
    </row>
    <row r="607" spans="2:8" hidden="1">
      <c r="B607" s="186" t="s">
        <v>1293</v>
      </c>
      <c r="C607" s="186" t="s">
        <v>584</v>
      </c>
      <c r="D607" s="186" t="s">
        <v>1294</v>
      </c>
      <c r="E607" s="253">
        <v>-83418.2</v>
      </c>
      <c r="F607" s="253">
        <v>0</v>
      </c>
      <c r="G607" s="253">
        <v>0</v>
      </c>
      <c r="H607" s="253">
        <v>-83418.2</v>
      </c>
    </row>
    <row r="608" spans="2:8" hidden="1">
      <c r="B608" s="186" t="s">
        <v>1295</v>
      </c>
      <c r="C608" s="186" t="s">
        <v>584</v>
      </c>
      <c r="D608" s="186" t="s">
        <v>1296</v>
      </c>
      <c r="E608" s="253">
        <v>-35768.379999999997</v>
      </c>
      <c r="F608" s="253">
        <v>0</v>
      </c>
      <c r="G608" s="253">
        <v>0</v>
      </c>
      <c r="H608" s="253">
        <v>-35768.379999999997</v>
      </c>
    </row>
    <row r="609" spans="2:8" hidden="1">
      <c r="B609" s="186" t="s">
        <v>1297</v>
      </c>
      <c r="C609" s="186" t="s">
        <v>584</v>
      </c>
      <c r="D609" s="186" t="s">
        <v>1298</v>
      </c>
      <c r="E609" s="253">
        <v>-111522.16</v>
      </c>
      <c r="F609" s="253">
        <v>0</v>
      </c>
      <c r="G609" s="253">
        <v>0</v>
      </c>
      <c r="H609" s="253">
        <v>-111522.16</v>
      </c>
    </row>
    <row r="610" spans="2:8" hidden="1">
      <c r="B610" s="186" t="s">
        <v>1596</v>
      </c>
      <c r="C610" s="186" t="s">
        <v>584</v>
      </c>
      <c r="D610" s="186" t="s">
        <v>1299</v>
      </c>
      <c r="E610" s="253">
        <v>4345312.2300000004</v>
      </c>
      <c r="F610" s="253">
        <v>0</v>
      </c>
      <c r="G610" s="253">
        <v>0</v>
      </c>
      <c r="H610" s="253">
        <v>4345312.2300000004</v>
      </c>
    </row>
    <row r="611" spans="2:8" hidden="1">
      <c r="B611" s="186" t="s">
        <v>1300</v>
      </c>
      <c r="C611" s="186" t="s">
        <v>584</v>
      </c>
      <c r="D611" s="186" t="s">
        <v>1301</v>
      </c>
      <c r="E611" s="253">
        <v>4345312.2300000004</v>
      </c>
      <c r="F611" s="253">
        <v>0</v>
      </c>
      <c r="G611" s="253">
        <v>0</v>
      </c>
      <c r="H611" s="253">
        <v>4345312.2300000004</v>
      </c>
    </row>
    <row r="612" spans="2:8" hidden="1">
      <c r="B612" s="186" t="s">
        <v>1302</v>
      </c>
      <c r="C612" s="186" t="s">
        <v>584</v>
      </c>
      <c r="D612" s="186" t="s">
        <v>1303</v>
      </c>
      <c r="E612" s="253">
        <v>87909.4</v>
      </c>
      <c r="F612" s="253">
        <v>0</v>
      </c>
      <c r="G612" s="253">
        <v>0</v>
      </c>
      <c r="H612" s="253">
        <v>87909.4</v>
      </c>
    </row>
    <row r="613" spans="2:8" hidden="1">
      <c r="B613" s="186" t="s">
        <v>1304</v>
      </c>
      <c r="C613" s="186" t="s">
        <v>584</v>
      </c>
      <c r="D613" s="186" t="s">
        <v>1305</v>
      </c>
      <c r="E613" s="253">
        <v>3354222.89</v>
      </c>
      <c r="F613" s="253">
        <v>0</v>
      </c>
      <c r="G613" s="253">
        <v>0</v>
      </c>
      <c r="H613" s="253">
        <v>3354222.89</v>
      </c>
    </row>
    <row r="614" spans="2:8" hidden="1">
      <c r="B614" s="186" t="s">
        <v>1597</v>
      </c>
      <c r="C614" s="186" t="s">
        <v>584</v>
      </c>
      <c r="D614" s="186" t="s">
        <v>1598</v>
      </c>
      <c r="E614" s="253">
        <v>29722.2</v>
      </c>
      <c r="F614" s="253">
        <v>0</v>
      </c>
      <c r="G614" s="253">
        <v>0</v>
      </c>
      <c r="H614" s="253">
        <v>29722.2</v>
      </c>
    </row>
    <row r="615" spans="2:8" hidden="1">
      <c r="B615" s="186" t="s">
        <v>1306</v>
      </c>
      <c r="C615" s="186" t="s">
        <v>584</v>
      </c>
      <c r="D615" s="186" t="s">
        <v>1307</v>
      </c>
      <c r="E615" s="253">
        <v>10653.46</v>
      </c>
      <c r="F615" s="253">
        <v>0</v>
      </c>
      <c r="G615" s="253">
        <v>0</v>
      </c>
      <c r="H615" s="253">
        <v>10653.46</v>
      </c>
    </row>
    <row r="616" spans="2:8" hidden="1">
      <c r="B616" s="186" t="s">
        <v>1599</v>
      </c>
      <c r="C616" s="186" t="s">
        <v>584</v>
      </c>
      <c r="D616" s="186" t="s">
        <v>1600</v>
      </c>
      <c r="E616" s="253">
        <v>45.42</v>
      </c>
      <c r="F616" s="253">
        <v>0</v>
      </c>
      <c r="G616" s="253">
        <v>0</v>
      </c>
      <c r="H616" s="253">
        <v>45.42</v>
      </c>
    </row>
    <row r="617" spans="2:8" hidden="1">
      <c r="B617" s="186" t="s">
        <v>1308</v>
      </c>
      <c r="C617" s="186" t="s">
        <v>584</v>
      </c>
      <c r="D617" s="186" t="s">
        <v>1309</v>
      </c>
      <c r="E617" s="253">
        <v>13340</v>
      </c>
      <c r="F617" s="253">
        <v>0</v>
      </c>
      <c r="G617" s="253">
        <v>0</v>
      </c>
      <c r="H617" s="253">
        <v>13340</v>
      </c>
    </row>
    <row r="618" spans="2:8" hidden="1">
      <c r="B618" s="186" t="s">
        <v>1601</v>
      </c>
      <c r="C618" s="186" t="s">
        <v>584</v>
      </c>
      <c r="D618" s="186" t="s">
        <v>1602</v>
      </c>
      <c r="E618" s="253">
        <v>318</v>
      </c>
      <c r="F618" s="253">
        <v>0</v>
      </c>
      <c r="G618" s="253">
        <v>0</v>
      </c>
      <c r="H618" s="253">
        <v>318</v>
      </c>
    </row>
    <row r="619" spans="2:8" hidden="1">
      <c r="B619" s="186" t="s">
        <v>1603</v>
      </c>
      <c r="C619" s="186" t="s">
        <v>584</v>
      </c>
      <c r="D619" s="186" t="s">
        <v>1604</v>
      </c>
      <c r="E619" s="253">
        <v>27000</v>
      </c>
      <c r="F619" s="253">
        <v>0</v>
      </c>
      <c r="G619" s="253">
        <v>0</v>
      </c>
      <c r="H619" s="253">
        <v>27000</v>
      </c>
    </row>
    <row r="620" spans="2:8" hidden="1">
      <c r="B620" s="186" t="s">
        <v>1605</v>
      </c>
      <c r="C620" s="186" t="s">
        <v>584</v>
      </c>
      <c r="D620" s="186" t="s">
        <v>1606</v>
      </c>
      <c r="E620" s="253">
        <v>503728.2</v>
      </c>
      <c r="F620" s="253">
        <v>0</v>
      </c>
      <c r="G620" s="253">
        <v>0</v>
      </c>
      <c r="H620" s="253">
        <v>503728.2</v>
      </c>
    </row>
    <row r="621" spans="2:8" hidden="1">
      <c r="B621" s="186" t="s">
        <v>1310</v>
      </c>
      <c r="C621" s="186" t="s">
        <v>584</v>
      </c>
      <c r="D621" s="186" t="s">
        <v>1311</v>
      </c>
      <c r="E621" s="253">
        <v>318372.65999999997</v>
      </c>
      <c r="F621" s="253">
        <v>0</v>
      </c>
      <c r="G621" s="253">
        <v>0</v>
      </c>
      <c r="H621" s="253">
        <v>318372.65999999997</v>
      </c>
    </row>
    <row r="622" spans="2:8" hidden="1">
      <c r="B622" s="186" t="s">
        <v>1607</v>
      </c>
      <c r="C622" s="186" t="s">
        <v>584</v>
      </c>
      <c r="D622" s="186" t="s">
        <v>1312</v>
      </c>
      <c r="E622" s="253">
        <v>10412698.68</v>
      </c>
      <c r="F622" s="253">
        <v>0</v>
      </c>
      <c r="G622" s="253">
        <v>5000</v>
      </c>
      <c r="H622" s="253">
        <v>10417698.68</v>
      </c>
    </row>
    <row r="623" spans="2:8" hidden="1">
      <c r="B623" s="186" t="s">
        <v>1313</v>
      </c>
      <c r="C623" s="186" t="s">
        <v>584</v>
      </c>
      <c r="D623" s="186" t="s">
        <v>1314</v>
      </c>
      <c r="E623" s="253">
        <v>2077017.8</v>
      </c>
      <c r="F623" s="253">
        <v>0</v>
      </c>
      <c r="G623" s="253">
        <v>0</v>
      </c>
      <c r="H623" s="253">
        <v>2077017.8</v>
      </c>
    </row>
    <row r="624" spans="2:8" hidden="1">
      <c r="B624" s="186" t="s">
        <v>1608</v>
      </c>
      <c r="C624" s="186" t="s">
        <v>584</v>
      </c>
      <c r="D624" s="186" t="s">
        <v>1609</v>
      </c>
      <c r="E624" s="253">
        <v>1092355.83</v>
      </c>
      <c r="F624" s="253">
        <v>0</v>
      </c>
      <c r="G624" s="253">
        <v>0</v>
      </c>
      <c r="H624" s="253">
        <v>1092355.83</v>
      </c>
    </row>
    <row r="625" spans="2:8" hidden="1">
      <c r="B625" s="186" t="s">
        <v>1315</v>
      </c>
      <c r="C625" s="186" t="s">
        <v>584</v>
      </c>
      <c r="D625" s="186" t="s">
        <v>1316</v>
      </c>
      <c r="E625" s="253">
        <v>984661.97</v>
      </c>
      <c r="F625" s="253">
        <v>0</v>
      </c>
      <c r="G625" s="253">
        <v>0</v>
      </c>
      <c r="H625" s="253">
        <v>984661.97</v>
      </c>
    </row>
    <row r="626" spans="2:8" hidden="1">
      <c r="B626" s="186" t="s">
        <v>1317</v>
      </c>
      <c r="C626" s="186" t="s">
        <v>584</v>
      </c>
      <c r="D626" s="186" t="s">
        <v>1318</v>
      </c>
      <c r="E626" s="253">
        <v>6457572.96</v>
      </c>
      <c r="F626" s="253">
        <v>0</v>
      </c>
      <c r="G626" s="253">
        <v>5000</v>
      </c>
      <c r="H626" s="253">
        <v>6462572.96</v>
      </c>
    </row>
    <row r="627" spans="2:8" hidden="1">
      <c r="B627" s="186" t="s">
        <v>1319</v>
      </c>
      <c r="C627" s="186" t="s">
        <v>584</v>
      </c>
      <c r="D627" s="186" t="s">
        <v>1320</v>
      </c>
      <c r="E627" s="253">
        <v>236385.85</v>
      </c>
      <c r="F627" s="253">
        <v>0</v>
      </c>
      <c r="G627" s="253">
        <v>0</v>
      </c>
      <c r="H627" s="253">
        <v>236385.85</v>
      </c>
    </row>
    <row r="628" spans="2:8" hidden="1">
      <c r="B628" s="186" t="s">
        <v>1321</v>
      </c>
      <c r="C628" s="186" t="s">
        <v>584</v>
      </c>
      <c r="D628" s="186" t="s">
        <v>448</v>
      </c>
      <c r="E628" s="253">
        <v>178604.44</v>
      </c>
      <c r="F628" s="253">
        <v>0</v>
      </c>
      <c r="G628" s="253">
        <v>0</v>
      </c>
      <c r="H628" s="253">
        <v>178604.44</v>
      </c>
    </row>
    <row r="629" spans="2:8" hidden="1">
      <c r="B629" s="186" t="s">
        <v>1322</v>
      </c>
      <c r="C629" s="186" t="s">
        <v>584</v>
      </c>
      <c r="D629" s="186" t="s">
        <v>1323</v>
      </c>
      <c r="E629" s="253">
        <v>167214</v>
      </c>
      <c r="F629" s="253">
        <v>0</v>
      </c>
      <c r="G629" s="253">
        <v>0</v>
      </c>
      <c r="H629" s="253">
        <v>167214</v>
      </c>
    </row>
    <row r="630" spans="2:8" hidden="1">
      <c r="B630" s="186" t="s">
        <v>1324</v>
      </c>
      <c r="C630" s="186" t="s">
        <v>584</v>
      </c>
      <c r="D630" s="186" t="s">
        <v>1325</v>
      </c>
      <c r="E630" s="253">
        <v>40770.44</v>
      </c>
      <c r="F630" s="253">
        <v>0</v>
      </c>
      <c r="G630" s="253">
        <v>0</v>
      </c>
      <c r="H630" s="253">
        <v>40770.44</v>
      </c>
    </row>
    <row r="631" spans="2:8" hidden="1">
      <c r="B631" s="186" t="s">
        <v>1326</v>
      </c>
      <c r="C631" s="186" t="s">
        <v>584</v>
      </c>
      <c r="D631" s="186" t="s">
        <v>1327</v>
      </c>
      <c r="E631" s="253">
        <v>20500</v>
      </c>
      <c r="F631" s="253">
        <v>0</v>
      </c>
      <c r="G631" s="253">
        <v>0</v>
      </c>
      <c r="H631" s="253">
        <v>20500</v>
      </c>
    </row>
    <row r="632" spans="2:8" hidden="1">
      <c r="B632" s="186" t="s">
        <v>1328</v>
      </c>
      <c r="C632" s="186" t="s">
        <v>584</v>
      </c>
      <c r="D632" s="186" t="s">
        <v>1329</v>
      </c>
      <c r="E632" s="253">
        <v>832056.42</v>
      </c>
      <c r="F632" s="253">
        <v>0</v>
      </c>
      <c r="G632" s="253">
        <v>0</v>
      </c>
      <c r="H632" s="253">
        <v>832056.42</v>
      </c>
    </row>
    <row r="633" spans="2:8" hidden="1">
      <c r="B633" s="186" t="s">
        <v>1331</v>
      </c>
      <c r="C633" s="186" t="s">
        <v>584</v>
      </c>
      <c r="D633" s="186" t="s">
        <v>1332</v>
      </c>
      <c r="E633" s="253">
        <v>402576.77</v>
      </c>
      <c r="F633" s="253">
        <v>0</v>
      </c>
      <c r="G633" s="253">
        <v>0</v>
      </c>
      <c r="H633" s="253">
        <v>402576.77</v>
      </c>
    </row>
    <row r="634" spans="2:8" hidden="1">
      <c r="B634" s="186" t="s">
        <v>1610</v>
      </c>
      <c r="C634" s="186" t="s">
        <v>584</v>
      </c>
      <c r="D634" s="186" t="s">
        <v>1333</v>
      </c>
      <c r="E634" s="253">
        <v>2836274.35</v>
      </c>
      <c r="F634" s="253">
        <v>529090.94999999995</v>
      </c>
      <c r="G634" s="253">
        <v>529090.94999999995</v>
      </c>
      <c r="H634" s="253">
        <v>2836274.35</v>
      </c>
    </row>
    <row r="635" spans="2:8" hidden="1">
      <c r="B635" s="186" t="s">
        <v>1334</v>
      </c>
      <c r="C635" s="186" t="s">
        <v>584</v>
      </c>
      <c r="D635" s="186" t="s">
        <v>1335</v>
      </c>
      <c r="E635" s="253">
        <v>2836274.35</v>
      </c>
      <c r="F635" s="253">
        <v>529090.94999999995</v>
      </c>
      <c r="G635" s="253">
        <v>529090.94999999995</v>
      </c>
      <c r="H635" s="253">
        <v>2836274.35</v>
      </c>
    </row>
    <row r="636" spans="2:8" hidden="1">
      <c r="B636" s="186" t="s">
        <v>1611</v>
      </c>
      <c r="C636" s="186" t="s">
        <v>584</v>
      </c>
      <c r="D636" s="186" t="s">
        <v>1336</v>
      </c>
      <c r="E636" s="253">
        <v>3351930.56</v>
      </c>
      <c r="F636" s="253">
        <v>529090.94999999995</v>
      </c>
      <c r="G636" s="253">
        <v>238471.22</v>
      </c>
      <c r="H636" s="253">
        <v>3061310.83</v>
      </c>
    </row>
    <row r="637" spans="2:8" hidden="1">
      <c r="B637" s="186" t="s">
        <v>1337</v>
      </c>
      <c r="C637" s="186" t="s">
        <v>584</v>
      </c>
      <c r="D637" s="186" t="s">
        <v>1338</v>
      </c>
      <c r="E637" s="253">
        <v>3351930.56</v>
      </c>
      <c r="F637" s="253">
        <v>529090.94999999995</v>
      </c>
      <c r="G637" s="253">
        <v>238471.22</v>
      </c>
      <c r="H637" s="253">
        <v>3061310.83</v>
      </c>
    </row>
    <row r="638" spans="2:8" hidden="1">
      <c r="B638" s="186" t="s">
        <v>1612</v>
      </c>
      <c r="C638" s="186" t="s">
        <v>584</v>
      </c>
      <c r="D638" s="186" t="s">
        <v>1339</v>
      </c>
      <c r="E638" s="253">
        <v>1861909.39</v>
      </c>
      <c r="F638" s="253">
        <v>2069336</v>
      </c>
      <c r="G638" s="253">
        <v>2095043.2</v>
      </c>
      <c r="H638" s="253">
        <v>1887616.59</v>
      </c>
    </row>
    <row r="639" spans="2:8" hidden="1">
      <c r="B639" s="186" t="s">
        <v>1340</v>
      </c>
      <c r="C639" s="186" t="s">
        <v>584</v>
      </c>
      <c r="D639" s="186" t="s">
        <v>1339</v>
      </c>
      <c r="E639" s="253">
        <v>1861909.39</v>
      </c>
      <c r="F639" s="253">
        <v>2069336</v>
      </c>
      <c r="G639" s="253">
        <v>2095043.2</v>
      </c>
      <c r="H639" s="253">
        <v>1887616.59</v>
      </c>
    </row>
    <row r="640" spans="2:8" hidden="1">
      <c r="B640" s="186" t="s">
        <v>1613</v>
      </c>
      <c r="C640" s="186" t="s">
        <v>584</v>
      </c>
      <c r="D640" s="186" t="s">
        <v>1341</v>
      </c>
      <c r="E640" s="253">
        <v>-24004.799999999999</v>
      </c>
      <c r="F640" s="253">
        <v>206769.86</v>
      </c>
      <c r="G640" s="253">
        <v>38980.019999999997</v>
      </c>
      <c r="H640" s="253">
        <v>-191794.64</v>
      </c>
    </row>
    <row r="641" spans="2:8" hidden="1">
      <c r="B641" s="186" t="s">
        <v>1342</v>
      </c>
      <c r="C641" s="186" t="s">
        <v>584</v>
      </c>
      <c r="D641" s="186" t="s">
        <v>1343</v>
      </c>
      <c r="E641" s="253">
        <v>-872908.66</v>
      </c>
      <c r="F641" s="253">
        <v>206769.86</v>
      </c>
      <c r="G641" s="253">
        <v>0</v>
      </c>
      <c r="H641" s="253">
        <v>-1079678.52</v>
      </c>
    </row>
    <row r="642" spans="2:8" hidden="1">
      <c r="B642" s="186" t="s">
        <v>1344</v>
      </c>
      <c r="C642" s="186" t="s">
        <v>584</v>
      </c>
      <c r="D642" s="186" t="s">
        <v>1345</v>
      </c>
      <c r="E642" s="253">
        <v>194288.63</v>
      </c>
      <c r="F642" s="253">
        <v>0</v>
      </c>
      <c r="G642" s="253">
        <v>0</v>
      </c>
      <c r="H642" s="253">
        <v>194288.63</v>
      </c>
    </row>
    <row r="643" spans="2:8" hidden="1">
      <c r="B643" s="186" t="s">
        <v>1346</v>
      </c>
      <c r="C643" s="186" t="s">
        <v>584</v>
      </c>
      <c r="D643" s="186" t="s">
        <v>1347</v>
      </c>
      <c r="E643" s="253">
        <v>654615.23</v>
      </c>
      <c r="F643" s="253">
        <v>0</v>
      </c>
      <c r="G643" s="253">
        <v>38980.019999999997</v>
      </c>
      <c r="H643" s="253">
        <v>693595.25</v>
      </c>
    </row>
    <row r="644" spans="2:8" hidden="1">
      <c r="B644" s="186" t="s">
        <v>1614</v>
      </c>
      <c r="C644" s="186" t="s">
        <v>584</v>
      </c>
      <c r="D644" s="186" t="s">
        <v>1348</v>
      </c>
      <c r="E644" s="253">
        <v>111381.16</v>
      </c>
      <c r="F644" s="253">
        <v>91752</v>
      </c>
      <c r="G644" s="253">
        <v>0</v>
      </c>
      <c r="H644" s="253">
        <v>19629.16</v>
      </c>
    </row>
    <row r="645" spans="2:8" hidden="1">
      <c r="B645" s="186" t="s">
        <v>1349</v>
      </c>
      <c r="C645" s="186" t="s">
        <v>584</v>
      </c>
      <c r="D645" s="186" t="s">
        <v>1348</v>
      </c>
      <c r="E645" s="253">
        <v>111381.16</v>
      </c>
      <c r="F645" s="253">
        <v>91752</v>
      </c>
      <c r="G645" s="253">
        <v>0</v>
      </c>
      <c r="H645" s="253">
        <v>19629.16</v>
      </c>
    </row>
    <row r="646" spans="2:8" hidden="1">
      <c r="B646" s="186" t="s">
        <v>1615</v>
      </c>
      <c r="C646" s="186" t="s">
        <v>584</v>
      </c>
      <c r="D646" s="186" t="s">
        <v>1350</v>
      </c>
      <c r="E646" s="253">
        <v>-321454</v>
      </c>
      <c r="F646" s="253">
        <v>553436</v>
      </c>
      <c r="G646" s="253">
        <v>0</v>
      </c>
      <c r="H646" s="253">
        <v>-874890</v>
      </c>
    </row>
    <row r="647" spans="2:8" hidden="1">
      <c r="B647" s="186" t="s">
        <v>1351</v>
      </c>
      <c r="C647" s="186" t="s">
        <v>584</v>
      </c>
      <c r="D647" s="186" t="s">
        <v>1352</v>
      </c>
      <c r="E647" s="253">
        <v>-244</v>
      </c>
      <c r="F647" s="253">
        <v>0</v>
      </c>
      <c r="G647" s="253">
        <v>0</v>
      </c>
      <c r="H647" s="253">
        <v>-244</v>
      </c>
    </row>
    <row r="648" spans="2:8" hidden="1">
      <c r="B648" s="186" t="s">
        <v>1353</v>
      </c>
      <c r="C648" s="186" t="s">
        <v>584</v>
      </c>
      <c r="D648" s="186" t="s">
        <v>1354</v>
      </c>
      <c r="E648" s="253">
        <v>4074</v>
      </c>
      <c r="F648" s="253">
        <v>553436</v>
      </c>
      <c r="G648" s="253">
        <v>0</v>
      </c>
      <c r="H648" s="253">
        <v>-549362</v>
      </c>
    </row>
    <row r="649" spans="2:8" hidden="1">
      <c r="B649" s="186" t="s">
        <v>1355</v>
      </c>
      <c r="C649" s="186" t="s">
        <v>584</v>
      </c>
      <c r="D649" s="186" t="s">
        <v>1356</v>
      </c>
      <c r="E649" s="253">
        <v>-117865</v>
      </c>
      <c r="F649" s="253">
        <v>0</v>
      </c>
      <c r="G649" s="253">
        <v>0</v>
      </c>
      <c r="H649" s="253">
        <v>-117865</v>
      </c>
    </row>
    <row r="650" spans="2:8" hidden="1">
      <c r="B650" s="186" t="s">
        <v>1357</v>
      </c>
      <c r="C650" s="186" t="s">
        <v>584</v>
      </c>
      <c r="D650" s="186" t="s">
        <v>1358</v>
      </c>
      <c r="E650" s="253">
        <v>-207419</v>
      </c>
      <c r="F650" s="253">
        <v>0</v>
      </c>
      <c r="G650" s="253">
        <v>0</v>
      </c>
      <c r="H650" s="253">
        <v>-207419</v>
      </c>
    </row>
    <row r="651" spans="2:8" hidden="1">
      <c r="B651" s="186" t="s">
        <v>1616</v>
      </c>
      <c r="C651" s="186" t="s">
        <v>584</v>
      </c>
      <c r="D651" s="186" t="s">
        <v>1359</v>
      </c>
      <c r="E651" s="253">
        <v>0.7</v>
      </c>
      <c r="F651" s="253">
        <v>0</v>
      </c>
      <c r="G651" s="253">
        <v>0</v>
      </c>
      <c r="H651" s="253">
        <v>0.7</v>
      </c>
    </row>
    <row r="652" spans="2:8" hidden="1">
      <c r="B652" s="186" t="s">
        <v>1360</v>
      </c>
      <c r="C652" s="186" t="s">
        <v>584</v>
      </c>
      <c r="D652" s="186" t="s">
        <v>1359</v>
      </c>
      <c r="E652" s="253">
        <v>0.7</v>
      </c>
      <c r="F652" s="253">
        <v>0</v>
      </c>
      <c r="G652" s="253">
        <v>0</v>
      </c>
      <c r="H652" s="253">
        <v>0.7</v>
      </c>
    </row>
    <row r="653" spans="2:8">
      <c r="B653" s="186" t="s">
        <v>1617</v>
      </c>
      <c r="C653" s="186" t="s">
        <v>584</v>
      </c>
      <c r="D653" s="186" t="s">
        <v>1361</v>
      </c>
      <c r="E653" s="253">
        <v>3988985.03</v>
      </c>
      <c r="F653" s="253">
        <v>969460.06</v>
      </c>
      <c r="G653" s="253">
        <v>673740.95</v>
      </c>
      <c r="H653" s="253">
        <v>3693265.92</v>
      </c>
    </row>
    <row r="654" spans="2:8">
      <c r="B654" s="186" t="s">
        <v>1362</v>
      </c>
      <c r="C654" s="186" t="s">
        <v>584</v>
      </c>
      <c r="D654" s="186" t="s">
        <v>1363</v>
      </c>
      <c r="E654" s="253">
        <v>2788401.06</v>
      </c>
      <c r="F654" s="253">
        <v>652483</v>
      </c>
      <c r="G654" s="253">
        <v>423318.93</v>
      </c>
      <c r="H654" s="253">
        <v>2559236.9900000002</v>
      </c>
    </row>
    <row r="655" spans="2:8">
      <c r="B655" s="186" t="s">
        <v>1364</v>
      </c>
      <c r="C655" s="186" t="s">
        <v>584</v>
      </c>
      <c r="D655" s="186" t="s">
        <v>1365</v>
      </c>
      <c r="E655" s="253">
        <v>6295.8</v>
      </c>
      <c r="F655" s="253">
        <v>0</v>
      </c>
      <c r="G655" s="253">
        <v>0</v>
      </c>
      <c r="H655" s="253">
        <v>6295.8</v>
      </c>
    </row>
    <row r="656" spans="2:8">
      <c r="B656" s="186" t="s">
        <v>1366</v>
      </c>
      <c r="C656" s="186" t="s">
        <v>584</v>
      </c>
      <c r="D656" s="186" t="s">
        <v>1367</v>
      </c>
      <c r="E656" s="253">
        <v>25235.8</v>
      </c>
      <c r="F656" s="253">
        <v>0</v>
      </c>
      <c r="G656" s="253">
        <v>3247.86</v>
      </c>
      <c r="H656" s="253">
        <v>28483.66</v>
      </c>
    </row>
    <row r="657" spans="2:8">
      <c r="B657" s="186" t="s">
        <v>1368</v>
      </c>
      <c r="C657" s="186" t="s">
        <v>584</v>
      </c>
      <c r="D657" s="186" t="s">
        <v>1369</v>
      </c>
      <c r="E657" s="253">
        <v>494585.8</v>
      </c>
      <c r="F657" s="253">
        <v>237184.56</v>
      </c>
      <c r="G657" s="253">
        <v>195541.34</v>
      </c>
      <c r="H657" s="253">
        <v>452942.58</v>
      </c>
    </row>
    <row r="658" spans="2:8">
      <c r="B658" s="186" t="s">
        <v>1370</v>
      </c>
      <c r="C658" s="186" t="s">
        <v>584</v>
      </c>
      <c r="D658" s="186" t="s">
        <v>1371</v>
      </c>
      <c r="E658" s="253">
        <v>-274648.98</v>
      </c>
      <c r="F658" s="253">
        <v>0</v>
      </c>
      <c r="G658" s="253">
        <v>0</v>
      </c>
      <c r="H658" s="253">
        <v>-274648.98</v>
      </c>
    </row>
    <row r="659" spans="2:8">
      <c r="B659" s="186" t="s">
        <v>1372</v>
      </c>
      <c r="C659" s="186" t="s">
        <v>584</v>
      </c>
      <c r="D659" s="186" t="s">
        <v>1373</v>
      </c>
      <c r="E659" s="253">
        <v>769233.12</v>
      </c>
      <c r="F659" s="253">
        <v>237184.56</v>
      </c>
      <c r="G659" s="253">
        <v>195541.34</v>
      </c>
      <c r="H659" s="253">
        <v>727589.9</v>
      </c>
    </row>
    <row r="660" spans="2:8">
      <c r="B660" s="186" t="s">
        <v>1374</v>
      </c>
      <c r="C660" s="186" t="s">
        <v>584</v>
      </c>
      <c r="D660" s="186" t="s">
        <v>1375</v>
      </c>
      <c r="E660" s="253">
        <v>1.66</v>
      </c>
      <c r="F660" s="253">
        <v>0</v>
      </c>
      <c r="G660" s="253">
        <v>0</v>
      </c>
      <c r="H660" s="253">
        <v>1.66</v>
      </c>
    </row>
    <row r="661" spans="2:8">
      <c r="B661" s="186" t="s">
        <v>1376</v>
      </c>
      <c r="C661" s="186" t="s">
        <v>584</v>
      </c>
      <c r="D661" s="186" t="s">
        <v>1377</v>
      </c>
      <c r="E661" s="253">
        <v>627477.30000000005</v>
      </c>
      <c r="F661" s="253">
        <v>32507.14</v>
      </c>
      <c r="G661" s="253">
        <v>44160.71</v>
      </c>
      <c r="H661" s="253">
        <v>639130.87</v>
      </c>
    </row>
    <row r="662" spans="2:8">
      <c r="B662" s="186" t="s">
        <v>1378</v>
      </c>
      <c r="C662" s="186" t="s">
        <v>584</v>
      </c>
      <c r="D662" s="186" t="s">
        <v>1379</v>
      </c>
      <c r="E662" s="253">
        <v>46989.27</v>
      </c>
      <c r="F662" s="253">
        <v>47285.36</v>
      </c>
      <c r="G662" s="253">
        <v>7472.11</v>
      </c>
      <c r="H662" s="253">
        <v>7176.02</v>
      </c>
    </row>
    <row r="663" spans="2:8">
      <c r="B663" s="186" t="s">
        <v>1380</v>
      </c>
      <c r="C663" s="186" t="s">
        <v>584</v>
      </c>
      <c r="D663" s="186" t="s">
        <v>1381</v>
      </c>
      <c r="E663" s="253">
        <v>21486.99</v>
      </c>
      <c r="F663" s="253">
        <v>0</v>
      </c>
      <c r="G663" s="253">
        <v>0</v>
      </c>
      <c r="H663" s="253">
        <v>21486.99</v>
      </c>
    </row>
    <row r="664" spans="2:8">
      <c r="B664" s="186" t="s">
        <v>1382</v>
      </c>
      <c r="C664" s="186" t="s">
        <v>584</v>
      </c>
      <c r="D664" s="186" t="s">
        <v>1383</v>
      </c>
      <c r="E664" s="253">
        <v>0.34</v>
      </c>
      <c r="F664" s="253">
        <v>0</v>
      </c>
      <c r="G664" s="253">
        <v>0</v>
      </c>
      <c r="H664" s="253">
        <v>0.34</v>
      </c>
    </row>
    <row r="665" spans="2:8">
      <c r="B665" s="186" t="s">
        <v>1384</v>
      </c>
      <c r="C665" s="186" t="s">
        <v>584</v>
      </c>
      <c r="D665" s="186" t="s">
        <v>1385</v>
      </c>
      <c r="E665" s="253">
        <v>25501.94</v>
      </c>
      <c r="F665" s="253">
        <v>47285.36</v>
      </c>
      <c r="G665" s="253">
        <v>7472.11</v>
      </c>
      <c r="H665" s="253">
        <v>-14311.31</v>
      </c>
    </row>
    <row r="666" spans="2:8" hidden="1">
      <c r="B666" s="186" t="s">
        <v>1618</v>
      </c>
      <c r="C666" s="186" t="s">
        <v>584</v>
      </c>
      <c r="D666" s="186" t="s">
        <v>1386</v>
      </c>
      <c r="E666" s="253">
        <v>100000</v>
      </c>
      <c r="F666" s="253">
        <v>0</v>
      </c>
      <c r="G666" s="253">
        <v>0</v>
      </c>
      <c r="H666" s="253">
        <v>100000</v>
      </c>
    </row>
    <row r="667" spans="2:8" hidden="1">
      <c r="B667" s="186" t="s">
        <v>1387</v>
      </c>
      <c r="C667" s="186" t="s">
        <v>584</v>
      </c>
      <c r="D667" s="186" t="s">
        <v>1388</v>
      </c>
      <c r="E667" s="253">
        <v>100000</v>
      </c>
      <c r="F667" s="253">
        <v>0</v>
      </c>
      <c r="G667" s="253">
        <v>0</v>
      </c>
      <c r="H667" s="253">
        <v>100000</v>
      </c>
    </row>
    <row r="668" spans="2:8" hidden="1">
      <c r="B668" s="186" t="s">
        <v>1389</v>
      </c>
      <c r="C668" s="186" t="s">
        <v>584</v>
      </c>
      <c r="D668" s="186" t="s">
        <v>1390</v>
      </c>
      <c r="E668" s="253">
        <v>99000</v>
      </c>
      <c r="F668" s="253">
        <v>0</v>
      </c>
      <c r="G668" s="253">
        <v>0</v>
      </c>
      <c r="H668" s="253">
        <v>99000</v>
      </c>
    </row>
    <row r="669" spans="2:8" hidden="1">
      <c r="B669" s="186" t="s">
        <v>1391</v>
      </c>
      <c r="C669" s="186" t="s">
        <v>584</v>
      </c>
      <c r="D669" s="186" t="s">
        <v>1392</v>
      </c>
      <c r="E669" s="253">
        <v>1000</v>
      </c>
      <c r="F669" s="253">
        <v>0</v>
      </c>
      <c r="G669" s="253">
        <v>0</v>
      </c>
      <c r="H669" s="253">
        <v>1000</v>
      </c>
    </row>
    <row r="670" spans="2:8" hidden="1">
      <c r="B670" s="186" t="s">
        <v>1619</v>
      </c>
      <c r="C670" s="186" t="s">
        <v>584</v>
      </c>
      <c r="D670" s="186" t="s">
        <v>1393</v>
      </c>
      <c r="E670" s="253">
        <v>99405818.290000007</v>
      </c>
      <c r="F670" s="253">
        <v>0</v>
      </c>
      <c r="G670" s="253">
        <v>0</v>
      </c>
      <c r="H670" s="253">
        <v>99405818.290000007</v>
      </c>
    </row>
    <row r="671" spans="2:8" hidden="1">
      <c r="B671" s="186" t="s">
        <v>1394</v>
      </c>
      <c r="C671" s="186" t="s">
        <v>584</v>
      </c>
      <c r="D671" s="186" t="s">
        <v>1395</v>
      </c>
      <c r="E671" s="253">
        <v>100489772.22</v>
      </c>
      <c r="F671" s="253">
        <v>0</v>
      </c>
      <c r="G671" s="253">
        <v>0</v>
      </c>
      <c r="H671" s="253">
        <v>100489772.22</v>
      </c>
    </row>
    <row r="672" spans="2:8" hidden="1">
      <c r="B672" s="186" t="s">
        <v>1396</v>
      </c>
      <c r="C672" s="186" t="s">
        <v>584</v>
      </c>
      <c r="D672" s="186" t="s">
        <v>1397</v>
      </c>
      <c r="E672" s="253">
        <v>123354.68</v>
      </c>
      <c r="F672" s="253">
        <v>0</v>
      </c>
      <c r="G672" s="253">
        <v>0</v>
      </c>
      <c r="H672" s="253">
        <v>123354.68</v>
      </c>
    </row>
    <row r="673" spans="2:8" hidden="1">
      <c r="B673" s="186" t="s">
        <v>1398</v>
      </c>
      <c r="C673" s="186" t="s">
        <v>584</v>
      </c>
      <c r="D673" s="186" t="s">
        <v>1399</v>
      </c>
      <c r="E673" s="253">
        <v>42174.2</v>
      </c>
      <c r="F673" s="253">
        <v>0</v>
      </c>
      <c r="G673" s="253">
        <v>0</v>
      </c>
      <c r="H673" s="253">
        <v>42174.2</v>
      </c>
    </row>
    <row r="674" spans="2:8" hidden="1">
      <c r="B674" s="186" t="s">
        <v>1400</v>
      </c>
      <c r="C674" s="186" t="s">
        <v>584</v>
      </c>
      <c r="D674" s="186" t="s">
        <v>1401</v>
      </c>
      <c r="E674" s="253">
        <v>8487550.3000000007</v>
      </c>
      <c r="F674" s="253">
        <v>0</v>
      </c>
      <c r="G674" s="253">
        <v>0</v>
      </c>
      <c r="H674" s="253">
        <v>8487550.3000000007</v>
      </c>
    </row>
    <row r="675" spans="2:8" hidden="1">
      <c r="B675" s="186" t="s">
        <v>1402</v>
      </c>
      <c r="C675" s="186" t="s">
        <v>584</v>
      </c>
      <c r="D675" s="186" t="s">
        <v>1403</v>
      </c>
      <c r="E675" s="253">
        <v>5932482.0199999996</v>
      </c>
      <c r="F675" s="253">
        <v>0</v>
      </c>
      <c r="G675" s="253">
        <v>0</v>
      </c>
      <c r="H675" s="253">
        <v>5932482.0199999996</v>
      </c>
    </row>
    <row r="676" spans="2:8" hidden="1">
      <c r="B676" s="186" t="s">
        <v>1404</v>
      </c>
      <c r="C676" s="186" t="s">
        <v>584</v>
      </c>
      <c r="D676" s="186" t="s">
        <v>1405</v>
      </c>
      <c r="E676" s="253">
        <v>54739646.799999997</v>
      </c>
      <c r="F676" s="253">
        <v>0</v>
      </c>
      <c r="G676" s="253">
        <v>0</v>
      </c>
      <c r="H676" s="253">
        <v>54739646.799999997</v>
      </c>
    </row>
    <row r="677" spans="2:8" hidden="1">
      <c r="B677" s="186" t="s">
        <v>1406</v>
      </c>
      <c r="C677" s="186" t="s">
        <v>584</v>
      </c>
      <c r="D677" s="186" t="s">
        <v>1407</v>
      </c>
      <c r="E677" s="253">
        <v>31164564.219999999</v>
      </c>
      <c r="F677" s="253">
        <v>0</v>
      </c>
      <c r="G677" s="253">
        <v>0</v>
      </c>
      <c r="H677" s="253">
        <v>31164564.219999999</v>
      </c>
    </row>
    <row r="678" spans="2:8" hidden="1">
      <c r="B678" s="186" t="s">
        <v>1408</v>
      </c>
      <c r="C678" s="186" t="s">
        <v>584</v>
      </c>
      <c r="D678" s="186" t="s">
        <v>1409</v>
      </c>
      <c r="E678" s="253">
        <v>-1083953.93</v>
      </c>
      <c r="F678" s="253">
        <v>0</v>
      </c>
      <c r="G678" s="253">
        <v>0</v>
      </c>
      <c r="H678" s="253">
        <v>-1083953.93</v>
      </c>
    </row>
    <row r="679" spans="2:8" hidden="1">
      <c r="B679" s="186" t="s">
        <v>1410</v>
      </c>
      <c r="C679" s="186" t="s">
        <v>584</v>
      </c>
      <c r="D679" s="186" t="s">
        <v>1411</v>
      </c>
      <c r="E679" s="253">
        <v>-284848.49</v>
      </c>
      <c r="F679" s="253">
        <v>0</v>
      </c>
      <c r="G679" s="253">
        <v>0</v>
      </c>
      <c r="H679" s="253">
        <v>-284848.49</v>
      </c>
    </row>
    <row r="680" spans="2:8" hidden="1">
      <c r="B680" s="186" t="s">
        <v>1412</v>
      </c>
      <c r="C680" s="186" t="s">
        <v>584</v>
      </c>
      <c r="D680" s="186" t="s">
        <v>1413</v>
      </c>
      <c r="E680" s="253">
        <v>-799105.44</v>
      </c>
      <c r="F680" s="253">
        <v>0</v>
      </c>
      <c r="G680" s="253">
        <v>0</v>
      </c>
      <c r="H680" s="253">
        <v>-799105.44</v>
      </c>
    </row>
    <row r="681" spans="2:8" hidden="1">
      <c r="B681" s="186" t="s">
        <v>1620</v>
      </c>
      <c r="C681" s="186" t="s">
        <v>584</v>
      </c>
      <c r="D681" s="186" t="s">
        <v>1414</v>
      </c>
      <c r="E681" s="253">
        <v>60424751.759999998</v>
      </c>
      <c r="F681" s="253">
        <v>0</v>
      </c>
      <c r="G681" s="253">
        <v>0</v>
      </c>
      <c r="H681" s="253">
        <v>60424751.759999998</v>
      </c>
    </row>
    <row r="682" spans="2:8" hidden="1">
      <c r="B682" s="186" t="s">
        <v>1415</v>
      </c>
      <c r="C682" s="186" t="s">
        <v>584</v>
      </c>
      <c r="D682" s="186" t="s">
        <v>1416</v>
      </c>
      <c r="E682" s="253">
        <v>61785485.609999999</v>
      </c>
      <c r="F682" s="253">
        <v>0</v>
      </c>
      <c r="G682" s="253">
        <v>0</v>
      </c>
      <c r="H682" s="253">
        <v>61785485.609999999</v>
      </c>
    </row>
    <row r="683" spans="2:8" hidden="1">
      <c r="B683" s="186" t="s">
        <v>1417</v>
      </c>
      <c r="C683" s="186" t="s">
        <v>584</v>
      </c>
      <c r="D683" s="186" t="s">
        <v>1418</v>
      </c>
      <c r="E683" s="253">
        <v>-1360733.85</v>
      </c>
      <c r="F683" s="253">
        <v>0</v>
      </c>
      <c r="G683" s="253">
        <v>0</v>
      </c>
      <c r="H683" s="253">
        <v>-1360733.85</v>
      </c>
    </row>
    <row r="684" spans="2:8" hidden="1">
      <c r="B684" s="186" t="s">
        <v>1621</v>
      </c>
      <c r="C684" s="186" t="s">
        <v>584</v>
      </c>
      <c r="D684" s="186" t="s">
        <v>157</v>
      </c>
      <c r="E684" s="253">
        <v>82799576.329999998</v>
      </c>
      <c r="F684" s="253">
        <v>0</v>
      </c>
      <c r="G684" s="253">
        <v>8272271.5300000003</v>
      </c>
      <c r="H684" s="253">
        <v>91071847.859999999</v>
      </c>
    </row>
    <row r="685" spans="2:8" hidden="1">
      <c r="B685" s="186" t="s">
        <v>1419</v>
      </c>
      <c r="C685" s="186" t="s">
        <v>584</v>
      </c>
      <c r="D685" s="186" t="s">
        <v>166</v>
      </c>
      <c r="E685" s="253">
        <v>61353354.710000001</v>
      </c>
      <c r="F685" s="253">
        <v>0</v>
      </c>
      <c r="G685" s="253">
        <v>1490445.61</v>
      </c>
      <c r="H685" s="253">
        <v>62843800.32</v>
      </c>
    </row>
    <row r="686" spans="2:8" hidden="1">
      <c r="B686" s="186" t="s">
        <v>1420</v>
      </c>
      <c r="C686" s="186" t="s">
        <v>584</v>
      </c>
      <c r="D686" s="186" t="s">
        <v>167</v>
      </c>
      <c r="E686" s="253">
        <v>21336221.370000001</v>
      </c>
      <c r="F686" s="253">
        <v>0</v>
      </c>
      <c r="G686" s="253">
        <v>6688819.7999999998</v>
      </c>
      <c r="H686" s="253">
        <v>28025041.170000002</v>
      </c>
    </row>
    <row r="687" spans="2:8" hidden="1">
      <c r="B687" s="186" t="s">
        <v>1421</v>
      </c>
      <c r="C687" s="186" t="s">
        <v>584</v>
      </c>
      <c r="D687" s="186" t="s">
        <v>168</v>
      </c>
      <c r="E687" s="253">
        <v>110000.25</v>
      </c>
      <c r="F687" s="253">
        <v>0</v>
      </c>
      <c r="G687" s="253">
        <v>93006.12</v>
      </c>
      <c r="H687" s="253">
        <v>203006.37</v>
      </c>
    </row>
    <row r="688" spans="2:8" hidden="1">
      <c r="B688" s="186" t="s">
        <v>1622</v>
      </c>
      <c r="C688" s="186" t="s">
        <v>231</v>
      </c>
      <c r="D688" s="186" t="s">
        <v>1623</v>
      </c>
      <c r="E688" s="253">
        <v>773277.69</v>
      </c>
      <c r="F688" s="253">
        <v>0</v>
      </c>
      <c r="G688" s="253">
        <v>0</v>
      </c>
      <c r="H688" s="253">
        <v>773277.69</v>
      </c>
    </row>
    <row r="689" spans="2:8" hidden="1">
      <c r="B689" s="186" t="s">
        <v>1624</v>
      </c>
      <c r="C689" s="186" t="s">
        <v>231</v>
      </c>
      <c r="D689" s="186" t="s">
        <v>1625</v>
      </c>
      <c r="E689" s="253">
        <v>773277.69</v>
      </c>
      <c r="F689" s="253">
        <v>0</v>
      </c>
      <c r="G689" s="253">
        <v>0</v>
      </c>
      <c r="H689" s="253">
        <v>773277.69</v>
      </c>
    </row>
    <row r="690" spans="2:8" hidden="1">
      <c r="B690" s="186" t="s">
        <v>1626</v>
      </c>
      <c r="C690" s="186" t="s">
        <v>584</v>
      </c>
      <c r="D690" s="186" t="s">
        <v>1627</v>
      </c>
      <c r="E690" s="253">
        <v>0.01</v>
      </c>
      <c r="F690" s="253">
        <v>0</v>
      </c>
      <c r="G690" s="253">
        <v>0</v>
      </c>
      <c r="H690" s="253">
        <v>0.01</v>
      </c>
    </row>
    <row r="691" spans="2:8" hidden="1">
      <c r="B691" s="186" t="s">
        <v>1628</v>
      </c>
      <c r="C691" s="186" t="s">
        <v>584</v>
      </c>
      <c r="D691" s="186" t="s">
        <v>28</v>
      </c>
      <c r="E691" s="253">
        <v>0.01</v>
      </c>
      <c r="F691" s="253">
        <v>0</v>
      </c>
      <c r="G691" s="253">
        <v>0</v>
      </c>
      <c r="H691" s="253">
        <v>0.01</v>
      </c>
    </row>
    <row r="692" spans="2:8" hidden="1">
      <c r="B692" s="186" t="s">
        <v>1629</v>
      </c>
      <c r="C692" s="186" t="s">
        <v>584</v>
      </c>
      <c r="D692" s="186" t="s">
        <v>171</v>
      </c>
      <c r="E692" s="253">
        <v>277218.21999999997</v>
      </c>
      <c r="F692" s="253">
        <v>5051.09</v>
      </c>
      <c r="G692" s="253">
        <v>108391.7</v>
      </c>
      <c r="H692" s="253">
        <v>380558.83</v>
      </c>
    </row>
    <row r="693" spans="2:8" hidden="1">
      <c r="B693" s="186" t="s">
        <v>1422</v>
      </c>
      <c r="C693" s="186" t="s">
        <v>584</v>
      </c>
      <c r="D693" s="186" t="s">
        <v>171</v>
      </c>
      <c r="E693" s="253">
        <v>277218.21999999997</v>
      </c>
      <c r="F693" s="253">
        <v>5051.09</v>
      </c>
      <c r="G693" s="253">
        <v>108391.7</v>
      </c>
      <c r="H693" s="253">
        <v>380558.83</v>
      </c>
    </row>
    <row r="694" spans="2:8" hidden="1">
      <c r="B694" s="186" t="s">
        <v>1630</v>
      </c>
      <c r="C694" s="186" t="s">
        <v>231</v>
      </c>
      <c r="D694" s="186" t="s">
        <v>173</v>
      </c>
      <c r="E694" s="253">
        <v>77140275.549999997</v>
      </c>
      <c r="F694" s="253">
        <v>4025325.06</v>
      </c>
      <c r="G694" s="253">
        <v>14754.02</v>
      </c>
      <c r="H694" s="253">
        <v>81150846.590000004</v>
      </c>
    </row>
    <row r="695" spans="2:8" hidden="1">
      <c r="B695" s="186" t="s">
        <v>1423</v>
      </c>
      <c r="C695" s="186" t="s">
        <v>231</v>
      </c>
      <c r="D695" s="186" t="s">
        <v>174</v>
      </c>
      <c r="E695" s="253">
        <v>10699568.17</v>
      </c>
      <c r="F695" s="253">
        <v>2.81</v>
      </c>
      <c r="G695" s="253">
        <v>0</v>
      </c>
      <c r="H695" s="253">
        <v>10699570.98</v>
      </c>
    </row>
    <row r="696" spans="2:8" hidden="1">
      <c r="B696" s="186" t="s">
        <v>1631</v>
      </c>
      <c r="C696" s="186" t="s">
        <v>231</v>
      </c>
      <c r="D696" s="186" t="s">
        <v>200</v>
      </c>
      <c r="E696" s="253">
        <v>5224602.1500000004</v>
      </c>
      <c r="F696" s="253">
        <v>0</v>
      </c>
      <c r="G696" s="253">
        <v>0</v>
      </c>
      <c r="H696" s="253">
        <v>5224602.1500000004</v>
      </c>
    </row>
    <row r="697" spans="2:8" hidden="1">
      <c r="B697" s="186" t="s">
        <v>1632</v>
      </c>
      <c r="C697" s="186" t="s">
        <v>231</v>
      </c>
      <c r="D697" s="186" t="s">
        <v>1633</v>
      </c>
      <c r="E697" s="253">
        <v>78732.100000000006</v>
      </c>
      <c r="F697" s="253">
        <v>0</v>
      </c>
      <c r="G697" s="253">
        <v>0</v>
      </c>
      <c r="H697" s="253">
        <v>78732.100000000006</v>
      </c>
    </row>
    <row r="698" spans="2:8" hidden="1">
      <c r="B698" s="186" t="s">
        <v>1634</v>
      </c>
      <c r="C698" s="186" t="s">
        <v>231</v>
      </c>
      <c r="D698" s="186" t="s">
        <v>202</v>
      </c>
      <c r="E698" s="253">
        <v>114290.81</v>
      </c>
      <c r="F698" s="253">
        <v>0</v>
      </c>
      <c r="G698" s="253">
        <v>0</v>
      </c>
      <c r="H698" s="253">
        <v>114290.81</v>
      </c>
    </row>
    <row r="699" spans="2:8" hidden="1">
      <c r="B699" s="186" t="s">
        <v>1635</v>
      </c>
      <c r="C699" s="186" t="s">
        <v>231</v>
      </c>
      <c r="D699" s="186" t="s">
        <v>1636</v>
      </c>
      <c r="E699" s="253">
        <v>115410.92</v>
      </c>
      <c r="F699" s="253">
        <v>0</v>
      </c>
      <c r="G699" s="253">
        <v>0</v>
      </c>
      <c r="H699" s="253">
        <v>115410.92</v>
      </c>
    </row>
    <row r="700" spans="2:8" hidden="1">
      <c r="B700" s="186" t="s">
        <v>1637</v>
      </c>
      <c r="C700" s="186" t="s">
        <v>231</v>
      </c>
      <c r="D700" s="186" t="s">
        <v>1638</v>
      </c>
      <c r="E700" s="253">
        <v>24071.89</v>
      </c>
      <c r="F700" s="253">
        <v>0</v>
      </c>
      <c r="G700" s="253">
        <v>0</v>
      </c>
      <c r="H700" s="253">
        <v>24071.89</v>
      </c>
    </row>
    <row r="701" spans="2:8" hidden="1">
      <c r="B701" s="186" t="s">
        <v>1639</v>
      </c>
      <c r="C701" s="186" t="s">
        <v>231</v>
      </c>
      <c r="D701" s="186" t="s">
        <v>204</v>
      </c>
      <c r="E701" s="253">
        <v>14935.68</v>
      </c>
      <c r="F701" s="253">
        <v>0</v>
      </c>
      <c r="G701" s="253">
        <v>0</v>
      </c>
      <c r="H701" s="253">
        <v>14935.68</v>
      </c>
    </row>
    <row r="702" spans="2:8" hidden="1">
      <c r="B702" s="186" t="s">
        <v>1424</v>
      </c>
      <c r="C702" s="186" t="s">
        <v>231</v>
      </c>
      <c r="D702" s="186" t="s">
        <v>175</v>
      </c>
      <c r="E702" s="253">
        <v>575246.09</v>
      </c>
      <c r="F702" s="253">
        <v>289079.26</v>
      </c>
      <c r="G702" s="253">
        <v>0</v>
      </c>
      <c r="H702" s="253">
        <v>864325.35</v>
      </c>
    </row>
    <row r="703" spans="2:8" hidden="1">
      <c r="B703" s="186" t="s">
        <v>1640</v>
      </c>
      <c r="C703" s="186" t="s">
        <v>231</v>
      </c>
      <c r="D703" s="186" t="s">
        <v>1641</v>
      </c>
      <c r="E703" s="253">
        <v>1128643.3400000001</v>
      </c>
      <c r="F703" s="253">
        <v>0</v>
      </c>
      <c r="G703" s="253">
        <v>0</v>
      </c>
      <c r="H703" s="253">
        <v>1128643.3400000001</v>
      </c>
    </row>
    <row r="704" spans="2:8" hidden="1">
      <c r="B704" s="186" t="s">
        <v>1642</v>
      </c>
      <c r="C704" s="186" t="s">
        <v>231</v>
      </c>
      <c r="D704" s="186" t="s">
        <v>1643</v>
      </c>
      <c r="E704" s="253">
        <v>461313.54</v>
      </c>
      <c r="F704" s="253">
        <v>0</v>
      </c>
      <c r="G704" s="253">
        <v>0</v>
      </c>
      <c r="H704" s="253">
        <v>461313.54</v>
      </c>
    </row>
    <row r="705" spans="2:8" hidden="1">
      <c r="B705" s="186" t="s">
        <v>1644</v>
      </c>
      <c r="C705" s="186" t="s">
        <v>231</v>
      </c>
      <c r="D705" s="186" t="s">
        <v>1645</v>
      </c>
      <c r="E705" s="253">
        <v>682751.84</v>
      </c>
      <c r="F705" s="253">
        <v>0</v>
      </c>
      <c r="G705" s="253">
        <v>0</v>
      </c>
      <c r="H705" s="253">
        <v>682751.84</v>
      </c>
    </row>
    <row r="706" spans="2:8" hidden="1">
      <c r="B706" s="186" t="s">
        <v>1646</v>
      </c>
      <c r="C706" s="186" t="s">
        <v>231</v>
      </c>
      <c r="D706" s="186" t="s">
        <v>1647</v>
      </c>
      <c r="E706" s="253">
        <v>549736</v>
      </c>
      <c r="F706" s="253">
        <v>0</v>
      </c>
      <c r="G706" s="253">
        <v>0</v>
      </c>
      <c r="H706" s="253">
        <v>549736</v>
      </c>
    </row>
    <row r="707" spans="2:8" hidden="1">
      <c r="B707" s="186" t="s">
        <v>1425</v>
      </c>
      <c r="C707" s="186" t="s">
        <v>231</v>
      </c>
      <c r="D707" s="186" t="s">
        <v>176</v>
      </c>
      <c r="E707" s="253">
        <v>280174</v>
      </c>
      <c r="F707" s="253">
        <v>29100</v>
      </c>
      <c r="G707" s="253">
        <v>0</v>
      </c>
      <c r="H707" s="253">
        <v>309274</v>
      </c>
    </row>
    <row r="708" spans="2:8" hidden="1">
      <c r="B708" s="186" t="s">
        <v>1426</v>
      </c>
      <c r="C708" s="186" t="s">
        <v>231</v>
      </c>
      <c r="D708" s="186" t="s">
        <v>177</v>
      </c>
      <c r="E708" s="253">
        <v>1922666.78</v>
      </c>
      <c r="F708" s="253">
        <v>256600.46</v>
      </c>
      <c r="G708" s="253">
        <v>0</v>
      </c>
      <c r="H708" s="253">
        <v>2179267.2400000002</v>
      </c>
    </row>
    <row r="709" spans="2:8" hidden="1">
      <c r="B709" s="186" t="s">
        <v>1648</v>
      </c>
      <c r="C709" s="186" t="s">
        <v>231</v>
      </c>
      <c r="D709" s="186" t="s">
        <v>178</v>
      </c>
      <c r="E709" s="253">
        <v>38142</v>
      </c>
      <c r="F709" s="253">
        <v>1437.87</v>
      </c>
      <c r="G709" s="253">
        <v>0</v>
      </c>
      <c r="H709" s="253">
        <v>39579.870000000003</v>
      </c>
    </row>
    <row r="710" spans="2:8" hidden="1">
      <c r="B710" s="186" t="s">
        <v>1427</v>
      </c>
      <c r="C710" s="186" t="s">
        <v>231</v>
      </c>
      <c r="D710" s="186" t="s">
        <v>179</v>
      </c>
      <c r="E710" s="253">
        <v>143734.34</v>
      </c>
      <c r="F710" s="253">
        <v>23079.62</v>
      </c>
      <c r="G710" s="253">
        <v>0</v>
      </c>
      <c r="H710" s="253">
        <v>166813.96</v>
      </c>
    </row>
    <row r="711" spans="2:8" hidden="1">
      <c r="B711" s="186" t="s">
        <v>1428</v>
      </c>
      <c r="C711" s="186" t="s">
        <v>231</v>
      </c>
      <c r="D711" s="186" t="s">
        <v>180</v>
      </c>
      <c r="E711" s="253">
        <v>1740790.44</v>
      </c>
      <c r="F711" s="253">
        <v>229910.56</v>
      </c>
      <c r="G711" s="253">
        <v>0</v>
      </c>
      <c r="H711" s="253">
        <v>1970701</v>
      </c>
    </row>
    <row r="712" spans="2:8" hidden="1">
      <c r="B712" s="186" t="s">
        <v>1649</v>
      </c>
      <c r="C712" s="186" t="s">
        <v>231</v>
      </c>
      <c r="D712" s="186" t="s">
        <v>181</v>
      </c>
      <c r="E712" s="253">
        <v>0</v>
      </c>
      <c r="F712" s="253">
        <v>2172.41</v>
      </c>
      <c r="G712" s="253">
        <v>0</v>
      </c>
      <c r="H712" s="253">
        <v>2172.41</v>
      </c>
    </row>
    <row r="713" spans="2:8" hidden="1">
      <c r="B713" s="186" t="s">
        <v>1650</v>
      </c>
      <c r="C713" s="186" t="s">
        <v>231</v>
      </c>
      <c r="D713" s="186" t="s">
        <v>208</v>
      </c>
      <c r="E713" s="253">
        <v>22890.38</v>
      </c>
      <c r="F713" s="253">
        <v>0</v>
      </c>
      <c r="G713" s="253">
        <v>0</v>
      </c>
      <c r="H713" s="253">
        <v>22890.38</v>
      </c>
    </row>
    <row r="714" spans="2:8" hidden="1">
      <c r="B714" s="186" t="s">
        <v>1429</v>
      </c>
      <c r="C714" s="186" t="s">
        <v>231</v>
      </c>
      <c r="D714" s="186" t="s">
        <v>182</v>
      </c>
      <c r="E714" s="253">
        <v>271780.58</v>
      </c>
      <c r="F714" s="253">
        <v>10793.75</v>
      </c>
      <c r="G714" s="253">
        <v>0</v>
      </c>
      <c r="H714" s="253">
        <v>282574.33</v>
      </c>
    </row>
    <row r="715" spans="2:8" hidden="1">
      <c r="B715" s="186" t="s">
        <v>1430</v>
      </c>
      <c r="C715" s="186" t="s">
        <v>231</v>
      </c>
      <c r="D715" s="186" t="s">
        <v>183</v>
      </c>
      <c r="E715" s="253">
        <v>191954.34</v>
      </c>
      <c r="F715" s="253">
        <v>25096.27</v>
      </c>
      <c r="G715" s="253">
        <v>0</v>
      </c>
      <c r="H715" s="253">
        <v>217050.61</v>
      </c>
    </row>
    <row r="716" spans="2:8" hidden="1">
      <c r="B716" s="186" t="s">
        <v>1651</v>
      </c>
      <c r="C716" s="186" t="s">
        <v>231</v>
      </c>
      <c r="D716" s="186" t="s">
        <v>1652</v>
      </c>
      <c r="E716" s="253">
        <v>2664.65</v>
      </c>
      <c r="F716" s="253">
        <v>0</v>
      </c>
      <c r="G716" s="253">
        <v>0</v>
      </c>
      <c r="H716" s="253">
        <v>2664.65</v>
      </c>
    </row>
    <row r="717" spans="2:8" hidden="1">
      <c r="B717" s="186" t="s">
        <v>1653</v>
      </c>
      <c r="C717" s="186" t="s">
        <v>231</v>
      </c>
      <c r="D717" s="186" t="s">
        <v>1654</v>
      </c>
      <c r="E717" s="253">
        <v>2497</v>
      </c>
      <c r="F717" s="253">
        <v>0</v>
      </c>
      <c r="G717" s="253">
        <v>0</v>
      </c>
      <c r="H717" s="253">
        <v>2497</v>
      </c>
    </row>
    <row r="718" spans="2:8" hidden="1">
      <c r="B718" s="186" t="s">
        <v>1655</v>
      </c>
      <c r="C718" s="186" t="s">
        <v>231</v>
      </c>
      <c r="D718" s="186" t="s">
        <v>184</v>
      </c>
      <c r="E718" s="253">
        <v>5795.22</v>
      </c>
      <c r="F718" s="253">
        <v>853.05</v>
      </c>
      <c r="G718" s="253">
        <v>0</v>
      </c>
      <c r="H718" s="253">
        <v>6648.27</v>
      </c>
    </row>
    <row r="719" spans="2:8" hidden="1">
      <c r="B719" s="186" t="s">
        <v>1656</v>
      </c>
      <c r="C719" s="186" t="s">
        <v>231</v>
      </c>
      <c r="D719" s="186" t="s">
        <v>1657</v>
      </c>
      <c r="E719" s="253">
        <v>6492.39</v>
      </c>
      <c r="F719" s="253">
        <v>0</v>
      </c>
      <c r="G719" s="253">
        <v>0</v>
      </c>
      <c r="H719" s="253">
        <v>6492.39</v>
      </c>
    </row>
    <row r="720" spans="2:8" hidden="1">
      <c r="B720" s="186" t="s">
        <v>1658</v>
      </c>
      <c r="C720" s="186" t="s">
        <v>231</v>
      </c>
      <c r="D720" s="186" t="s">
        <v>198</v>
      </c>
      <c r="E720" s="253">
        <v>339828.94</v>
      </c>
      <c r="F720" s="253">
        <v>0</v>
      </c>
      <c r="G720" s="253">
        <v>0</v>
      </c>
      <c r="H720" s="253">
        <v>339828.94</v>
      </c>
    </row>
    <row r="721" spans="2:8" hidden="1">
      <c r="B721" s="186" t="s">
        <v>1659</v>
      </c>
      <c r="C721" s="186" t="s">
        <v>231</v>
      </c>
      <c r="D721" s="186" t="s">
        <v>1660</v>
      </c>
      <c r="E721" s="253">
        <v>65966.63</v>
      </c>
      <c r="F721" s="253">
        <v>0</v>
      </c>
      <c r="G721" s="253">
        <v>0</v>
      </c>
      <c r="H721" s="253">
        <v>65966.63</v>
      </c>
    </row>
    <row r="722" spans="2:8" hidden="1">
      <c r="B722" s="186" t="s">
        <v>1661</v>
      </c>
      <c r="C722" s="186" t="s">
        <v>231</v>
      </c>
      <c r="D722" s="186" t="s">
        <v>1662</v>
      </c>
      <c r="E722" s="253">
        <v>273862.31</v>
      </c>
      <c r="F722" s="253">
        <v>0</v>
      </c>
      <c r="G722" s="253">
        <v>0</v>
      </c>
      <c r="H722" s="253">
        <v>273862.31</v>
      </c>
    </row>
    <row r="723" spans="2:8" hidden="1">
      <c r="B723" s="186" t="s">
        <v>1663</v>
      </c>
      <c r="C723" s="186" t="s">
        <v>231</v>
      </c>
      <c r="D723" s="186" t="s">
        <v>185</v>
      </c>
      <c r="E723" s="253">
        <v>122031.44</v>
      </c>
      <c r="F723" s="253">
        <v>10775.42</v>
      </c>
      <c r="G723" s="253">
        <v>0</v>
      </c>
      <c r="H723" s="253">
        <v>132806.85999999999</v>
      </c>
    </row>
    <row r="724" spans="2:8" hidden="1">
      <c r="B724" s="186" t="s">
        <v>1664</v>
      </c>
      <c r="C724" s="186" t="s">
        <v>231</v>
      </c>
      <c r="D724" s="186" t="s">
        <v>1665</v>
      </c>
      <c r="E724" s="253">
        <v>815755</v>
      </c>
      <c r="F724" s="253">
        <v>0</v>
      </c>
      <c r="G724" s="253">
        <v>0</v>
      </c>
      <c r="H724" s="253">
        <v>815755</v>
      </c>
    </row>
    <row r="725" spans="2:8" hidden="1">
      <c r="B725" s="186" t="s">
        <v>1431</v>
      </c>
      <c r="C725" s="186" t="s">
        <v>231</v>
      </c>
      <c r="D725" s="186" t="s">
        <v>186</v>
      </c>
      <c r="E725" s="253">
        <v>291875.25</v>
      </c>
      <c r="F725" s="253">
        <v>177922.31</v>
      </c>
      <c r="G725" s="253">
        <v>0</v>
      </c>
      <c r="H725" s="253">
        <v>469797.56</v>
      </c>
    </row>
    <row r="726" spans="2:8" hidden="1">
      <c r="B726" s="186" t="s">
        <v>1666</v>
      </c>
      <c r="C726" s="186" t="s">
        <v>231</v>
      </c>
      <c r="D726" s="186" t="s">
        <v>209</v>
      </c>
      <c r="E726" s="253">
        <v>34739.65</v>
      </c>
      <c r="F726" s="253">
        <v>0</v>
      </c>
      <c r="G726" s="253">
        <v>0</v>
      </c>
      <c r="H726" s="253">
        <v>34739.65</v>
      </c>
    </row>
    <row r="727" spans="2:8" hidden="1">
      <c r="B727" s="186" t="s">
        <v>1667</v>
      </c>
      <c r="C727" s="186" t="s">
        <v>231</v>
      </c>
      <c r="D727" s="186" t="s">
        <v>210</v>
      </c>
      <c r="E727" s="253">
        <v>6200</v>
      </c>
      <c r="F727" s="253">
        <v>0</v>
      </c>
      <c r="G727" s="253">
        <v>0</v>
      </c>
      <c r="H727" s="253">
        <v>6200</v>
      </c>
    </row>
    <row r="728" spans="2:8" hidden="1">
      <c r="B728" s="186" t="s">
        <v>1668</v>
      </c>
      <c r="C728" s="186" t="s">
        <v>231</v>
      </c>
      <c r="D728" s="186" t="s">
        <v>1669</v>
      </c>
      <c r="E728" s="253">
        <v>48975</v>
      </c>
      <c r="F728" s="253">
        <v>0</v>
      </c>
      <c r="G728" s="253">
        <v>0</v>
      </c>
      <c r="H728" s="253">
        <v>48975</v>
      </c>
    </row>
    <row r="729" spans="2:8" hidden="1">
      <c r="B729" s="186" t="s">
        <v>1432</v>
      </c>
      <c r="C729" s="186" t="s">
        <v>231</v>
      </c>
      <c r="D729" s="186" t="s">
        <v>187</v>
      </c>
      <c r="E729" s="253">
        <v>41280219.149999999</v>
      </c>
      <c r="F729" s="253">
        <v>2766661.55</v>
      </c>
      <c r="G729" s="253">
        <v>0</v>
      </c>
      <c r="H729" s="253">
        <v>44046880.700000003</v>
      </c>
    </row>
    <row r="730" spans="2:8" hidden="1">
      <c r="B730" s="186" t="s">
        <v>1433</v>
      </c>
      <c r="C730" s="186" t="s">
        <v>231</v>
      </c>
      <c r="D730" s="186" t="s">
        <v>188</v>
      </c>
      <c r="E730" s="253">
        <v>2068121.38</v>
      </c>
      <c r="F730" s="253">
        <v>607</v>
      </c>
      <c r="G730" s="253">
        <v>0</v>
      </c>
      <c r="H730" s="253">
        <v>2068728.38</v>
      </c>
    </row>
    <row r="731" spans="2:8" hidden="1">
      <c r="B731" s="186" t="s">
        <v>1670</v>
      </c>
      <c r="C731" s="186" t="s">
        <v>231</v>
      </c>
      <c r="D731" s="186" t="s">
        <v>1671</v>
      </c>
      <c r="E731" s="253">
        <v>9175</v>
      </c>
      <c r="F731" s="253">
        <v>0</v>
      </c>
      <c r="G731" s="253">
        <v>0</v>
      </c>
      <c r="H731" s="253">
        <v>9175</v>
      </c>
    </row>
    <row r="732" spans="2:8" hidden="1">
      <c r="B732" s="186" t="s">
        <v>1434</v>
      </c>
      <c r="C732" s="186" t="s">
        <v>231</v>
      </c>
      <c r="D732" s="186" t="s">
        <v>189</v>
      </c>
      <c r="E732" s="253">
        <v>507965.01</v>
      </c>
      <c r="F732" s="253">
        <v>117051.01</v>
      </c>
      <c r="G732" s="253">
        <v>14754.02</v>
      </c>
      <c r="H732" s="253">
        <v>610262</v>
      </c>
    </row>
    <row r="733" spans="2:8" hidden="1">
      <c r="B733" s="186" t="s">
        <v>1435</v>
      </c>
      <c r="C733" s="186" t="s">
        <v>231</v>
      </c>
      <c r="D733" s="186" t="s">
        <v>190</v>
      </c>
      <c r="E733" s="253">
        <v>9226571.8599999994</v>
      </c>
      <c r="F733" s="253">
        <v>338425.67</v>
      </c>
      <c r="G733" s="253">
        <v>0</v>
      </c>
      <c r="H733" s="253">
        <v>9564997.5299999993</v>
      </c>
    </row>
    <row r="734" spans="2:8" hidden="1">
      <c r="B734" s="186" t="s">
        <v>1436</v>
      </c>
      <c r="C734" s="186" t="s">
        <v>231</v>
      </c>
      <c r="D734" s="186" t="s">
        <v>191</v>
      </c>
      <c r="E734" s="253">
        <v>16850</v>
      </c>
      <c r="F734" s="253">
        <v>22783.42</v>
      </c>
      <c r="G734" s="253">
        <v>0</v>
      </c>
      <c r="H734" s="253">
        <v>39633.42</v>
      </c>
    </row>
    <row r="735" spans="2:8" hidden="1">
      <c r="B735" s="186" t="s">
        <v>1672</v>
      </c>
      <c r="C735" s="186" t="s">
        <v>231</v>
      </c>
      <c r="D735" s="186" t="s">
        <v>1673</v>
      </c>
      <c r="E735" s="253">
        <v>14503.11</v>
      </c>
      <c r="F735" s="253">
        <v>0</v>
      </c>
      <c r="G735" s="253">
        <v>0</v>
      </c>
      <c r="H735" s="253">
        <v>14503.11</v>
      </c>
    </row>
    <row r="736" spans="2:8" hidden="1">
      <c r="B736" s="186" t="s">
        <v>1674</v>
      </c>
      <c r="C736" s="186" t="s">
        <v>231</v>
      </c>
      <c r="D736" s="186" t="s">
        <v>1675</v>
      </c>
      <c r="E736" s="253">
        <v>34282.870000000003</v>
      </c>
      <c r="F736" s="253">
        <v>0</v>
      </c>
      <c r="G736" s="253">
        <v>0</v>
      </c>
      <c r="H736" s="253">
        <v>34282.870000000003</v>
      </c>
    </row>
    <row r="737" spans="2:8" hidden="1">
      <c r="B737" s="186" t="s">
        <v>1676</v>
      </c>
      <c r="C737" s="186" t="s">
        <v>231</v>
      </c>
      <c r="D737" s="186" t="s">
        <v>1677</v>
      </c>
      <c r="E737" s="253">
        <v>209448.99</v>
      </c>
      <c r="F737" s="253">
        <v>0</v>
      </c>
      <c r="G737" s="253">
        <v>0</v>
      </c>
      <c r="H737" s="253">
        <v>209448.99</v>
      </c>
    </row>
    <row r="738" spans="2:8" hidden="1">
      <c r="B738" s="186" t="s">
        <v>1678</v>
      </c>
      <c r="C738" s="186" t="s">
        <v>231</v>
      </c>
      <c r="D738" s="186" t="s">
        <v>192</v>
      </c>
      <c r="E738" s="253">
        <v>43923.87</v>
      </c>
      <c r="F738" s="253">
        <v>4056.75</v>
      </c>
      <c r="G738" s="253">
        <v>0</v>
      </c>
      <c r="H738" s="253">
        <v>47980.62</v>
      </c>
    </row>
    <row r="739" spans="2:8" hidden="1">
      <c r="B739" s="186" t="s">
        <v>1679</v>
      </c>
      <c r="C739" s="186" t="s">
        <v>231</v>
      </c>
      <c r="D739" s="186" t="s">
        <v>1680</v>
      </c>
      <c r="E739" s="253">
        <v>211935</v>
      </c>
      <c r="F739" s="253">
        <v>0</v>
      </c>
      <c r="G739" s="253">
        <v>0</v>
      </c>
      <c r="H739" s="253">
        <v>211935</v>
      </c>
    </row>
    <row r="740" spans="2:8" hidden="1">
      <c r="B740" s="186" t="s">
        <v>1681</v>
      </c>
      <c r="C740" s="186" t="s">
        <v>231</v>
      </c>
      <c r="D740" s="186" t="s">
        <v>1682</v>
      </c>
      <c r="E740" s="253">
        <v>1565.34</v>
      </c>
      <c r="F740" s="253">
        <v>0</v>
      </c>
      <c r="G740" s="253">
        <v>0</v>
      </c>
      <c r="H740" s="253">
        <v>1565.34</v>
      </c>
    </row>
    <row r="741" spans="2:8" hidden="1">
      <c r="B741" s="186" t="s">
        <v>1437</v>
      </c>
      <c r="C741" s="186" t="s">
        <v>231</v>
      </c>
      <c r="D741" s="186" t="s">
        <v>193</v>
      </c>
      <c r="E741" s="253">
        <v>6560638.4100000001</v>
      </c>
      <c r="F741" s="253">
        <v>311585.5</v>
      </c>
      <c r="G741" s="253">
        <v>0</v>
      </c>
      <c r="H741" s="253">
        <v>6872223.9100000001</v>
      </c>
    </row>
    <row r="742" spans="2:8" hidden="1">
      <c r="B742" s="186" t="s">
        <v>1683</v>
      </c>
      <c r="C742" s="186" t="s">
        <v>231</v>
      </c>
      <c r="D742" s="186" t="s">
        <v>1684</v>
      </c>
      <c r="E742" s="253">
        <v>102925.57</v>
      </c>
      <c r="F742" s="253">
        <v>0</v>
      </c>
      <c r="G742" s="253">
        <v>0</v>
      </c>
      <c r="H742" s="253">
        <v>102925.57</v>
      </c>
    </row>
    <row r="743" spans="2:8" hidden="1">
      <c r="B743" s="186" t="s">
        <v>1685</v>
      </c>
      <c r="C743" s="186" t="s">
        <v>231</v>
      </c>
      <c r="D743" s="186" t="s">
        <v>1686</v>
      </c>
      <c r="E743" s="253">
        <v>60908.08</v>
      </c>
      <c r="F743" s="253">
        <v>0</v>
      </c>
      <c r="G743" s="253">
        <v>0</v>
      </c>
      <c r="H743" s="253">
        <v>60908.08</v>
      </c>
    </row>
    <row r="744" spans="2:8" hidden="1">
      <c r="B744" s="186" t="s">
        <v>1687</v>
      </c>
      <c r="C744" s="186" t="s">
        <v>231</v>
      </c>
      <c r="D744" s="186" t="s">
        <v>1688</v>
      </c>
      <c r="E744" s="253">
        <v>1802987.51</v>
      </c>
      <c r="F744" s="253">
        <v>0</v>
      </c>
      <c r="G744" s="253">
        <v>0</v>
      </c>
      <c r="H744" s="253">
        <v>1802987.51</v>
      </c>
    </row>
    <row r="745" spans="2:8" hidden="1">
      <c r="B745" s="186" t="s">
        <v>1689</v>
      </c>
      <c r="C745" s="186" t="s">
        <v>231</v>
      </c>
      <c r="D745" s="186" t="s">
        <v>1690</v>
      </c>
      <c r="E745" s="253">
        <v>162022.76999999999</v>
      </c>
      <c r="F745" s="253">
        <v>0</v>
      </c>
      <c r="G745" s="253">
        <v>0</v>
      </c>
      <c r="H745" s="253">
        <v>162022.76999999999</v>
      </c>
    </row>
    <row r="746" spans="2:8" hidden="1">
      <c r="B746" s="186" t="s">
        <v>1438</v>
      </c>
      <c r="C746" s="186" t="s">
        <v>231</v>
      </c>
      <c r="D746" s="186" t="s">
        <v>194</v>
      </c>
      <c r="E746" s="253">
        <v>4580.34</v>
      </c>
      <c r="F746" s="253">
        <v>0</v>
      </c>
      <c r="G746" s="253">
        <v>0</v>
      </c>
      <c r="H746" s="253">
        <v>4580.34</v>
      </c>
    </row>
    <row r="747" spans="2:8" hidden="1">
      <c r="B747" s="186" t="s">
        <v>1691</v>
      </c>
      <c r="C747" s="186" t="s">
        <v>231</v>
      </c>
      <c r="D747" s="186" t="s">
        <v>195</v>
      </c>
      <c r="E747" s="253">
        <v>12600</v>
      </c>
      <c r="F747" s="253">
        <v>0</v>
      </c>
      <c r="G747" s="253">
        <v>0</v>
      </c>
      <c r="H747" s="253">
        <v>12600</v>
      </c>
    </row>
    <row r="748" spans="2:8" hidden="1">
      <c r="B748" s="186" t="s">
        <v>1692</v>
      </c>
      <c r="C748" s="186" t="s">
        <v>231</v>
      </c>
      <c r="D748" s="186" t="s">
        <v>196</v>
      </c>
      <c r="E748" s="253">
        <v>0</v>
      </c>
      <c r="F748" s="253">
        <v>2356.5</v>
      </c>
      <c r="G748" s="253">
        <v>0</v>
      </c>
      <c r="H748" s="253">
        <v>2356.5</v>
      </c>
    </row>
    <row r="749" spans="2:8" hidden="1">
      <c r="B749" s="186" t="s">
        <v>1693</v>
      </c>
      <c r="C749" s="186" t="s">
        <v>231</v>
      </c>
      <c r="D749" s="186" t="s">
        <v>197</v>
      </c>
      <c r="E749" s="253">
        <v>44118.11</v>
      </c>
      <c r="F749" s="253">
        <v>0</v>
      </c>
      <c r="G749" s="253">
        <v>0</v>
      </c>
      <c r="H749" s="253">
        <v>44118.11</v>
      </c>
    </row>
    <row r="750" spans="2:8" hidden="1">
      <c r="B750" s="186" t="s">
        <v>1439</v>
      </c>
      <c r="C750" s="186" t="s">
        <v>231</v>
      </c>
      <c r="D750" s="186" t="s">
        <v>198</v>
      </c>
      <c r="E750" s="253">
        <v>44118.11</v>
      </c>
      <c r="F750" s="253">
        <v>0</v>
      </c>
      <c r="G750" s="253">
        <v>0</v>
      </c>
      <c r="H750" s="253">
        <v>44118.11</v>
      </c>
    </row>
    <row r="751" spans="2:8" hidden="1">
      <c r="B751" s="186" t="s">
        <v>1694</v>
      </c>
      <c r="C751" s="186" t="s">
        <v>231</v>
      </c>
      <c r="D751" s="186" t="s">
        <v>199</v>
      </c>
      <c r="E751" s="253">
        <v>3397572.69</v>
      </c>
      <c r="F751" s="253">
        <v>2518762.6</v>
      </c>
      <c r="G751" s="253">
        <v>0</v>
      </c>
      <c r="H751" s="253">
        <v>5916335.29</v>
      </c>
    </row>
    <row r="752" spans="2:8" hidden="1">
      <c r="B752" s="186" t="s">
        <v>1440</v>
      </c>
      <c r="C752" s="186" t="s">
        <v>231</v>
      </c>
      <c r="D752" s="186" t="s">
        <v>174</v>
      </c>
      <c r="E752" s="253">
        <v>2453680.88</v>
      </c>
      <c r="F752" s="253">
        <v>1464026.83</v>
      </c>
      <c r="G752" s="253">
        <v>0</v>
      </c>
      <c r="H752" s="253">
        <v>3917707.71</v>
      </c>
    </row>
    <row r="753" spans="2:8" hidden="1">
      <c r="B753" s="186" t="s">
        <v>1441</v>
      </c>
      <c r="C753" s="186" t="s">
        <v>231</v>
      </c>
      <c r="D753" s="186" t="s">
        <v>200</v>
      </c>
      <c r="E753" s="253">
        <v>404628.21</v>
      </c>
      <c r="F753" s="253">
        <v>170631.83</v>
      </c>
      <c r="G753" s="253">
        <v>0</v>
      </c>
      <c r="H753" s="253">
        <v>575260.04</v>
      </c>
    </row>
    <row r="754" spans="2:8" hidden="1">
      <c r="B754" s="186" t="s">
        <v>1442</v>
      </c>
      <c r="C754" s="186" t="s">
        <v>231</v>
      </c>
      <c r="D754" s="186" t="s">
        <v>201</v>
      </c>
      <c r="E754" s="253">
        <v>36595.81</v>
      </c>
      <c r="F754" s="253">
        <v>40308.32</v>
      </c>
      <c r="G754" s="253">
        <v>0</v>
      </c>
      <c r="H754" s="253">
        <v>76904.13</v>
      </c>
    </row>
    <row r="755" spans="2:8" hidden="1">
      <c r="B755" s="186" t="s">
        <v>1443</v>
      </c>
      <c r="C755" s="186" t="s">
        <v>231</v>
      </c>
      <c r="D755" s="186" t="s">
        <v>202</v>
      </c>
      <c r="E755" s="253">
        <v>43446.54</v>
      </c>
      <c r="F755" s="253">
        <v>16554.34</v>
      </c>
      <c r="G755" s="253">
        <v>0</v>
      </c>
      <c r="H755" s="253">
        <v>60000.88</v>
      </c>
    </row>
    <row r="756" spans="2:8" hidden="1">
      <c r="B756" s="186" t="s">
        <v>1444</v>
      </c>
      <c r="C756" s="186" t="s">
        <v>231</v>
      </c>
      <c r="D756" s="186" t="s">
        <v>203</v>
      </c>
      <c r="E756" s="253">
        <v>9439.44</v>
      </c>
      <c r="F756" s="253">
        <v>7460.82</v>
      </c>
      <c r="G756" s="253">
        <v>0</v>
      </c>
      <c r="H756" s="253">
        <v>16900.259999999998</v>
      </c>
    </row>
    <row r="757" spans="2:8" hidden="1">
      <c r="B757" s="186" t="s">
        <v>1445</v>
      </c>
      <c r="C757" s="186" t="s">
        <v>231</v>
      </c>
      <c r="D757" s="186" t="s">
        <v>204</v>
      </c>
      <c r="E757" s="253">
        <v>13382.4</v>
      </c>
      <c r="F757" s="253">
        <v>101827.5</v>
      </c>
      <c r="G757" s="253">
        <v>0</v>
      </c>
      <c r="H757" s="253">
        <v>115209.9</v>
      </c>
    </row>
    <row r="758" spans="2:8" hidden="1">
      <c r="B758" s="186" t="s">
        <v>1446</v>
      </c>
      <c r="C758" s="186" t="s">
        <v>231</v>
      </c>
      <c r="D758" s="186" t="s">
        <v>205</v>
      </c>
      <c r="E758" s="253">
        <v>3926.33</v>
      </c>
      <c r="F758" s="253">
        <v>7303.31</v>
      </c>
      <c r="G758" s="253">
        <v>0</v>
      </c>
      <c r="H758" s="253">
        <v>11229.64</v>
      </c>
    </row>
    <row r="759" spans="2:8" hidden="1">
      <c r="B759" s="186" t="s">
        <v>1447</v>
      </c>
      <c r="C759" s="186" t="s">
        <v>231</v>
      </c>
      <c r="D759" s="186" t="s">
        <v>175</v>
      </c>
      <c r="E759" s="253">
        <v>115500.3</v>
      </c>
      <c r="F759" s="253">
        <v>424748.7</v>
      </c>
      <c r="G759" s="253">
        <v>0</v>
      </c>
      <c r="H759" s="253">
        <v>540249</v>
      </c>
    </row>
    <row r="760" spans="2:8" hidden="1">
      <c r="B760" s="186" t="s">
        <v>1448</v>
      </c>
      <c r="C760" s="186" t="s">
        <v>231</v>
      </c>
      <c r="D760" s="186" t="s">
        <v>206</v>
      </c>
      <c r="E760" s="253">
        <v>106692.66</v>
      </c>
      <c r="F760" s="253">
        <v>79562.66</v>
      </c>
      <c r="G760" s="253">
        <v>0</v>
      </c>
      <c r="H760" s="253">
        <v>186255.32</v>
      </c>
    </row>
    <row r="761" spans="2:8" hidden="1">
      <c r="B761" s="186" t="s">
        <v>1449</v>
      </c>
      <c r="C761" s="186" t="s">
        <v>231</v>
      </c>
      <c r="D761" s="186" t="s">
        <v>207</v>
      </c>
      <c r="E761" s="253">
        <v>16615.099999999999</v>
      </c>
      <c r="F761" s="253">
        <v>50000</v>
      </c>
      <c r="G761" s="253">
        <v>0</v>
      </c>
      <c r="H761" s="253">
        <v>66615.100000000006</v>
      </c>
    </row>
    <row r="762" spans="2:8" hidden="1">
      <c r="B762" s="186" t="s">
        <v>1450</v>
      </c>
      <c r="C762" s="186" t="s">
        <v>231</v>
      </c>
      <c r="D762" s="186" t="s">
        <v>176</v>
      </c>
      <c r="E762" s="253">
        <v>36000</v>
      </c>
      <c r="F762" s="253">
        <v>0</v>
      </c>
      <c r="G762" s="253">
        <v>0</v>
      </c>
      <c r="H762" s="253">
        <v>36000</v>
      </c>
    </row>
    <row r="763" spans="2:8" hidden="1">
      <c r="B763" s="186" t="s">
        <v>1451</v>
      </c>
      <c r="C763" s="186" t="s">
        <v>231</v>
      </c>
      <c r="D763" s="186" t="s">
        <v>177</v>
      </c>
      <c r="E763" s="253">
        <v>114694.11</v>
      </c>
      <c r="F763" s="253">
        <v>0</v>
      </c>
      <c r="G763" s="253">
        <v>0</v>
      </c>
      <c r="H763" s="253">
        <v>114694.11</v>
      </c>
    </row>
    <row r="764" spans="2:8" hidden="1">
      <c r="B764" s="186" t="s">
        <v>1452</v>
      </c>
      <c r="C764" s="186" t="s">
        <v>231</v>
      </c>
      <c r="D764" s="186" t="s">
        <v>208</v>
      </c>
      <c r="E764" s="253">
        <v>4717.47</v>
      </c>
      <c r="F764" s="253">
        <v>0</v>
      </c>
      <c r="G764" s="253">
        <v>0</v>
      </c>
      <c r="H764" s="253">
        <v>4717.47</v>
      </c>
    </row>
    <row r="765" spans="2:8" hidden="1">
      <c r="B765" s="186" t="s">
        <v>1453</v>
      </c>
      <c r="C765" s="186" t="s">
        <v>231</v>
      </c>
      <c r="D765" s="186" t="s">
        <v>198</v>
      </c>
      <c r="E765" s="253">
        <v>11979.74</v>
      </c>
      <c r="F765" s="253">
        <v>62563.13</v>
      </c>
      <c r="G765" s="253">
        <v>0</v>
      </c>
      <c r="H765" s="253">
        <v>74542.87</v>
      </c>
    </row>
    <row r="766" spans="2:8" hidden="1">
      <c r="B766" s="186" t="s">
        <v>1695</v>
      </c>
      <c r="C766" s="186" t="s">
        <v>231</v>
      </c>
      <c r="D766" s="186" t="s">
        <v>185</v>
      </c>
      <c r="E766" s="253">
        <v>0</v>
      </c>
      <c r="F766" s="253">
        <v>20289.2</v>
      </c>
      <c r="G766" s="253">
        <v>0</v>
      </c>
      <c r="H766" s="253">
        <v>20289.2</v>
      </c>
    </row>
    <row r="767" spans="2:8" hidden="1">
      <c r="B767" s="186" t="s">
        <v>1696</v>
      </c>
      <c r="C767" s="186" t="s">
        <v>231</v>
      </c>
      <c r="D767" s="186" t="s">
        <v>186</v>
      </c>
      <c r="E767" s="253">
        <v>0</v>
      </c>
      <c r="F767" s="253">
        <v>32578.9</v>
      </c>
      <c r="G767" s="253">
        <v>0</v>
      </c>
      <c r="H767" s="253">
        <v>32578.9</v>
      </c>
    </row>
    <row r="768" spans="2:8" hidden="1">
      <c r="B768" s="186" t="s">
        <v>1697</v>
      </c>
      <c r="C768" s="186" t="s">
        <v>231</v>
      </c>
      <c r="D768" s="186" t="s">
        <v>209</v>
      </c>
      <c r="E768" s="253">
        <v>0</v>
      </c>
      <c r="F768" s="253">
        <v>1599</v>
      </c>
      <c r="G768" s="253">
        <v>0</v>
      </c>
      <c r="H768" s="253">
        <v>1599</v>
      </c>
    </row>
    <row r="769" spans="2:8" hidden="1">
      <c r="B769" s="186" t="s">
        <v>1454</v>
      </c>
      <c r="C769" s="186" t="s">
        <v>231</v>
      </c>
      <c r="D769" s="186" t="s">
        <v>210</v>
      </c>
      <c r="E769" s="253">
        <v>14000</v>
      </c>
      <c r="F769" s="253">
        <v>0</v>
      </c>
      <c r="G769" s="253">
        <v>0</v>
      </c>
      <c r="H769" s="253">
        <v>14000</v>
      </c>
    </row>
    <row r="770" spans="2:8" hidden="1">
      <c r="B770" s="186" t="s">
        <v>1698</v>
      </c>
      <c r="C770" s="186" t="s">
        <v>231</v>
      </c>
      <c r="D770" s="186" t="s">
        <v>189</v>
      </c>
      <c r="E770" s="253">
        <v>0</v>
      </c>
      <c r="F770" s="253">
        <v>16243.23</v>
      </c>
      <c r="G770" s="253">
        <v>0</v>
      </c>
      <c r="H770" s="253">
        <v>16243.23</v>
      </c>
    </row>
    <row r="771" spans="2:8" hidden="1">
      <c r="B771" s="186" t="s">
        <v>1455</v>
      </c>
      <c r="C771" s="186" t="s">
        <v>231</v>
      </c>
      <c r="D771" s="186" t="s">
        <v>211</v>
      </c>
      <c r="E771" s="253">
        <v>12273.7</v>
      </c>
      <c r="F771" s="253">
        <v>23064.83</v>
      </c>
      <c r="G771" s="253">
        <v>0</v>
      </c>
      <c r="H771" s="253">
        <v>35338.53</v>
      </c>
    </row>
    <row r="772" spans="2:8" hidden="1">
      <c r="B772" s="186" t="s">
        <v>1699</v>
      </c>
      <c r="C772" s="186" t="s">
        <v>231</v>
      </c>
      <c r="D772" s="186" t="s">
        <v>212</v>
      </c>
      <c r="E772" s="253">
        <v>199247.51</v>
      </c>
      <c r="F772" s="253">
        <v>43985.3</v>
      </c>
      <c r="G772" s="253">
        <v>0</v>
      </c>
      <c r="H772" s="253">
        <v>243232.81</v>
      </c>
    </row>
    <row r="773" spans="2:8" hidden="1">
      <c r="B773" s="186" t="s">
        <v>1456</v>
      </c>
      <c r="C773" s="186" t="s">
        <v>231</v>
      </c>
      <c r="D773" s="186" t="s">
        <v>213</v>
      </c>
      <c r="E773" s="253">
        <v>57094.05</v>
      </c>
      <c r="F773" s="253">
        <v>24299</v>
      </c>
      <c r="G773" s="253">
        <v>0</v>
      </c>
      <c r="H773" s="253">
        <v>81393.05</v>
      </c>
    </row>
    <row r="774" spans="2:8" hidden="1">
      <c r="B774" s="186" t="s">
        <v>1457</v>
      </c>
      <c r="C774" s="186" t="s">
        <v>231</v>
      </c>
      <c r="D774" s="186" t="s">
        <v>214</v>
      </c>
      <c r="E774" s="253">
        <v>142153.46</v>
      </c>
      <c r="F774" s="253">
        <v>19686.3</v>
      </c>
      <c r="G774" s="253">
        <v>0</v>
      </c>
      <c r="H774" s="253">
        <v>161839.76</v>
      </c>
    </row>
    <row r="775" spans="2:8" hidden="1">
      <c r="B775" s="186" t="s">
        <v>1700</v>
      </c>
      <c r="C775" s="186" t="s">
        <v>231</v>
      </c>
      <c r="D775" s="186" t="s">
        <v>215</v>
      </c>
      <c r="E775" s="253">
        <v>7317992.8200000003</v>
      </c>
      <c r="F775" s="253">
        <v>1128500.28</v>
      </c>
      <c r="G775" s="253">
        <v>0</v>
      </c>
      <c r="H775" s="253">
        <v>8446493.0999999996</v>
      </c>
    </row>
    <row r="776" spans="2:8" hidden="1">
      <c r="B776" s="186" t="s">
        <v>1458</v>
      </c>
      <c r="C776" s="186" t="s">
        <v>231</v>
      </c>
      <c r="D776" s="186" t="s">
        <v>216</v>
      </c>
      <c r="E776" s="253">
        <v>7317992.8200000003</v>
      </c>
      <c r="F776" s="253">
        <v>1128386.28</v>
      </c>
      <c r="G776" s="253">
        <v>0</v>
      </c>
      <c r="H776" s="253">
        <v>8446379.0999999996</v>
      </c>
    </row>
    <row r="777" spans="2:8" hidden="1">
      <c r="B777" s="186" t="s">
        <v>1701</v>
      </c>
      <c r="C777" s="186" t="s">
        <v>231</v>
      </c>
      <c r="D777" s="186" t="s">
        <v>217</v>
      </c>
      <c r="E777" s="253">
        <v>0</v>
      </c>
      <c r="F777" s="253">
        <v>114</v>
      </c>
      <c r="G777" s="253">
        <v>0</v>
      </c>
      <c r="H777" s="253">
        <v>114</v>
      </c>
    </row>
    <row r="778" spans="2:8" hidden="1">
      <c r="B778" s="186" t="s">
        <v>1702</v>
      </c>
      <c r="C778" s="186" t="s">
        <v>231</v>
      </c>
      <c r="D778" s="186" t="s">
        <v>219</v>
      </c>
      <c r="E778" s="253">
        <v>3147657.75</v>
      </c>
      <c r="F778" s="253">
        <v>603596.31000000006</v>
      </c>
      <c r="G778" s="253">
        <v>0</v>
      </c>
      <c r="H778" s="253">
        <v>3751254.06</v>
      </c>
    </row>
    <row r="779" spans="2:8" hidden="1">
      <c r="B779" s="186" t="s">
        <v>1459</v>
      </c>
      <c r="C779" s="186" t="s">
        <v>231</v>
      </c>
      <c r="D779" s="186" t="s">
        <v>220</v>
      </c>
      <c r="E779" s="253">
        <v>3133236.02</v>
      </c>
      <c r="F779" s="253">
        <v>603596.31000000006</v>
      </c>
      <c r="G779" s="253">
        <v>0</v>
      </c>
      <c r="H779" s="253">
        <v>3736832.33</v>
      </c>
    </row>
    <row r="780" spans="2:8" hidden="1">
      <c r="B780" s="186" t="s">
        <v>1703</v>
      </c>
      <c r="C780" s="186" t="s">
        <v>231</v>
      </c>
      <c r="D780" s="186" t="s">
        <v>1704</v>
      </c>
      <c r="E780" s="253">
        <v>14421.73</v>
      </c>
      <c r="F780" s="253">
        <v>0</v>
      </c>
      <c r="G780" s="253">
        <v>0</v>
      </c>
      <c r="H780" s="253">
        <v>14421.73</v>
      </c>
    </row>
    <row r="781" spans="2:8" hidden="1">
      <c r="B781" s="186" t="s">
        <v>1705</v>
      </c>
      <c r="C781" s="186" t="s">
        <v>584</v>
      </c>
      <c r="D781" s="186" t="s">
        <v>221</v>
      </c>
      <c r="E781" s="253">
        <v>732889.57</v>
      </c>
      <c r="F781" s="253">
        <v>0</v>
      </c>
      <c r="G781" s="253">
        <v>627113.61</v>
      </c>
      <c r="H781" s="253">
        <v>1360003.18</v>
      </c>
    </row>
    <row r="782" spans="2:8" hidden="1">
      <c r="B782" s="260" t="s">
        <v>1460</v>
      </c>
      <c r="C782" s="260" t="s">
        <v>584</v>
      </c>
      <c r="D782" s="260" t="s">
        <v>222</v>
      </c>
      <c r="E782" s="261">
        <v>732889.57</v>
      </c>
      <c r="F782" s="261">
        <v>0</v>
      </c>
      <c r="G782" s="261">
        <v>627113.61</v>
      </c>
      <c r="H782" s="261">
        <v>1360003.18</v>
      </c>
    </row>
    <row r="783" spans="2:8" hidden="1">
      <c r="B783" s="186" t="s">
        <v>1706</v>
      </c>
      <c r="C783" s="186" t="s">
        <v>231</v>
      </c>
      <c r="D783" s="186" t="s">
        <v>1461</v>
      </c>
      <c r="E783" s="253">
        <v>-0.28000000000000003</v>
      </c>
      <c r="F783" s="253">
        <v>5557500.0300000003</v>
      </c>
      <c r="G783" s="253">
        <v>5557500.0899999999</v>
      </c>
      <c r="H783" s="253">
        <v>-0.34</v>
      </c>
    </row>
    <row r="784" spans="2:8" hidden="1">
      <c r="B784" s="186" t="s">
        <v>1462</v>
      </c>
      <c r="C784" s="186" t="s">
        <v>231</v>
      </c>
      <c r="D784" s="186" t="s">
        <v>1463</v>
      </c>
      <c r="E784" s="253">
        <v>-0.28000000000000003</v>
      </c>
      <c r="F784" s="253">
        <v>0.03</v>
      </c>
      <c r="G784" s="253">
        <v>0.09</v>
      </c>
      <c r="H784" s="253">
        <v>-0.34</v>
      </c>
    </row>
    <row r="785" spans="2:8" hidden="1">
      <c r="B785" s="186" t="s">
        <v>1464</v>
      </c>
      <c r="C785" s="186" t="s">
        <v>231</v>
      </c>
      <c r="D785" s="186" t="s">
        <v>1465</v>
      </c>
      <c r="E785" s="253">
        <v>0</v>
      </c>
      <c r="F785" s="253">
        <v>5557500</v>
      </c>
      <c r="G785" s="253">
        <v>5557500</v>
      </c>
      <c r="H785" s="253">
        <v>0</v>
      </c>
    </row>
    <row r="786" spans="2:8" hidden="1">
      <c r="B786" s="186" t="s">
        <v>1466</v>
      </c>
      <c r="C786" s="186"/>
      <c r="D786" s="186"/>
      <c r="E786" s="253"/>
      <c r="F786" s="253">
        <v>70061334.680000007</v>
      </c>
      <c r="G786" s="253">
        <v>70061334.680000007</v>
      </c>
      <c r="H786" s="253"/>
    </row>
  </sheetData>
  <autoFilter ref="B3:H786" xr:uid="{AED0F057-AA95-4863-94F7-280EC3D6028D}">
    <filterColumn colId="2">
      <filters>
        <filter val="10.666% RETENCION DE IVA"/>
        <filter val="4% RET.IVA"/>
        <filter val="6% RETENCION DE IVA"/>
        <filter val="Impuestos retenidos"/>
        <filter val="Impuestos retenidos de ISR por arrendamiento"/>
        <filter val="Impuestos retenidos de ISR por servicios profesionales"/>
        <filter val="Impuestos retenidos de ISR por sueldos y salarios"/>
        <filter val="Impuestos retenidos de IVA"/>
        <filter val="MUNICIPIO DE QUERETARO"/>
        <filter val="Otras impuestos retenidos"/>
        <filter val="OTROS IMPUESTOS RETENIDOS"/>
        <filter val="PERMISIONARIOS DE QUERETARO"/>
        <filter val="RACKS QUERETARIO FA 6 OCT 2022"/>
        <filter val="RACKS QUERETARO FA 17 MAYO 2022"/>
        <filter val="RED DE CARRETERAS DE OCCIDENTE"/>
        <filter val="RET. ISR RESICO"/>
        <filter val="RETAIL IN MOTION MEXICO"/>
        <filter val="Retenciones de IMSS a los trabajadores"/>
        <filter val="RETENCIONES INFONAVIT"/>
        <filter val="SECRETARIA DE LA HACIENDA PUBLICA"/>
        <filter val="SERVICIOS ENERGETICOS DE QUERETARO"/>
      </filters>
    </filterColumn>
    <filterColumn colId="4" showButton="0"/>
  </autoFilter>
  <mergeCells count="2">
    <mergeCell ref="F3:G3"/>
    <mergeCell ref="B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F2F57-E078-4C37-A35D-704C02B2EA6A}">
  <dimension ref="B1:K789"/>
  <sheetViews>
    <sheetView topLeftCell="A617" workbookViewId="0">
      <selection activeCell="D650" sqref="D650"/>
    </sheetView>
  </sheetViews>
  <sheetFormatPr baseColWidth="10" defaultColWidth="11.5" defaultRowHeight="15"/>
  <cols>
    <col min="1" max="4" width="11.5" style="119"/>
    <col min="5" max="5" width="14.6640625" style="120" bestFit="1" customWidth="1"/>
    <col min="6" max="7" width="13.6640625" style="120" bestFit="1" customWidth="1"/>
    <col min="8" max="8" width="14.6640625" style="120" bestFit="1" customWidth="1"/>
    <col min="9" max="10" width="12.6640625" style="288" bestFit="1" customWidth="1"/>
    <col min="11" max="16384" width="11.5" style="119"/>
  </cols>
  <sheetData>
    <row r="1" spans="2:8" ht="16" thickBot="1"/>
    <row r="2" spans="2:8" ht="27" thickBot="1">
      <c r="B2" s="436" t="s">
        <v>7</v>
      </c>
      <c r="C2" s="437"/>
      <c r="D2" s="437"/>
      <c r="E2" s="437"/>
      <c r="F2" s="437"/>
      <c r="G2" s="437"/>
      <c r="H2" s="438"/>
    </row>
    <row r="3" spans="2:8">
      <c r="B3" s="119" t="s">
        <v>226</v>
      </c>
      <c r="C3" s="119" t="s">
        <v>1467</v>
      </c>
      <c r="D3" s="119" t="s">
        <v>227</v>
      </c>
      <c r="E3" s="120" t="s">
        <v>228</v>
      </c>
      <c r="F3" s="120" t="s">
        <v>98</v>
      </c>
      <c r="G3" s="120" t="s">
        <v>99</v>
      </c>
      <c r="H3" s="120" t="s">
        <v>229</v>
      </c>
    </row>
    <row r="4" spans="2:8">
      <c r="B4" s="119" t="s">
        <v>1468</v>
      </c>
      <c r="C4" s="119" t="s">
        <v>231</v>
      </c>
      <c r="D4" s="119" t="s">
        <v>232</v>
      </c>
      <c r="E4" s="120">
        <v>43131032.119999997</v>
      </c>
      <c r="F4" s="120">
        <v>21474140.48</v>
      </c>
      <c r="G4" s="120">
        <v>17991513.219999999</v>
      </c>
      <c r="H4" s="120">
        <v>46613659.380000003</v>
      </c>
    </row>
    <row r="5" spans="2:8">
      <c r="B5" s="119" t="s">
        <v>233</v>
      </c>
      <c r="C5" s="119" t="s">
        <v>231</v>
      </c>
      <c r="D5" s="119" t="s">
        <v>234</v>
      </c>
      <c r="E5" s="120">
        <v>3851835.72</v>
      </c>
      <c r="F5" s="120">
        <v>8530708.9900000002</v>
      </c>
      <c r="G5" s="120">
        <v>9809518.3100000005</v>
      </c>
      <c r="H5" s="120">
        <v>2573026.4</v>
      </c>
    </row>
    <row r="6" spans="2:8">
      <c r="B6" s="119" t="s">
        <v>235</v>
      </c>
      <c r="C6" s="119" t="s">
        <v>231</v>
      </c>
      <c r="D6" s="119" t="s">
        <v>236</v>
      </c>
      <c r="E6" s="120">
        <v>3851835.72</v>
      </c>
      <c r="F6" s="120">
        <v>8530708.9900000002</v>
      </c>
      <c r="G6" s="120">
        <v>9809518.3100000005</v>
      </c>
      <c r="H6" s="120">
        <v>2573026.4</v>
      </c>
    </row>
    <row r="7" spans="2:8">
      <c r="B7" s="119" t="s">
        <v>237</v>
      </c>
      <c r="C7" s="119" t="s">
        <v>231</v>
      </c>
      <c r="D7" s="119" t="s">
        <v>238</v>
      </c>
      <c r="E7" s="120">
        <v>39279196.399999999</v>
      </c>
      <c r="F7" s="120">
        <v>12943431.49</v>
      </c>
      <c r="G7" s="120">
        <v>8181994.9100000001</v>
      </c>
      <c r="H7" s="120">
        <v>44040632.979999997</v>
      </c>
    </row>
    <row r="8" spans="2:8">
      <c r="B8" s="119" t="s">
        <v>239</v>
      </c>
      <c r="C8" s="119" t="s">
        <v>231</v>
      </c>
      <c r="D8" s="119" t="s">
        <v>240</v>
      </c>
      <c r="E8" s="120">
        <v>-19955558.879999999</v>
      </c>
      <c r="F8" s="120">
        <v>627362.31000000006</v>
      </c>
      <c r="G8" s="120">
        <v>407329.02</v>
      </c>
      <c r="H8" s="120">
        <v>-19735525.59</v>
      </c>
    </row>
    <row r="9" spans="2:8">
      <c r="B9" s="119" t="s">
        <v>241</v>
      </c>
      <c r="C9" s="119" t="s">
        <v>231</v>
      </c>
      <c r="D9" s="119" t="s">
        <v>242</v>
      </c>
      <c r="E9" s="120">
        <v>59583348.380000003</v>
      </c>
      <c r="F9" s="120">
        <v>12316069.18</v>
      </c>
      <c r="G9" s="120">
        <v>7774665.8899999997</v>
      </c>
      <c r="H9" s="120">
        <v>64124751.670000002</v>
      </c>
    </row>
    <row r="10" spans="2:8">
      <c r="B10" s="119" t="s">
        <v>1469</v>
      </c>
      <c r="C10" s="119" t="s">
        <v>231</v>
      </c>
      <c r="D10" s="119" t="s">
        <v>1470</v>
      </c>
      <c r="E10" s="120">
        <v>3000</v>
      </c>
      <c r="F10" s="120">
        <v>0</v>
      </c>
      <c r="G10" s="120">
        <v>0</v>
      </c>
      <c r="H10" s="120">
        <v>3000</v>
      </c>
    </row>
    <row r="11" spans="2:8">
      <c r="B11" s="119" t="s">
        <v>243</v>
      </c>
      <c r="C11" s="119" t="s">
        <v>231</v>
      </c>
      <c r="D11" s="119" t="s">
        <v>244</v>
      </c>
      <c r="E11" s="120">
        <v>-351593.1</v>
      </c>
      <c r="F11" s="120">
        <v>0</v>
      </c>
      <c r="G11" s="120">
        <v>0</v>
      </c>
      <c r="H11" s="120">
        <v>-351593.1</v>
      </c>
    </row>
    <row r="12" spans="2:8">
      <c r="B12" s="119" t="s">
        <v>1471</v>
      </c>
      <c r="C12" s="119" t="s">
        <v>231</v>
      </c>
      <c r="D12" s="119" t="s">
        <v>245</v>
      </c>
      <c r="E12" s="120">
        <v>111690569.37</v>
      </c>
      <c r="F12" s="120">
        <v>9702175.9600000009</v>
      </c>
      <c r="G12" s="120">
        <v>13789927.52</v>
      </c>
      <c r="H12" s="120">
        <v>107602817.81</v>
      </c>
    </row>
    <row r="13" spans="2:8">
      <c r="B13" s="119" t="s">
        <v>246</v>
      </c>
      <c r="C13" s="119" t="s">
        <v>231</v>
      </c>
      <c r="D13" s="119" t="s">
        <v>247</v>
      </c>
      <c r="E13" s="120">
        <v>111725408.77</v>
      </c>
      <c r="F13" s="120">
        <v>9702175.9600000009</v>
      </c>
      <c r="G13" s="120">
        <v>13789927.52</v>
      </c>
      <c r="H13" s="120">
        <v>107637657.20999999</v>
      </c>
    </row>
    <row r="14" spans="2:8">
      <c r="B14" s="119" t="s">
        <v>248</v>
      </c>
      <c r="C14" s="119" t="s">
        <v>231</v>
      </c>
      <c r="D14" s="119" t="s">
        <v>247</v>
      </c>
      <c r="E14" s="120">
        <v>0.01</v>
      </c>
      <c r="F14" s="120">
        <v>0</v>
      </c>
      <c r="G14" s="120">
        <v>0</v>
      </c>
      <c r="H14" s="120">
        <v>0.01</v>
      </c>
    </row>
    <row r="15" spans="2:8">
      <c r="B15" s="119" t="s">
        <v>1472</v>
      </c>
      <c r="C15" s="119" t="s">
        <v>231</v>
      </c>
      <c r="D15" s="119" t="s">
        <v>1473</v>
      </c>
      <c r="E15" s="120">
        <v>15755.7</v>
      </c>
      <c r="F15" s="120">
        <v>0</v>
      </c>
      <c r="G15" s="120">
        <v>0</v>
      </c>
      <c r="H15" s="120">
        <v>15755.7</v>
      </c>
    </row>
    <row r="16" spans="2:8">
      <c r="B16" s="119" t="s">
        <v>249</v>
      </c>
      <c r="C16" s="119" t="s">
        <v>231</v>
      </c>
      <c r="D16" s="119" t="s">
        <v>250</v>
      </c>
      <c r="E16" s="120">
        <v>165092.78</v>
      </c>
      <c r="F16" s="120">
        <v>0</v>
      </c>
      <c r="G16" s="120">
        <v>0</v>
      </c>
      <c r="H16" s="120">
        <v>165092.78</v>
      </c>
    </row>
    <row r="17" spans="2:8">
      <c r="B17" s="119" t="s">
        <v>1474</v>
      </c>
      <c r="C17" s="119" t="s">
        <v>231</v>
      </c>
      <c r="D17" s="119" t="s">
        <v>1475</v>
      </c>
      <c r="E17" s="120">
        <v>603743.88</v>
      </c>
      <c r="F17" s="120">
        <v>0</v>
      </c>
      <c r="G17" s="120">
        <v>0</v>
      </c>
      <c r="H17" s="120">
        <v>603743.88</v>
      </c>
    </row>
    <row r="18" spans="2:8">
      <c r="B18" s="119" t="s">
        <v>251</v>
      </c>
      <c r="C18" s="119" t="s">
        <v>231</v>
      </c>
      <c r="D18" s="119" t="s">
        <v>252</v>
      </c>
      <c r="E18" s="120">
        <v>0.02</v>
      </c>
      <c r="F18" s="120">
        <v>0</v>
      </c>
      <c r="G18" s="120">
        <v>0</v>
      </c>
      <c r="H18" s="120">
        <v>0.02</v>
      </c>
    </row>
    <row r="19" spans="2:8">
      <c r="B19" s="119" t="s">
        <v>1476</v>
      </c>
      <c r="C19" s="119" t="s">
        <v>231</v>
      </c>
      <c r="D19" s="119" t="s">
        <v>1477</v>
      </c>
      <c r="E19" s="120">
        <v>23587.919999999998</v>
      </c>
      <c r="F19" s="120">
        <v>0</v>
      </c>
      <c r="G19" s="120">
        <v>0</v>
      </c>
      <c r="H19" s="120">
        <v>23587.919999999998</v>
      </c>
    </row>
    <row r="20" spans="2:8">
      <c r="B20" s="119" t="s">
        <v>1478</v>
      </c>
      <c r="C20" s="119" t="s">
        <v>231</v>
      </c>
      <c r="D20" s="119" t="s">
        <v>1479</v>
      </c>
      <c r="E20" s="120">
        <v>137596.20000000001</v>
      </c>
      <c r="F20" s="120">
        <v>0</v>
      </c>
      <c r="G20" s="120">
        <v>0</v>
      </c>
      <c r="H20" s="120">
        <v>137596.20000000001</v>
      </c>
    </row>
    <row r="21" spans="2:8">
      <c r="B21" s="119" t="s">
        <v>253</v>
      </c>
      <c r="C21" s="119" t="s">
        <v>231</v>
      </c>
      <c r="D21" s="119" t="s">
        <v>254</v>
      </c>
      <c r="E21" s="120">
        <v>0.16</v>
      </c>
      <c r="F21" s="120">
        <v>0</v>
      </c>
      <c r="G21" s="120">
        <v>0</v>
      </c>
      <c r="H21" s="120">
        <v>0.16</v>
      </c>
    </row>
    <row r="22" spans="2:8">
      <c r="B22" s="119" t="s">
        <v>1480</v>
      </c>
      <c r="C22" s="119" t="s">
        <v>231</v>
      </c>
      <c r="D22" s="119" t="s">
        <v>1481</v>
      </c>
      <c r="E22" s="120">
        <v>4899.22</v>
      </c>
      <c r="F22" s="120">
        <v>0</v>
      </c>
      <c r="G22" s="120">
        <v>0</v>
      </c>
      <c r="H22" s="120">
        <v>4899.22</v>
      </c>
    </row>
    <row r="23" spans="2:8">
      <c r="B23" s="119" t="s">
        <v>255</v>
      </c>
      <c r="C23" s="119" t="s">
        <v>231</v>
      </c>
      <c r="D23" s="119" t="s">
        <v>256</v>
      </c>
      <c r="E23" s="120">
        <v>61207.28</v>
      </c>
      <c r="F23" s="120">
        <v>0</v>
      </c>
      <c r="G23" s="120">
        <v>0</v>
      </c>
      <c r="H23" s="120">
        <v>61207.28</v>
      </c>
    </row>
    <row r="24" spans="2:8">
      <c r="B24" s="119" t="s">
        <v>257</v>
      </c>
      <c r="C24" s="119" t="s">
        <v>231</v>
      </c>
      <c r="D24" s="119" t="s">
        <v>258</v>
      </c>
      <c r="E24" s="120">
        <v>-37335.910000000003</v>
      </c>
      <c r="F24" s="120">
        <v>160030.39999999999</v>
      </c>
      <c r="G24" s="120">
        <v>0</v>
      </c>
      <c r="H24" s="120">
        <v>122694.49</v>
      </c>
    </row>
    <row r="25" spans="2:8">
      <c r="B25" s="119" t="s">
        <v>1482</v>
      </c>
      <c r="C25" s="119" t="s">
        <v>231</v>
      </c>
      <c r="D25" s="119" t="s">
        <v>1483</v>
      </c>
      <c r="E25" s="120">
        <v>0.31</v>
      </c>
      <c r="F25" s="120">
        <v>0</v>
      </c>
      <c r="G25" s="120">
        <v>0</v>
      </c>
      <c r="H25" s="120">
        <v>0.31</v>
      </c>
    </row>
    <row r="26" spans="2:8">
      <c r="B26" s="119" t="s">
        <v>1484</v>
      </c>
      <c r="C26" s="119" t="s">
        <v>231</v>
      </c>
      <c r="D26" s="119" t="s">
        <v>1485</v>
      </c>
      <c r="E26" s="120">
        <v>-0.32</v>
      </c>
      <c r="F26" s="120">
        <v>0</v>
      </c>
      <c r="G26" s="120">
        <v>0</v>
      </c>
      <c r="H26" s="120">
        <v>-0.32</v>
      </c>
    </row>
    <row r="27" spans="2:8">
      <c r="B27" s="119" t="s">
        <v>1486</v>
      </c>
      <c r="C27" s="119" t="s">
        <v>231</v>
      </c>
      <c r="D27" s="119" t="s">
        <v>1487</v>
      </c>
      <c r="E27" s="120">
        <v>148452</v>
      </c>
      <c r="F27" s="120">
        <v>0</v>
      </c>
      <c r="G27" s="120">
        <v>0</v>
      </c>
      <c r="H27" s="120">
        <v>148452</v>
      </c>
    </row>
    <row r="28" spans="2:8">
      <c r="B28" s="119" t="s">
        <v>259</v>
      </c>
      <c r="C28" s="119" t="s">
        <v>231</v>
      </c>
      <c r="D28" s="119" t="s">
        <v>260</v>
      </c>
      <c r="E28" s="120">
        <v>56616.06</v>
      </c>
      <c r="F28" s="120">
        <v>0</v>
      </c>
      <c r="G28" s="120">
        <v>0</v>
      </c>
      <c r="H28" s="120">
        <v>56616.06</v>
      </c>
    </row>
    <row r="29" spans="2:8">
      <c r="B29" s="119" t="s">
        <v>261</v>
      </c>
      <c r="C29" s="119" t="s">
        <v>231</v>
      </c>
      <c r="D29" s="119" t="s">
        <v>262</v>
      </c>
      <c r="E29" s="120">
        <v>534592.57999999996</v>
      </c>
      <c r="F29" s="120">
        <v>62582.83</v>
      </c>
      <c r="G29" s="120">
        <v>0</v>
      </c>
      <c r="H29" s="120">
        <v>597175.41</v>
      </c>
    </row>
    <row r="30" spans="2:8">
      <c r="B30" s="119" t="s">
        <v>1488</v>
      </c>
      <c r="C30" s="119" t="s">
        <v>231</v>
      </c>
      <c r="D30" s="119" t="s">
        <v>1489</v>
      </c>
      <c r="E30" s="120">
        <v>31320</v>
      </c>
      <c r="F30" s="120">
        <v>0</v>
      </c>
      <c r="G30" s="120">
        <v>0</v>
      </c>
      <c r="H30" s="120">
        <v>31320</v>
      </c>
    </row>
    <row r="31" spans="2:8">
      <c r="B31" s="119" t="s">
        <v>263</v>
      </c>
      <c r="C31" s="119" t="s">
        <v>231</v>
      </c>
      <c r="D31" s="119" t="s">
        <v>264</v>
      </c>
      <c r="E31" s="120">
        <v>23422.52</v>
      </c>
      <c r="F31" s="120">
        <v>0</v>
      </c>
      <c r="G31" s="120">
        <v>0</v>
      </c>
      <c r="H31" s="120">
        <v>23422.52</v>
      </c>
    </row>
    <row r="32" spans="2:8">
      <c r="B32" s="119" t="s">
        <v>265</v>
      </c>
      <c r="C32" s="119" t="s">
        <v>231</v>
      </c>
      <c r="D32" s="119" t="s">
        <v>266</v>
      </c>
      <c r="E32" s="120">
        <v>2006433.96</v>
      </c>
      <c r="F32" s="120">
        <v>436856</v>
      </c>
      <c r="G32" s="120">
        <v>624080</v>
      </c>
      <c r="H32" s="120">
        <v>1819209.96</v>
      </c>
    </row>
    <row r="33" spans="2:8">
      <c r="B33" s="119" t="s">
        <v>267</v>
      </c>
      <c r="C33" s="119" t="s">
        <v>231</v>
      </c>
      <c r="D33" s="119" t="s">
        <v>268</v>
      </c>
      <c r="E33" s="120">
        <v>1068447.68</v>
      </c>
      <c r="F33" s="120">
        <v>0</v>
      </c>
      <c r="G33" s="120">
        <v>0</v>
      </c>
      <c r="H33" s="120">
        <v>1068447.68</v>
      </c>
    </row>
    <row r="34" spans="2:8">
      <c r="B34" s="119" t="s">
        <v>269</v>
      </c>
      <c r="C34" s="119" t="s">
        <v>231</v>
      </c>
      <c r="D34" s="119" t="s">
        <v>270</v>
      </c>
      <c r="E34" s="120">
        <v>1064394.43</v>
      </c>
      <c r="F34" s="120">
        <v>0</v>
      </c>
      <c r="G34" s="120">
        <v>14948.48</v>
      </c>
      <c r="H34" s="120">
        <v>1049445.95</v>
      </c>
    </row>
    <row r="35" spans="2:8">
      <c r="B35" s="119" t="s">
        <v>271</v>
      </c>
      <c r="C35" s="119" t="s">
        <v>231</v>
      </c>
      <c r="D35" s="119" t="s">
        <v>272</v>
      </c>
      <c r="E35" s="120">
        <v>146415.20000000001</v>
      </c>
      <c r="F35" s="120">
        <v>0</v>
      </c>
      <c r="G35" s="120">
        <v>0</v>
      </c>
      <c r="H35" s="120">
        <v>146415.20000000001</v>
      </c>
    </row>
    <row r="36" spans="2:8">
      <c r="B36" s="119" t="s">
        <v>273</v>
      </c>
      <c r="C36" s="119" t="s">
        <v>231</v>
      </c>
      <c r="D36" s="119" t="s">
        <v>274</v>
      </c>
      <c r="E36" s="120">
        <v>2419838.73</v>
      </c>
      <c r="F36" s="120">
        <v>190375.89</v>
      </c>
      <c r="G36" s="120">
        <v>165947.43</v>
      </c>
      <c r="H36" s="120">
        <v>2444267.19</v>
      </c>
    </row>
    <row r="37" spans="2:8">
      <c r="B37" s="119" t="s">
        <v>275</v>
      </c>
      <c r="C37" s="119" t="s">
        <v>231</v>
      </c>
      <c r="D37" s="119" t="s">
        <v>276</v>
      </c>
      <c r="E37" s="120">
        <v>314429.89</v>
      </c>
      <c r="F37" s="120">
        <v>0</v>
      </c>
      <c r="G37" s="120">
        <v>0</v>
      </c>
      <c r="H37" s="120">
        <v>314429.89</v>
      </c>
    </row>
    <row r="38" spans="2:8">
      <c r="B38" s="119" t="s">
        <v>277</v>
      </c>
      <c r="C38" s="119" t="s">
        <v>231</v>
      </c>
      <c r="D38" s="119" t="s">
        <v>278</v>
      </c>
      <c r="E38" s="120">
        <v>107641.18</v>
      </c>
      <c r="F38" s="120">
        <v>0</v>
      </c>
      <c r="G38" s="120">
        <v>107641.04</v>
      </c>
      <c r="H38" s="120">
        <v>0.14000000000000001</v>
      </c>
    </row>
    <row r="39" spans="2:8">
      <c r="B39" s="119" t="s">
        <v>279</v>
      </c>
      <c r="C39" s="119" t="s">
        <v>231</v>
      </c>
      <c r="D39" s="119" t="s">
        <v>280</v>
      </c>
      <c r="E39" s="120">
        <v>121564.03</v>
      </c>
      <c r="F39" s="120">
        <v>0</v>
      </c>
      <c r="G39" s="120">
        <v>0</v>
      </c>
      <c r="H39" s="120">
        <v>121564.03</v>
      </c>
    </row>
    <row r="40" spans="2:8">
      <c r="B40" s="119" t="s">
        <v>281</v>
      </c>
      <c r="C40" s="119" t="s">
        <v>231</v>
      </c>
      <c r="D40" s="119" t="s">
        <v>282</v>
      </c>
      <c r="E40" s="120">
        <v>158384.23000000001</v>
      </c>
      <c r="F40" s="120">
        <v>72471.59</v>
      </c>
      <c r="G40" s="120">
        <v>0</v>
      </c>
      <c r="H40" s="120">
        <v>230855.82</v>
      </c>
    </row>
    <row r="41" spans="2:8">
      <c r="B41" s="119" t="s">
        <v>1490</v>
      </c>
      <c r="C41" s="119" t="s">
        <v>231</v>
      </c>
      <c r="D41" s="119" t="s">
        <v>1491</v>
      </c>
      <c r="E41" s="120">
        <v>0.26</v>
      </c>
      <c r="F41" s="120">
        <v>0</v>
      </c>
      <c r="G41" s="120">
        <v>0</v>
      </c>
      <c r="H41" s="120">
        <v>0.26</v>
      </c>
    </row>
    <row r="42" spans="2:8">
      <c r="B42" s="119" t="s">
        <v>1492</v>
      </c>
      <c r="C42" s="119" t="s">
        <v>231</v>
      </c>
      <c r="D42" s="119" t="s">
        <v>1493</v>
      </c>
      <c r="E42" s="120">
        <v>1456.7</v>
      </c>
      <c r="F42" s="120">
        <v>0</v>
      </c>
      <c r="G42" s="120">
        <v>0</v>
      </c>
      <c r="H42" s="120">
        <v>1456.7</v>
      </c>
    </row>
    <row r="43" spans="2:8">
      <c r="B43" s="119" t="s">
        <v>283</v>
      </c>
      <c r="C43" s="119" t="s">
        <v>231</v>
      </c>
      <c r="D43" s="119" t="s">
        <v>284</v>
      </c>
      <c r="E43" s="120">
        <v>16032584.710000001</v>
      </c>
      <c r="F43" s="120">
        <v>571226.77</v>
      </c>
      <c r="G43" s="120">
        <v>0</v>
      </c>
      <c r="H43" s="120">
        <v>16603811.48</v>
      </c>
    </row>
    <row r="44" spans="2:8">
      <c r="B44" s="119" t="s">
        <v>285</v>
      </c>
      <c r="C44" s="119" t="s">
        <v>231</v>
      </c>
      <c r="D44" s="119" t="s">
        <v>286</v>
      </c>
      <c r="E44" s="120">
        <v>920049.85</v>
      </c>
      <c r="F44" s="120">
        <v>385978.64</v>
      </c>
      <c r="G44" s="120">
        <v>561481.41</v>
      </c>
      <c r="H44" s="120">
        <v>744547.08</v>
      </c>
    </row>
    <row r="45" spans="2:8">
      <c r="B45" s="119" t="s">
        <v>1494</v>
      </c>
      <c r="C45" s="119" t="s">
        <v>231</v>
      </c>
      <c r="D45" s="119" t="s">
        <v>1495</v>
      </c>
      <c r="E45" s="120">
        <v>71151.240000000005</v>
      </c>
      <c r="F45" s="120">
        <v>0</v>
      </c>
      <c r="G45" s="120">
        <v>0</v>
      </c>
      <c r="H45" s="120">
        <v>71151.240000000005</v>
      </c>
    </row>
    <row r="46" spans="2:8">
      <c r="B46" s="119" t="s">
        <v>1496</v>
      </c>
      <c r="C46" s="119" t="s">
        <v>231</v>
      </c>
      <c r="D46" s="119" t="s">
        <v>1497</v>
      </c>
      <c r="E46" s="120">
        <v>0.1</v>
      </c>
      <c r="F46" s="120">
        <v>0</v>
      </c>
      <c r="G46" s="120">
        <v>0</v>
      </c>
      <c r="H46" s="120">
        <v>0.1</v>
      </c>
    </row>
    <row r="47" spans="2:8">
      <c r="B47" s="119" t="s">
        <v>287</v>
      </c>
      <c r="C47" s="119" t="s">
        <v>231</v>
      </c>
      <c r="D47" s="119" t="s">
        <v>288</v>
      </c>
      <c r="E47" s="120">
        <v>-0.02</v>
      </c>
      <c r="F47" s="120">
        <v>0</v>
      </c>
      <c r="G47" s="120">
        <v>0</v>
      </c>
      <c r="H47" s="120">
        <v>-0.02</v>
      </c>
    </row>
    <row r="48" spans="2:8">
      <c r="B48" s="119" t="s">
        <v>289</v>
      </c>
      <c r="C48" s="119" t="s">
        <v>231</v>
      </c>
      <c r="D48" s="119" t="s">
        <v>290</v>
      </c>
      <c r="E48" s="120">
        <v>19202.28</v>
      </c>
      <c r="F48" s="120">
        <v>0</v>
      </c>
      <c r="G48" s="120">
        <v>0</v>
      </c>
      <c r="H48" s="120">
        <v>19202.28</v>
      </c>
    </row>
    <row r="49" spans="2:8">
      <c r="B49" s="119" t="s">
        <v>291</v>
      </c>
      <c r="C49" s="119" t="s">
        <v>231</v>
      </c>
      <c r="D49" s="119" t="s">
        <v>292</v>
      </c>
      <c r="E49" s="120">
        <v>40124.120000000003</v>
      </c>
      <c r="F49" s="120">
        <v>0</v>
      </c>
      <c r="G49" s="120">
        <v>0</v>
      </c>
      <c r="H49" s="120">
        <v>40124.120000000003</v>
      </c>
    </row>
    <row r="50" spans="2:8">
      <c r="B50" s="119" t="s">
        <v>293</v>
      </c>
      <c r="C50" s="119" t="s">
        <v>231</v>
      </c>
      <c r="D50" s="119" t="s">
        <v>294</v>
      </c>
      <c r="E50" s="120">
        <v>42432.54</v>
      </c>
      <c r="F50" s="120">
        <v>0</v>
      </c>
      <c r="G50" s="120">
        <v>0</v>
      </c>
      <c r="H50" s="120">
        <v>42432.54</v>
      </c>
    </row>
    <row r="51" spans="2:8">
      <c r="B51" s="119" t="s">
        <v>1498</v>
      </c>
      <c r="C51" s="119" t="s">
        <v>231</v>
      </c>
      <c r="D51" s="119" t="s">
        <v>1499</v>
      </c>
      <c r="E51" s="120">
        <v>561336.56999999995</v>
      </c>
      <c r="F51" s="120">
        <v>0</v>
      </c>
      <c r="G51" s="120">
        <v>0</v>
      </c>
      <c r="H51" s="120">
        <v>561336.56999999995</v>
      </c>
    </row>
    <row r="52" spans="2:8">
      <c r="B52" s="119" t="s">
        <v>295</v>
      </c>
      <c r="C52" s="119" t="s">
        <v>231</v>
      </c>
      <c r="D52" s="119" t="s">
        <v>296</v>
      </c>
      <c r="E52" s="120">
        <v>0.02</v>
      </c>
      <c r="F52" s="120">
        <v>0</v>
      </c>
      <c r="G52" s="120">
        <v>0</v>
      </c>
      <c r="H52" s="120">
        <v>0.02</v>
      </c>
    </row>
    <row r="53" spans="2:8">
      <c r="B53" s="119" t="s">
        <v>297</v>
      </c>
      <c r="C53" s="119" t="s">
        <v>231</v>
      </c>
      <c r="D53" s="119" t="s">
        <v>298</v>
      </c>
      <c r="E53" s="120">
        <v>456475.58</v>
      </c>
      <c r="F53" s="120">
        <v>0</v>
      </c>
      <c r="G53" s="120">
        <v>0</v>
      </c>
      <c r="H53" s="120">
        <v>456475.58</v>
      </c>
    </row>
    <row r="54" spans="2:8">
      <c r="B54" s="119" t="s">
        <v>299</v>
      </c>
      <c r="C54" s="119" t="s">
        <v>231</v>
      </c>
      <c r="D54" s="119" t="s">
        <v>300</v>
      </c>
      <c r="E54" s="120">
        <v>246560.21</v>
      </c>
      <c r="F54" s="120">
        <v>0</v>
      </c>
      <c r="G54" s="120">
        <v>0</v>
      </c>
      <c r="H54" s="120">
        <v>246560.21</v>
      </c>
    </row>
    <row r="55" spans="2:8">
      <c r="B55" s="119" t="s">
        <v>1500</v>
      </c>
      <c r="C55" s="119" t="s">
        <v>231</v>
      </c>
      <c r="D55" s="119" t="s">
        <v>1501</v>
      </c>
      <c r="E55" s="120">
        <v>1433.68</v>
      </c>
      <c r="F55" s="120">
        <v>0</v>
      </c>
      <c r="G55" s="120">
        <v>0</v>
      </c>
      <c r="H55" s="120">
        <v>1433.68</v>
      </c>
    </row>
    <row r="56" spans="2:8">
      <c r="B56" s="119" t="s">
        <v>301</v>
      </c>
      <c r="C56" s="119" t="s">
        <v>231</v>
      </c>
      <c r="D56" s="119" t="s">
        <v>302</v>
      </c>
      <c r="E56" s="120">
        <v>392998.29</v>
      </c>
      <c r="F56" s="120">
        <v>73302.91</v>
      </c>
      <c r="G56" s="120">
        <v>0</v>
      </c>
      <c r="H56" s="120">
        <v>466301.2</v>
      </c>
    </row>
    <row r="57" spans="2:8">
      <c r="B57" s="119" t="s">
        <v>303</v>
      </c>
      <c r="C57" s="119" t="s">
        <v>231</v>
      </c>
      <c r="D57" s="119" t="s">
        <v>304</v>
      </c>
      <c r="E57" s="120">
        <v>1466239.98</v>
      </c>
      <c r="F57" s="120">
        <v>0</v>
      </c>
      <c r="G57" s="120">
        <v>0</v>
      </c>
      <c r="H57" s="120">
        <v>1466239.98</v>
      </c>
    </row>
    <row r="58" spans="2:8">
      <c r="B58" s="119" t="s">
        <v>305</v>
      </c>
      <c r="C58" s="119" t="s">
        <v>231</v>
      </c>
      <c r="D58" s="119" t="s">
        <v>306</v>
      </c>
      <c r="E58" s="120">
        <v>5100992.12</v>
      </c>
      <c r="F58" s="120">
        <v>0</v>
      </c>
      <c r="G58" s="120">
        <v>0</v>
      </c>
      <c r="H58" s="120">
        <v>5100992.12</v>
      </c>
    </row>
    <row r="59" spans="2:8">
      <c r="B59" s="119" t="s">
        <v>307</v>
      </c>
      <c r="C59" s="119" t="s">
        <v>231</v>
      </c>
      <c r="D59" s="119" t="s">
        <v>308</v>
      </c>
      <c r="E59" s="120">
        <v>481289.18</v>
      </c>
      <c r="F59" s="120">
        <v>0</v>
      </c>
      <c r="G59" s="120">
        <v>0</v>
      </c>
      <c r="H59" s="120">
        <v>481289.18</v>
      </c>
    </row>
    <row r="60" spans="2:8">
      <c r="B60" s="119" t="s">
        <v>309</v>
      </c>
      <c r="C60" s="119" t="s">
        <v>231</v>
      </c>
      <c r="D60" s="119" t="s">
        <v>310</v>
      </c>
      <c r="E60" s="120">
        <v>0.14000000000000001</v>
      </c>
      <c r="F60" s="120">
        <v>0</v>
      </c>
      <c r="G60" s="120">
        <v>0</v>
      </c>
      <c r="H60" s="120">
        <v>0.14000000000000001</v>
      </c>
    </row>
    <row r="61" spans="2:8">
      <c r="B61" s="119" t="s">
        <v>311</v>
      </c>
      <c r="C61" s="119" t="s">
        <v>231</v>
      </c>
      <c r="D61" s="119" t="s">
        <v>312</v>
      </c>
      <c r="E61" s="120">
        <v>0.22</v>
      </c>
      <c r="F61" s="120">
        <v>0</v>
      </c>
      <c r="G61" s="120">
        <v>0</v>
      </c>
      <c r="H61" s="120">
        <v>0.22</v>
      </c>
    </row>
    <row r="62" spans="2:8">
      <c r="B62" s="119" t="s">
        <v>1502</v>
      </c>
      <c r="C62" s="119" t="s">
        <v>231</v>
      </c>
      <c r="D62" s="119" t="s">
        <v>1503</v>
      </c>
      <c r="E62" s="120">
        <v>242.22</v>
      </c>
      <c r="F62" s="120">
        <v>0</v>
      </c>
      <c r="G62" s="120">
        <v>0</v>
      </c>
      <c r="H62" s="120">
        <v>242.22</v>
      </c>
    </row>
    <row r="63" spans="2:8">
      <c r="B63" s="119" t="s">
        <v>313</v>
      </c>
      <c r="C63" s="119" t="s">
        <v>231</v>
      </c>
      <c r="D63" s="119" t="s">
        <v>314</v>
      </c>
      <c r="E63" s="120">
        <v>55478.48</v>
      </c>
      <c r="F63" s="120">
        <v>145456.71</v>
      </c>
      <c r="G63" s="120">
        <v>60785.1</v>
      </c>
      <c r="H63" s="120">
        <v>140150.09</v>
      </c>
    </row>
    <row r="64" spans="2:8">
      <c r="B64" s="119" t="s">
        <v>1504</v>
      </c>
      <c r="C64" s="119" t="s">
        <v>231</v>
      </c>
      <c r="D64" s="119" t="s">
        <v>1505</v>
      </c>
      <c r="E64" s="120">
        <v>82839.100000000006</v>
      </c>
      <c r="F64" s="120">
        <v>0</v>
      </c>
      <c r="G64" s="120">
        <v>0</v>
      </c>
      <c r="H64" s="120">
        <v>82839.100000000006</v>
      </c>
    </row>
    <row r="65" spans="2:8">
      <c r="B65" s="119" t="s">
        <v>315</v>
      </c>
      <c r="C65" s="119" t="s">
        <v>231</v>
      </c>
      <c r="D65" s="119" t="s">
        <v>316</v>
      </c>
      <c r="E65" s="120">
        <v>0.02</v>
      </c>
      <c r="F65" s="120">
        <v>0</v>
      </c>
      <c r="G65" s="120">
        <v>0</v>
      </c>
      <c r="H65" s="120">
        <v>0.02</v>
      </c>
    </row>
    <row r="66" spans="2:8">
      <c r="B66" s="119" t="s">
        <v>317</v>
      </c>
      <c r="C66" s="119" t="s">
        <v>231</v>
      </c>
      <c r="D66" s="119" t="s">
        <v>318</v>
      </c>
      <c r="E66" s="120">
        <v>-21912.52</v>
      </c>
      <c r="F66" s="120">
        <v>0</v>
      </c>
      <c r="G66" s="120">
        <v>0</v>
      </c>
      <c r="H66" s="120">
        <v>-21912.52</v>
      </c>
    </row>
    <row r="67" spans="2:8">
      <c r="B67" s="119" t="s">
        <v>319</v>
      </c>
      <c r="C67" s="119" t="s">
        <v>231</v>
      </c>
      <c r="D67" s="119" t="s">
        <v>320</v>
      </c>
      <c r="E67" s="120">
        <v>97991.24</v>
      </c>
      <c r="F67" s="120">
        <v>0</v>
      </c>
      <c r="G67" s="120">
        <v>0</v>
      </c>
      <c r="H67" s="120">
        <v>97991.24</v>
      </c>
    </row>
    <row r="68" spans="2:8">
      <c r="B68" s="119" t="s">
        <v>1506</v>
      </c>
      <c r="C68" s="119" t="s">
        <v>231</v>
      </c>
      <c r="D68" s="119" t="s">
        <v>1507</v>
      </c>
      <c r="E68" s="120">
        <v>251399.08</v>
      </c>
      <c r="F68" s="120">
        <v>0</v>
      </c>
      <c r="G68" s="120">
        <v>0</v>
      </c>
      <c r="H68" s="120">
        <v>251399.08</v>
      </c>
    </row>
    <row r="69" spans="2:8">
      <c r="B69" s="119" t="s">
        <v>321</v>
      </c>
      <c r="C69" s="119" t="s">
        <v>231</v>
      </c>
      <c r="D69" s="119" t="s">
        <v>322</v>
      </c>
      <c r="E69" s="120">
        <v>0.04</v>
      </c>
      <c r="F69" s="120">
        <v>0</v>
      </c>
      <c r="G69" s="120">
        <v>0</v>
      </c>
      <c r="H69" s="120">
        <v>0.04</v>
      </c>
    </row>
    <row r="70" spans="2:8">
      <c r="B70" s="119" t="s">
        <v>323</v>
      </c>
      <c r="C70" s="119" t="s">
        <v>231</v>
      </c>
      <c r="D70" s="119" t="s">
        <v>324</v>
      </c>
      <c r="E70" s="120">
        <v>65412.76</v>
      </c>
      <c r="F70" s="120">
        <v>0</v>
      </c>
      <c r="G70" s="120">
        <v>0</v>
      </c>
      <c r="H70" s="120">
        <v>65412.76</v>
      </c>
    </row>
    <row r="71" spans="2:8">
      <c r="B71" s="119" t="s">
        <v>325</v>
      </c>
      <c r="C71" s="119" t="s">
        <v>231</v>
      </c>
      <c r="D71" s="119" t="s">
        <v>326</v>
      </c>
      <c r="E71" s="120">
        <v>2588173.6800000002</v>
      </c>
      <c r="F71" s="120">
        <v>660157.5</v>
      </c>
      <c r="G71" s="120">
        <v>687403.73</v>
      </c>
      <c r="H71" s="120">
        <v>2560927.4500000002</v>
      </c>
    </row>
    <row r="72" spans="2:8">
      <c r="B72" s="119" t="s">
        <v>327</v>
      </c>
      <c r="C72" s="119" t="s">
        <v>231</v>
      </c>
      <c r="D72" s="119" t="s">
        <v>328</v>
      </c>
      <c r="E72" s="120">
        <v>757111.21</v>
      </c>
      <c r="F72" s="120">
        <v>0</v>
      </c>
      <c r="G72" s="120">
        <v>0</v>
      </c>
      <c r="H72" s="120">
        <v>757111.21</v>
      </c>
    </row>
    <row r="73" spans="2:8">
      <c r="B73" s="119" t="s">
        <v>329</v>
      </c>
      <c r="C73" s="119" t="s">
        <v>231</v>
      </c>
      <c r="D73" s="119" t="s">
        <v>330</v>
      </c>
      <c r="E73" s="120">
        <v>2832572.54</v>
      </c>
      <c r="F73" s="120">
        <v>0</v>
      </c>
      <c r="G73" s="120">
        <v>0</v>
      </c>
      <c r="H73" s="120">
        <v>2832572.54</v>
      </c>
    </row>
    <row r="74" spans="2:8">
      <c r="B74" s="119" t="s">
        <v>1508</v>
      </c>
      <c r="C74" s="119" t="s">
        <v>231</v>
      </c>
      <c r="D74" s="119" t="s">
        <v>1509</v>
      </c>
      <c r="E74" s="120">
        <v>46761.17</v>
      </c>
      <c r="F74" s="120">
        <v>0</v>
      </c>
      <c r="G74" s="120">
        <v>0</v>
      </c>
      <c r="H74" s="120">
        <v>46761.17</v>
      </c>
    </row>
    <row r="75" spans="2:8">
      <c r="B75" s="119" t="s">
        <v>331</v>
      </c>
      <c r="C75" s="119" t="s">
        <v>231</v>
      </c>
      <c r="D75" s="119" t="s">
        <v>332</v>
      </c>
      <c r="E75" s="120">
        <v>8901728.8000000007</v>
      </c>
      <c r="F75" s="120">
        <v>2924794.42</v>
      </c>
      <c r="G75" s="120">
        <v>588778.29</v>
      </c>
      <c r="H75" s="120">
        <v>11237744.93</v>
      </c>
    </row>
    <row r="76" spans="2:8">
      <c r="B76" s="119" t="s">
        <v>333</v>
      </c>
      <c r="C76" s="119" t="s">
        <v>231</v>
      </c>
      <c r="D76" s="119" t="s">
        <v>334</v>
      </c>
      <c r="E76" s="120">
        <v>-0.02</v>
      </c>
      <c r="F76" s="120">
        <v>0</v>
      </c>
      <c r="G76" s="120">
        <v>0</v>
      </c>
      <c r="H76" s="120">
        <v>-0.02</v>
      </c>
    </row>
    <row r="77" spans="2:8">
      <c r="B77" s="119" t="s">
        <v>1510</v>
      </c>
      <c r="C77" s="119" t="s">
        <v>231</v>
      </c>
      <c r="D77" s="119" t="s">
        <v>1511</v>
      </c>
      <c r="E77" s="120">
        <v>102905.98</v>
      </c>
      <c r="F77" s="120">
        <v>0</v>
      </c>
      <c r="G77" s="120">
        <v>0</v>
      </c>
      <c r="H77" s="120">
        <v>102905.98</v>
      </c>
    </row>
    <row r="78" spans="2:8">
      <c r="B78" s="119" t="s">
        <v>335</v>
      </c>
      <c r="C78" s="119" t="s">
        <v>231</v>
      </c>
      <c r="D78" s="119" t="s">
        <v>336</v>
      </c>
      <c r="E78" s="120">
        <v>8000</v>
      </c>
      <c r="F78" s="120">
        <v>0</v>
      </c>
      <c r="G78" s="120">
        <v>0</v>
      </c>
      <c r="H78" s="120">
        <v>8000</v>
      </c>
    </row>
    <row r="79" spans="2:8">
      <c r="B79" s="119" t="s">
        <v>337</v>
      </c>
      <c r="C79" s="119" t="s">
        <v>231</v>
      </c>
      <c r="D79" s="119" t="s">
        <v>338</v>
      </c>
      <c r="E79" s="120">
        <v>57205.36</v>
      </c>
      <c r="F79" s="120">
        <v>0</v>
      </c>
      <c r="G79" s="120">
        <v>0</v>
      </c>
      <c r="H79" s="120">
        <v>57205.36</v>
      </c>
    </row>
    <row r="80" spans="2:8">
      <c r="B80" s="119" t="s">
        <v>339</v>
      </c>
      <c r="C80" s="119" t="s">
        <v>231</v>
      </c>
      <c r="D80" s="119" t="s">
        <v>340</v>
      </c>
      <c r="E80" s="120">
        <v>4323525.1900000004</v>
      </c>
      <c r="F80" s="120">
        <v>0</v>
      </c>
      <c r="G80" s="120">
        <v>0</v>
      </c>
      <c r="H80" s="120">
        <v>4323525.1900000004</v>
      </c>
    </row>
    <row r="81" spans="2:8">
      <c r="B81" s="119" t="s">
        <v>341</v>
      </c>
      <c r="C81" s="119" t="s">
        <v>231</v>
      </c>
      <c r="D81" s="119" t="s">
        <v>342</v>
      </c>
      <c r="E81" s="120">
        <v>428124.95</v>
      </c>
      <c r="F81" s="120">
        <v>0</v>
      </c>
      <c r="G81" s="120">
        <v>0</v>
      </c>
      <c r="H81" s="120">
        <v>428124.95</v>
      </c>
    </row>
    <row r="82" spans="2:8">
      <c r="B82" s="119" t="s">
        <v>343</v>
      </c>
      <c r="C82" s="119" t="s">
        <v>231</v>
      </c>
      <c r="D82" s="119" t="s">
        <v>344</v>
      </c>
      <c r="E82" s="120">
        <v>249520.93</v>
      </c>
      <c r="F82" s="120">
        <v>217098</v>
      </c>
      <c r="G82" s="120">
        <v>237730.7</v>
      </c>
      <c r="H82" s="120">
        <v>228888.23</v>
      </c>
    </row>
    <row r="83" spans="2:8">
      <c r="B83" s="119" t="s">
        <v>345</v>
      </c>
      <c r="C83" s="119" t="s">
        <v>231</v>
      </c>
      <c r="D83" s="119" t="s">
        <v>346</v>
      </c>
      <c r="E83" s="120">
        <v>0.2</v>
      </c>
      <c r="F83" s="120">
        <v>0</v>
      </c>
      <c r="G83" s="120">
        <v>0</v>
      </c>
      <c r="H83" s="120">
        <v>0.2</v>
      </c>
    </row>
    <row r="84" spans="2:8">
      <c r="B84" s="119" t="s">
        <v>347</v>
      </c>
      <c r="C84" s="119" t="s">
        <v>231</v>
      </c>
      <c r="D84" s="119" t="s">
        <v>348</v>
      </c>
      <c r="E84" s="120">
        <v>187678.6</v>
      </c>
      <c r="F84" s="120">
        <v>0</v>
      </c>
      <c r="G84" s="120">
        <v>0</v>
      </c>
      <c r="H84" s="120">
        <v>187678.6</v>
      </c>
    </row>
    <row r="85" spans="2:8">
      <c r="B85" s="119" t="s">
        <v>349</v>
      </c>
      <c r="C85" s="119" t="s">
        <v>231</v>
      </c>
      <c r="D85" s="119" t="s">
        <v>350</v>
      </c>
      <c r="E85" s="120">
        <v>14463.52</v>
      </c>
      <c r="F85" s="120">
        <v>0</v>
      </c>
      <c r="G85" s="120">
        <v>0</v>
      </c>
      <c r="H85" s="120">
        <v>14463.52</v>
      </c>
    </row>
    <row r="86" spans="2:8">
      <c r="B86" s="119" t="s">
        <v>351</v>
      </c>
      <c r="C86" s="119" t="s">
        <v>231</v>
      </c>
      <c r="D86" s="119" t="s">
        <v>352</v>
      </c>
      <c r="E86" s="120">
        <v>875531.73</v>
      </c>
      <c r="F86" s="120">
        <v>0</v>
      </c>
      <c r="G86" s="120">
        <v>0</v>
      </c>
      <c r="H86" s="120">
        <v>875531.73</v>
      </c>
    </row>
    <row r="87" spans="2:8">
      <c r="B87" s="119" t="s">
        <v>353</v>
      </c>
      <c r="C87" s="119" t="s">
        <v>231</v>
      </c>
      <c r="D87" s="119" t="s">
        <v>354</v>
      </c>
      <c r="E87" s="120">
        <v>12186464.789999999</v>
      </c>
      <c r="F87" s="120">
        <v>1371279.46</v>
      </c>
      <c r="G87" s="120">
        <v>4941357.7</v>
      </c>
      <c r="H87" s="120">
        <v>8616386.5500000007</v>
      </c>
    </row>
    <row r="88" spans="2:8">
      <c r="B88" s="119" t="s">
        <v>355</v>
      </c>
      <c r="C88" s="119" t="s">
        <v>231</v>
      </c>
      <c r="D88" s="119" t="s">
        <v>356</v>
      </c>
      <c r="E88" s="120">
        <v>47605.46</v>
      </c>
      <c r="F88" s="120">
        <v>0</v>
      </c>
      <c r="G88" s="120">
        <v>0</v>
      </c>
      <c r="H88" s="120">
        <v>47605.46</v>
      </c>
    </row>
    <row r="89" spans="2:8">
      <c r="B89" s="119" t="s">
        <v>357</v>
      </c>
      <c r="C89" s="119" t="s">
        <v>231</v>
      </c>
      <c r="D89" s="119" t="s">
        <v>358</v>
      </c>
      <c r="E89" s="120">
        <v>-254689.5</v>
      </c>
      <c r="F89" s="120">
        <v>0</v>
      </c>
      <c r="G89" s="120">
        <v>0</v>
      </c>
      <c r="H89" s="120">
        <v>-254689.5</v>
      </c>
    </row>
    <row r="90" spans="2:8">
      <c r="B90" s="119" t="s">
        <v>359</v>
      </c>
      <c r="C90" s="119" t="s">
        <v>231</v>
      </c>
      <c r="D90" s="119" t="s">
        <v>360</v>
      </c>
      <c r="E90" s="120">
        <v>-427775.4</v>
      </c>
      <c r="F90" s="120">
        <v>0</v>
      </c>
      <c r="G90" s="120">
        <v>0</v>
      </c>
      <c r="H90" s="120">
        <v>-427775.4</v>
      </c>
    </row>
    <row r="91" spans="2:8">
      <c r="B91" s="119" t="s">
        <v>361</v>
      </c>
      <c r="C91" s="119" t="s">
        <v>231</v>
      </c>
      <c r="D91" s="119" t="s">
        <v>362</v>
      </c>
      <c r="E91" s="120">
        <v>96881.87</v>
      </c>
      <c r="F91" s="120">
        <v>0</v>
      </c>
      <c r="G91" s="120">
        <v>0</v>
      </c>
      <c r="H91" s="120">
        <v>96881.87</v>
      </c>
    </row>
    <row r="92" spans="2:8">
      <c r="B92" s="119" t="s">
        <v>363</v>
      </c>
      <c r="C92" s="119" t="s">
        <v>231</v>
      </c>
      <c r="D92" s="119" t="s">
        <v>364</v>
      </c>
      <c r="E92" s="120">
        <v>155.63999999999999</v>
      </c>
      <c r="F92" s="120">
        <v>0</v>
      </c>
      <c r="G92" s="120">
        <v>0</v>
      </c>
      <c r="H92" s="120">
        <v>155.63999999999999</v>
      </c>
    </row>
    <row r="93" spans="2:8">
      <c r="B93" s="119" t="s">
        <v>365</v>
      </c>
      <c r="C93" s="119" t="s">
        <v>231</v>
      </c>
      <c r="D93" s="119" t="s">
        <v>366</v>
      </c>
      <c r="E93" s="120">
        <v>-1128862.33</v>
      </c>
      <c r="F93" s="120">
        <v>0</v>
      </c>
      <c r="G93" s="120">
        <v>0</v>
      </c>
      <c r="H93" s="120">
        <v>-1128862.33</v>
      </c>
    </row>
    <row r="94" spans="2:8">
      <c r="B94" s="119" t="s">
        <v>367</v>
      </c>
      <c r="C94" s="119" t="s">
        <v>231</v>
      </c>
      <c r="D94" s="119" t="s">
        <v>368</v>
      </c>
      <c r="E94" s="120">
        <v>1373361.9</v>
      </c>
      <c r="F94" s="120">
        <v>0</v>
      </c>
      <c r="G94" s="120">
        <v>0</v>
      </c>
      <c r="H94" s="120">
        <v>1373361.9</v>
      </c>
    </row>
    <row r="95" spans="2:8">
      <c r="B95" s="119" t="s">
        <v>369</v>
      </c>
      <c r="C95" s="119" t="s">
        <v>231</v>
      </c>
      <c r="D95" s="119" t="s">
        <v>370</v>
      </c>
      <c r="E95" s="120">
        <v>75971.25</v>
      </c>
      <c r="F95" s="120">
        <v>0</v>
      </c>
      <c r="G95" s="120">
        <v>0</v>
      </c>
      <c r="H95" s="120">
        <v>75971.25</v>
      </c>
    </row>
    <row r="96" spans="2:8">
      <c r="B96" s="119" t="s">
        <v>371</v>
      </c>
      <c r="C96" s="119" t="s">
        <v>231</v>
      </c>
      <c r="D96" s="119" t="s">
        <v>372</v>
      </c>
      <c r="E96" s="120">
        <v>30732.9</v>
      </c>
      <c r="F96" s="120">
        <v>0</v>
      </c>
      <c r="G96" s="120">
        <v>0</v>
      </c>
      <c r="H96" s="120">
        <v>30732.9</v>
      </c>
    </row>
    <row r="97" spans="2:8">
      <c r="B97" s="119" t="s">
        <v>373</v>
      </c>
      <c r="C97" s="119" t="s">
        <v>231</v>
      </c>
      <c r="D97" s="119" t="s">
        <v>374</v>
      </c>
      <c r="E97" s="120">
        <v>-556.79999999999995</v>
      </c>
      <c r="F97" s="120">
        <v>0</v>
      </c>
      <c r="G97" s="120">
        <v>0</v>
      </c>
      <c r="H97" s="120">
        <v>-556.79999999999995</v>
      </c>
    </row>
    <row r="98" spans="2:8">
      <c r="B98" s="119" t="s">
        <v>377</v>
      </c>
      <c r="C98" s="119" t="s">
        <v>231</v>
      </c>
      <c r="D98" s="119" t="s">
        <v>378</v>
      </c>
      <c r="E98" s="120">
        <v>1230349.81</v>
      </c>
      <c r="F98" s="120">
        <v>92390.080000000002</v>
      </c>
      <c r="G98" s="120">
        <v>0</v>
      </c>
      <c r="H98" s="120">
        <v>1322739.8899999999</v>
      </c>
    </row>
    <row r="99" spans="2:8">
      <c r="B99" s="119" t="s">
        <v>1707</v>
      </c>
      <c r="C99" s="119" t="s">
        <v>231</v>
      </c>
      <c r="D99" s="119" t="s">
        <v>1708</v>
      </c>
      <c r="E99" s="120">
        <v>0</v>
      </c>
      <c r="F99" s="120">
        <v>12190.92</v>
      </c>
      <c r="G99" s="120">
        <v>0</v>
      </c>
      <c r="H99" s="120">
        <v>12190.92</v>
      </c>
    </row>
    <row r="100" spans="2:8">
      <c r="B100" s="119" t="s">
        <v>379</v>
      </c>
      <c r="C100" s="119" t="s">
        <v>231</v>
      </c>
      <c r="D100" s="119" t="s">
        <v>380</v>
      </c>
      <c r="E100" s="120">
        <v>212838.76</v>
      </c>
      <c r="F100" s="120">
        <v>71778</v>
      </c>
      <c r="G100" s="120">
        <v>0</v>
      </c>
      <c r="H100" s="120">
        <v>284616.76</v>
      </c>
    </row>
    <row r="101" spans="2:8">
      <c r="B101" s="119" t="s">
        <v>381</v>
      </c>
      <c r="C101" s="119" t="s">
        <v>231</v>
      </c>
      <c r="D101" s="119" t="s">
        <v>382</v>
      </c>
      <c r="E101" s="120">
        <v>-150800</v>
      </c>
      <c r="F101" s="120">
        <v>0</v>
      </c>
      <c r="G101" s="120">
        <v>0</v>
      </c>
      <c r="H101" s="120">
        <v>-150800</v>
      </c>
    </row>
    <row r="102" spans="2:8">
      <c r="B102" s="119" t="s">
        <v>383</v>
      </c>
      <c r="C102" s="119" t="s">
        <v>231</v>
      </c>
      <c r="D102" s="119" t="s">
        <v>384</v>
      </c>
      <c r="E102" s="120">
        <v>1474253.07</v>
      </c>
      <c r="F102" s="120">
        <v>0</v>
      </c>
      <c r="G102" s="120">
        <v>0</v>
      </c>
      <c r="H102" s="120">
        <v>1474253.07</v>
      </c>
    </row>
    <row r="103" spans="2:8">
      <c r="B103" s="119" t="s">
        <v>385</v>
      </c>
      <c r="C103" s="119" t="s">
        <v>231</v>
      </c>
      <c r="D103" s="119" t="s">
        <v>386</v>
      </c>
      <c r="E103" s="120">
        <v>2422491.0099999998</v>
      </c>
      <c r="F103" s="120">
        <v>0</v>
      </c>
      <c r="G103" s="120">
        <v>66235</v>
      </c>
      <c r="H103" s="120">
        <v>2356256.0099999998</v>
      </c>
    </row>
    <row r="104" spans="2:8">
      <c r="B104" s="119" t="s">
        <v>387</v>
      </c>
      <c r="C104" s="119" t="s">
        <v>231</v>
      </c>
      <c r="D104" s="119" t="s">
        <v>370</v>
      </c>
      <c r="E104" s="120">
        <v>-75971.28</v>
      </c>
      <c r="F104" s="120">
        <v>27817.02</v>
      </c>
      <c r="G104" s="120">
        <v>0</v>
      </c>
      <c r="H104" s="120">
        <v>-48154.26</v>
      </c>
    </row>
    <row r="105" spans="2:8">
      <c r="B105" s="119" t="s">
        <v>388</v>
      </c>
      <c r="C105" s="119" t="s">
        <v>231</v>
      </c>
      <c r="D105" s="119" t="s">
        <v>389</v>
      </c>
      <c r="E105" s="120">
        <v>401829.39</v>
      </c>
      <c r="F105" s="120">
        <v>0</v>
      </c>
      <c r="G105" s="120">
        <v>0</v>
      </c>
      <c r="H105" s="120">
        <v>401829.39</v>
      </c>
    </row>
    <row r="106" spans="2:8">
      <c r="B106" s="119" t="s">
        <v>390</v>
      </c>
      <c r="C106" s="119" t="s">
        <v>231</v>
      </c>
      <c r="D106" s="119" t="s">
        <v>391</v>
      </c>
      <c r="E106" s="120">
        <v>7300993.5499999998</v>
      </c>
      <c r="F106" s="120">
        <v>0</v>
      </c>
      <c r="G106" s="120">
        <v>2585252.34</v>
      </c>
      <c r="H106" s="120">
        <v>4715741.21</v>
      </c>
    </row>
    <row r="107" spans="2:8">
      <c r="B107" s="119" t="s">
        <v>392</v>
      </c>
      <c r="C107" s="119" t="s">
        <v>231</v>
      </c>
      <c r="D107" s="119" t="s">
        <v>393</v>
      </c>
      <c r="E107" s="120">
        <v>116715.92</v>
      </c>
      <c r="F107" s="120">
        <v>118265.36</v>
      </c>
      <c r="G107" s="120">
        <v>0</v>
      </c>
      <c r="H107" s="120">
        <v>234981.28</v>
      </c>
    </row>
    <row r="108" spans="2:8">
      <c r="B108" s="119" t="s">
        <v>394</v>
      </c>
      <c r="C108" s="119" t="s">
        <v>231</v>
      </c>
      <c r="D108" s="119" t="s">
        <v>395</v>
      </c>
      <c r="E108" s="120">
        <v>87485.91</v>
      </c>
      <c r="F108" s="120">
        <v>3265.57</v>
      </c>
      <c r="G108" s="120">
        <v>3265.57</v>
      </c>
      <c r="H108" s="120">
        <v>87485.91</v>
      </c>
    </row>
    <row r="109" spans="2:8">
      <c r="B109" s="119" t="s">
        <v>396</v>
      </c>
      <c r="C109" s="119" t="s">
        <v>231</v>
      </c>
      <c r="D109" s="119" t="s">
        <v>397</v>
      </c>
      <c r="E109" s="120">
        <v>-47506.15</v>
      </c>
      <c r="F109" s="120">
        <v>0</v>
      </c>
      <c r="G109" s="120">
        <v>0</v>
      </c>
      <c r="H109" s="120">
        <v>-47506.15</v>
      </c>
    </row>
    <row r="110" spans="2:8">
      <c r="B110" s="119" t="s">
        <v>398</v>
      </c>
      <c r="C110" s="119" t="s">
        <v>231</v>
      </c>
      <c r="D110" s="119" t="s">
        <v>399</v>
      </c>
      <c r="E110" s="120">
        <v>7574.51</v>
      </c>
      <c r="F110" s="120">
        <v>848.93</v>
      </c>
      <c r="G110" s="120">
        <v>0</v>
      </c>
      <c r="H110" s="120">
        <v>8423.44</v>
      </c>
    </row>
    <row r="111" spans="2:8">
      <c r="B111" s="119" t="s">
        <v>400</v>
      </c>
      <c r="C111" s="119" t="s">
        <v>231</v>
      </c>
      <c r="D111" s="119" t="s">
        <v>401</v>
      </c>
      <c r="E111" s="120">
        <v>172731.2</v>
      </c>
      <c r="F111" s="120">
        <v>0</v>
      </c>
      <c r="G111" s="120">
        <v>0</v>
      </c>
      <c r="H111" s="120">
        <v>172731.2</v>
      </c>
    </row>
    <row r="112" spans="2:8">
      <c r="B112" s="119" t="s">
        <v>402</v>
      </c>
      <c r="C112" s="119" t="s">
        <v>231</v>
      </c>
      <c r="D112" s="119" t="s">
        <v>403</v>
      </c>
      <c r="E112" s="120">
        <v>29000</v>
      </c>
      <c r="F112" s="120">
        <v>0</v>
      </c>
      <c r="G112" s="120">
        <v>0</v>
      </c>
      <c r="H112" s="120">
        <v>29000</v>
      </c>
    </row>
    <row r="113" spans="2:8">
      <c r="B113" s="119" t="s">
        <v>404</v>
      </c>
      <c r="C113" s="119" t="s">
        <v>231</v>
      </c>
      <c r="D113" s="119" t="s">
        <v>405</v>
      </c>
      <c r="E113" s="120">
        <v>251692.91</v>
      </c>
      <c r="F113" s="120">
        <v>0</v>
      </c>
      <c r="G113" s="120">
        <v>0</v>
      </c>
      <c r="H113" s="120">
        <v>251692.91</v>
      </c>
    </row>
    <row r="114" spans="2:8">
      <c r="B114" s="119" t="s">
        <v>406</v>
      </c>
      <c r="C114" s="119" t="s">
        <v>231</v>
      </c>
      <c r="D114" s="119" t="s">
        <v>407</v>
      </c>
      <c r="E114" s="120">
        <v>451.6</v>
      </c>
      <c r="F114" s="120">
        <v>0</v>
      </c>
      <c r="G114" s="120">
        <v>0</v>
      </c>
      <c r="H114" s="120">
        <v>451.6</v>
      </c>
    </row>
    <row r="115" spans="2:8">
      <c r="B115" s="119" t="s">
        <v>408</v>
      </c>
      <c r="C115" s="119" t="s">
        <v>231</v>
      </c>
      <c r="D115" s="119" t="s">
        <v>409</v>
      </c>
      <c r="E115" s="120">
        <v>15587.4</v>
      </c>
      <c r="F115" s="120">
        <v>0</v>
      </c>
      <c r="G115" s="120">
        <v>0</v>
      </c>
      <c r="H115" s="120">
        <v>15587.4</v>
      </c>
    </row>
    <row r="116" spans="2:8">
      <c r="B116" s="119" t="s">
        <v>410</v>
      </c>
      <c r="C116" s="119" t="s">
        <v>231</v>
      </c>
      <c r="D116" s="119" t="s">
        <v>411</v>
      </c>
      <c r="E116" s="120">
        <v>441896.7</v>
      </c>
      <c r="F116" s="120">
        <v>0</v>
      </c>
      <c r="G116" s="120">
        <v>0</v>
      </c>
      <c r="H116" s="120">
        <v>441896.7</v>
      </c>
    </row>
    <row r="117" spans="2:8">
      <c r="B117" s="119" t="s">
        <v>412</v>
      </c>
      <c r="C117" s="119" t="s">
        <v>231</v>
      </c>
      <c r="D117" s="119" t="s">
        <v>413</v>
      </c>
      <c r="E117" s="120">
        <v>244771.39</v>
      </c>
      <c r="F117" s="120">
        <v>0</v>
      </c>
      <c r="G117" s="120">
        <v>0</v>
      </c>
      <c r="H117" s="120">
        <v>244771.39</v>
      </c>
    </row>
    <row r="118" spans="2:8">
      <c r="B118" s="119" t="s">
        <v>414</v>
      </c>
      <c r="C118" s="119" t="s">
        <v>231</v>
      </c>
      <c r="D118" s="119" t="s">
        <v>415</v>
      </c>
      <c r="E118" s="120">
        <v>179300.52</v>
      </c>
      <c r="F118" s="120">
        <v>0</v>
      </c>
      <c r="G118" s="120">
        <v>0</v>
      </c>
      <c r="H118" s="120">
        <v>179300.52</v>
      </c>
    </row>
    <row r="119" spans="2:8">
      <c r="B119" s="119" t="s">
        <v>416</v>
      </c>
      <c r="C119" s="119" t="s">
        <v>231</v>
      </c>
      <c r="D119" s="119" t="s">
        <v>417</v>
      </c>
      <c r="E119" s="120">
        <v>1163752.29</v>
      </c>
      <c r="F119" s="120">
        <v>109062.1</v>
      </c>
      <c r="G119" s="120">
        <v>0</v>
      </c>
      <c r="H119" s="120">
        <v>1272814.3899999999</v>
      </c>
    </row>
    <row r="120" spans="2:8">
      <c r="B120" s="119" t="s">
        <v>418</v>
      </c>
      <c r="C120" s="119" t="s">
        <v>231</v>
      </c>
      <c r="D120" s="119" t="s">
        <v>419</v>
      </c>
      <c r="E120" s="120">
        <v>88359.35</v>
      </c>
      <c r="F120" s="120">
        <v>0</v>
      </c>
      <c r="G120" s="120">
        <v>0</v>
      </c>
      <c r="H120" s="120">
        <v>88359.35</v>
      </c>
    </row>
    <row r="121" spans="2:8">
      <c r="B121" s="119" t="s">
        <v>420</v>
      </c>
      <c r="C121" s="119" t="s">
        <v>231</v>
      </c>
      <c r="D121" s="119" t="s">
        <v>421</v>
      </c>
      <c r="E121" s="120">
        <v>660900.41</v>
      </c>
      <c r="F121" s="120">
        <v>0</v>
      </c>
      <c r="G121" s="120">
        <v>0</v>
      </c>
      <c r="H121" s="120">
        <v>660900.41</v>
      </c>
    </row>
    <row r="122" spans="2:8">
      <c r="B122" s="119" t="s">
        <v>422</v>
      </c>
      <c r="C122" s="119" t="s">
        <v>231</v>
      </c>
      <c r="D122" s="119" t="s">
        <v>423</v>
      </c>
      <c r="E122" s="120">
        <v>97944.26</v>
      </c>
      <c r="F122" s="120">
        <v>0</v>
      </c>
      <c r="G122" s="120">
        <v>0</v>
      </c>
      <c r="H122" s="120">
        <v>97944.26</v>
      </c>
    </row>
    <row r="123" spans="2:8">
      <c r="B123" s="119" t="s">
        <v>424</v>
      </c>
      <c r="C123" s="119" t="s">
        <v>231</v>
      </c>
      <c r="D123" s="119" t="s">
        <v>425</v>
      </c>
      <c r="E123" s="120">
        <v>25282361.399999999</v>
      </c>
      <c r="F123" s="120">
        <v>964343.3</v>
      </c>
      <c r="G123" s="120">
        <v>2938039.27</v>
      </c>
      <c r="H123" s="120">
        <v>23308665.43</v>
      </c>
    </row>
    <row r="124" spans="2:8">
      <c r="B124" s="119" t="s">
        <v>426</v>
      </c>
      <c r="C124" s="119" t="s">
        <v>231</v>
      </c>
      <c r="D124" s="119" t="s">
        <v>427</v>
      </c>
      <c r="E124" s="120">
        <v>412258.29</v>
      </c>
      <c r="F124" s="120">
        <v>0</v>
      </c>
      <c r="G124" s="120">
        <v>0</v>
      </c>
      <c r="H124" s="120">
        <v>412258.29</v>
      </c>
    </row>
    <row r="125" spans="2:8">
      <c r="B125" s="119" t="s">
        <v>428</v>
      </c>
      <c r="C125" s="119" t="s">
        <v>231</v>
      </c>
      <c r="D125" s="119" t="s">
        <v>429</v>
      </c>
      <c r="E125" s="120">
        <v>216310.13</v>
      </c>
      <c r="F125" s="120">
        <v>1026775.56</v>
      </c>
      <c r="G125" s="120">
        <v>90806.06</v>
      </c>
      <c r="H125" s="120">
        <v>1152279.6299999999</v>
      </c>
    </row>
    <row r="126" spans="2:8">
      <c r="B126" s="119" t="s">
        <v>430</v>
      </c>
      <c r="C126" s="119" t="s">
        <v>231</v>
      </c>
      <c r="D126" s="119" t="s">
        <v>431</v>
      </c>
      <c r="E126" s="120">
        <v>162400</v>
      </c>
      <c r="F126" s="120">
        <v>0</v>
      </c>
      <c r="G126" s="120">
        <v>0</v>
      </c>
      <c r="H126" s="120">
        <v>162400</v>
      </c>
    </row>
    <row r="127" spans="2:8">
      <c r="B127" s="119" t="s">
        <v>432</v>
      </c>
      <c r="C127" s="119" t="s">
        <v>231</v>
      </c>
      <c r="D127" s="119" t="s">
        <v>433</v>
      </c>
      <c r="E127" s="120">
        <v>234064.65</v>
      </c>
      <c r="F127" s="120">
        <v>0</v>
      </c>
      <c r="G127" s="120">
        <v>0</v>
      </c>
      <c r="H127" s="120">
        <v>234064.65</v>
      </c>
    </row>
    <row r="128" spans="2:8">
      <c r="B128" s="119" t="s">
        <v>434</v>
      </c>
      <c r="C128" s="119" t="s">
        <v>231</v>
      </c>
      <c r="D128" s="119" t="s">
        <v>435</v>
      </c>
      <c r="E128" s="120">
        <v>20500</v>
      </c>
      <c r="F128" s="120">
        <v>0</v>
      </c>
      <c r="G128" s="120">
        <v>0</v>
      </c>
      <c r="H128" s="120">
        <v>20500</v>
      </c>
    </row>
    <row r="129" spans="2:8">
      <c r="B129" s="119" t="s">
        <v>438</v>
      </c>
      <c r="C129" s="119" t="s">
        <v>231</v>
      </c>
      <c r="D129" s="119" t="s">
        <v>439</v>
      </c>
      <c r="E129" s="120">
        <v>31646.82</v>
      </c>
      <c r="F129" s="120">
        <v>0</v>
      </c>
      <c r="G129" s="120">
        <v>0</v>
      </c>
      <c r="H129" s="120">
        <v>31646.82</v>
      </c>
    </row>
    <row r="130" spans="2:8">
      <c r="B130" s="119" t="s">
        <v>1514</v>
      </c>
      <c r="C130" s="119" t="s">
        <v>231</v>
      </c>
      <c r="D130" s="119" t="s">
        <v>1515</v>
      </c>
      <c r="E130" s="120">
        <v>112347.4</v>
      </c>
      <c r="F130" s="120">
        <v>0</v>
      </c>
      <c r="G130" s="120">
        <v>112347.4</v>
      </c>
      <c r="H130" s="120">
        <v>0</v>
      </c>
    </row>
    <row r="131" spans="2:8">
      <c r="B131" s="119" t="s">
        <v>1516</v>
      </c>
      <c r="C131" s="119" t="s">
        <v>231</v>
      </c>
      <c r="D131" s="119" t="s">
        <v>1517</v>
      </c>
      <c r="E131" s="120">
        <v>12006</v>
      </c>
      <c r="F131" s="120">
        <v>0</v>
      </c>
      <c r="G131" s="120">
        <v>0</v>
      </c>
      <c r="H131" s="120">
        <v>12006</v>
      </c>
    </row>
    <row r="132" spans="2:8">
      <c r="B132" s="119" t="s">
        <v>1709</v>
      </c>
      <c r="C132" s="119" t="s">
        <v>231</v>
      </c>
      <c r="D132" s="119" t="s">
        <v>1710</v>
      </c>
      <c r="E132" s="120">
        <v>0</v>
      </c>
      <c r="F132" s="120">
        <v>3828</v>
      </c>
      <c r="G132" s="120">
        <v>3828</v>
      </c>
      <c r="H132" s="120">
        <v>0</v>
      </c>
    </row>
    <row r="133" spans="2:8">
      <c r="B133" s="119" t="s">
        <v>440</v>
      </c>
      <c r="C133" s="119" t="s">
        <v>231</v>
      </c>
      <c r="D133" s="119" t="s">
        <v>441</v>
      </c>
      <c r="E133" s="120">
        <v>-34839.4</v>
      </c>
      <c r="F133" s="120">
        <v>0</v>
      </c>
      <c r="G133" s="120">
        <v>0</v>
      </c>
      <c r="H133" s="120">
        <v>-34839.4</v>
      </c>
    </row>
    <row r="134" spans="2:8">
      <c r="B134" s="119" t="s">
        <v>442</v>
      </c>
      <c r="C134" s="119" t="s">
        <v>231</v>
      </c>
      <c r="D134" s="119" t="s">
        <v>443</v>
      </c>
      <c r="E134" s="120">
        <v>-34839.4</v>
      </c>
      <c r="F134" s="120">
        <v>0</v>
      </c>
      <c r="G134" s="120">
        <v>0</v>
      </c>
      <c r="H134" s="120">
        <v>-34839.4</v>
      </c>
    </row>
    <row r="135" spans="2:8">
      <c r="B135" s="119" t="s">
        <v>1518</v>
      </c>
      <c r="C135" s="119" t="s">
        <v>231</v>
      </c>
      <c r="D135" s="119" t="s">
        <v>444</v>
      </c>
      <c r="E135" s="120">
        <v>-9456682.0399999991</v>
      </c>
      <c r="F135" s="120">
        <v>68264.490000000005</v>
      </c>
      <c r="G135" s="120">
        <v>41838.89</v>
      </c>
      <c r="H135" s="120">
        <v>-9430256.4399999995</v>
      </c>
    </row>
    <row r="136" spans="2:8">
      <c r="B136" s="119" t="s">
        <v>445</v>
      </c>
      <c r="C136" s="119" t="s">
        <v>231</v>
      </c>
      <c r="D136" s="119" t="s">
        <v>446</v>
      </c>
      <c r="E136" s="120">
        <v>9800</v>
      </c>
      <c r="F136" s="120">
        <v>0</v>
      </c>
      <c r="G136" s="120">
        <v>0</v>
      </c>
      <c r="H136" s="120">
        <v>9800</v>
      </c>
    </row>
    <row r="137" spans="2:8">
      <c r="B137" s="119" t="s">
        <v>447</v>
      </c>
      <c r="C137" s="119" t="s">
        <v>231</v>
      </c>
      <c r="D137" s="119" t="s">
        <v>448</v>
      </c>
      <c r="E137" s="120">
        <v>-420549.84</v>
      </c>
      <c r="F137" s="120">
        <v>0</v>
      </c>
      <c r="G137" s="120">
        <v>0</v>
      </c>
      <c r="H137" s="120">
        <v>-420549.84</v>
      </c>
    </row>
    <row r="138" spans="2:8">
      <c r="B138" s="119" t="s">
        <v>449</v>
      </c>
      <c r="C138" s="119" t="s">
        <v>231</v>
      </c>
      <c r="D138" s="119" t="s">
        <v>450</v>
      </c>
      <c r="E138" s="120">
        <v>45000</v>
      </c>
      <c r="F138" s="120">
        <v>0</v>
      </c>
      <c r="G138" s="120">
        <v>0</v>
      </c>
      <c r="H138" s="120">
        <v>45000</v>
      </c>
    </row>
    <row r="139" spans="2:8">
      <c r="B139" s="119" t="s">
        <v>451</v>
      </c>
      <c r="C139" s="119" t="s">
        <v>231</v>
      </c>
      <c r="D139" s="119" t="s">
        <v>452</v>
      </c>
      <c r="E139" s="120">
        <v>-9128810.9600000009</v>
      </c>
      <c r="F139" s="120">
        <v>65768.570000000007</v>
      </c>
      <c r="G139" s="120">
        <v>39342.97</v>
      </c>
      <c r="H139" s="120">
        <v>-9102385.3599999994</v>
      </c>
    </row>
    <row r="140" spans="2:8">
      <c r="B140" s="119" t="s">
        <v>1519</v>
      </c>
      <c r="C140" s="119" t="s">
        <v>231</v>
      </c>
      <c r="D140" s="119" t="s">
        <v>1520</v>
      </c>
      <c r="E140" s="120">
        <v>44213.37</v>
      </c>
      <c r="F140" s="120">
        <v>0</v>
      </c>
      <c r="G140" s="120">
        <v>0</v>
      </c>
      <c r="H140" s="120">
        <v>44213.37</v>
      </c>
    </row>
    <row r="141" spans="2:8">
      <c r="B141" s="119" t="s">
        <v>453</v>
      </c>
      <c r="C141" s="119" t="s">
        <v>231</v>
      </c>
      <c r="D141" s="119" t="s">
        <v>454</v>
      </c>
      <c r="E141" s="120">
        <v>-4505211.21</v>
      </c>
      <c r="F141" s="120">
        <v>65768.570000000007</v>
      </c>
      <c r="G141" s="120">
        <v>39339.800000000003</v>
      </c>
      <c r="H141" s="120">
        <v>-4478782.4400000004</v>
      </c>
    </row>
    <row r="142" spans="2:8">
      <c r="B142" s="119" t="s">
        <v>1521</v>
      </c>
      <c r="C142" s="119" t="s">
        <v>231</v>
      </c>
      <c r="D142" s="119" t="s">
        <v>1522</v>
      </c>
      <c r="E142" s="120">
        <v>540304.06000000006</v>
      </c>
      <c r="F142" s="120">
        <v>0</v>
      </c>
      <c r="G142" s="120">
        <v>0</v>
      </c>
      <c r="H142" s="120">
        <v>540304.06000000006</v>
      </c>
    </row>
    <row r="143" spans="2:8">
      <c r="B143" s="119" t="s">
        <v>455</v>
      </c>
      <c r="C143" s="119" t="s">
        <v>231</v>
      </c>
      <c r="D143" s="119" t="s">
        <v>456</v>
      </c>
      <c r="E143" s="120">
        <v>10000</v>
      </c>
      <c r="F143" s="120">
        <v>0</v>
      </c>
      <c r="G143" s="120">
        <v>0</v>
      </c>
      <c r="H143" s="120">
        <v>10000</v>
      </c>
    </row>
    <row r="144" spans="2:8">
      <c r="B144" s="119" t="s">
        <v>1523</v>
      </c>
      <c r="C144" s="119" t="s">
        <v>231</v>
      </c>
      <c r="D144" s="119" t="s">
        <v>1524</v>
      </c>
      <c r="E144" s="120">
        <v>150.91</v>
      </c>
      <c r="F144" s="120">
        <v>0</v>
      </c>
      <c r="G144" s="120">
        <v>0</v>
      </c>
      <c r="H144" s="120">
        <v>150.91</v>
      </c>
    </row>
    <row r="145" spans="2:8">
      <c r="B145" s="119" t="s">
        <v>457</v>
      </c>
      <c r="C145" s="119" t="s">
        <v>231</v>
      </c>
      <c r="D145" s="119" t="s">
        <v>458</v>
      </c>
      <c r="E145" s="120">
        <v>86062.96</v>
      </c>
      <c r="F145" s="120">
        <v>0</v>
      </c>
      <c r="G145" s="120">
        <v>0</v>
      </c>
      <c r="H145" s="120">
        <v>86062.96</v>
      </c>
    </row>
    <row r="146" spans="2:8">
      <c r="B146" s="119" t="s">
        <v>1525</v>
      </c>
      <c r="C146" s="119" t="s">
        <v>231</v>
      </c>
      <c r="D146" s="119" t="s">
        <v>1526</v>
      </c>
      <c r="E146" s="120">
        <v>208898</v>
      </c>
      <c r="F146" s="120">
        <v>0</v>
      </c>
      <c r="G146" s="120">
        <v>0</v>
      </c>
      <c r="H146" s="120">
        <v>208898</v>
      </c>
    </row>
    <row r="147" spans="2:8">
      <c r="B147" s="119" t="s">
        <v>459</v>
      </c>
      <c r="C147" s="119" t="s">
        <v>231</v>
      </c>
      <c r="D147" s="119" t="s">
        <v>460</v>
      </c>
      <c r="E147" s="120">
        <v>318350.27</v>
      </c>
      <c r="F147" s="120">
        <v>0</v>
      </c>
      <c r="G147" s="120">
        <v>0</v>
      </c>
      <c r="H147" s="120">
        <v>318350.27</v>
      </c>
    </row>
    <row r="148" spans="2:8">
      <c r="B148" s="119" t="s">
        <v>461</v>
      </c>
      <c r="C148" s="119" t="s">
        <v>231</v>
      </c>
      <c r="D148" s="119" t="s">
        <v>462</v>
      </c>
      <c r="E148" s="120">
        <v>174547.76</v>
      </c>
      <c r="F148" s="120">
        <v>0</v>
      </c>
      <c r="G148" s="120">
        <v>0</v>
      </c>
      <c r="H148" s="120">
        <v>174547.76</v>
      </c>
    </row>
    <row r="149" spans="2:8">
      <c r="B149" s="119" t="s">
        <v>463</v>
      </c>
      <c r="C149" s="119" t="s">
        <v>231</v>
      </c>
      <c r="D149" s="119" t="s">
        <v>464</v>
      </c>
      <c r="E149" s="120">
        <v>20000</v>
      </c>
      <c r="F149" s="120">
        <v>0</v>
      </c>
      <c r="G149" s="120">
        <v>0</v>
      </c>
      <c r="H149" s="120">
        <v>20000</v>
      </c>
    </row>
    <row r="150" spans="2:8">
      <c r="B150" s="119" t="s">
        <v>465</v>
      </c>
      <c r="C150" s="119" t="s">
        <v>231</v>
      </c>
      <c r="D150" s="119" t="s">
        <v>466</v>
      </c>
      <c r="E150" s="120">
        <v>136012</v>
      </c>
      <c r="F150" s="120">
        <v>0</v>
      </c>
      <c r="G150" s="120">
        <v>0</v>
      </c>
      <c r="H150" s="120">
        <v>136012</v>
      </c>
    </row>
    <row r="151" spans="2:8">
      <c r="B151" s="119" t="s">
        <v>467</v>
      </c>
      <c r="C151" s="119" t="s">
        <v>231</v>
      </c>
      <c r="D151" s="119" t="s">
        <v>468</v>
      </c>
      <c r="E151" s="120">
        <v>910</v>
      </c>
      <c r="F151" s="120">
        <v>0</v>
      </c>
      <c r="G151" s="120">
        <v>0</v>
      </c>
      <c r="H151" s="120">
        <v>910</v>
      </c>
    </row>
    <row r="152" spans="2:8">
      <c r="B152" s="119" t="s">
        <v>469</v>
      </c>
      <c r="C152" s="119" t="s">
        <v>231</v>
      </c>
      <c r="D152" s="119" t="s">
        <v>470</v>
      </c>
      <c r="E152" s="120">
        <v>939.09</v>
      </c>
      <c r="F152" s="120">
        <v>0</v>
      </c>
      <c r="G152" s="120">
        <v>0</v>
      </c>
      <c r="H152" s="120">
        <v>939.09</v>
      </c>
    </row>
    <row r="153" spans="2:8">
      <c r="B153" s="119" t="s">
        <v>471</v>
      </c>
      <c r="C153" s="119" t="s">
        <v>231</v>
      </c>
      <c r="D153" s="119" t="s">
        <v>472</v>
      </c>
      <c r="E153" s="120">
        <v>916.45</v>
      </c>
      <c r="F153" s="120">
        <v>0</v>
      </c>
      <c r="G153" s="120">
        <v>0</v>
      </c>
      <c r="H153" s="120">
        <v>916.45</v>
      </c>
    </row>
    <row r="154" spans="2:8">
      <c r="B154" s="119" t="s">
        <v>473</v>
      </c>
      <c r="C154" s="119" t="s">
        <v>231</v>
      </c>
      <c r="D154" s="119" t="s">
        <v>474</v>
      </c>
      <c r="E154" s="120">
        <v>4229</v>
      </c>
      <c r="F154" s="120">
        <v>0</v>
      </c>
      <c r="G154" s="120">
        <v>0</v>
      </c>
      <c r="H154" s="120">
        <v>4229</v>
      </c>
    </row>
    <row r="155" spans="2:8">
      <c r="B155" s="119" t="s">
        <v>475</v>
      </c>
      <c r="C155" s="119" t="s">
        <v>231</v>
      </c>
      <c r="D155" s="119" t="s">
        <v>476</v>
      </c>
      <c r="E155" s="120">
        <v>10162.129999999999</v>
      </c>
      <c r="F155" s="120">
        <v>0</v>
      </c>
      <c r="G155" s="120">
        <v>0</v>
      </c>
      <c r="H155" s="120">
        <v>10162.129999999999</v>
      </c>
    </row>
    <row r="156" spans="2:8">
      <c r="B156" s="119" t="s">
        <v>477</v>
      </c>
      <c r="C156" s="119" t="s">
        <v>231</v>
      </c>
      <c r="D156" s="119" t="s">
        <v>478</v>
      </c>
      <c r="E156" s="120">
        <v>13194.48</v>
      </c>
      <c r="F156" s="120">
        <v>0</v>
      </c>
      <c r="G156" s="120">
        <v>0</v>
      </c>
      <c r="H156" s="120">
        <v>13194.48</v>
      </c>
    </row>
    <row r="157" spans="2:8">
      <c r="B157" s="119" t="s">
        <v>479</v>
      </c>
      <c r="C157" s="119" t="s">
        <v>231</v>
      </c>
      <c r="D157" s="119" t="s">
        <v>480</v>
      </c>
      <c r="E157" s="120">
        <v>1142.49</v>
      </c>
      <c r="F157" s="120">
        <v>0</v>
      </c>
      <c r="G157" s="120">
        <v>0</v>
      </c>
      <c r="H157" s="120">
        <v>1142.49</v>
      </c>
    </row>
    <row r="158" spans="2:8">
      <c r="B158" s="119" t="s">
        <v>481</v>
      </c>
      <c r="C158" s="119" t="s">
        <v>231</v>
      </c>
      <c r="D158" s="119" t="s">
        <v>482</v>
      </c>
      <c r="E158" s="120">
        <v>60194.06</v>
      </c>
      <c r="F158" s="120">
        <v>0</v>
      </c>
      <c r="G158" s="120">
        <v>0</v>
      </c>
      <c r="H158" s="120">
        <v>60194.06</v>
      </c>
    </row>
    <row r="159" spans="2:8">
      <c r="B159" s="119" t="s">
        <v>483</v>
      </c>
      <c r="C159" s="119" t="s">
        <v>231</v>
      </c>
      <c r="D159" s="119" t="s">
        <v>484</v>
      </c>
      <c r="E159" s="120">
        <v>37867.61</v>
      </c>
      <c r="F159" s="120">
        <v>0</v>
      </c>
      <c r="G159" s="120">
        <v>0</v>
      </c>
      <c r="H159" s="120">
        <v>37867.61</v>
      </c>
    </row>
    <row r="160" spans="2:8">
      <c r="B160" s="119" t="s">
        <v>485</v>
      </c>
      <c r="C160" s="119" t="s">
        <v>231</v>
      </c>
      <c r="D160" s="119" t="s">
        <v>486</v>
      </c>
      <c r="E160" s="120">
        <v>647</v>
      </c>
      <c r="F160" s="120">
        <v>0</v>
      </c>
      <c r="G160" s="120">
        <v>0</v>
      </c>
      <c r="H160" s="120">
        <v>647</v>
      </c>
    </row>
    <row r="161" spans="2:11">
      <c r="B161" s="119" t="s">
        <v>487</v>
      </c>
      <c r="C161" s="119" t="s">
        <v>231</v>
      </c>
      <c r="D161" s="119" t="s">
        <v>488</v>
      </c>
      <c r="E161" s="120">
        <v>12500</v>
      </c>
      <c r="F161" s="120">
        <v>0</v>
      </c>
      <c r="G161" s="120">
        <v>0</v>
      </c>
      <c r="H161" s="120">
        <v>12500</v>
      </c>
    </row>
    <row r="162" spans="2:11">
      <c r="B162" s="119" t="s">
        <v>489</v>
      </c>
      <c r="C162" s="119" t="s">
        <v>231</v>
      </c>
      <c r="D162" s="119" t="s">
        <v>490</v>
      </c>
      <c r="E162" s="120">
        <v>16221.13</v>
      </c>
      <c r="F162" s="120">
        <v>0</v>
      </c>
      <c r="G162" s="120">
        <v>0</v>
      </c>
      <c r="H162" s="120">
        <v>16221.13</v>
      </c>
    </row>
    <row r="163" spans="2:11">
      <c r="B163" s="119" t="s">
        <v>491</v>
      </c>
      <c r="C163" s="119" t="s">
        <v>231</v>
      </c>
      <c r="D163" s="119" t="s">
        <v>492</v>
      </c>
      <c r="E163" s="120">
        <v>-6321062.5199999996</v>
      </c>
      <c r="F163" s="120">
        <v>0</v>
      </c>
      <c r="G163" s="120">
        <v>3.17</v>
      </c>
      <c r="H163" s="120">
        <v>-6321065.6900000004</v>
      </c>
    </row>
    <row r="164" spans="2:11">
      <c r="B164" s="119" t="s">
        <v>493</v>
      </c>
      <c r="C164" s="119" t="s">
        <v>231</v>
      </c>
      <c r="D164" s="119" t="s">
        <v>494</v>
      </c>
      <c r="E164" s="120">
        <v>37878.76</v>
      </c>
      <c r="F164" s="120">
        <v>0</v>
      </c>
      <c r="G164" s="120">
        <v>0</v>
      </c>
      <c r="H164" s="120">
        <v>37878.76</v>
      </c>
    </row>
    <row r="165" spans="2:11">
      <c r="B165" s="119" t="s">
        <v>1711</v>
      </c>
      <c r="C165" s="119" t="s">
        <v>231</v>
      </c>
      <c r="D165" s="119" t="s">
        <v>1712</v>
      </c>
      <c r="E165" s="120">
        <v>0</v>
      </c>
      <c r="F165" s="120">
        <v>2495.92</v>
      </c>
      <c r="G165" s="120">
        <v>2495.92</v>
      </c>
      <c r="H165" s="120">
        <v>0</v>
      </c>
    </row>
    <row r="166" spans="2:11">
      <c r="B166" s="119" t="s">
        <v>1527</v>
      </c>
      <c r="C166" s="119" t="s">
        <v>231</v>
      </c>
      <c r="D166" s="119" t="s">
        <v>495</v>
      </c>
      <c r="E166" s="120">
        <v>42278677.590000004</v>
      </c>
      <c r="F166" s="120">
        <v>398077.25</v>
      </c>
      <c r="G166" s="120">
        <v>223.78</v>
      </c>
      <c r="H166" s="120">
        <v>42676531.060000002</v>
      </c>
    </row>
    <row r="167" spans="2:11">
      <c r="B167" s="119" t="s">
        <v>496</v>
      </c>
      <c r="C167" s="119" t="s">
        <v>231</v>
      </c>
      <c r="D167" s="119" t="s">
        <v>497</v>
      </c>
      <c r="E167" s="120">
        <v>5997041.9699999997</v>
      </c>
      <c r="F167" s="120">
        <v>396693.85</v>
      </c>
      <c r="G167" s="120">
        <v>0</v>
      </c>
      <c r="H167" s="120">
        <v>6393735.8200000003</v>
      </c>
      <c r="I167" s="288">
        <f>'Resumen P.P.'!F64-'Resumen P.P.'!F63</f>
        <v>396693.85550649161</v>
      </c>
      <c r="J167" s="288">
        <f>F167-I167</f>
        <v>-5.506491637788713E-3</v>
      </c>
      <c r="K167" s="119" t="s">
        <v>52</v>
      </c>
    </row>
    <row r="168" spans="2:11">
      <c r="B168" s="119" t="s">
        <v>498</v>
      </c>
      <c r="C168" s="119" t="s">
        <v>231</v>
      </c>
      <c r="D168" s="119" t="s">
        <v>499</v>
      </c>
      <c r="E168" s="120">
        <v>36026668</v>
      </c>
      <c r="F168" s="120">
        <v>0</v>
      </c>
      <c r="G168" s="120">
        <v>0</v>
      </c>
      <c r="H168" s="120">
        <v>36026668</v>
      </c>
      <c r="I168" s="357"/>
    </row>
    <row r="169" spans="2:11">
      <c r="B169" s="119" t="s">
        <v>500</v>
      </c>
      <c r="C169" s="119" t="s">
        <v>231</v>
      </c>
      <c r="D169" s="119" t="s">
        <v>501</v>
      </c>
      <c r="E169" s="120">
        <v>326.27</v>
      </c>
      <c r="F169" s="120">
        <v>0</v>
      </c>
      <c r="G169" s="120">
        <v>0</v>
      </c>
      <c r="H169" s="120">
        <v>326.27</v>
      </c>
    </row>
    <row r="170" spans="2:11">
      <c r="B170" s="119" t="s">
        <v>502</v>
      </c>
      <c r="C170" s="119" t="s">
        <v>231</v>
      </c>
      <c r="D170" s="119" t="s">
        <v>503</v>
      </c>
      <c r="E170" s="120">
        <v>254641.35</v>
      </c>
      <c r="F170" s="120">
        <v>1705.05</v>
      </c>
      <c r="G170" s="120">
        <v>223.78</v>
      </c>
      <c r="H170" s="120">
        <v>256122.62</v>
      </c>
    </row>
    <row r="171" spans="2:11">
      <c r="B171" s="119" t="s">
        <v>1528</v>
      </c>
      <c r="C171" s="119" t="s">
        <v>231</v>
      </c>
      <c r="D171" s="119" t="s">
        <v>504</v>
      </c>
      <c r="E171" s="120">
        <v>7233513</v>
      </c>
      <c r="F171" s="120">
        <v>0</v>
      </c>
      <c r="G171" s="120">
        <v>0</v>
      </c>
      <c r="H171" s="120">
        <v>7233513</v>
      </c>
    </row>
    <row r="172" spans="2:11">
      <c r="B172" s="119" t="s">
        <v>505</v>
      </c>
      <c r="C172" s="119" t="s">
        <v>231</v>
      </c>
      <c r="D172" s="119" t="s">
        <v>506</v>
      </c>
      <c r="E172" s="120">
        <v>7233513</v>
      </c>
      <c r="F172" s="120">
        <v>0</v>
      </c>
      <c r="G172" s="120">
        <v>0</v>
      </c>
      <c r="H172" s="120">
        <v>7233513</v>
      </c>
    </row>
    <row r="173" spans="2:11">
      <c r="B173" s="119" t="s">
        <v>1529</v>
      </c>
      <c r="C173" s="119" t="s">
        <v>231</v>
      </c>
      <c r="D173" s="119" t="s">
        <v>507</v>
      </c>
      <c r="E173" s="120">
        <v>6973885.96</v>
      </c>
      <c r="F173" s="120">
        <v>613498.86</v>
      </c>
      <c r="G173" s="120">
        <v>613498.86</v>
      </c>
      <c r="H173" s="120">
        <v>6973885.96</v>
      </c>
    </row>
    <row r="174" spans="2:11">
      <c r="B174" s="119" t="s">
        <v>508</v>
      </c>
      <c r="C174" s="119" t="s">
        <v>231</v>
      </c>
      <c r="D174" s="119" t="s">
        <v>509</v>
      </c>
      <c r="E174" s="120">
        <v>6972917.9900000002</v>
      </c>
      <c r="F174" s="120">
        <v>613498.86</v>
      </c>
      <c r="G174" s="120">
        <v>613498.86</v>
      </c>
      <c r="H174" s="120">
        <v>6972917.9900000002</v>
      </c>
    </row>
    <row r="175" spans="2:11">
      <c r="B175" s="119" t="s">
        <v>510</v>
      </c>
      <c r="C175" s="119" t="s">
        <v>231</v>
      </c>
      <c r="D175" s="119" t="s">
        <v>511</v>
      </c>
      <c r="E175" s="120">
        <v>6969762.9100000001</v>
      </c>
      <c r="F175" s="120">
        <v>612667.5</v>
      </c>
      <c r="G175" s="120">
        <v>612667.5</v>
      </c>
      <c r="H175" s="120">
        <v>6969762.9100000001</v>
      </c>
      <c r="I175" s="288">
        <f>'Aux. egresos'!AH1001</f>
        <v>612667.50079149159</v>
      </c>
      <c r="J175" s="288">
        <f>G175-I175</f>
        <v>-7.9149159137159586E-4</v>
      </c>
    </row>
    <row r="176" spans="2:11">
      <c r="B176" s="119" t="s">
        <v>512</v>
      </c>
      <c r="C176" s="119" t="s">
        <v>231</v>
      </c>
      <c r="D176" s="119" t="s">
        <v>513</v>
      </c>
      <c r="E176" s="120">
        <v>3155.08</v>
      </c>
      <c r="F176" s="120">
        <v>831.36</v>
      </c>
      <c r="G176" s="120">
        <v>831.36</v>
      </c>
      <c r="H176" s="120">
        <v>3155.08</v>
      </c>
      <c r="I176" s="288">
        <f>'Aux. egresos'!AI1001</f>
        <v>831.35786800000005</v>
      </c>
      <c r="J176" s="288">
        <f>G176-I176</f>
        <v>2.1319999999604988E-3</v>
      </c>
    </row>
    <row r="177" spans="2:8">
      <c r="B177" s="119" t="s">
        <v>514</v>
      </c>
      <c r="C177" s="119" t="s">
        <v>231</v>
      </c>
      <c r="D177" s="119" t="s">
        <v>515</v>
      </c>
      <c r="E177" s="120">
        <v>967.97</v>
      </c>
      <c r="F177" s="120">
        <v>0</v>
      </c>
      <c r="G177" s="120">
        <v>0</v>
      </c>
      <c r="H177" s="120">
        <v>967.97</v>
      </c>
    </row>
    <row r="178" spans="2:8">
      <c r="B178" s="119" t="s">
        <v>1530</v>
      </c>
      <c r="C178" s="119" t="s">
        <v>231</v>
      </c>
      <c r="D178" s="119" t="s">
        <v>516</v>
      </c>
      <c r="E178" s="120">
        <v>2628981.5299999998</v>
      </c>
      <c r="F178" s="120">
        <v>601222.69999999995</v>
      </c>
      <c r="G178" s="120">
        <v>613797.14</v>
      </c>
      <c r="H178" s="120">
        <v>2616407.09</v>
      </c>
    </row>
    <row r="179" spans="2:8">
      <c r="B179" s="119" t="s">
        <v>517</v>
      </c>
      <c r="C179" s="119" t="s">
        <v>231</v>
      </c>
      <c r="D179" s="119" t="s">
        <v>518</v>
      </c>
      <c r="E179" s="120">
        <v>2629039.11</v>
      </c>
      <c r="F179" s="120">
        <v>601219.29</v>
      </c>
      <c r="G179" s="120">
        <v>613797.14</v>
      </c>
      <c r="H179" s="120">
        <v>2616461.2599999998</v>
      </c>
    </row>
    <row r="180" spans="2:8">
      <c r="B180" s="119" t="s">
        <v>519</v>
      </c>
      <c r="C180" s="119" t="s">
        <v>231</v>
      </c>
      <c r="D180" s="119" t="s">
        <v>520</v>
      </c>
      <c r="E180" s="120">
        <v>-57.58</v>
      </c>
      <c r="F180" s="120">
        <v>3.41</v>
      </c>
      <c r="G180" s="120">
        <v>0</v>
      </c>
      <c r="H180" s="120">
        <v>-54.17</v>
      </c>
    </row>
    <row r="181" spans="2:8">
      <c r="B181" s="119" t="s">
        <v>1531</v>
      </c>
      <c r="C181" s="119" t="s">
        <v>231</v>
      </c>
      <c r="D181" s="119" t="s">
        <v>521</v>
      </c>
      <c r="E181" s="120">
        <v>552020.89</v>
      </c>
      <c r="F181" s="120">
        <v>0</v>
      </c>
      <c r="G181" s="120">
        <v>0</v>
      </c>
      <c r="H181" s="120">
        <v>552020.89</v>
      </c>
    </row>
    <row r="182" spans="2:8">
      <c r="B182" s="119" t="s">
        <v>522</v>
      </c>
      <c r="C182" s="119" t="s">
        <v>231</v>
      </c>
      <c r="D182" s="119" t="s">
        <v>523</v>
      </c>
      <c r="E182" s="120">
        <v>531941.46</v>
      </c>
      <c r="F182" s="120">
        <v>0</v>
      </c>
      <c r="G182" s="120">
        <v>0</v>
      </c>
      <c r="H182" s="120">
        <v>531941.46</v>
      </c>
    </row>
    <row r="183" spans="2:8">
      <c r="B183" s="119" t="s">
        <v>524</v>
      </c>
      <c r="C183" s="119" t="s">
        <v>231</v>
      </c>
      <c r="D183" s="119" t="s">
        <v>525</v>
      </c>
      <c r="E183" s="120">
        <v>2000</v>
      </c>
      <c r="F183" s="120">
        <v>0</v>
      </c>
      <c r="G183" s="120">
        <v>0</v>
      </c>
      <c r="H183" s="120">
        <v>2000</v>
      </c>
    </row>
    <row r="184" spans="2:8">
      <c r="B184" s="119" t="s">
        <v>526</v>
      </c>
      <c r="C184" s="119" t="s">
        <v>231</v>
      </c>
      <c r="D184" s="119" t="s">
        <v>527</v>
      </c>
      <c r="E184" s="120">
        <v>18079.43</v>
      </c>
      <c r="F184" s="120">
        <v>0</v>
      </c>
      <c r="G184" s="120">
        <v>0</v>
      </c>
      <c r="H184" s="120">
        <v>18079.43</v>
      </c>
    </row>
    <row r="185" spans="2:8">
      <c r="B185" s="119" t="s">
        <v>1532</v>
      </c>
      <c r="C185" s="119" t="s">
        <v>231</v>
      </c>
      <c r="D185" s="119" t="s">
        <v>528</v>
      </c>
      <c r="E185" s="120">
        <v>1586114.76</v>
      </c>
      <c r="F185" s="120">
        <v>0</v>
      </c>
      <c r="G185" s="120">
        <v>0</v>
      </c>
      <c r="H185" s="120">
        <v>1586114.76</v>
      </c>
    </row>
    <row r="186" spans="2:8">
      <c r="B186" s="119" t="s">
        <v>529</v>
      </c>
      <c r="C186" s="119" t="s">
        <v>231</v>
      </c>
      <c r="D186" s="119" t="s">
        <v>528</v>
      </c>
      <c r="E186" s="120">
        <v>1586114.76</v>
      </c>
      <c r="F186" s="120">
        <v>0</v>
      </c>
      <c r="G186" s="120">
        <v>0</v>
      </c>
      <c r="H186" s="120">
        <v>1586114.76</v>
      </c>
    </row>
    <row r="187" spans="2:8">
      <c r="B187" s="119" t="s">
        <v>530</v>
      </c>
      <c r="C187" s="119" t="s">
        <v>231</v>
      </c>
      <c r="D187" s="119" t="s">
        <v>531</v>
      </c>
      <c r="E187" s="120">
        <v>164364.42000000001</v>
      </c>
      <c r="F187" s="120">
        <v>0</v>
      </c>
      <c r="G187" s="120">
        <v>0</v>
      </c>
      <c r="H187" s="120">
        <v>164364.42000000001</v>
      </c>
    </row>
    <row r="188" spans="2:8">
      <c r="B188" s="119" t="s">
        <v>532</v>
      </c>
      <c r="C188" s="119" t="s">
        <v>231</v>
      </c>
      <c r="D188" s="119" t="s">
        <v>533</v>
      </c>
      <c r="E188" s="120">
        <v>4482.76</v>
      </c>
      <c r="F188" s="120">
        <v>0</v>
      </c>
      <c r="G188" s="120">
        <v>0</v>
      </c>
      <c r="H188" s="120">
        <v>4482.76</v>
      </c>
    </row>
    <row r="189" spans="2:8">
      <c r="B189" s="119" t="s">
        <v>534</v>
      </c>
      <c r="C189" s="119" t="s">
        <v>231</v>
      </c>
      <c r="D189" s="119" t="s">
        <v>535</v>
      </c>
      <c r="E189" s="120">
        <v>43979.3</v>
      </c>
      <c r="F189" s="120">
        <v>0</v>
      </c>
      <c r="G189" s="120">
        <v>0</v>
      </c>
      <c r="H189" s="120">
        <v>43979.3</v>
      </c>
    </row>
    <row r="190" spans="2:8">
      <c r="B190" s="119" t="s">
        <v>536</v>
      </c>
      <c r="C190" s="119" t="s">
        <v>231</v>
      </c>
      <c r="D190" s="119" t="s">
        <v>537</v>
      </c>
      <c r="E190" s="120">
        <v>214422.94</v>
      </c>
      <c r="F190" s="120">
        <v>0</v>
      </c>
      <c r="G190" s="120">
        <v>0</v>
      </c>
      <c r="H190" s="120">
        <v>214422.94</v>
      </c>
    </row>
    <row r="191" spans="2:8">
      <c r="B191" s="119" t="s">
        <v>538</v>
      </c>
      <c r="C191" s="119" t="s">
        <v>231</v>
      </c>
      <c r="D191" s="119" t="s">
        <v>539</v>
      </c>
      <c r="E191" s="120">
        <v>113820</v>
      </c>
      <c r="F191" s="120">
        <v>0</v>
      </c>
      <c r="G191" s="120">
        <v>0</v>
      </c>
      <c r="H191" s="120">
        <v>113820</v>
      </c>
    </row>
    <row r="192" spans="2:8">
      <c r="B192" s="119" t="s">
        <v>540</v>
      </c>
      <c r="C192" s="119" t="s">
        <v>231</v>
      </c>
      <c r="D192" s="119" t="s">
        <v>541</v>
      </c>
      <c r="E192" s="120">
        <v>39669.480000000003</v>
      </c>
      <c r="F192" s="120">
        <v>0</v>
      </c>
      <c r="G192" s="120">
        <v>0</v>
      </c>
      <c r="H192" s="120">
        <v>39669.480000000003</v>
      </c>
    </row>
    <row r="193" spans="2:8">
      <c r="B193" s="119" t="s">
        <v>542</v>
      </c>
      <c r="C193" s="119" t="s">
        <v>231</v>
      </c>
      <c r="D193" s="119" t="s">
        <v>543</v>
      </c>
      <c r="E193" s="120">
        <v>22100</v>
      </c>
      <c r="F193" s="120">
        <v>0</v>
      </c>
      <c r="G193" s="120">
        <v>0</v>
      </c>
      <c r="H193" s="120">
        <v>22100</v>
      </c>
    </row>
    <row r="194" spans="2:8">
      <c r="B194" s="119" t="s">
        <v>544</v>
      </c>
      <c r="C194" s="119" t="s">
        <v>231</v>
      </c>
      <c r="D194" s="119" t="s">
        <v>545</v>
      </c>
      <c r="E194" s="120">
        <v>192000</v>
      </c>
      <c r="F194" s="120">
        <v>0</v>
      </c>
      <c r="G194" s="120">
        <v>0</v>
      </c>
      <c r="H194" s="120">
        <v>192000</v>
      </c>
    </row>
    <row r="195" spans="2:8">
      <c r="B195" s="119" t="s">
        <v>546</v>
      </c>
      <c r="C195" s="119" t="s">
        <v>231</v>
      </c>
      <c r="D195" s="119" t="s">
        <v>547</v>
      </c>
      <c r="E195" s="120">
        <v>63400</v>
      </c>
      <c r="F195" s="120">
        <v>0</v>
      </c>
      <c r="G195" s="120">
        <v>0</v>
      </c>
      <c r="H195" s="120">
        <v>63400</v>
      </c>
    </row>
    <row r="196" spans="2:8">
      <c r="B196" s="119" t="s">
        <v>548</v>
      </c>
      <c r="C196" s="119" t="s">
        <v>231</v>
      </c>
      <c r="D196" s="119" t="s">
        <v>549</v>
      </c>
      <c r="E196" s="120">
        <v>480675.86</v>
      </c>
      <c r="F196" s="120">
        <v>0</v>
      </c>
      <c r="G196" s="120">
        <v>0</v>
      </c>
      <c r="H196" s="120">
        <v>480675.86</v>
      </c>
    </row>
    <row r="197" spans="2:8">
      <c r="B197" s="119" t="s">
        <v>550</v>
      </c>
      <c r="C197" s="119" t="s">
        <v>231</v>
      </c>
      <c r="D197" s="119" t="s">
        <v>551</v>
      </c>
      <c r="E197" s="120">
        <v>247200</v>
      </c>
      <c r="F197" s="120">
        <v>0</v>
      </c>
      <c r="G197" s="120">
        <v>0</v>
      </c>
      <c r="H197" s="120">
        <v>247200</v>
      </c>
    </row>
    <row r="198" spans="2:8">
      <c r="B198" s="119" t="s">
        <v>1533</v>
      </c>
      <c r="C198" s="119" t="s">
        <v>231</v>
      </c>
      <c r="D198" s="119" t="s">
        <v>552</v>
      </c>
      <c r="E198" s="120">
        <v>2686360.3</v>
      </c>
      <c r="F198" s="120">
        <v>0</v>
      </c>
      <c r="G198" s="120">
        <v>0</v>
      </c>
      <c r="H198" s="120">
        <v>2686360.3</v>
      </c>
    </row>
    <row r="199" spans="2:8">
      <c r="B199" s="119" t="s">
        <v>553</v>
      </c>
      <c r="C199" s="119" t="s">
        <v>231</v>
      </c>
      <c r="D199" s="119" t="s">
        <v>552</v>
      </c>
      <c r="E199" s="120">
        <v>2686360.3</v>
      </c>
      <c r="F199" s="120">
        <v>0</v>
      </c>
      <c r="G199" s="120">
        <v>0</v>
      </c>
      <c r="H199" s="120">
        <v>2686360.3</v>
      </c>
    </row>
    <row r="200" spans="2:8">
      <c r="B200" s="119" t="s">
        <v>554</v>
      </c>
      <c r="C200" s="119" t="s">
        <v>231</v>
      </c>
      <c r="D200" s="119" t="s">
        <v>531</v>
      </c>
      <c r="E200" s="120">
        <v>132755.16</v>
      </c>
      <c r="F200" s="120">
        <v>0</v>
      </c>
      <c r="G200" s="120">
        <v>0</v>
      </c>
      <c r="H200" s="120">
        <v>132755.16</v>
      </c>
    </row>
    <row r="201" spans="2:8">
      <c r="B201" s="119" t="s">
        <v>555</v>
      </c>
      <c r="C201" s="119" t="s">
        <v>231</v>
      </c>
      <c r="D201" s="119" t="s">
        <v>533</v>
      </c>
      <c r="E201" s="120">
        <v>133913.78</v>
      </c>
      <c r="F201" s="120">
        <v>0</v>
      </c>
      <c r="G201" s="120">
        <v>0</v>
      </c>
      <c r="H201" s="120">
        <v>133913.78</v>
      </c>
    </row>
    <row r="202" spans="2:8">
      <c r="B202" s="119" t="s">
        <v>556</v>
      </c>
      <c r="C202" s="119" t="s">
        <v>231</v>
      </c>
      <c r="D202" s="119" t="s">
        <v>535</v>
      </c>
      <c r="E202" s="120">
        <v>402506.84</v>
      </c>
      <c r="F202" s="120">
        <v>0</v>
      </c>
      <c r="G202" s="120">
        <v>0</v>
      </c>
      <c r="H202" s="120">
        <v>402506.84</v>
      </c>
    </row>
    <row r="203" spans="2:8">
      <c r="B203" s="119" t="s">
        <v>557</v>
      </c>
      <c r="C203" s="119" t="s">
        <v>231</v>
      </c>
      <c r="D203" s="119" t="s">
        <v>537</v>
      </c>
      <c r="E203" s="120">
        <v>202215.5</v>
      </c>
      <c r="F203" s="120">
        <v>0</v>
      </c>
      <c r="G203" s="120">
        <v>0</v>
      </c>
      <c r="H203" s="120">
        <v>202215.5</v>
      </c>
    </row>
    <row r="204" spans="2:8">
      <c r="B204" s="119" t="s">
        <v>558</v>
      </c>
      <c r="C204" s="119" t="s">
        <v>231</v>
      </c>
      <c r="D204" s="119" t="s">
        <v>559</v>
      </c>
      <c r="E204" s="120">
        <v>235655.18</v>
      </c>
      <c r="F204" s="120">
        <v>0</v>
      </c>
      <c r="G204" s="120">
        <v>0</v>
      </c>
      <c r="H204" s="120">
        <v>235655.18</v>
      </c>
    </row>
    <row r="205" spans="2:8">
      <c r="B205" s="119" t="s">
        <v>560</v>
      </c>
      <c r="C205" s="119" t="s">
        <v>231</v>
      </c>
      <c r="D205" s="119" t="s">
        <v>561</v>
      </c>
      <c r="E205" s="120">
        <v>26132.66</v>
      </c>
      <c r="F205" s="120">
        <v>0</v>
      </c>
      <c r="G205" s="120">
        <v>0</v>
      </c>
      <c r="H205" s="120">
        <v>26132.66</v>
      </c>
    </row>
    <row r="206" spans="2:8">
      <c r="B206" s="119" t="s">
        <v>562</v>
      </c>
      <c r="C206" s="119" t="s">
        <v>231</v>
      </c>
      <c r="D206" s="119" t="s">
        <v>563</v>
      </c>
      <c r="E206" s="120">
        <v>25512.080000000002</v>
      </c>
      <c r="F206" s="120">
        <v>0</v>
      </c>
      <c r="G206" s="120">
        <v>0</v>
      </c>
      <c r="H206" s="120">
        <v>25512.080000000002</v>
      </c>
    </row>
    <row r="207" spans="2:8">
      <c r="B207" s="119" t="s">
        <v>564</v>
      </c>
      <c r="C207" s="119" t="s">
        <v>231</v>
      </c>
      <c r="D207" s="119" t="s">
        <v>565</v>
      </c>
      <c r="E207" s="120">
        <v>882181.92</v>
      </c>
      <c r="F207" s="120">
        <v>0</v>
      </c>
      <c r="G207" s="120">
        <v>0</v>
      </c>
      <c r="H207" s="120">
        <v>882181.92</v>
      </c>
    </row>
    <row r="208" spans="2:8">
      <c r="B208" s="119" t="s">
        <v>566</v>
      </c>
      <c r="C208" s="119" t="s">
        <v>231</v>
      </c>
      <c r="D208" s="119" t="s">
        <v>567</v>
      </c>
      <c r="E208" s="120">
        <v>29614.12</v>
      </c>
      <c r="F208" s="120">
        <v>0</v>
      </c>
      <c r="G208" s="120">
        <v>0</v>
      </c>
      <c r="H208" s="120">
        <v>29614.12</v>
      </c>
    </row>
    <row r="209" spans="2:8">
      <c r="B209" s="119" t="s">
        <v>568</v>
      </c>
      <c r="C209" s="119" t="s">
        <v>231</v>
      </c>
      <c r="D209" s="119" t="s">
        <v>569</v>
      </c>
      <c r="E209" s="120">
        <v>95966.28</v>
      </c>
      <c r="F209" s="120">
        <v>0</v>
      </c>
      <c r="G209" s="120">
        <v>0</v>
      </c>
      <c r="H209" s="120">
        <v>95966.28</v>
      </c>
    </row>
    <row r="210" spans="2:8">
      <c r="B210" s="119" t="s">
        <v>570</v>
      </c>
      <c r="C210" s="119" t="s">
        <v>231</v>
      </c>
      <c r="D210" s="119" t="s">
        <v>571</v>
      </c>
      <c r="E210" s="120">
        <v>29824.3</v>
      </c>
      <c r="F210" s="120">
        <v>0</v>
      </c>
      <c r="G210" s="120">
        <v>0</v>
      </c>
      <c r="H210" s="120">
        <v>29824.3</v>
      </c>
    </row>
    <row r="211" spans="2:8">
      <c r="B211" s="119" t="s">
        <v>572</v>
      </c>
      <c r="C211" s="119" t="s">
        <v>231</v>
      </c>
      <c r="D211" s="119" t="s">
        <v>573</v>
      </c>
      <c r="E211" s="120">
        <v>45329.279999999999</v>
      </c>
      <c r="F211" s="120">
        <v>0</v>
      </c>
      <c r="G211" s="120">
        <v>0</v>
      </c>
      <c r="H211" s="120">
        <v>45329.279999999999</v>
      </c>
    </row>
    <row r="212" spans="2:8">
      <c r="B212" s="119" t="s">
        <v>574</v>
      </c>
      <c r="C212" s="119" t="s">
        <v>231</v>
      </c>
      <c r="D212" s="119" t="s">
        <v>575</v>
      </c>
      <c r="E212" s="120">
        <v>122374.14</v>
      </c>
      <c r="F212" s="120">
        <v>0</v>
      </c>
      <c r="G212" s="120">
        <v>0</v>
      </c>
      <c r="H212" s="120">
        <v>122374.14</v>
      </c>
    </row>
    <row r="213" spans="2:8">
      <c r="B213" s="119" t="s">
        <v>576</v>
      </c>
      <c r="C213" s="119" t="s">
        <v>231</v>
      </c>
      <c r="D213" s="119" t="s">
        <v>577</v>
      </c>
      <c r="E213" s="120">
        <v>129563.78</v>
      </c>
      <c r="F213" s="120">
        <v>0</v>
      </c>
      <c r="G213" s="120">
        <v>0</v>
      </c>
      <c r="H213" s="120">
        <v>129563.78</v>
      </c>
    </row>
    <row r="214" spans="2:8">
      <c r="B214" s="119" t="s">
        <v>578</v>
      </c>
      <c r="C214" s="119" t="s">
        <v>231</v>
      </c>
      <c r="D214" s="119" t="s">
        <v>579</v>
      </c>
      <c r="E214" s="120">
        <v>43100</v>
      </c>
      <c r="F214" s="120">
        <v>0</v>
      </c>
      <c r="G214" s="120">
        <v>0</v>
      </c>
      <c r="H214" s="120">
        <v>43100</v>
      </c>
    </row>
    <row r="215" spans="2:8">
      <c r="B215" s="119" t="s">
        <v>580</v>
      </c>
      <c r="C215" s="119" t="s">
        <v>231</v>
      </c>
      <c r="D215" s="119" t="s">
        <v>581</v>
      </c>
      <c r="E215" s="120">
        <v>127992</v>
      </c>
      <c r="F215" s="120">
        <v>0</v>
      </c>
      <c r="G215" s="120">
        <v>0</v>
      </c>
      <c r="H215" s="120">
        <v>127992</v>
      </c>
    </row>
    <row r="216" spans="2:8">
      <c r="B216" s="119" t="s">
        <v>582</v>
      </c>
      <c r="C216" s="119" t="s">
        <v>231</v>
      </c>
      <c r="D216" s="119" t="s">
        <v>583</v>
      </c>
      <c r="E216" s="120">
        <v>21723.279999999999</v>
      </c>
      <c r="F216" s="120">
        <v>0</v>
      </c>
      <c r="G216" s="120">
        <v>0</v>
      </c>
      <c r="H216" s="120">
        <v>21723.279999999999</v>
      </c>
    </row>
    <row r="217" spans="2:8">
      <c r="B217" s="119" t="s">
        <v>1534</v>
      </c>
      <c r="C217" s="119" t="s">
        <v>584</v>
      </c>
      <c r="D217" s="119" t="s">
        <v>585</v>
      </c>
      <c r="E217" s="120">
        <v>2447531.7200000002</v>
      </c>
      <c r="F217" s="120">
        <v>0</v>
      </c>
      <c r="G217" s="120">
        <v>43985.3</v>
      </c>
      <c r="H217" s="120">
        <v>2491517.02</v>
      </c>
    </row>
    <row r="218" spans="2:8">
      <c r="B218" s="119" t="s">
        <v>586</v>
      </c>
      <c r="C218" s="119" t="s">
        <v>584</v>
      </c>
      <c r="D218" s="119" t="s">
        <v>587</v>
      </c>
      <c r="E218" s="120">
        <v>580229.04</v>
      </c>
      <c r="F218" s="120">
        <v>0</v>
      </c>
      <c r="G218" s="120">
        <v>24299</v>
      </c>
      <c r="H218" s="120">
        <v>604528.04</v>
      </c>
    </row>
    <row r="219" spans="2:8">
      <c r="B219" s="119" t="s">
        <v>588</v>
      </c>
      <c r="C219" s="119" t="s">
        <v>584</v>
      </c>
      <c r="D219" s="119" t="s">
        <v>589</v>
      </c>
      <c r="E219" s="120">
        <v>121341.39</v>
      </c>
      <c r="F219" s="120">
        <v>0</v>
      </c>
      <c r="G219" s="120">
        <v>553.15</v>
      </c>
      <c r="H219" s="120">
        <v>121894.54</v>
      </c>
    </row>
    <row r="220" spans="2:8">
      <c r="B220" s="119" t="s">
        <v>590</v>
      </c>
      <c r="C220" s="119" t="s">
        <v>584</v>
      </c>
      <c r="D220" s="119" t="s">
        <v>591</v>
      </c>
      <c r="E220" s="120">
        <v>7450.13</v>
      </c>
      <c r="F220" s="120">
        <v>0</v>
      </c>
      <c r="G220" s="120">
        <v>557.97</v>
      </c>
      <c r="H220" s="120">
        <v>8008.1</v>
      </c>
    </row>
    <row r="221" spans="2:8">
      <c r="B221" s="119" t="s">
        <v>592</v>
      </c>
      <c r="C221" s="119" t="s">
        <v>584</v>
      </c>
      <c r="D221" s="119" t="s">
        <v>593</v>
      </c>
      <c r="E221" s="120">
        <v>37516.410000000003</v>
      </c>
      <c r="F221" s="120">
        <v>0</v>
      </c>
      <c r="G221" s="120">
        <v>1677.11</v>
      </c>
      <c r="H221" s="120">
        <v>39193.519999999997</v>
      </c>
    </row>
    <row r="222" spans="2:8">
      <c r="B222" s="119" t="s">
        <v>594</v>
      </c>
      <c r="C222" s="119" t="s">
        <v>584</v>
      </c>
      <c r="D222" s="119" t="s">
        <v>595</v>
      </c>
      <c r="E222" s="120">
        <v>97341.58</v>
      </c>
      <c r="F222" s="120">
        <v>0</v>
      </c>
      <c r="G222" s="120">
        <v>842.56</v>
      </c>
      <c r="H222" s="120">
        <v>98184.14</v>
      </c>
    </row>
    <row r="223" spans="2:8">
      <c r="B223" s="119" t="s">
        <v>596</v>
      </c>
      <c r="C223" s="119" t="s">
        <v>584</v>
      </c>
      <c r="D223" s="119" t="s">
        <v>597</v>
      </c>
      <c r="E223" s="120">
        <v>68335.11</v>
      </c>
      <c r="F223" s="120">
        <v>0</v>
      </c>
      <c r="G223" s="120">
        <v>981.91</v>
      </c>
      <c r="H223" s="120">
        <v>69317.02</v>
      </c>
    </row>
    <row r="224" spans="2:8">
      <c r="B224" s="119" t="s">
        <v>598</v>
      </c>
      <c r="C224" s="119" t="s">
        <v>584</v>
      </c>
      <c r="D224" s="119" t="s">
        <v>599</v>
      </c>
      <c r="E224" s="120">
        <v>248244.42</v>
      </c>
      <c r="F224" s="120">
        <v>0</v>
      </c>
      <c r="G224" s="120">
        <v>19686.3</v>
      </c>
      <c r="H224" s="120">
        <v>267930.71999999997</v>
      </c>
    </row>
    <row r="225" spans="2:8">
      <c r="B225" s="119" t="s">
        <v>600</v>
      </c>
      <c r="C225" s="119" t="s">
        <v>584</v>
      </c>
      <c r="D225" s="119" t="s">
        <v>601</v>
      </c>
      <c r="E225" s="120">
        <v>1867302.68</v>
      </c>
      <c r="F225" s="120">
        <v>0</v>
      </c>
      <c r="G225" s="120">
        <v>19686.3</v>
      </c>
      <c r="H225" s="120">
        <v>1886988.98</v>
      </c>
    </row>
    <row r="226" spans="2:8">
      <c r="B226" s="119" t="s">
        <v>602</v>
      </c>
      <c r="C226" s="119" t="s">
        <v>584</v>
      </c>
      <c r="D226" s="119" t="s">
        <v>603</v>
      </c>
      <c r="E226" s="120">
        <v>145220.62</v>
      </c>
      <c r="F226" s="120">
        <v>0</v>
      </c>
      <c r="G226" s="120">
        <v>0</v>
      </c>
      <c r="H226" s="120">
        <v>145220.62</v>
      </c>
    </row>
    <row r="227" spans="2:8">
      <c r="B227" s="119" t="s">
        <v>604</v>
      </c>
      <c r="C227" s="119" t="s">
        <v>584</v>
      </c>
      <c r="D227" s="119" t="s">
        <v>605</v>
      </c>
      <c r="E227" s="120">
        <v>133899.72</v>
      </c>
      <c r="F227" s="120">
        <v>0</v>
      </c>
      <c r="G227" s="120">
        <v>0</v>
      </c>
      <c r="H227" s="120">
        <v>133899.72</v>
      </c>
    </row>
    <row r="228" spans="2:8">
      <c r="B228" s="119" t="s">
        <v>606</v>
      </c>
      <c r="C228" s="119" t="s">
        <v>584</v>
      </c>
      <c r="D228" s="119" t="s">
        <v>607</v>
      </c>
      <c r="E228" s="120">
        <v>451633.28</v>
      </c>
      <c r="F228" s="120">
        <v>0</v>
      </c>
      <c r="G228" s="120">
        <v>0</v>
      </c>
      <c r="H228" s="120">
        <v>451633.28</v>
      </c>
    </row>
    <row r="229" spans="2:8">
      <c r="B229" s="119" t="s">
        <v>608</v>
      </c>
      <c r="C229" s="119" t="s">
        <v>584</v>
      </c>
      <c r="D229" s="119" t="s">
        <v>609</v>
      </c>
      <c r="E229" s="120">
        <v>202215.2</v>
      </c>
      <c r="F229" s="120">
        <v>0</v>
      </c>
      <c r="G229" s="120">
        <v>0</v>
      </c>
      <c r="H229" s="120">
        <v>202215.2</v>
      </c>
    </row>
    <row r="230" spans="2:8">
      <c r="B230" s="119" t="s">
        <v>610</v>
      </c>
      <c r="C230" s="119" t="s">
        <v>584</v>
      </c>
      <c r="D230" s="119" t="s">
        <v>611</v>
      </c>
      <c r="E230" s="120">
        <v>249363.42</v>
      </c>
      <c r="F230" s="120">
        <v>0</v>
      </c>
      <c r="G230" s="120">
        <v>19367.400000000001</v>
      </c>
      <c r="H230" s="120">
        <v>268730.82</v>
      </c>
    </row>
    <row r="231" spans="2:8">
      <c r="B231" s="119" t="s">
        <v>612</v>
      </c>
      <c r="C231" s="119" t="s">
        <v>584</v>
      </c>
      <c r="D231" s="119" t="s">
        <v>613</v>
      </c>
      <c r="E231" s="120">
        <v>20090.7</v>
      </c>
      <c r="F231" s="120">
        <v>0</v>
      </c>
      <c r="G231" s="120">
        <v>318.89999999999998</v>
      </c>
      <c r="H231" s="120">
        <v>20409.599999999999</v>
      </c>
    </row>
    <row r="232" spans="2:8">
      <c r="B232" s="119" t="s">
        <v>614</v>
      </c>
      <c r="C232" s="119" t="s">
        <v>584</v>
      </c>
      <c r="D232" s="119" t="s">
        <v>615</v>
      </c>
      <c r="E232" s="120">
        <v>664879.74</v>
      </c>
      <c r="F232" s="120">
        <v>0</v>
      </c>
      <c r="G232" s="120">
        <v>0</v>
      </c>
      <c r="H232" s="120">
        <v>664879.74</v>
      </c>
    </row>
    <row r="233" spans="2:8">
      <c r="B233" s="119" t="s">
        <v>1535</v>
      </c>
      <c r="C233" s="119" t="s">
        <v>231</v>
      </c>
      <c r="D233" s="119" t="s">
        <v>616</v>
      </c>
      <c r="E233" s="120">
        <v>2244245.62</v>
      </c>
      <c r="F233" s="120">
        <v>0</v>
      </c>
      <c r="G233" s="120">
        <v>0</v>
      </c>
      <c r="H233" s="120">
        <v>2244245.62</v>
      </c>
    </row>
    <row r="234" spans="2:8">
      <c r="B234" s="119" t="s">
        <v>617</v>
      </c>
      <c r="C234" s="119" t="s">
        <v>231</v>
      </c>
      <c r="D234" s="119" t="s">
        <v>618</v>
      </c>
      <c r="E234" s="120">
        <v>2244245.62</v>
      </c>
      <c r="F234" s="120">
        <v>0</v>
      </c>
      <c r="G234" s="120">
        <v>0</v>
      </c>
      <c r="H234" s="120">
        <v>2244245.62</v>
      </c>
    </row>
    <row r="235" spans="2:8">
      <c r="B235" s="119" t="s">
        <v>619</v>
      </c>
      <c r="C235" s="119" t="s">
        <v>231</v>
      </c>
      <c r="D235" s="119" t="s">
        <v>620</v>
      </c>
      <c r="E235" s="120">
        <v>1316245.52</v>
      </c>
      <c r="F235" s="120">
        <v>0</v>
      </c>
      <c r="G235" s="120">
        <v>0</v>
      </c>
      <c r="H235" s="120">
        <v>1316245.52</v>
      </c>
    </row>
    <row r="236" spans="2:8">
      <c r="B236" s="119" t="s">
        <v>621</v>
      </c>
      <c r="C236" s="119" t="s">
        <v>231</v>
      </c>
      <c r="D236" s="119" t="s">
        <v>622</v>
      </c>
      <c r="E236" s="120">
        <v>0.1</v>
      </c>
      <c r="F236" s="120">
        <v>0</v>
      </c>
      <c r="G236" s="120">
        <v>0</v>
      </c>
      <c r="H236" s="120">
        <v>0.1</v>
      </c>
    </row>
    <row r="237" spans="2:8">
      <c r="B237" s="119" t="s">
        <v>623</v>
      </c>
      <c r="C237" s="119" t="s">
        <v>231</v>
      </c>
      <c r="D237" s="119" t="s">
        <v>624</v>
      </c>
      <c r="E237" s="120">
        <v>928000</v>
      </c>
      <c r="F237" s="120">
        <v>0</v>
      </c>
      <c r="G237" s="120">
        <v>0</v>
      </c>
      <c r="H237" s="120">
        <v>928000</v>
      </c>
    </row>
    <row r="238" spans="2:8">
      <c r="B238" s="119" t="s">
        <v>1536</v>
      </c>
      <c r="C238" s="119" t="s">
        <v>231</v>
      </c>
      <c r="D238" s="119" t="s">
        <v>625</v>
      </c>
      <c r="E238" s="120">
        <v>6529</v>
      </c>
      <c r="F238" s="120">
        <v>0</v>
      </c>
      <c r="G238" s="120">
        <v>0</v>
      </c>
      <c r="H238" s="120">
        <v>6529</v>
      </c>
    </row>
    <row r="239" spans="2:8">
      <c r="B239" s="119" t="s">
        <v>626</v>
      </c>
      <c r="C239" s="119" t="s">
        <v>231</v>
      </c>
      <c r="D239" s="119" t="s">
        <v>625</v>
      </c>
      <c r="E239" s="120">
        <v>6529</v>
      </c>
      <c r="F239" s="120">
        <v>0</v>
      </c>
      <c r="G239" s="120">
        <v>0</v>
      </c>
      <c r="H239" s="120">
        <v>6529</v>
      </c>
    </row>
    <row r="240" spans="2:8">
      <c r="B240" s="119" t="s">
        <v>1537</v>
      </c>
      <c r="C240" s="119" t="s">
        <v>584</v>
      </c>
      <c r="D240" s="119" t="s">
        <v>627</v>
      </c>
      <c r="E240" s="120">
        <v>30975866.84</v>
      </c>
      <c r="F240" s="120">
        <v>5536688.5899999999</v>
      </c>
      <c r="G240" s="120">
        <v>5212844.47</v>
      </c>
      <c r="H240" s="120">
        <v>30652022.719999999</v>
      </c>
    </row>
    <row r="241" spans="2:8">
      <c r="B241" s="119" t="s">
        <v>628</v>
      </c>
      <c r="C241" s="119" t="s">
        <v>584</v>
      </c>
      <c r="D241" s="119" t="s">
        <v>629</v>
      </c>
      <c r="E241" s="120">
        <v>30975866.84</v>
      </c>
      <c r="F241" s="120">
        <v>5536688.5899999999</v>
      </c>
      <c r="G241" s="120">
        <v>5212844.47</v>
      </c>
      <c r="H241" s="120">
        <v>30652022.719999999</v>
      </c>
    </row>
    <row r="242" spans="2:8">
      <c r="B242" s="119" t="s">
        <v>630</v>
      </c>
      <c r="C242" s="119" t="s">
        <v>584</v>
      </c>
      <c r="D242" s="119" t="s">
        <v>629</v>
      </c>
      <c r="E242" s="120">
        <v>-229834.78</v>
      </c>
      <c r="F242" s="120">
        <v>32773.480000000003</v>
      </c>
      <c r="G242" s="120">
        <v>32773.480000000003</v>
      </c>
      <c r="H242" s="120">
        <v>-229834.78</v>
      </c>
    </row>
    <row r="243" spans="2:8">
      <c r="B243" s="119" t="s">
        <v>1538</v>
      </c>
      <c r="C243" s="119" t="s">
        <v>584</v>
      </c>
      <c r="D243" s="119" t="s">
        <v>1539</v>
      </c>
      <c r="E243" s="120">
        <v>9400.5499999999993</v>
      </c>
      <c r="F243" s="120">
        <v>0</v>
      </c>
      <c r="G243" s="120">
        <v>0</v>
      </c>
      <c r="H243" s="120">
        <v>9400.5499999999993</v>
      </c>
    </row>
    <row r="244" spans="2:8">
      <c r="B244" s="119" t="s">
        <v>1540</v>
      </c>
      <c r="C244" s="119" t="s">
        <v>584</v>
      </c>
      <c r="D244" s="119" t="s">
        <v>1541</v>
      </c>
      <c r="E244" s="120">
        <v>21049.360000000001</v>
      </c>
      <c r="F244" s="120">
        <v>0</v>
      </c>
      <c r="G244" s="120">
        <v>0</v>
      </c>
      <c r="H244" s="120">
        <v>21049.360000000001</v>
      </c>
    </row>
    <row r="245" spans="2:8">
      <c r="B245" s="119" t="s">
        <v>631</v>
      </c>
      <c r="C245" s="119" t="s">
        <v>584</v>
      </c>
      <c r="D245" s="119" t="s">
        <v>632</v>
      </c>
      <c r="E245" s="120">
        <v>43062.400000000001</v>
      </c>
      <c r="F245" s="120">
        <v>0</v>
      </c>
      <c r="G245" s="120">
        <v>0</v>
      </c>
      <c r="H245" s="120">
        <v>43062.400000000001</v>
      </c>
    </row>
    <row r="246" spans="2:8">
      <c r="B246" s="119" t="s">
        <v>633</v>
      </c>
      <c r="C246" s="119" t="s">
        <v>584</v>
      </c>
      <c r="D246" s="119" t="s">
        <v>634</v>
      </c>
      <c r="E246" s="120">
        <v>983043.97</v>
      </c>
      <c r="F246" s="120">
        <v>0</v>
      </c>
      <c r="G246" s="120">
        <v>0</v>
      </c>
      <c r="H246" s="120">
        <v>983043.97</v>
      </c>
    </row>
    <row r="247" spans="2:8">
      <c r="B247" s="119" t="s">
        <v>1542</v>
      </c>
      <c r="C247" s="119" t="s">
        <v>584</v>
      </c>
      <c r="D247" s="119" t="s">
        <v>955</v>
      </c>
      <c r="E247" s="120">
        <v>132</v>
      </c>
      <c r="F247" s="120">
        <v>0</v>
      </c>
      <c r="G247" s="120">
        <v>0</v>
      </c>
      <c r="H247" s="120">
        <v>132</v>
      </c>
    </row>
    <row r="248" spans="2:8">
      <c r="B248" s="119" t="s">
        <v>635</v>
      </c>
      <c r="C248" s="119" t="s">
        <v>584</v>
      </c>
      <c r="D248" s="119" t="s">
        <v>636</v>
      </c>
      <c r="E248" s="120">
        <v>19231.96</v>
      </c>
      <c r="F248" s="120">
        <v>0</v>
      </c>
      <c r="G248" s="120">
        <v>0</v>
      </c>
      <c r="H248" s="120">
        <v>19231.96</v>
      </c>
    </row>
    <row r="249" spans="2:8">
      <c r="B249" s="119" t="s">
        <v>637</v>
      </c>
      <c r="C249" s="119" t="s">
        <v>584</v>
      </c>
      <c r="D249" s="119" t="s">
        <v>638</v>
      </c>
      <c r="E249" s="120">
        <v>4804.01</v>
      </c>
      <c r="F249" s="120">
        <v>18592</v>
      </c>
      <c r="G249" s="120">
        <v>35256.480000000003</v>
      </c>
      <c r="H249" s="120">
        <v>21468.49</v>
      </c>
    </row>
    <row r="250" spans="2:8">
      <c r="B250" s="119" t="s">
        <v>1543</v>
      </c>
      <c r="C250" s="119" t="s">
        <v>584</v>
      </c>
      <c r="D250" s="119" t="s">
        <v>1544</v>
      </c>
      <c r="E250" s="120">
        <v>24246</v>
      </c>
      <c r="F250" s="120">
        <v>0</v>
      </c>
      <c r="G250" s="120">
        <v>0</v>
      </c>
      <c r="H250" s="120">
        <v>24246</v>
      </c>
    </row>
    <row r="251" spans="2:8">
      <c r="B251" s="119" t="s">
        <v>639</v>
      </c>
      <c r="C251" s="119" t="s">
        <v>584</v>
      </c>
      <c r="D251" s="119" t="s">
        <v>640</v>
      </c>
      <c r="E251" s="120">
        <v>39759.06</v>
      </c>
      <c r="F251" s="120">
        <v>0</v>
      </c>
      <c r="G251" s="120">
        <v>0</v>
      </c>
      <c r="H251" s="120">
        <v>39759.06</v>
      </c>
    </row>
    <row r="252" spans="2:8">
      <c r="B252" s="119" t="s">
        <v>641</v>
      </c>
      <c r="C252" s="119" t="s">
        <v>584</v>
      </c>
      <c r="D252" s="119" t="s">
        <v>642</v>
      </c>
      <c r="E252" s="120">
        <v>205841.92000000001</v>
      </c>
      <c r="F252" s="120">
        <v>0</v>
      </c>
      <c r="G252" s="120">
        <v>0</v>
      </c>
      <c r="H252" s="120">
        <v>205841.92000000001</v>
      </c>
    </row>
    <row r="253" spans="2:8">
      <c r="B253" s="119" t="s">
        <v>1545</v>
      </c>
      <c r="C253" s="119" t="s">
        <v>584</v>
      </c>
      <c r="D253" s="119" t="s">
        <v>1546</v>
      </c>
      <c r="E253" s="120">
        <v>4060</v>
      </c>
      <c r="F253" s="120">
        <v>0</v>
      </c>
      <c r="G253" s="120">
        <v>0</v>
      </c>
      <c r="H253" s="120">
        <v>4060</v>
      </c>
    </row>
    <row r="254" spans="2:8">
      <c r="B254" s="119" t="s">
        <v>1547</v>
      </c>
      <c r="C254" s="119" t="s">
        <v>584</v>
      </c>
      <c r="D254" s="119" t="s">
        <v>1548</v>
      </c>
      <c r="E254" s="120">
        <v>515412.84</v>
      </c>
      <c r="F254" s="120">
        <v>0</v>
      </c>
      <c r="G254" s="120">
        <v>0</v>
      </c>
      <c r="H254" s="120">
        <v>515412.84</v>
      </c>
    </row>
    <row r="255" spans="2:8">
      <c r="B255" s="119" t="s">
        <v>1549</v>
      </c>
      <c r="C255" s="119" t="s">
        <v>584</v>
      </c>
      <c r="D255" s="119" t="s">
        <v>1550</v>
      </c>
      <c r="E255" s="120">
        <v>8410</v>
      </c>
      <c r="F255" s="120">
        <v>0</v>
      </c>
      <c r="G255" s="120">
        <v>0</v>
      </c>
      <c r="H255" s="120">
        <v>8410</v>
      </c>
    </row>
    <row r="256" spans="2:8">
      <c r="B256" s="119" t="s">
        <v>643</v>
      </c>
      <c r="C256" s="119" t="s">
        <v>584</v>
      </c>
      <c r="D256" s="119" t="s">
        <v>644</v>
      </c>
      <c r="E256" s="120">
        <v>-174.31</v>
      </c>
      <c r="F256" s="120">
        <v>0</v>
      </c>
      <c r="G256" s="120">
        <v>16226.4</v>
      </c>
      <c r="H256" s="120">
        <v>16052.09</v>
      </c>
    </row>
    <row r="257" spans="2:8">
      <c r="B257" s="119" t="s">
        <v>645</v>
      </c>
      <c r="C257" s="119" t="s">
        <v>584</v>
      </c>
      <c r="D257" s="119" t="s">
        <v>646</v>
      </c>
      <c r="E257" s="120">
        <v>11000</v>
      </c>
      <c r="F257" s="120">
        <v>29000</v>
      </c>
      <c r="G257" s="120">
        <v>0</v>
      </c>
      <c r="H257" s="120">
        <v>-18000</v>
      </c>
    </row>
    <row r="258" spans="2:8">
      <c r="B258" s="119" t="s">
        <v>1551</v>
      </c>
      <c r="C258" s="119" t="s">
        <v>584</v>
      </c>
      <c r="D258" s="119" t="s">
        <v>1552</v>
      </c>
      <c r="E258" s="120">
        <v>22040</v>
      </c>
      <c r="F258" s="120">
        <v>0</v>
      </c>
      <c r="G258" s="120">
        <v>0</v>
      </c>
      <c r="H258" s="120">
        <v>22040</v>
      </c>
    </row>
    <row r="259" spans="2:8">
      <c r="B259" s="119" t="s">
        <v>1553</v>
      </c>
      <c r="C259" s="119" t="s">
        <v>584</v>
      </c>
      <c r="D259" s="119" t="s">
        <v>1554</v>
      </c>
      <c r="E259" s="120">
        <v>54009</v>
      </c>
      <c r="F259" s="120">
        <v>0</v>
      </c>
      <c r="G259" s="120">
        <v>0</v>
      </c>
      <c r="H259" s="120">
        <v>54009</v>
      </c>
    </row>
    <row r="260" spans="2:8">
      <c r="B260" s="119" t="s">
        <v>647</v>
      </c>
      <c r="C260" s="119" t="s">
        <v>584</v>
      </c>
      <c r="D260" s="119" t="s">
        <v>648</v>
      </c>
      <c r="E260" s="120">
        <v>789109.86</v>
      </c>
      <c r="F260" s="120">
        <v>0</v>
      </c>
      <c r="G260" s="120">
        <v>0</v>
      </c>
      <c r="H260" s="120">
        <v>789109.86</v>
      </c>
    </row>
    <row r="261" spans="2:8">
      <c r="B261" s="119" t="s">
        <v>1555</v>
      </c>
      <c r="C261" s="119" t="s">
        <v>584</v>
      </c>
      <c r="D261" s="119" t="s">
        <v>1556</v>
      </c>
      <c r="E261" s="120">
        <v>2320</v>
      </c>
      <c r="F261" s="120">
        <v>0</v>
      </c>
      <c r="G261" s="120">
        <v>0</v>
      </c>
      <c r="H261" s="120">
        <v>2320</v>
      </c>
    </row>
    <row r="262" spans="2:8">
      <c r="B262" s="119" t="s">
        <v>649</v>
      </c>
      <c r="C262" s="119" t="s">
        <v>584</v>
      </c>
      <c r="D262" s="119" t="s">
        <v>650</v>
      </c>
      <c r="E262" s="120">
        <v>-1768</v>
      </c>
      <c r="F262" s="120">
        <v>154000</v>
      </c>
      <c r="G262" s="120">
        <v>255520</v>
      </c>
      <c r="H262" s="120">
        <v>99752</v>
      </c>
    </row>
    <row r="263" spans="2:8">
      <c r="B263" s="119" t="s">
        <v>1557</v>
      </c>
      <c r="C263" s="119" t="s">
        <v>584</v>
      </c>
      <c r="D263" s="119" t="s">
        <v>1558</v>
      </c>
      <c r="E263" s="120">
        <v>60</v>
      </c>
      <c r="F263" s="120">
        <v>0</v>
      </c>
      <c r="G263" s="120">
        <v>0</v>
      </c>
      <c r="H263" s="120">
        <v>60</v>
      </c>
    </row>
    <row r="264" spans="2:8">
      <c r="B264" s="119" t="s">
        <v>651</v>
      </c>
      <c r="C264" s="119" t="s">
        <v>584</v>
      </c>
      <c r="D264" s="119" t="s">
        <v>652</v>
      </c>
      <c r="E264" s="120">
        <v>216</v>
      </c>
      <c r="F264" s="120">
        <v>0</v>
      </c>
      <c r="G264" s="120">
        <v>0</v>
      </c>
      <c r="H264" s="120">
        <v>216</v>
      </c>
    </row>
    <row r="265" spans="2:8">
      <c r="B265" s="119" t="s">
        <v>653</v>
      </c>
      <c r="C265" s="119" t="s">
        <v>584</v>
      </c>
      <c r="D265" s="119" t="s">
        <v>654</v>
      </c>
      <c r="E265" s="120">
        <v>2305.56</v>
      </c>
      <c r="F265" s="120">
        <v>0</v>
      </c>
      <c r="G265" s="120">
        <v>0</v>
      </c>
      <c r="H265" s="120">
        <v>2305.56</v>
      </c>
    </row>
    <row r="266" spans="2:8">
      <c r="B266" s="119" t="s">
        <v>1559</v>
      </c>
      <c r="C266" s="119" t="s">
        <v>584</v>
      </c>
      <c r="D266" s="119" t="s">
        <v>1560</v>
      </c>
      <c r="E266" s="120">
        <v>124.88</v>
      </c>
      <c r="F266" s="120">
        <v>0</v>
      </c>
      <c r="G266" s="120">
        <v>0</v>
      </c>
      <c r="H266" s="120">
        <v>124.88</v>
      </c>
    </row>
    <row r="267" spans="2:8">
      <c r="B267" s="119" t="s">
        <v>1561</v>
      </c>
      <c r="C267" s="119" t="s">
        <v>584</v>
      </c>
      <c r="D267" s="119" t="s">
        <v>1562</v>
      </c>
      <c r="E267" s="120">
        <v>2329.84</v>
      </c>
      <c r="F267" s="120">
        <v>0</v>
      </c>
      <c r="G267" s="120">
        <v>0</v>
      </c>
      <c r="H267" s="120">
        <v>2329.84</v>
      </c>
    </row>
    <row r="268" spans="2:8">
      <c r="B268" s="119" t="s">
        <v>655</v>
      </c>
      <c r="C268" s="119" t="s">
        <v>584</v>
      </c>
      <c r="D268" s="119" t="s">
        <v>656</v>
      </c>
      <c r="E268" s="120">
        <v>818014.19</v>
      </c>
      <c r="F268" s="120">
        <v>38879.68</v>
      </c>
      <c r="G268" s="120">
        <v>0</v>
      </c>
      <c r="H268" s="120">
        <v>779134.51</v>
      </c>
    </row>
    <row r="269" spans="2:8">
      <c r="B269" s="119" t="s">
        <v>657</v>
      </c>
      <c r="C269" s="119" t="s">
        <v>584</v>
      </c>
      <c r="D269" s="119" t="s">
        <v>658</v>
      </c>
      <c r="E269" s="120">
        <v>101170.56</v>
      </c>
      <c r="F269" s="120">
        <v>0</v>
      </c>
      <c r="G269" s="120">
        <v>0</v>
      </c>
      <c r="H269" s="120">
        <v>101170.56</v>
      </c>
    </row>
    <row r="270" spans="2:8">
      <c r="B270" s="119" t="s">
        <v>659</v>
      </c>
      <c r="C270" s="119" t="s">
        <v>584</v>
      </c>
      <c r="D270" s="119" t="s">
        <v>660</v>
      </c>
      <c r="E270" s="120">
        <v>0.48</v>
      </c>
      <c r="F270" s="120">
        <v>0</v>
      </c>
      <c r="G270" s="120">
        <v>0</v>
      </c>
      <c r="H270" s="120">
        <v>0.48</v>
      </c>
    </row>
    <row r="271" spans="2:8">
      <c r="B271" s="119" t="s">
        <v>1563</v>
      </c>
      <c r="C271" s="119" t="s">
        <v>584</v>
      </c>
      <c r="D271" s="119" t="s">
        <v>1564</v>
      </c>
      <c r="E271" s="120">
        <v>35003.279999999999</v>
      </c>
      <c r="F271" s="120">
        <v>0</v>
      </c>
      <c r="G271" s="120">
        <v>0</v>
      </c>
      <c r="H271" s="120">
        <v>35003.279999999999</v>
      </c>
    </row>
    <row r="272" spans="2:8">
      <c r="B272" s="119" t="s">
        <v>661</v>
      </c>
      <c r="C272" s="119" t="s">
        <v>584</v>
      </c>
      <c r="D272" s="119" t="s">
        <v>662</v>
      </c>
      <c r="E272" s="120">
        <v>3208744.94</v>
      </c>
      <c r="F272" s="120">
        <v>26320</v>
      </c>
      <c r="G272" s="120">
        <v>28560</v>
      </c>
      <c r="H272" s="120">
        <v>3210984.94</v>
      </c>
    </row>
    <row r="273" spans="2:8">
      <c r="B273" s="119" t="s">
        <v>663</v>
      </c>
      <c r="C273" s="119" t="s">
        <v>584</v>
      </c>
      <c r="D273" s="119" t="s">
        <v>664</v>
      </c>
      <c r="E273" s="120">
        <v>16240</v>
      </c>
      <c r="F273" s="120">
        <v>0</v>
      </c>
      <c r="G273" s="120">
        <v>0</v>
      </c>
      <c r="H273" s="120">
        <v>16240</v>
      </c>
    </row>
    <row r="274" spans="2:8">
      <c r="B274" s="119" t="s">
        <v>665</v>
      </c>
      <c r="C274" s="119" t="s">
        <v>584</v>
      </c>
      <c r="D274" s="119" t="s">
        <v>666</v>
      </c>
      <c r="E274" s="120">
        <v>-27797.08</v>
      </c>
      <c r="F274" s="120">
        <v>0</v>
      </c>
      <c r="G274" s="120">
        <v>0</v>
      </c>
      <c r="H274" s="120">
        <v>-27797.08</v>
      </c>
    </row>
    <row r="275" spans="2:8">
      <c r="B275" s="119" t="s">
        <v>667</v>
      </c>
      <c r="C275" s="119" t="s">
        <v>584</v>
      </c>
      <c r="D275" s="119" t="s">
        <v>668</v>
      </c>
      <c r="E275" s="120">
        <v>155667.47</v>
      </c>
      <c r="F275" s="120">
        <v>0</v>
      </c>
      <c r="G275" s="120">
        <v>0</v>
      </c>
      <c r="H275" s="120">
        <v>155667.47</v>
      </c>
    </row>
    <row r="276" spans="2:8">
      <c r="B276" s="119" t="s">
        <v>669</v>
      </c>
      <c r="C276" s="119" t="s">
        <v>584</v>
      </c>
      <c r="D276" s="119" t="s">
        <v>670</v>
      </c>
      <c r="E276" s="120">
        <v>-78320</v>
      </c>
      <c r="F276" s="120">
        <v>143360</v>
      </c>
      <c r="G276" s="120">
        <v>0</v>
      </c>
      <c r="H276" s="120">
        <v>-221680</v>
      </c>
    </row>
    <row r="277" spans="2:8">
      <c r="B277" s="119" t="s">
        <v>671</v>
      </c>
      <c r="C277" s="119" t="s">
        <v>584</v>
      </c>
      <c r="D277" s="119" t="s">
        <v>672</v>
      </c>
      <c r="E277" s="120">
        <v>50204.83</v>
      </c>
      <c r="F277" s="120">
        <v>3542.64</v>
      </c>
      <c r="G277" s="120">
        <v>0</v>
      </c>
      <c r="H277" s="120">
        <v>46662.19</v>
      </c>
    </row>
    <row r="278" spans="2:8">
      <c r="B278" s="119" t="s">
        <v>673</v>
      </c>
      <c r="C278" s="119" t="s">
        <v>584</v>
      </c>
      <c r="D278" s="119" t="s">
        <v>674</v>
      </c>
      <c r="E278" s="120">
        <v>5058</v>
      </c>
      <c r="F278" s="120">
        <v>0</v>
      </c>
      <c r="G278" s="120">
        <v>0</v>
      </c>
      <c r="H278" s="120">
        <v>5058</v>
      </c>
    </row>
    <row r="279" spans="2:8">
      <c r="B279" s="119" t="s">
        <v>675</v>
      </c>
      <c r="C279" s="119" t="s">
        <v>584</v>
      </c>
      <c r="D279" s="119" t="s">
        <v>676</v>
      </c>
      <c r="E279" s="120">
        <v>5468.5</v>
      </c>
      <c r="F279" s="120">
        <v>86669.57</v>
      </c>
      <c r="G279" s="120">
        <v>25904.99</v>
      </c>
      <c r="H279" s="120">
        <v>-55296.08</v>
      </c>
    </row>
    <row r="280" spans="2:8">
      <c r="B280" s="119" t="s">
        <v>677</v>
      </c>
      <c r="C280" s="119" t="s">
        <v>584</v>
      </c>
      <c r="D280" s="119" t="s">
        <v>678</v>
      </c>
      <c r="E280" s="120">
        <v>-0.06</v>
      </c>
      <c r="F280" s="120">
        <v>0</v>
      </c>
      <c r="G280" s="120">
        <v>0</v>
      </c>
      <c r="H280" s="120">
        <v>-0.06</v>
      </c>
    </row>
    <row r="281" spans="2:8">
      <c r="B281" s="119" t="s">
        <v>679</v>
      </c>
      <c r="C281" s="119" t="s">
        <v>584</v>
      </c>
      <c r="D281" s="119" t="s">
        <v>680</v>
      </c>
      <c r="E281" s="120">
        <v>140312.5</v>
      </c>
      <c r="F281" s="120">
        <v>0</v>
      </c>
      <c r="G281" s="120">
        <v>0</v>
      </c>
      <c r="H281" s="120">
        <v>140312.5</v>
      </c>
    </row>
    <row r="282" spans="2:8">
      <c r="B282" s="119" t="s">
        <v>681</v>
      </c>
      <c r="C282" s="119" t="s">
        <v>584</v>
      </c>
      <c r="D282" s="119" t="s">
        <v>682</v>
      </c>
      <c r="E282" s="120">
        <v>29799.15</v>
      </c>
      <c r="F282" s="120">
        <v>0</v>
      </c>
      <c r="G282" s="120">
        <v>0</v>
      </c>
      <c r="H282" s="120">
        <v>29799.15</v>
      </c>
    </row>
    <row r="283" spans="2:8">
      <c r="B283" s="119" t="s">
        <v>683</v>
      </c>
      <c r="C283" s="119" t="s">
        <v>584</v>
      </c>
      <c r="D283" s="119" t="s">
        <v>684</v>
      </c>
      <c r="E283" s="120">
        <v>-0.04</v>
      </c>
      <c r="F283" s="120">
        <v>0</v>
      </c>
      <c r="G283" s="120">
        <v>0</v>
      </c>
      <c r="H283" s="120">
        <v>-0.04</v>
      </c>
    </row>
    <row r="284" spans="2:8">
      <c r="B284" s="119" t="s">
        <v>685</v>
      </c>
      <c r="C284" s="119" t="s">
        <v>584</v>
      </c>
      <c r="D284" s="119" t="s">
        <v>686</v>
      </c>
      <c r="E284" s="120">
        <v>406920</v>
      </c>
      <c r="F284" s="120">
        <v>560000</v>
      </c>
      <c r="G284" s="120">
        <v>56000</v>
      </c>
      <c r="H284" s="120">
        <v>-97080</v>
      </c>
    </row>
    <row r="285" spans="2:8">
      <c r="B285" s="119" t="s">
        <v>687</v>
      </c>
      <c r="C285" s="119" t="s">
        <v>584</v>
      </c>
      <c r="D285" s="119" t="s">
        <v>688</v>
      </c>
      <c r="E285" s="120">
        <v>109040</v>
      </c>
      <c r="F285" s="120">
        <v>0</v>
      </c>
      <c r="G285" s="120">
        <v>0</v>
      </c>
      <c r="H285" s="120">
        <v>109040</v>
      </c>
    </row>
    <row r="286" spans="2:8">
      <c r="B286" s="119" t="s">
        <v>689</v>
      </c>
      <c r="C286" s="119" t="s">
        <v>584</v>
      </c>
      <c r="D286" s="119" t="s">
        <v>690</v>
      </c>
      <c r="E286" s="120">
        <v>71836.740000000005</v>
      </c>
      <c r="F286" s="120">
        <v>0</v>
      </c>
      <c r="G286" s="120">
        <v>0</v>
      </c>
      <c r="H286" s="120">
        <v>71836.740000000005</v>
      </c>
    </row>
    <row r="287" spans="2:8">
      <c r="B287" s="119" t="s">
        <v>691</v>
      </c>
      <c r="C287" s="119" t="s">
        <v>584</v>
      </c>
      <c r="D287" s="119" t="s">
        <v>692</v>
      </c>
      <c r="E287" s="120">
        <v>433721.59</v>
      </c>
      <c r="F287" s="120">
        <v>0</v>
      </c>
      <c r="G287" s="120">
        <v>0</v>
      </c>
      <c r="H287" s="120">
        <v>433721.59</v>
      </c>
    </row>
    <row r="288" spans="2:8">
      <c r="B288" s="119" t="s">
        <v>693</v>
      </c>
      <c r="C288" s="119" t="s">
        <v>584</v>
      </c>
      <c r="D288" s="119" t="s">
        <v>694</v>
      </c>
      <c r="E288" s="120">
        <v>25444.799999999999</v>
      </c>
      <c r="F288" s="120">
        <v>0</v>
      </c>
      <c r="G288" s="120">
        <v>1508</v>
      </c>
      <c r="H288" s="120">
        <v>26952.799999999999</v>
      </c>
    </row>
    <row r="289" spans="2:8">
      <c r="B289" s="119" t="s">
        <v>695</v>
      </c>
      <c r="C289" s="119" t="s">
        <v>584</v>
      </c>
      <c r="D289" s="119" t="s">
        <v>696</v>
      </c>
      <c r="E289" s="120">
        <v>167895.02</v>
      </c>
      <c r="F289" s="120">
        <v>12223.98</v>
      </c>
      <c r="G289" s="120">
        <v>10067.25</v>
      </c>
      <c r="H289" s="120">
        <v>165738.29</v>
      </c>
    </row>
    <row r="290" spans="2:8">
      <c r="B290" s="119" t="s">
        <v>697</v>
      </c>
      <c r="C290" s="119" t="s">
        <v>584</v>
      </c>
      <c r="D290" s="119" t="s">
        <v>698</v>
      </c>
      <c r="E290" s="120">
        <v>2130447.9500000002</v>
      </c>
      <c r="F290" s="120">
        <v>329746.28000000003</v>
      </c>
      <c r="G290" s="120">
        <v>267249.3</v>
      </c>
      <c r="H290" s="120">
        <v>2067950.97</v>
      </c>
    </row>
    <row r="291" spans="2:8">
      <c r="B291" s="119" t="s">
        <v>699</v>
      </c>
      <c r="C291" s="119" t="s">
        <v>584</v>
      </c>
      <c r="D291" s="119" t="s">
        <v>700</v>
      </c>
      <c r="E291" s="120">
        <v>92609.76</v>
      </c>
      <c r="F291" s="120">
        <v>0</v>
      </c>
      <c r="G291" s="120">
        <v>0</v>
      </c>
      <c r="H291" s="120">
        <v>92609.76</v>
      </c>
    </row>
    <row r="292" spans="2:8">
      <c r="B292" s="119" t="s">
        <v>701</v>
      </c>
      <c r="C292" s="119" t="s">
        <v>584</v>
      </c>
      <c r="D292" s="119" t="s">
        <v>702</v>
      </c>
      <c r="E292" s="120">
        <v>69947.14</v>
      </c>
      <c r="F292" s="120">
        <v>0</v>
      </c>
      <c r="G292" s="120">
        <v>0</v>
      </c>
      <c r="H292" s="120">
        <v>69947.14</v>
      </c>
    </row>
    <row r="293" spans="2:8">
      <c r="B293" s="119" t="s">
        <v>703</v>
      </c>
      <c r="C293" s="119" t="s">
        <v>584</v>
      </c>
      <c r="D293" s="119" t="s">
        <v>704</v>
      </c>
      <c r="E293" s="120">
        <v>143003.66</v>
      </c>
      <c r="F293" s="120">
        <v>0</v>
      </c>
      <c r="G293" s="120">
        <v>0</v>
      </c>
      <c r="H293" s="120">
        <v>143003.66</v>
      </c>
    </row>
    <row r="294" spans="2:8">
      <c r="B294" s="119" t="s">
        <v>705</v>
      </c>
      <c r="C294" s="119" t="s">
        <v>584</v>
      </c>
      <c r="D294" s="119" t="s">
        <v>706</v>
      </c>
      <c r="E294" s="120">
        <v>482100.35</v>
      </c>
      <c r="F294" s="120">
        <v>0</v>
      </c>
      <c r="G294" s="120">
        <v>184249.43</v>
      </c>
      <c r="H294" s="120">
        <v>666349.78</v>
      </c>
    </row>
    <row r="295" spans="2:8">
      <c r="B295" s="119" t="s">
        <v>707</v>
      </c>
      <c r="C295" s="119" t="s">
        <v>584</v>
      </c>
      <c r="D295" s="119" t="s">
        <v>708</v>
      </c>
      <c r="E295" s="120">
        <v>32480</v>
      </c>
      <c r="F295" s="120">
        <v>0</v>
      </c>
      <c r="G295" s="120">
        <v>0</v>
      </c>
      <c r="H295" s="120">
        <v>32480</v>
      </c>
    </row>
    <row r="296" spans="2:8">
      <c r="B296" s="119" t="s">
        <v>1565</v>
      </c>
      <c r="C296" s="119" t="s">
        <v>584</v>
      </c>
      <c r="D296" s="119" t="s">
        <v>1566</v>
      </c>
      <c r="E296" s="120">
        <v>5800</v>
      </c>
      <c r="F296" s="120">
        <v>0</v>
      </c>
      <c r="G296" s="120">
        <v>0</v>
      </c>
      <c r="H296" s="120">
        <v>5800</v>
      </c>
    </row>
    <row r="297" spans="2:8">
      <c r="B297" s="119" t="s">
        <v>709</v>
      </c>
      <c r="C297" s="119" t="s">
        <v>584</v>
      </c>
      <c r="D297" s="119" t="s">
        <v>710</v>
      </c>
      <c r="E297" s="120">
        <v>4314.3599999999997</v>
      </c>
      <c r="F297" s="120">
        <v>0</v>
      </c>
      <c r="G297" s="120">
        <v>0</v>
      </c>
      <c r="H297" s="120">
        <v>4314.3599999999997</v>
      </c>
    </row>
    <row r="298" spans="2:8">
      <c r="B298" s="119" t="s">
        <v>711</v>
      </c>
      <c r="C298" s="119" t="s">
        <v>584</v>
      </c>
      <c r="D298" s="119" t="s">
        <v>712</v>
      </c>
      <c r="E298" s="120">
        <v>323498.34000000003</v>
      </c>
      <c r="F298" s="120">
        <v>0</v>
      </c>
      <c r="G298" s="120">
        <v>0</v>
      </c>
      <c r="H298" s="120">
        <v>323498.34000000003</v>
      </c>
    </row>
    <row r="299" spans="2:8">
      <c r="B299" s="119" t="s">
        <v>713</v>
      </c>
      <c r="C299" s="119" t="s">
        <v>584</v>
      </c>
      <c r="D299" s="119" t="s">
        <v>714</v>
      </c>
      <c r="E299" s="120">
        <v>40140.58</v>
      </c>
      <c r="F299" s="120">
        <v>31435.52</v>
      </c>
      <c r="G299" s="120">
        <v>25082.84</v>
      </c>
      <c r="H299" s="120">
        <v>33787.9</v>
      </c>
    </row>
    <row r="300" spans="2:8">
      <c r="B300" s="119" t="s">
        <v>715</v>
      </c>
      <c r="C300" s="119" t="s">
        <v>584</v>
      </c>
      <c r="D300" s="119" t="s">
        <v>716</v>
      </c>
      <c r="E300" s="120">
        <v>129320</v>
      </c>
      <c r="F300" s="120">
        <v>0</v>
      </c>
      <c r="G300" s="120">
        <v>0</v>
      </c>
      <c r="H300" s="120">
        <v>129320</v>
      </c>
    </row>
    <row r="301" spans="2:8">
      <c r="B301" s="119" t="s">
        <v>717</v>
      </c>
      <c r="C301" s="119" t="s">
        <v>584</v>
      </c>
      <c r="D301" s="119" t="s">
        <v>718</v>
      </c>
      <c r="E301" s="120">
        <v>822229.44</v>
      </c>
      <c r="F301" s="120">
        <v>0</v>
      </c>
      <c r="G301" s="120">
        <v>0</v>
      </c>
      <c r="H301" s="120">
        <v>822229.44</v>
      </c>
    </row>
    <row r="302" spans="2:8">
      <c r="B302" s="119" t="s">
        <v>719</v>
      </c>
      <c r="C302" s="119" t="s">
        <v>584</v>
      </c>
      <c r="D302" s="119" t="s">
        <v>720</v>
      </c>
      <c r="E302" s="120">
        <v>152370.17000000001</v>
      </c>
      <c r="F302" s="120">
        <v>20409.75</v>
      </c>
      <c r="G302" s="120">
        <v>159910.04</v>
      </c>
      <c r="H302" s="120">
        <v>291870.46000000002</v>
      </c>
    </row>
    <row r="303" spans="2:8">
      <c r="B303" s="119" t="s">
        <v>721</v>
      </c>
      <c r="C303" s="119" t="s">
        <v>584</v>
      </c>
      <c r="D303" s="119" t="s">
        <v>722</v>
      </c>
      <c r="E303" s="120">
        <v>0.06</v>
      </c>
      <c r="F303" s="120">
        <v>0</v>
      </c>
      <c r="G303" s="120">
        <v>0</v>
      </c>
      <c r="H303" s="120">
        <v>0.06</v>
      </c>
    </row>
    <row r="304" spans="2:8">
      <c r="B304" s="119" t="s">
        <v>723</v>
      </c>
      <c r="C304" s="119" t="s">
        <v>584</v>
      </c>
      <c r="D304" s="119" t="s">
        <v>724</v>
      </c>
      <c r="E304" s="120">
        <v>5572</v>
      </c>
      <c r="F304" s="120">
        <v>0</v>
      </c>
      <c r="G304" s="120">
        <v>0</v>
      </c>
      <c r="H304" s="120">
        <v>5572</v>
      </c>
    </row>
    <row r="305" spans="2:8">
      <c r="B305" s="119" t="s">
        <v>725</v>
      </c>
      <c r="C305" s="119" t="s">
        <v>584</v>
      </c>
      <c r="D305" s="119" t="s">
        <v>726</v>
      </c>
      <c r="E305" s="120">
        <v>12183.75</v>
      </c>
      <c r="F305" s="120">
        <v>0</v>
      </c>
      <c r="G305" s="120">
        <v>0</v>
      </c>
      <c r="H305" s="120">
        <v>12183.75</v>
      </c>
    </row>
    <row r="306" spans="2:8">
      <c r="B306" s="119" t="s">
        <v>727</v>
      </c>
      <c r="C306" s="119" t="s">
        <v>584</v>
      </c>
      <c r="D306" s="119" t="s">
        <v>728</v>
      </c>
      <c r="E306" s="120">
        <v>-30541.84</v>
      </c>
      <c r="F306" s="120">
        <v>0</v>
      </c>
      <c r="G306" s="120">
        <v>0</v>
      </c>
      <c r="H306" s="120">
        <v>-30541.84</v>
      </c>
    </row>
    <row r="307" spans="2:8">
      <c r="B307" s="119" t="s">
        <v>729</v>
      </c>
      <c r="C307" s="119" t="s">
        <v>584</v>
      </c>
      <c r="D307" s="119" t="s">
        <v>730</v>
      </c>
      <c r="E307" s="120">
        <v>739629.54</v>
      </c>
      <c r="F307" s="120">
        <v>91209.02</v>
      </c>
      <c r="G307" s="120">
        <v>402292.87</v>
      </c>
      <c r="H307" s="120">
        <v>1050713.3899999999</v>
      </c>
    </row>
    <row r="308" spans="2:8">
      <c r="B308" s="119" t="s">
        <v>731</v>
      </c>
      <c r="C308" s="119" t="s">
        <v>584</v>
      </c>
      <c r="D308" s="119" t="s">
        <v>732</v>
      </c>
      <c r="E308" s="120">
        <v>1707005.58</v>
      </c>
      <c r="F308" s="120">
        <v>0</v>
      </c>
      <c r="G308" s="120">
        <v>0</v>
      </c>
      <c r="H308" s="120">
        <v>1707005.58</v>
      </c>
    </row>
    <row r="309" spans="2:8">
      <c r="B309" s="119" t="s">
        <v>733</v>
      </c>
      <c r="C309" s="119" t="s">
        <v>584</v>
      </c>
      <c r="D309" s="119" t="s">
        <v>734</v>
      </c>
      <c r="E309" s="120">
        <v>165707.23000000001</v>
      </c>
      <c r="F309" s="120">
        <v>36140</v>
      </c>
      <c r="G309" s="120">
        <v>118830</v>
      </c>
      <c r="H309" s="120">
        <v>248397.23</v>
      </c>
    </row>
    <row r="310" spans="2:8">
      <c r="B310" s="119" t="s">
        <v>735</v>
      </c>
      <c r="C310" s="119" t="s">
        <v>584</v>
      </c>
      <c r="D310" s="119" t="s">
        <v>736</v>
      </c>
      <c r="E310" s="120">
        <v>1428880.44</v>
      </c>
      <c r="F310" s="120">
        <v>68320</v>
      </c>
      <c r="G310" s="120">
        <v>65700</v>
      </c>
      <c r="H310" s="120">
        <v>1426260.44</v>
      </c>
    </row>
    <row r="311" spans="2:8">
      <c r="B311" s="119" t="s">
        <v>737</v>
      </c>
      <c r="C311" s="119" t="s">
        <v>584</v>
      </c>
      <c r="D311" s="119" t="s">
        <v>738</v>
      </c>
      <c r="E311" s="120">
        <v>275852.5</v>
      </c>
      <c r="F311" s="120">
        <v>221500</v>
      </c>
      <c r="G311" s="120">
        <v>276875</v>
      </c>
      <c r="H311" s="120">
        <v>331227.5</v>
      </c>
    </row>
    <row r="312" spans="2:8">
      <c r="B312" s="119" t="s">
        <v>739</v>
      </c>
      <c r="C312" s="119" t="s">
        <v>584</v>
      </c>
      <c r="D312" s="119" t="s">
        <v>740</v>
      </c>
      <c r="E312" s="120">
        <v>17212.5</v>
      </c>
      <c r="F312" s="120">
        <v>0</v>
      </c>
      <c r="G312" s="120">
        <v>0</v>
      </c>
      <c r="H312" s="120">
        <v>17212.5</v>
      </c>
    </row>
    <row r="313" spans="2:8">
      <c r="B313" s="119" t="s">
        <v>741</v>
      </c>
      <c r="C313" s="119" t="s">
        <v>584</v>
      </c>
      <c r="D313" s="119" t="s">
        <v>742</v>
      </c>
      <c r="E313" s="120">
        <v>-215773.86</v>
      </c>
      <c r="F313" s="120">
        <v>608927.5</v>
      </c>
      <c r="G313" s="120">
        <v>203215.64</v>
      </c>
      <c r="H313" s="120">
        <v>-621485.72</v>
      </c>
    </row>
    <row r="314" spans="2:8">
      <c r="B314" s="119" t="s">
        <v>743</v>
      </c>
      <c r="C314" s="119" t="s">
        <v>584</v>
      </c>
      <c r="D314" s="119" t="s">
        <v>744</v>
      </c>
      <c r="E314" s="120">
        <v>2387788.1</v>
      </c>
      <c r="F314" s="120">
        <v>658012.11</v>
      </c>
      <c r="G314" s="120">
        <v>133012.10999999999</v>
      </c>
      <c r="H314" s="120">
        <v>1862788.1</v>
      </c>
    </row>
    <row r="315" spans="2:8">
      <c r="B315" s="119" t="s">
        <v>745</v>
      </c>
      <c r="C315" s="119" t="s">
        <v>584</v>
      </c>
      <c r="D315" s="119" t="s">
        <v>746</v>
      </c>
      <c r="E315" s="120">
        <v>25109.95</v>
      </c>
      <c r="F315" s="120">
        <v>0</v>
      </c>
      <c r="G315" s="120">
        <v>0</v>
      </c>
      <c r="H315" s="120">
        <v>25109.95</v>
      </c>
    </row>
    <row r="316" spans="2:8">
      <c r="B316" s="119" t="s">
        <v>747</v>
      </c>
      <c r="C316" s="119" t="s">
        <v>584</v>
      </c>
      <c r="D316" s="119" t="s">
        <v>748</v>
      </c>
      <c r="E316" s="120">
        <v>71872.92</v>
      </c>
      <c r="F316" s="120">
        <v>0</v>
      </c>
      <c r="G316" s="120">
        <v>0</v>
      </c>
      <c r="H316" s="120">
        <v>71872.92</v>
      </c>
    </row>
    <row r="317" spans="2:8">
      <c r="B317" s="119" t="s">
        <v>749</v>
      </c>
      <c r="C317" s="119" t="s">
        <v>584</v>
      </c>
      <c r="D317" s="119" t="s">
        <v>750</v>
      </c>
      <c r="E317" s="120">
        <v>-0.01</v>
      </c>
      <c r="F317" s="120">
        <v>0</v>
      </c>
      <c r="G317" s="120">
        <v>0</v>
      </c>
      <c r="H317" s="120">
        <v>-0.01</v>
      </c>
    </row>
    <row r="318" spans="2:8">
      <c r="B318" s="119" t="s">
        <v>751</v>
      </c>
      <c r="C318" s="119" t="s">
        <v>584</v>
      </c>
      <c r="D318" s="119" t="s">
        <v>752</v>
      </c>
      <c r="E318" s="120">
        <v>10470.82</v>
      </c>
      <c r="F318" s="120">
        <v>0</v>
      </c>
      <c r="G318" s="120">
        <v>0</v>
      </c>
      <c r="H318" s="120">
        <v>10470.82</v>
      </c>
    </row>
    <row r="319" spans="2:8">
      <c r="B319" s="119" t="s">
        <v>753</v>
      </c>
      <c r="C319" s="119" t="s">
        <v>584</v>
      </c>
      <c r="D319" s="119" t="s">
        <v>754</v>
      </c>
      <c r="E319" s="120">
        <v>5598.01</v>
      </c>
      <c r="F319" s="120">
        <v>0</v>
      </c>
      <c r="G319" s="120">
        <v>0</v>
      </c>
      <c r="H319" s="120">
        <v>5598.01</v>
      </c>
    </row>
    <row r="320" spans="2:8">
      <c r="B320" s="119" t="s">
        <v>755</v>
      </c>
      <c r="C320" s="119" t="s">
        <v>584</v>
      </c>
      <c r="D320" s="119" t="s">
        <v>756</v>
      </c>
      <c r="E320" s="120">
        <v>0.19</v>
      </c>
      <c r="F320" s="120">
        <v>0</v>
      </c>
      <c r="G320" s="120">
        <v>0</v>
      </c>
      <c r="H320" s="120">
        <v>0.19</v>
      </c>
    </row>
    <row r="321" spans="2:8">
      <c r="B321" s="119" t="s">
        <v>757</v>
      </c>
      <c r="C321" s="119" t="s">
        <v>584</v>
      </c>
      <c r="D321" s="119" t="s">
        <v>758</v>
      </c>
      <c r="E321" s="120">
        <v>97095.039999999994</v>
      </c>
      <c r="F321" s="120">
        <v>0</v>
      </c>
      <c r="G321" s="120">
        <v>18875.84</v>
      </c>
      <c r="H321" s="120">
        <v>115970.88</v>
      </c>
    </row>
    <row r="322" spans="2:8">
      <c r="B322" s="119" t="s">
        <v>759</v>
      </c>
      <c r="C322" s="119" t="s">
        <v>584</v>
      </c>
      <c r="D322" s="119" t="s">
        <v>760</v>
      </c>
      <c r="E322" s="120">
        <v>253686.27</v>
      </c>
      <c r="F322" s="120">
        <v>0</v>
      </c>
      <c r="G322" s="120">
        <v>0</v>
      </c>
      <c r="H322" s="120">
        <v>253686.27</v>
      </c>
    </row>
    <row r="323" spans="2:8">
      <c r="B323" s="119" t="s">
        <v>761</v>
      </c>
      <c r="C323" s="119" t="s">
        <v>584</v>
      </c>
      <c r="D323" s="119" t="s">
        <v>762</v>
      </c>
      <c r="E323" s="120">
        <v>1659822.44</v>
      </c>
      <c r="F323" s="120">
        <v>0</v>
      </c>
      <c r="G323" s="120">
        <v>163520</v>
      </c>
      <c r="H323" s="120">
        <v>1823342.44</v>
      </c>
    </row>
    <row r="324" spans="2:8">
      <c r="B324" s="119" t="s">
        <v>763</v>
      </c>
      <c r="C324" s="119" t="s">
        <v>584</v>
      </c>
      <c r="D324" s="119" t="s">
        <v>764</v>
      </c>
      <c r="E324" s="120">
        <v>40903.83</v>
      </c>
      <c r="F324" s="120">
        <v>0</v>
      </c>
      <c r="G324" s="120">
        <v>0</v>
      </c>
      <c r="H324" s="120">
        <v>40903.83</v>
      </c>
    </row>
    <row r="325" spans="2:8">
      <c r="B325" s="119" t="s">
        <v>765</v>
      </c>
      <c r="C325" s="119" t="s">
        <v>584</v>
      </c>
      <c r="D325" s="119" t="s">
        <v>766</v>
      </c>
      <c r="E325" s="120">
        <v>277473.73</v>
      </c>
      <c r="F325" s="120">
        <v>78734.3</v>
      </c>
      <c r="G325" s="120">
        <v>171712.38</v>
      </c>
      <c r="H325" s="120">
        <v>370451.81</v>
      </c>
    </row>
    <row r="326" spans="2:8">
      <c r="B326" s="119" t="s">
        <v>767</v>
      </c>
      <c r="C326" s="119" t="s">
        <v>584</v>
      </c>
      <c r="D326" s="119" t="s">
        <v>768</v>
      </c>
      <c r="E326" s="120">
        <v>107967.01</v>
      </c>
      <c r="F326" s="120">
        <v>0</v>
      </c>
      <c r="G326" s="120">
        <v>0</v>
      </c>
      <c r="H326" s="120">
        <v>107967.01</v>
      </c>
    </row>
    <row r="327" spans="2:8">
      <c r="B327" s="119" t="s">
        <v>769</v>
      </c>
      <c r="C327" s="119" t="s">
        <v>584</v>
      </c>
      <c r="D327" s="119" t="s">
        <v>770</v>
      </c>
      <c r="E327" s="120">
        <v>264981.59999999998</v>
      </c>
      <c r="F327" s="120">
        <v>0</v>
      </c>
      <c r="G327" s="120">
        <v>148708.06</v>
      </c>
      <c r="H327" s="120">
        <v>413689.66</v>
      </c>
    </row>
    <row r="328" spans="2:8">
      <c r="B328" s="119" t="s">
        <v>771</v>
      </c>
      <c r="C328" s="119" t="s">
        <v>584</v>
      </c>
      <c r="D328" s="119" t="s">
        <v>772</v>
      </c>
      <c r="E328" s="120">
        <v>24275.07</v>
      </c>
      <c r="F328" s="120">
        <v>0</v>
      </c>
      <c r="G328" s="120">
        <v>0</v>
      </c>
      <c r="H328" s="120">
        <v>24275.07</v>
      </c>
    </row>
    <row r="329" spans="2:8">
      <c r="B329" s="119" t="s">
        <v>773</v>
      </c>
      <c r="C329" s="119" t="s">
        <v>584</v>
      </c>
      <c r="D329" s="119" t="s">
        <v>774</v>
      </c>
      <c r="E329" s="120">
        <v>18896.41</v>
      </c>
      <c r="F329" s="120">
        <v>0</v>
      </c>
      <c r="G329" s="120">
        <v>13015.2</v>
      </c>
      <c r="H329" s="120">
        <v>31911.61</v>
      </c>
    </row>
    <row r="330" spans="2:8">
      <c r="B330" s="119" t="s">
        <v>775</v>
      </c>
      <c r="C330" s="119" t="s">
        <v>584</v>
      </c>
      <c r="D330" s="119" t="s">
        <v>776</v>
      </c>
      <c r="E330" s="120">
        <v>61400</v>
      </c>
      <c r="F330" s="120">
        <v>0</v>
      </c>
      <c r="G330" s="120">
        <v>0</v>
      </c>
      <c r="H330" s="120">
        <v>61400</v>
      </c>
    </row>
    <row r="331" spans="2:8">
      <c r="B331" s="119" t="s">
        <v>777</v>
      </c>
      <c r="C331" s="119" t="s">
        <v>584</v>
      </c>
      <c r="D331" s="119" t="s">
        <v>778</v>
      </c>
      <c r="E331" s="120">
        <v>176347.93</v>
      </c>
      <c r="F331" s="120">
        <v>0</v>
      </c>
      <c r="G331" s="120">
        <v>0</v>
      </c>
      <c r="H331" s="120">
        <v>176347.93</v>
      </c>
    </row>
    <row r="332" spans="2:8">
      <c r="B332" s="119" t="s">
        <v>779</v>
      </c>
      <c r="C332" s="119" t="s">
        <v>584</v>
      </c>
      <c r="D332" s="119" t="s">
        <v>780</v>
      </c>
      <c r="E332" s="120">
        <v>52776.14</v>
      </c>
      <c r="F332" s="120">
        <v>0</v>
      </c>
      <c r="G332" s="120">
        <v>0</v>
      </c>
      <c r="H332" s="120">
        <v>52776.14</v>
      </c>
    </row>
    <row r="333" spans="2:8">
      <c r="B333" s="119" t="s">
        <v>781</v>
      </c>
      <c r="C333" s="119" t="s">
        <v>584</v>
      </c>
      <c r="D333" s="119" t="s">
        <v>782</v>
      </c>
      <c r="E333" s="120">
        <v>35280</v>
      </c>
      <c r="F333" s="120">
        <v>0</v>
      </c>
      <c r="G333" s="120">
        <v>0</v>
      </c>
      <c r="H333" s="120">
        <v>35280</v>
      </c>
    </row>
    <row r="334" spans="2:8">
      <c r="B334" s="119" t="s">
        <v>783</v>
      </c>
      <c r="C334" s="119" t="s">
        <v>584</v>
      </c>
      <c r="D334" s="119" t="s">
        <v>784</v>
      </c>
      <c r="E334" s="120">
        <v>20096.71</v>
      </c>
      <c r="F334" s="120">
        <v>0</v>
      </c>
      <c r="G334" s="120">
        <v>0</v>
      </c>
      <c r="H334" s="120">
        <v>20096.71</v>
      </c>
    </row>
    <row r="335" spans="2:8">
      <c r="B335" s="119" t="s">
        <v>785</v>
      </c>
      <c r="C335" s="119" t="s">
        <v>584</v>
      </c>
      <c r="D335" s="119" t="s">
        <v>786</v>
      </c>
      <c r="E335" s="120">
        <v>26069.52</v>
      </c>
      <c r="F335" s="120">
        <v>106440.82</v>
      </c>
      <c r="G335" s="120">
        <v>197576.44</v>
      </c>
      <c r="H335" s="120">
        <v>117205.14</v>
      </c>
    </row>
    <row r="336" spans="2:8">
      <c r="B336" s="119" t="s">
        <v>787</v>
      </c>
      <c r="C336" s="119" t="s">
        <v>584</v>
      </c>
      <c r="D336" s="119" t="s">
        <v>788</v>
      </c>
      <c r="E336" s="120">
        <v>248595.94</v>
      </c>
      <c r="F336" s="120">
        <v>0</v>
      </c>
      <c r="G336" s="120">
        <v>0</v>
      </c>
      <c r="H336" s="120">
        <v>248595.94</v>
      </c>
    </row>
    <row r="337" spans="2:8">
      <c r="B337" s="119" t="s">
        <v>791</v>
      </c>
      <c r="C337" s="119" t="s">
        <v>584</v>
      </c>
      <c r="D337" s="119" t="s">
        <v>792</v>
      </c>
      <c r="E337" s="120">
        <v>-2484.56</v>
      </c>
      <c r="F337" s="120">
        <v>1264</v>
      </c>
      <c r="G337" s="120">
        <v>1264.0999999999999</v>
      </c>
      <c r="H337" s="120">
        <v>-2484.46</v>
      </c>
    </row>
    <row r="338" spans="2:8">
      <c r="B338" s="119" t="s">
        <v>793</v>
      </c>
      <c r="C338" s="119" t="s">
        <v>584</v>
      </c>
      <c r="D338" s="119" t="s">
        <v>794</v>
      </c>
      <c r="E338" s="120">
        <v>5542.1</v>
      </c>
      <c r="F338" s="120">
        <v>324541.65000000002</v>
      </c>
      <c r="G338" s="120">
        <v>319765.93</v>
      </c>
      <c r="H338" s="120">
        <v>766.38</v>
      </c>
    </row>
    <row r="339" spans="2:8">
      <c r="B339" s="119" t="s">
        <v>795</v>
      </c>
      <c r="C339" s="119" t="s">
        <v>584</v>
      </c>
      <c r="D339" s="119" t="s">
        <v>796</v>
      </c>
      <c r="E339" s="120">
        <v>0.01</v>
      </c>
      <c r="F339" s="120">
        <v>0</v>
      </c>
      <c r="G339" s="120">
        <v>0</v>
      </c>
      <c r="H339" s="120">
        <v>0.01</v>
      </c>
    </row>
    <row r="340" spans="2:8">
      <c r="B340" s="119" t="s">
        <v>797</v>
      </c>
      <c r="C340" s="119" t="s">
        <v>584</v>
      </c>
      <c r="D340" s="119" t="s">
        <v>798</v>
      </c>
      <c r="E340" s="120">
        <v>-14152</v>
      </c>
      <c r="F340" s="120">
        <v>0</v>
      </c>
      <c r="G340" s="120">
        <v>0</v>
      </c>
      <c r="H340" s="120">
        <v>-14152</v>
      </c>
    </row>
    <row r="341" spans="2:8">
      <c r="B341" s="119" t="s">
        <v>799</v>
      </c>
      <c r="C341" s="119" t="s">
        <v>584</v>
      </c>
      <c r="D341" s="119" t="s">
        <v>800</v>
      </c>
      <c r="E341" s="120">
        <v>18982.400000000001</v>
      </c>
      <c r="F341" s="120">
        <v>0</v>
      </c>
      <c r="G341" s="120">
        <v>0</v>
      </c>
      <c r="H341" s="120">
        <v>18982.400000000001</v>
      </c>
    </row>
    <row r="342" spans="2:8">
      <c r="B342" s="119" t="s">
        <v>801</v>
      </c>
      <c r="C342" s="119" t="s">
        <v>584</v>
      </c>
      <c r="D342" s="119" t="s">
        <v>802</v>
      </c>
      <c r="E342" s="120">
        <v>12237.93</v>
      </c>
      <c r="F342" s="120">
        <v>0</v>
      </c>
      <c r="G342" s="120">
        <v>0</v>
      </c>
      <c r="H342" s="120">
        <v>12237.93</v>
      </c>
    </row>
    <row r="343" spans="2:8">
      <c r="B343" s="119" t="s">
        <v>803</v>
      </c>
      <c r="C343" s="119" t="s">
        <v>584</v>
      </c>
      <c r="D343" s="119" t="s">
        <v>804</v>
      </c>
      <c r="E343" s="120">
        <v>0</v>
      </c>
      <c r="F343" s="120">
        <v>4000</v>
      </c>
      <c r="G343" s="120">
        <v>4000</v>
      </c>
      <c r="H343" s="120">
        <v>0</v>
      </c>
    </row>
    <row r="344" spans="2:8">
      <c r="B344" s="119" t="s">
        <v>805</v>
      </c>
      <c r="C344" s="119" t="s">
        <v>584</v>
      </c>
      <c r="D344" s="119" t="s">
        <v>806</v>
      </c>
      <c r="E344" s="120">
        <v>3376.57</v>
      </c>
      <c r="F344" s="120">
        <v>0</v>
      </c>
      <c r="G344" s="120">
        <v>0</v>
      </c>
      <c r="H344" s="120">
        <v>3376.57</v>
      </c>
    </row>
    <row r="345" spans="2:8">
      <c r="B345" s="119" t="s">
        <v>807</v>
      </c>
      <c r="C345" s="119" t="s">
        <v>584</v>
      </c>
      <c r="D345" s="119" t="s">
        <v>808</v>
      </c>
      <c r="E345" s="120">
        <v>27030.11</v>
      </c>
      <c r="F345" s="120">
        <v>26209.58</v>
      </c>
      <c r="G345" s="120">
        <v>0</v>
      </c>
      <c r="H345" s="120">
        <v>820.53</v>
      </c>
    </row>
    <row r="346" spans="2:8">
      <c r="B346" s="119" t="s">
        <v>811</v>
      </c>
      <c r="C346" s="119" t="s">
        <v>584</v>
      </c>
      <c r="D346" s="119" t="s">
        <v>812</v>
      </c>
      <c r="E346" s="120">
        <v>1667</v>
      </c>
      <c r="F346" s="120">
        <v>0</v>
      </c>
      <c r="G346" s="120">
        <v>0</v>
      </c>
      <c r="H346" s="120">
        <v>1667</v>
      </c>
    </row>
    <row r="347" spans="2:8">
      <c r="B347" s="119" t="s">
        <v>813</v>
      </c>
      <c r="C347" s="119" t="s">
        <v>584</v>
      </c>
      <c r="D347" s="119" t="s">
        <v>814</v>
      </c>
      <c r="E347" s="120">
        <v>907</v>
      </c>
      <c r="F347" s="120">
        <v>0</v>
      </c>
      <c r="G347" s="120">
        <v>0</v>
      </c>
      <c r="H347" s="120">
        <v>907</v>
      </c>
    </row>
    <row r="348" spans="2:8">
      <c r="B348" s="119" t="s">
        <v>815</v>
      </c>
      <c r="C348" s="119" t="s">
        <v>584</v>
      </c>
      <c r="D348" s="119" t="s">
        <v>816</v>
      </c>
      <c r="E348" s="120">
        <v>-64671.839999999997</v>
      </c>
      <c r="F348" s="120">
        <v>0</v>
      </c>
      <c r="G348" s="120">
        <v>0</v>
      </c>
      <c r="H348" s="120">
        <v>-64671.839999999997</v>
      </c>
    </row>
    <row r="349" spans="2:8">
      <c r="B349" s="119" t="s">
        <v>817</v>
      </c>
      <c r="C349" s="119" t="s">
        <v>584</v>
      </c>
      <c r="D349" s="119" t="s">
        <v>818</v>
      </c>
      <c r="E349" s="120">
        <v>326027.18</v>
      </c>
      <c r="F349" s="120">
        <v>0</v>
      </c>
      <c r="G349" s="120">
        <v>0</v>
      </c>
      <c r="H349" s="120">
        <v>326027.18</v>
      </c>
    </row>
    <row r="350" spans="2:8">
      <c r="B350" s="119" t="s">
        <v>819</v>
      </c>
      <c r="C350" s="119" t="s">
        <v>584</v>
      </c>
      <c r="D350" s="119" t="s">
        <v>820</v>
      </c>
      <c r="E350" s="120">
        <v>511</v>
      </c>
      <c r="F350" s="120">
        <v>254</v>
      </c>
      <c r="G350" s="120">
        <v>980</v>
      </c>
      <c r="H350" s="120">
        <v>1237</v>
      </c>
    </row>
    <row r="351" spans="2:8">
      <c r="B351" s="119" t="s">
        <v>821</v>
      </c>
      <c r="C351" s="119" t="s">
        <v>584</v>
      </c>
      <c r="D351" s="119" t="s">
        <v>822</v>
      </c>
      <c r="E351" s="120">
        <v>690</v>
      </c>
      <c r="F351" s="120">
        <v>0</v>
      </c>
      <c r="G351" s="120">
        <v>0</v>
      </c>
      <c r="H351" s="120">
        <v>690</v>
      </c>
    </row>
    <row r="352" spans="2:8">
      <c r="B352" s="119" t="s">
        <v>823</v>
      </c>
      <c r="C352" s="119" t="s">
        <v>584</v>
      </c>
      <c r="D352" s="119" t="s">
        <v>824</v>
      </c>
      <c r="E352" s="120">
        <v>2001.1</v>
      </c>
      <c r="F352" s="120">
        <v>79</v>
      </c>
      <c r="G352" s="120">
        <v>624</v>
      </c>
      <c r="H352" s="120">
        <v>2546.1</v>
      </c>
    </row>
    <row r="353" spans="2:8">
      <c r="B353" s="119" t="s">
        <v>825</v>
      </c>
      <c r="C353" s="119" t="s">
        <v>584</v>
      </c>
      <c r="D353" s="119" t="s">
        <v>826</v>
      </c>
      <c r="E353" s="120">
        <v>675</v>
      </c>
      <c r="F353" s="120">
        <v>0</v>
      </c>
      <c r="G353" s="120">
        <v>0</v>
      </c>
      <c r="H353" s="120">
        <v>675</v>
      </c>
    </row>
    <row r="354" spans="2:8">
      <c r="B354" s="119" t="s">
        <v>827</v>
      </c>
      <c r="C354" s="119" t="s">
        <v>584</v>
      </c>
      <c r="D354" s="119" t="s">
        <v>828</v>
      </c>
      <c r="E354" s="120">
        <v>1942</v>
      </c>
      <c r="F354" s="120">
        <v>0</v>
      </c>
      <c r="G354" s="120">
        <v>0</v>
      </c>
      <c r="H354" s="120">
        <v>1942</v>
      </c>
    </row>
    <row r="355" spans="2:8">
      <c r="B355" s="119" t="s">
        <v>829</v>
      </c>
      <c r="C355" s="119" t="s">
        <v>584</v>
      </c>
      <c r="D355" s="119" t="s">
        <v>830</v>
      </c>
      <c r="E355" s="120">
        <v>-259.66000000000003</v>
      </c>
      <c r="F355" s="120">
        <v>0</v>
      </c>
      <c r="G355" s="120">
        <v>0</v>
      </c>
      <c r="H355" s="120">
        <v>-259.66000000000003</v>
      </c>
    </row>
    <row r="356" spans="2:8">
      <c r="B356" s="119" t="s">
        <v>831</v>
      </c>
      <c r="C356" s="119" t="s">
        <v>584</v>
      </c>
      <c r="D356" s="119" t="s">
        <v>832</v>
      </c>
      <c r="E356" s="120">
        <v>420</v>
      </c>
      <c r="F356" s="120">
        <v>0</v>
      </c>
      <c r="G356" s="120">
        <v>0</v>
      </c>
      <c r="H356" s="120">
        <v>420</v>
      </c>
    </row>
    <row r="357" spans="2:8">
      <c r="B357" s="119" t="s">
        <v>833</v>
      </c>
      <c r="C357" s="119" t="s">
        <v>584</v>
      </c>
      <c r="D357" s="119" t="s">
        <v>834</v>
      </c>
      <c r="E357" s="120">
        <v>-102303.75</v>
      </c>
      <c r="F357" s="120">
        <v>0</v>
      </c>
      <c r="G357" s="120">
        <v>56000</v>
      </c>
      <c r="H357" s="120">
        <v>-46303.75</v>
      </c>
    </row>
    <row r="358" spans="2:8">
      <c r="B358" s="119" t="s">
        <v>835</v>
      </c>
      <c r="C358" s="119" t="s">
        <v>584</v>
      </c>
      <c r="D358" s="119" t="s">
        <v>836</v>
      </c>
      <c r="E358" s="120">
        <v>22271.46</v>
      </c>
      <c r="F358" s="120">
        <v>0</v>
      </c>
      <c r="G358" s="120">
        <v>0</v>
      </c>
      <c r="H358" s="120">
        <v>22271.46</v>
      </c>
    </row>
    <row r="359" spans="2:8">
      <c r="B359" s="119" t="s">
        <v>837</v>
      </c>
      <c r="C359" s="119" t="s">
        <v>584</v>
      </c>
      <c r="D359" s="119" t="s">
        <v>838</v>
      </c>
      <c r="E359" s="120">
        <v>-1334</v>
      </c>
      <c r="F359" s="120">
        <v>0</v>
      </c>
      <c r="G359" s="120">
        <v>0</v>
      </c>
      <c r="H359" s="120">
        <v>-1334</v>
      </c>
    </row>
    <row r="360" spans="2:8">
      <c r="B360" s="119" t="s">
        <v>839</v>
      </c>
      <c r="C360" s="119" t="s">
        <v>584</v>
      </c>
      <c r="D360" s="119" t="s">
        <v>840</v>
      </c>
      <c r="E360" s="120">
        <v>290</v>
      </c>
      <c r="F360" s="120">
        <v>0</v>
      </c>
      <c r="G360" s="120">
        <v>0</v>
      </c>
      <c r="H360" s="120">
        <v>290</v>
      </c>
    </row>
    <row r="361" spans="2:8">
      <c r="B361" s="119" t="s">
        <v>841</v>
      </c>
      <c r="C361" s="119" t="s">
        <v>584</v>
      </c>
      <c r="D361" s="119" t="s">
        <v>842</v>
      </c>
      <c r="E361" s="120">
        <v>-3190</v>
      </c>
      <c r="F361" s="120">
        <v>0</v>
      </c>
      <c r="G361" s="120">
        <v>0</v>
      </c>
      <c r="H361" s="120">
        <v>-3190</v>
      </c>
    </row>
    <row r="362" spans="2:8">
      <c r="B362" s="119" t="s">
        <v>843</v>
      </c>
      <c r="C362" s="119" t="s">
        <v>584</v>
      </c>
      <c r="D362" s="119" t="s">
        <v>844</v>
      </c>
      <c r="E362" s="120">
        <v>-39200</v>
      </c>
      <c r="F362" s="120">
        <v>0</v>
      </c>
      <c r="G362" s="120">
        <v>0</v>
      </c>
      <c r="H362" s="120">
        <v>-39200</v>
      </c>
    </row>
    <row r="363" spans="2:8">
      <c r="B363" s="119" t="s">
        <v>845</v>
      </c>
      <c r="C363" s="119" t="s">
        <v>584</v>
      </c>
      <c r="D363" s="119" t="s">
        <v>846</v>
      </c>
      <c r="E363" s="120">
        <v>-4350</v>
      </c>
      <c r="F363" s="120">
        <v>0</v>
      </c>
      <c r="G363" s="120">
        <v>0</v>
      </c>
      <c r="H363" s="120">
        <v>-4350</v>
      </c>
    </row>
    <row r="364" spans="2:8">
      <c r="B364" s="119" t="s">
        <v>847</v>
      </c>
      <c r="C364" s="119" t="s">
        <v>584</v>
      </c>
      <c r="D364" s="119" t="s">
        <v>848</v>
      </c>
      <c r="E364" s="120">
        <v>-9477.6</v>
      </c>
      <c r="F364" s="120">
        <v>0</v>
      </c>
      <c r="G364" s="120">
        <v>0</v>
      </c>
      <c r="H364" s="120">
        <v>-9477.6</v>
      </c>
    </row>
    <row r="365" spans="2:8">
      <c r="B365" s="119" t="s">
        <v>849</v>
      </c>
      <c r="C365" s="119" t="s">
        <v>584</v>
      </c>
      <c r="D365" s="119" t="s">
        <v>850</v>
      </c>
      <c r="E365" s="120">
        <v>16792</v>
      </c>
      <c r="F365" s="120">
        <v>0</v>
      </c>
      <c r="G365" s="120">
        <v>0</v>
      </c>
      <c r="H365" s="120">
        <v>16792</v>
      </c>
    </row>
    <row r="366" spans="2:8">
      <c r="B366" s="119" t="s">
        <v>851</v>
      </c>
      <c r="C366" s="119" t="s">
        <v>584</v>
      </c>
      <c r="D366" s="119" t="s">
        <v>852</v>
      </c>
      <c r="E366" s="120">
        <v>6016.66</v>
      </c>
      <c r="F366" s="120">
        <v>0</v>
      </c>
      <c r="G366" s="120">
        <v>29111.68</v>
      </c>
      <c r="H366" s="120">
        <v>35128.339999999997</v>
      </c>
    </row>
    <row r="367" spans="2:8">
      <c r="B367" s="119" t="s">
        <v>853</v>
      </c>
      <c r="C367" s="119" t="s">
        <v>584</v>
      </c>
      <c r="D367" s="119" t="s">
        <v>854</v>
      </c>
      <c r="E367" s="120">
        <v>403791.93</v>
      </c>
      <c r="F367" s="120">
        <v>0</v>
      </c>
      <c r="G367" s="120">
        <v>0</v>
      </c>
      <c r="H367" s="120">
        <v>403791.93</v>
      </c>
    </row>
    <row r="368" spans="2:8">
      <c r="B368" s="119" t="s">
        <v>855</v>
      </c>
      <c r="C368" s="119" t="s">
        <v>584</v>
      </c>
      <c r="D368" s="119" t="s">
        <v>856</v>
      </c>
      <c r="E368" s="120">
        <v>660</v>
      </c>
      <c r="F368" s="120">
        <v>0</v>
      </c>
      <c r="G368" s="120">
        <v>0</v>
      </c>
      <c r="H368" s="120">
        <v>660</v>
      </c>
    </row>
    <row r="369" spans="2:8">
      <c r="B369" s="119" t="s">
        <v>857</v>
      </c>
      <c r="C369" s="119" t="s">
        <v>584</v>
      </c>
      <c r="D369" s="119" t="s">
        <v>858</v>
      </c>
      <c r="E369" s="120">
        <v>5040</v>
      </c>
      <c r="F369" s="120">
        <v>0</v>
      </c>
      <c r="G369" s="120">
        <v>0</v>
      </c>
      <c r="H369" s="120">
        <v>5040</v>
      </c>
    </row>
    <row r="370" spans="2:8">
      <c r="B370" s="119" t="s">
        <v>859</v>
      </c>
      <c r="C370" s="119" t="s">
        <v>584</v>
      </c>
      <c r="D370" s="119" t="s">
        <v>860</v>
      </c>
      <c r="E370" s="120">
        <v>49.95</v>
      </c>
      <c r="F370" s="120">
        <v>0</v>
      </c>
      <c r="G370" s="120">
        <v>0</v>
      </c>
      <c r="H370" s="120">
        <v>49.95</v>
      </c>
    </row>
    <row r="371" spans="2:8">
      <c r="B371" s="119" t="s">
        <v>861</v>
      </c>
      <c r="C371" s="119" t="s">
        <v>584</v>
      </c>
      <c r="D371" s="119" t="s">
        <v>862</v>
      </c>
      <c r="E371" s="120">
        <v>262</v>
      </c>
      <c r="F371" s="120">
        <v>0</v>
      </c>
      <c r="G371" s="120">
        <v>0</v>
      </c>
      <c r="H371" s="120">
        <v>262</v>
      </c>
    </row>
    <row r="372" spans="2:8">
      <c r="B372" s="119" t="s">
        <v>863</v>
      </c>
      <c r="C372" s="119" t="s">
        <v>584</v>
      </c>
      <c r="D372" s="119" t="s">
        <v>864</v>
      </c>
      <c r="E372" s="120">
        <v>4236.59</v>
      </c>
      <c r="F372" s="120">
        <v>0</v>
      </c>
      <c r="G372" s="120">
        <v>0</v>
      </c>
      <c r="H372" s="120">
        <v>4236.59</v>
      </c>
    </row>
    <row r="373" spans="2:8">
      <c r="B373" s="119" t="s">
        <v>865</v>
      </c>
      <c r="C373" s="119" t="s">
        <v>584</v>
      </c>
      <c r="D373" s="119" t="s">
        <v>866</v>
      </c>
      <c r="E373" s="120">
        <v>317.24</v>
      </c>
      <c r="F373" s="120">
        <v>0</v>
      </c>
      <c r="G373" s="120">
        <v>0</v>
      </c>
      <c r="H373" s="120">
        <v>317.24</v>
      </c>
    </row>
    <row r="374" spans="2:8">
      <c r="B374" s="119" t="s">
        <v>867</v>
      </c>
      <c r="C374" s="119" t="s">
        <v>584</v>
      </c>
      <c r="D374" s="119" t="s">
        <v>868</v>
      </c>
      <c r="E374" s="120">
        <v>1600</v>
      </c>
      <c r="F374" s="120">
        <v>0</v>
      </c>
      <c r="G374" s="120">
        <v>0</v>
      </c>
      <c r="H374" s="120">
        <v>1600</v>
      </c>
    </row>
    <row r="375" spans="2:8">
      <c r="B375" s="119" t="s">
        <v>869</v>
      </c>
      <c r="C375" s="119" t="s">
        <v>584</v>
      </c>
      <c r="D375" s="119" t="s">
        <v>870</v>
      </c>
      <c r="E375" s="120">
        <v>1404</v>
      </c>
      <c r="F375" s="120">
        <v>0</v>
      </c>
      <c r="G375" s="120">
        <v>0</v>
      </c>
      <c r="H375" s="120">
        <v>1404</v>
      </c>
    </row>
    <row r="376" spans="2:8">
      <c r="B376" s="119" t="s">
        <v>871</v>
      </c>
      <c r="C376" s="119" t="s">
        <v>584</v>
      </c>
      <c r="D376" s="119" t="s">
        <v>872</v>
      </c>
      <c r="E376" s="120">
        <v>802</v>
      </c>
      <c r="F376" s="120">
        <v>0</v>
      </c>
      <c r="G376" s="120">
        <v>0</v>
      </c>
      <c r="H376" s="120">
        <v>802</v>
      </c>
    </row>
    <row r="377" spans="2:8">
      <c r="B377" s="119" t="s">
        <v>873</v>
      </c>
      <c r="C377" s="119" t="s">
        <v>584</v>
      </c>
      <c r="D377" s="119" t="s">
        <v>874</v>
      </c>
      <c r="E377" s="120">
        <v>590</v>
      </c>
      <c r="F377" s="120">
        <v>0</v>
      </c>
      <c r="G377" s="120">
        <v>0</v>
      </c>
      <c r="H377" s="120">
        <v>590</v>
      </c>
    </row>
    <row r="378" spans="2:8">
      <c r="B378" s="119" t="s">
        <v>875</v>
      </c>
      <c r="C378" s="119" t="s">
        <v>584</v>
      </c>
      <c r="D378" s="119" t="s">
        <v>876</v>
      </c>
      <c r="E378" s="120">
        <v>11</v>
      </c>
      <c r="F378" s="120">
        <v>0</v>
      </c>
      <c r="G378" s="120">
        <v>0</v>
      </c>
      <c r="H378" s="120">
        <v>11</v>
      </c>
    </row>
    <row r="379" spans="2:8">
      <c r="B379" s="119" t="s">
        <v>877</v>
      </c>
      <c r="C379" s="119" t="s">
        <v>584</v>
      </c>
      <c r="D379" s="119" t="s">
        <v>395</v>
      </c>
      <c r="E379" s="120">
        <v>23307.32</v>
      </c>
      <c r="F379" s="120">
        <v>0</v>
      </c>
      <c r="G379" s="120">
        <v>0</v>
      </c>
      <c r="H379" s="120">
        <v>23307.32</v>
      </c>
    </row>
    <row r="380" spans="2:8">
      <c r="B380" s="119" t="s">
        <v>878</v>
      </c>
      <c r="C380" s="119" t="s">
        <v>584</v>
      </c>
      <c r="D380" s="119" t="s">
        <v>879</v>
      </c>
      <c r="E380" s="120">
        <v>1844</v>
      </c>
      <c r="F380" s="120">
        <v>0</v>
      </c>
      <c r="G380" s="120">
        <v>0</v>
      </c>
      <c r="H380" s="120">
        <v>1844</v>
      </c>
    </row>
    <row r="381" spans="2:8">
      <c r="B381" s="119" t="s">
        <v>880</v>
      </c>
      <c r="C381" s="119" t="s">
        <v>584</v>
      </c>
      <c r="D381" s="119" t="s">
        <v>881</v>
      </c>
      <c r="E381" s="120">
        <v>902.02</v>
      </c>
      <c r="F381" s="120">
        <v>0</v>
      </c>
      <c r="G381" s="120">
        <v>0</v>
      </c>
      <c r="H381" s="120">
        <v>902.02</v>
      </c>
    </row>
    <row r="382" spans="2:8">
      <c r="B382" s="119" t="s">
        <v>882</v>
      </c>
      <c r="C382" s="119" t="s">
        <v>584</v>
      </c>
      <c r="D382" s="119" t="s">
        <v>883</v>
      </c>
      <c r="E382" s="120">
        <v>18863.11</v>
      </c>
      <c r="F382" s="120">
        <v>0</v>
      </c>
      <c r="G382" s="120">
        <v>0</v>
      </c>
      <c r="H382" s="120">
        <v>18863.11</v>
      </c>
    </row>
    <row r="383" spans="2:8">
      <c r="B383" s="119" t="s">
        <v>884</v>
      </c>
      <c r="C383" s="119" t="s">
        <v>584</v>
      </c>
      <c r="D383" s="119" t="s">
        <v>885</v>
      </c>
      <c r="E383" s="120">
        <v>285</v>
      </c>
      <c r="F383" s="120">
        <v>0</v>
      </c>
      <c r="G383" s="120">
        <v>0</v>
      </c>
      <c r="H383" s="120">
        <v>285</v>
      </c>
    </row>
    <row r="384" spans="2:8">
      <c r="B384" s="119" t="s">
        <v>886</v>
      </c>
      <c r="C384" s="119" t="s">
        <v>584</v>
      </c>
      <c r="D384" s="119" t="s">
        <v>887</v>
      </c>
      <c r="E384" s="120">
        <v>-24883.14</v>
      </c>
      <c r="F384" s="120">
        <v>0</v>
      </c>
      <c r="G384" s="120">
        <v>0</v>
      </c>
      <c r="H384" s="120">
        <v>-24883.14</v>
      </c>
    </row>
    <row r="385" spans="2:8">
      <c r="B385" s="119" t="s">
        <v>888</v>
      </c>
      <c r="C385" s="119" t="s">
        <v>584</v>
      </c>
      <c r="D385" s="119" t="s">
        <v>889</v>
      </c>
      <c r="E385" s="120">
        <v>16</v>
      </c>
      <c r="F385" s="120">
        <v>0</v>
      </c>
      <c r="G385" s="120">
        <v>0</v>
      </c>
      <c r="H385" s="120">
        <v>16</v>
      </c>
    </row>
    <row r="386" spans="2:8">
      <c r="B386" s="119" t="s">
        <v>890</v>
      </c>
      <c r="C386" s="119" t="s">
        <v>584</v>
      </c>
      <c r="D386" s="119" t="s">
        <v>891</v>
      </c>
      <c r="E386" s="120">
        <v>20720</v>
      </c>
      <c r="F386" s="120">
        <v>0</v>
      </c>
      <c r="G386" s="120">
        <v>0</v>
      </c>
      <c r="H386" s="120">
        <v>20720</v>
      </c>
    </row>
    <row r="387" spans="2:8">
      <c r="B387" s="119" t="s">
        <v>892</v>
      </c>
      <c r="C387" s="119" t="s">
        <v>584</v>
      </c>
      <c r="D387" s="119" t="s">
        <v>893</v>
      </c>
      <c r="E387" s="120">
        <v>58.31</v>
      </c>
      <c r="F387" s="120">
        <v>0</v>
      </c>
      <c r="G387" s="120">
        <v>0</v>
      </c>
      <c r="H387" s="120">
        <v>58.31</v>
      </c>
    </row>
    <row r="388" spans="2:8">
      <c r="B388" s="119" t="s">
        <v>894</v>
      </c>
      <c r="C388" s="119" t="s">
        <v>584</v>
      </c>
      <c r="D388" s="119" t="s">
        <v>895</v>
      </c>
      <c r="E388" s="120">
        <v>59.36</v>
      </c>
      <c r="F388" s="120">
        <v>0</v>
      </c>
      <c r="G388" s="120">
        <v>0</v>
      </c>
      <c r="H388" s="120">
        <v>59.36</v>
      </c>
    </row>
    <row r="389" spans="2:8">
      <c r="B389" s="119" t="s">
        <v>896</v>
      </c>
      <c r="C389" s="119" t="s">
        <v>584</v>
      </c>
      <c r="D389" s="119" t="s">
        <v>897</v>
      </c>
      <c r="E389" s="120">
        <v>577.99</v>
      </c>
      <c r="F389" s="120">
        <v>0</v>
      </c>
      <c r="G389" s="120">
        <v>0</v>
      </c>
      <c r="H389" s="120">
        <v>577.99</v>
      </c>
    </row>
    <row r="390" spans="2:8">
      <c r="B390" s="119" t="s">
        <v>898</v>
      </c>
      <c r="C390" s="119" t="s">
        <v>584</v>
      </c>
      <c r="D390" s="119" t="s">
        <v>899</v>
      </c>
      <c r="E390" s="120">
        <v>319.95999999999998</v>
      </c>
      <c r="F390" s="120">
        <v>0</v>
      </c>
      <c r="G390" s="120">
        <v>0</v>
      </c>
      <c r="H390" s="120">
        <v>319.95999999999998</v>
      </c>
    </row>
    <row r="391" spans="2:8">
      <c r="B391" s="119" t="s">
        <v>900</v>
      </c>
      <c r="C391" s="119" t="s">
        <v>584</v>
      </c>
      <c r="D391" s="119" t="s">
        <v>901</v>
      </c>
      <c r="E391" s="120">
        <v>200</v>
      </c>
      <c r="F391" s="120">
        <v>0</v>
      </c>
      <c r="G391" s="120">
        <v>0</v>
      </c>
      <c r="H391" s="120">
        <v>200</v>
      </c>
    </row>
    <row r="392" spans="2:8">
      <c r="B392" s="119" t="s">
        <v>902</v>
      </c>
      <c r="C392" s="119" t="s">
        <v>584</v>
      </c>
      <c r="D392" s="119" t="s">
        <v>903</v>
      </c>
      <c r="E392" s="120">
        <v>369.92</v>
      </c>
      <c r="F392" s="120">
        <v>0</v>
      </c>
      <c r="G392" s="120">
        <v>0</v>
      </c>
      <c r="H392" s="120">
        <v>369.92</v>
      </c>
    </row>
    <row r="393" spans="2:8">
      <c r="B393" s="119" t="s">
        <v>904</v>
      </c>
      <c r="C393" s="119" t="s">
        <v>584</v>
      </c>
      <c r="D393" s="119" t="s">
        <v>905</v>
      </c>
      <c r="E393" s="120">
        <v>49.92</v>
      </c>
      <c r="F393" s="120">
        <v>0</v>
      </c>
      <c r="G393" s="120">
        <v>0</v>
      </c>
      <c r="H393" s="120">
        <v>49.92</v>
      </c>
    </row>
    <row r="394" spans="2:8">
      <c r="B394" s="119" t="s">
        <v>906</v>
      </c>
      <c r="C394" s="119" t="s">
        <v>584</v>
      </c>
      <c r="D394" s="119" t="s">
        <v>822</v>
      </c>
      <c r="E394" s="120">
        <v>1210</v>
      </c>
      <c r="F394" s="120">
        <v>0</v>
      </c>
      <c r="G394" s="120">
        <v>0</v>
      </c>
      <c r="H394" s="120">
        <v>1210</v>
      </c>
    </row>
    <row r="395" spans="2:8">
      <c r="B395" s="119" t="s">
        <v>907</v>
      </c>
      <c r="C395" s="119" t="s">
        <v>584</v>
      </c>
      <c r="D395" s="119" t="s">
        <v>908</v>
      </c>
      <c r="E395" s="120">
        <v>1083</v>
      </c>
      <c r="F395" s="120">
        <v>0</v>
      </c>
      <c r="G395" s="120">
        <v>0</v>
      </c>
      <c r="H395" s="120">
        <v>1083</v>
      </c>
    </row>
    <row r="396" spans="2:8">
      <c r="B396" s="119" t="s">
        <v>909</v>
      </c>
      <c r="C396" s="119" t="s">
        <v>584</v>
      </c>
      <c r="D396" s="119" t="s">
        <v>910</v>
      </c>
      <c r="E396" s="120">
        <v>11</v>
      </c>
      <c r="F396" s="120">
        <v>0</v>
      </c>
      <c r="G396" s="120">
        <v>0</v>
      </c>
      <c r="H396" s="120">
        <v>11</v>
      </c>
    </row>
    <row r="397" spans="2:8">
      <c r="B397" s="119" t="s">
        <v>911</v>
      </c>
      <c r="C397" s="119" t="s">
        <v>584</v>
      </c>
      <c r="D397" s="119" t="s">
        <v>912</v>
      </c>
      <c r="E397" s="120">
        <v>1461.6</v>
      </c>
      <c r="F397" s="120">
        <v>0</v>
      </c>
      <c r="G397" s="120">
        <v>0</v>
      </c>
      <c r="H397" s="120">
        <v>1461.6</v>
      </c>
    </row>
    <row r="398" spans="2:8">
      <c r="B398" s="119" t="s">
        <v>913</v>
      </c>
      <c r="C398" s="119" t="s">
        <v>584</v>
      </c>
      <c r="D398" s="119" t="s">
        <v>914</v>
      </c>
      <c r="E398" s="120">
        <v>553</v>
      </c>
      <c r="F398" s="120">
        <v>0</v>
      </c>
      <c r="G398" s="120">
        <v>0</v>
      </c>
      <c r="H398" s="120">
        <v>553</v>
      </c>
    </row>
    <row r="399" spans="2:8">
      <c r="B399" s="119" t="s">
        <v>915</v>
      </c>
      <c r="C399" s="119" t="s">
        <v>584</v>
      </c>
      <c r="D399" s="119" t="s">
        <v>916</v>
      </c>
      <c r="E399" s="120">
        <v>789.99</v>
      </c>
      <c r="F399" s="120">
        <v>0</v>
      </c>
      <c r="G399" s="120">
        <v>0</v>
      </c>
      <c r="H399" s="120">
        <v>789.99</v>
      </c>
    </row>
    <row r="400" spans="2:8">
      <c r="B400" s="119" t="s">
        <v>917</v>
      </c>
      <c r="C400" s="119" t="s">
        <v>584</v>
      </c>
      <c r="D400" s="119" t="s">
        <v>918</v>
      </c>
      <c r="E400" s="120">
        <v>1050.99</v>
      </c>
      <c r="F400" s="120">
        <v>0</v>
      </c>
      <c r="G400" s="120">
        <v>0</v>
      </c>
      <c r="H400" s="120">
        <v>1050.99</v>
      </c>
    </row>
    <row r="401" spans="2:8">
      <c r="B401" s="119" t="s">
        <v>919</v>
      </c>
      <c r="C401" s="119" t="s">
        <v>584</v>
      </c>
      <c r="D401" s="119" t="s">
        <v>920</v>
      </c>
      <c r="E401" s="120">
        <v>25771.87</v>
      </c>
      <c r="F401" s="120">
        <v>0</v>
      </c>
      <c r="G401" s="120">
        <v>0</v>
      </c>
      <c r="H401" s="120">
        <v>25771.87</v>
      </c>
    </row>
    <row r="402" spans="2:8">
      <c r="B402" s="119" t="s">
        <v>921</v>
      </c>
      <c r="C402" s="119" t="s">
        <v>584</v>
      </c>
      <c r="D402" s="119" t="s">
        <v>922</v>
      </c>
      <c r="E402" s="120">
        <v>520</v>
      </c>
      <c r="F402" s="120">
        <v>0</v>
      </c>
      <c r="G402" s="120">
        <v>0</v>
      </c>
      <c r="H402" s="120">
        <v>520</v>
      </c>
    </row>
    <row r="403" spans="2:8">
      <c r="B403" s="119" t="s">
        <v>923</v>
      </c>
      <c r="C403" s="119" t="s">
        <v>584</v>
      </c>
      <c r="D403" s="119" t="s">
        <v>924</v>
      </c>
      <c r="E403" s="120">
        <v>1000</v>
      </c>
      <c r="F403" s="120">
        <v>0</v>
      </c>
      <c r="G403" s="120">
        <v>0</v>
      </c>
      <c r="H403" s="120">
        <v>1000</v>
      </c>
    </row>
    <row r="404" spans="2:8">
      <c r="B404" s="119" t="s">
        <v>925</v>
      </c>
      <c r="C404" s="119" t="s">
        <v>584</v>
      </c>
      <c r="D404" s="119" t="s">
        <v>926</v>
      </c>
      <c r="E404" s="120">
        <v>89.92</v>
      </c>
      <c r="F404" s="120">
        <v>0</v>
      </c>
      <c r="G404" s="120">
        <v>0</v>
      </c>
      <c r="H404" s="120">
        <v>89.92</v>
      </c>
    </row>
    <row r="405" spans="2:8">
      <c r="B405" s="119" t="s">
        <v>927</v>
      </c>
      <c r="C405" s="119" t="s">
        <v>584</v>
      </c>
      <c r="D405" s="119" t="s">
        <v>494</v>
      </c>
      <c r="E405" s="120">
        <v>9860</v>
      </c>
      <c r="F405" s="120">
        <v>0</v>
      </c>
      <c r="G405" s="120">
        <v>0</v>
      </c>
      <c r="H405" s="120">
        <v>9860</v>
      </c>
    </row>
    <row r="406" spans="2:8">
      <c r="B406" s="119" t="s">
        <v>928</v>
      </c>
      <c r="C406" s="119" t="s">
        <v>584</v>
      </c>
      <c r="D406" s="119" t="s">
        <v>929</v>
      </c>
      <c r="E406" s="120">
        <v>300</v>
      </c>
      <c r="F406" s="120">
        <v>0</v>
      </c>
      <c r="G406" s="120">
        <v>0</v>
      </c>
      <c r="H406" s="120">
        <v>300</v>
      </c>
    </row>
    <row r="407" spans="2:8">
      <c r="B407" s="119" t="s">
        <v>930</v>
      </c>
      <c r="C407" s="119" t="s">
        <v>584</v>
      </c>
      <c r="D407" s="119" t="s">
        <v>931</v>
      </c>
      <c r="E407" s="120">
        <v>11</v>
      </c>
      <c r="F407" s="120">
        <v>0</v>
      </c>
      <c r="G407" s="120">
        <v>0</v>
      </c>
      <c r="H407" s="120">
        <v>11</v>
      </c>
    </row>
    <row r="408" spans="2:8">
      <c r="B408" s="119" t="s">
        <v>932</v>
      </c>
      <c r="C408" s="119" t="s">
        <v>584</v>
      </c>
      <c r="D408" s="119" t="s">
        <v>933</v>
      </c>
      <c r="E408" s="120">
        <v>17</v>
      </c>
      <c r="F408" s="120">
        <v>0</v>
      </c>
      <c r="G408" s="120">
        <v>0</v>
      </c>
      <c r="H408" s="120">
        <v>17</v>
      </c>
    </row>
    <row r="409" spans="2:8">
      <c r="B409" s="119" t="s">
        <v>934</v>
      </c>
      <c r="C409" s="119" t="s">
        <v>584</v>
      </c>
      <c r="D409" s="119" t="s">
        <v>935</v>
      </c>
      <c r="E409" s="120">
        <v>522</v>
      </c>
      <c r="F409" s="120">
        <v>0</v>
      </c>
      <c r="G409" s="120">
        <v>0</v>
      </c>
      <c r="H409" s="120">
        <v>522</v>
      </c>
    </row>
    <row r="410" spans="2:8">
      <c r="B410" s="119" t="s">
        <v>936</v>
      </c>
      <c r="C410" s="119" t="s">
        <v>584</v>
      </c>
      <c r="D410" s="119" t="s">
        <v>937</v>
      </c>
      <c r="E410" s="120">
        <v>25</v>
      </c>
      <c r="F410" s="120">
        <v>0</v>
      </c>
      <c r="G410" s="120">
        <v>0</v>
      </c>
      <c r="H410" s="120">
        <v>25</v>
      </c>
    </row>
    <row r="411" spans="2:8">
      <c r="B411" s="119" t="s">
        <v>938</v>
      </c>
      <c r="C411" s="119" t="s">
        <v>584</v>
      </c>
      <c r="D411" s="119" t="s">
        <v>638</v>
      </c>
      <c r="E411" s="120">
        <v>8400</v>
      </c>
      <c r="F411" s="120">
        <v>0</v>
      </c>
      <c r="G411" s="120">
        <v>0</v>
      </c>
      <c r="H411" s="120">
        <v>8400</v>
      </c>
    </row>
    <row r="412" spans="2:8">
      <c r="B412" s="119" t="s">
        <v>939</v>
      </c>
      <c r="C412" s="119" t="s">
        <v>584</v>
      </c>
      <c r="D412" s="119" t="s">
        <v>940</v>
      </c>
      <c r="E412" s="120">
        <v>419.99</v>
      </c>
      <c r="F412" s="120">
        <v>0</v>
      </c>
      <c r="G412" s="120">
        <v>0</v>
      </c>
      <c r="H412" s="120">
        <v>419.99</v>
      </c>
    </row>
    <row r="413" spans="2:8">
      <c r="B413" s="119" t="s">
        <v>941</v>
      </c>
      <c r="C413" s="119" t="s">
        <v>584</v>
      </c>
      <c r="D413" s="119" t="s">
        <v>942</v>
      </c>
      <c r="E413" s="120">
        <v>247</v>
      </c>
      <c r="F413" s="120">
        <v>0</v>
      </c>
      <c r="G413" s="120">
        <v>0</v>
      </c>
      <c r="H413" s="120">
        <v>247</v>
      </c>
    </row>
    <row r="414" spans="2:8">
      <c r="B414" s="119" t="s">
        <v>943</v>
      </c>
      <c r="C414" s="119" t="s">
        <v>584</v>
      </c>
      <c r="D414" s="119" t="s">
        <v>944</v>
      </c>
      <c r="E414" s="120">
        <v>364798.87</v>
      </c>
      <c r="F414" s="120">
        <v>0</v>
      </c>
      <c r="G414" s="120">
        <v>0</v>
      </c>
      <c r="H414" s="120">
        <v>364798.87</v>
      </c>
    </row>
    <row r="415" spans="2:8">
      <c r="B415" s="119" t="s">
        <v>945</v>
      </c>
      <c r="C415" s="119" t="s">
        <v>584</v>
      </c>
      <c r="D415" s="119" t="s">
        <v>887</v>
      </c>
      <c r="E415" s="120">
        <v>48427.75</v>
      </c>
      <c r="F415" s="120">
        <v>8879.41</v>
      </c>
      <c r="G415" s="120">
        <v>9192.8700000000008</v>
      </c>
      <c r="H415" s="120">
        <v>48741.21</v>
      </c>
    </row>
    <row r="416" spans="2:8">
      <c r="B416" s="119" t="s">
        <v>946</v>
      </c>
      <c r="C416" s="119" t="s">
        <v>584</v>
      </c>
      <c r="D416" s="119" t="s">
        <v>947</v>
      </c>
      <c r="E416" s="120">
        <v>440794.62</v>
      </c>
      <c r="F416" s="120">
        <v>0</v>
      </c>
      <c r="G416" s="120">
        <v>0</v>
      </c>
      <c r="H416" s="120">
        <v>440794.62</v>
      </c>
    </row>
    <row r="417" spans="2:8">
      <c r="B417" s="119" t="s">
        <v>948</v>
      </c>
      <c r="C417" s="119" t="s">
        <v>584</v>
      </c>
      <c r="D417" s="119" t="s">
        <v>826</v>
      </c>
      <c r="E417" s="120">
        <v>2480.0100000000002</v>
      </c>
      <c r="F417" s="120">
        <v>0</v>
      </c>
      <c r="G417" s="120">
        <v>0</v>
      </c>
      <c r="H417" s="120">
        <v>2480.0100000000002</v>
      </c>
    </row>
    <row r="418" spans="2:8">
      <c r="B418" s="119" t="s">
        <v>949</v>
      </c>
      <c r="C418" s="119" t="s">
        <v>584</v>
      </c>
      <c r="D418" s="119" t="s">
        <v>950</v>
      </c>
      <c r="E418" s="120">
        <v>4537.9799999999996</v>
      </c>
      <c r="F418" s="120">
        <v>0</v>
      </c>
      <c r="G418" s="120">
        <v>0</v>
      </c>
      <c r="H418" s="120">
        <v>4537.9799999999996</v>
      </c>
    </row>
    <row r="419" spans="2:8">
      <c r="B419" s="119" t="s">
        <v>951</v>
      </c>
      <c r="C419" s="119" t="s">
        <v>584</v>
      </c>
      <c r="D419" s="119" t="s">
        <v>891</v>
      </c>
      <c r="E419" s="120">
        <v>-79432</v>
      </c>
      <c r="F419" s="120">
        <v>7840</v>
      </c>
      <c r="G419" s="120">
        <v>59360</v>
      </c>
      <c r="H419" s="120">
        <v>-27912</v>
      </c>
    </row>
    <row r="420" spans="2:8">
      <c r="B420" s="119" t="s">
        <v>952</v>
      </c>
      <c r="C420" s="119" t="s">
        <v>584</v>
      </c>
      <c r="D420" s="119" t="s">
        <v>953</v>
      </c>
      <c r="E420" s="120">
        <v>-50402</v>
      </c>
      <c r="F420" s="120">
        <v>0</v>
      </c>
      <c r="G420" s="120">
        <v>0</v>
      </c>
      <c r="H420" s="120">
        <v>-50402</v>
      </c>
    </row>
    <row r="421" spans="2:8">
      <c r="B421" s="119" t="s">
        <v>954</v>
      </c>
      <c r="C421" s="119" t="s">
        <v>584</v>
      </c>
      <c r="D421" s="119" t="s">
        <v>955</v>
      </c>
      <c r="E421" s="120">
        <v>38549.800000000003</v>
      </c>
      <c r="F421" s="120">
        <v>0</v>
      </c>
      <c r="G421" s="120">
        <v>0</v>
      </c>
      <c r="H421" s="120">
        <v>38549.800000000003</v>
      </c>
    </row>
    <row r="422" spans="2:8">
      <c r="B422" s="119" t="s">
        <v>1569</v>
      </c>
      <c r="C422" s="119" t="s">
        <v>584</v>
      </c>
      <c r="D422" s="119" t="s">
        <v>1570</v>
      </c>
      <c r="E422" s="120">
        <v>5300</v>
      </c>
      <c r="F422" s="120">
        <v>0</v>
      </c>
      <c r="G422" s="120">
        <v>0</v>
      </c>
      <c r="H422" s="120">
        <v>5300</v>
      </c>
    </row>
    <row r="423" spans="2:8">
      <c r="B423" s="119" t="s">
        <v>956</v>
      </c>
      <c r="C423" s="119" t="s">
        <v>584</v>
      </c>
      <c r="D423" s="119" t="s">
        <v>957</v>
      </c>
      <c r="E423" s="120">
        <v>116</v>
      </c>
      <c r="F423" s="120">
        <v>0</v>
      </c>
      <c r="G423" s="120">
        <v>0</v>
      </c>
      <c r="H423" s="120">
        <v>116</v>
      </c>
    </row>
    <row r="424" spans="2:8">
      <c r="B424" s="119" t="s">
        <v>958</v>
      </c>
      <c r="C424" s="119" t="s">
        <v>584</v>
      </c>
      <c r="D424" s="119" t="s">
        <v>959</v>
      </c>
      <c r="E424" s="120">
        <v>-517131.76</v>
      </c>
      <c r="F424" s="120">
        <v>0</v>
      </c>
      <c r="G424" s="120">
        <v>0</v>
      </c>
      <c r="H424" s="120">
        <v>-517131.76</v>
      </c>
    </row>
    <row r="425" spans="2:8">
      <c r="B425" s="119" t="s">
        <v>960</v>
      </c>
      <c r="C425" s="119" t="s">
        <v>584</v>
      </c>
      <c r="D425" s="119" t="s">
        <v>961</v>
      </c>
      <c r="E425" s="120">
        <v>0.4</v>
      </c>
      <c r="F425" s="120">
        <v>0</v>
      </c>
      <c r="G425" s="120">
        <v>0</v>
      </c>
      <c r="H425" s="120">
        <v>0.4</v>
      </c>
    </row>
    <row r="426" spans="2:8">
      <c r="B426" s="119" t="s">
        <v>962</v>
      </c>
      <c r="C426" s="119" t="s">
        <v>584</v>
      </c>
      <c r="D426" s="119" t="s">
        <v>963</v>
      </c>
      <c r="E426" s="120">
        <v>-107518.88</v>
      </c>
      <c r="F426" s="120">
        <v>0</v>
      </c>
      <c r="G426" s="120">
        <v>0</v>
      </c>
      <c r="H426" s="120">
        <v>-107518.88</v>
      </c>
    </row>
    <row r="427" spans="2:8">
      <c r="B427" s="119" t="s">
        <v>964</v>
      </c>
      <c r="C427" s="119" t="s">
        <v>584</v>
      </c>
      <c r="D427" s="119" t="s">
        <v>965</v>
      </c>
      <c r="E427" s="120">
        <v>0.01</v>
      </c>
      <c r="F427" s="120">
        <v>0</v>
      </c>
      <c r="G427" s="120">
        <v>0</v>
      </c>
      <c r="H427" s="120">
        <v>0.01</v>
      </c>
    </row>
    <row r="428" spans="2:8">
      <c r="B428" s="119" t="s">
        <v>966</v>
      </c>
      <c r="C428" s="119" t="s">
        <v>584</v>
      </c>
      <c r="D428" s="119" t="s">
        <v>967</v>
      </c>
      <c r="E428" s="120">
        <v>101795.83</v>
      </c>
      <c r="F428" s="120">
        <v>154532.20000000001</v>
      </c>
      <c r="G428" s="120">
        <v>5937.74</v>
      </c>
      <c r="H428" s="120">
        <v>-46798.63</v>
      </c>
    </row>
    <row r="429" spans="2:8">
      <c r="B429" s="119" t="s">
        <v>968</v>
      </c>
      <c r="C429" s="119" t="s">
        <v>584</v>
      </c>
      <c r="D429" s="119" t="s">
        <v>969</v>
      </c>
      <c r="E429" s="120">
        <v>29195.59</v>
      </c>
      <c r="F429" s="120">
        <v>0</v>
      </c>
      <c r="G429" s="120">
        <v>0</v>
      </c>
      <c r="H429" s="120">
        <v>29195.59</v>
      </c>
    </row>
    <row r="430" spans="2:8">
      <c r="B430" s="119" t="s">
        <v>970</v>
      </c>
      <c r="C430" s="119" t="s">
        <v>584</v>
      </c>
      <c r="D430" s="119" t="s">
        <v>971</v>
      </c>
      <c r="E430" s="120">
        <v>2229</v>
      </c>
      <c r="F430" s="120">
        <v>0</v>
      </c>
      <c r="G430" s="120">
        <v>0</v>
      </c>
      <c r="H430" s="120">
        <v>2229</v>
      </c>
    </row>
    <row r="431" spans="2:8">
      <c r="B431" s="119" t="s">
        <v>972</v>
      </c>
      <c r="C431" s="119" t="s">
        <v>584</v>
      </c>
      <c r="D431" s="119" t="s">
        <v>973</v>
      </c>
      <c r="E431" s="120">
        <v>79.92</v>
      </c>
      <c r="F431" s="120">
        <v>0</v>
      </c>
      <c r="G431" s="120">
        <v>0</v>
      </c>
      <c r="H431" s="120">
        <v>79.92</v>
      </c>
    </row>
    <row r="432" spans="2:8">
      <c r="B432" s="119" t="s">
        <v>974</v>
      </c>
      <c r="C432" s="119" t="s">
        <v>584</v>
      </c>
      <c r="D432" s="119" t="s">
        <v>975</v>
      </c>
      <c r="E432" s="120">
        <v>-6832</v>
      </c>
      <c r="F432" s="120">
        <v>0</v>
      </c>
      <c r="G432" s="120">
        <v>0</v>
      </c>
      <c r="H432" s="120">
        <v>-6832</v>
      </c>
    </row>
    <row r="433" spans="2:8">
      <c r="B433" s="119" t="s">
        <v>976</v>
      </c>
      <c r="C433" s="119" t="s">
        <v>584</v>
      </c>
      <c r="D433" s="119" t="s">
        <v>977</v>
      </c>
      <c r="E433" s="120">
        <v>-11648</v>
      </c>
      <c r="F433" s="120">
        <v>0</v>
      </c>
      <c r="G433" s="120">
        <v>0</v>
      </c>
      <c r="H433" s="120">
        <v>-11648</v>
      </c>
    </row>
    <row r="434" spans="2:8">
      <c r="B434" s="119" t="s">
        <v>978</v>
      </c>
      <c r="C434" s="119" t="s">
        <v>584</v>
      </c>
      <c r="D434" s="119" t="s">
        <v>908</v>
      </c>
      <c r="E434" s="120">
        <v>0.01</v>
      </c>
      <c r="F434" s="120">
        <v>3218.42</v>
      </c>
      <c r="G434" s="120">
        <v>3258.42</v>
      </c>
      <c r="H434" s="120">
        <v>40.01</v>
      </c>
    </row>
    <row r="435" spans="2:8">
      <c r="B435" s="119" t="s">
        <v>979</v>
      </c>
      <c r="C435" s="119" t="s">
        <v>584</v>
      </c>
      <c r="D435" s="119" t="s">
        <v>980</v>
      </c>
      <c r="E435" s="120">
        <v>219.97</v>
      </c>
      <c r="F435" s="120">
        <v>0</v>
      </c>
      <c r="G435" s="120">
        <v>0</v>
      </c>
      <c r="H435" s="120">
        <v>219.97</v>
      </c>
    </row>
    <row r="436" spans="2:8">
      <c r="B436" s="119" t="s">
        <v>981</v>
      </c>
      <c r="C436" s="119" t="s">
        <v>584</v>
      </c>
      <c r="D436" s="119" t="s">
        <v>982</v>
      </c>
      <c r="E436" s="120">
        <v>-13216</v>
      </c>
      <c r="F436" s="120">
        <v>0</v>
      </c>
      <c r="G436" s="120">
        <v>0</v>
      </c>
      <c r="H436" s="120">
        <v>-13216</v>
      </c>
    </row>
    <row r="437" spans="2:8">
      <c r="B437" s="119" t="s">
        <v>983</v>
      </c>
      <c r="C437" s="119" t="s">
        <v>584</v>
      </c>
      <c r="D437" s="119" t="s">
        <v>984</v>
      </c>
      <c r="E437" s="120">
        <v>1096.57</v>
      </c>
      <c r="F437" s="120">
        <v>827.84</v>
      </c>
      <c r="G437" s="120">
        <v>828.4</v>
      </c>
      <c r="H437" s="120">
        <v>1097.1300000000001</v>
      </c>
    </row>
    <row r="438" spans="2:8">
      <c r="B438" s="119" t="s">
        <v>985</v>
      </c>
      <c r="C438" s="119" t="s">
        <v>584</v>
      </c>
      <c r="D438" s="119" t="s">
        <v>395</v>
      </c>
      <c r="E438" s="120">
        <v>11212.17</v>
      </c>
      <c r="F438" s="120">
        <v>0</v>
      </c>
      <c r="G438" s="120">
        <v>0</v>
      </c>
      <c r="H438" s="120">
        <v>11212.17</v>
      </c>
    </row>
    <row r="439" spans="2:8">
      <c r="B439" s="119" t="s">
        <v>986</v>
      </c>
      <c r="C439" s="119" t="s">
        <v>584</v>
      </c>
      <c r="D439" s="119" t="s">
        <v>987</v>
      </c>
      <c r="E439" s="120">
        <v>1856</v>
      </c>
      <c r="F439" s="120">
        <v>0</v>
      </c>
      <c r="G439" s="120">
        <v>0</v>
      </c>
      <c r="H439" s="120">
        <v>1856</v>
      </c>
    </row>
    <row r="440" spans="2:8">
      <c r="B440" s="119" t="s">
        <v>988</v>
      </c>
      <c r="C440" s="119" t="s">
        <v>584</v>
      </c>
      <c r="D440" s="119" t="s">
        <v>989</v>
      </c>
      <c r="E440" s="120">
        <v>3393</v>
      </c>
      <c r="F440" s="120">
        <v>0</v>
      </c>
      <c r="G440" s="120">
        <v>0</v>
      </c>
      <c r="H440" s="120">
        <v>3393</v>
      </c>
    </row>
    <row r="441" spans="2:8">
      <c r="B441" s="119" t="s">
        <v>990</v>
      </c>
      <c r="C441" s="119" t="s">
        <v>584</v>
      </c>
      <c r="D441" s="119" t="s">
        <v>991</v>
      </c>
      <c r="E441" s="120">
        <v>1392</v>
      </c>
      <c r="F441" s="120">
        <v>0</v>
      </c>
      <c r="G441" s="120">
        <v>0</v>
      </c>
      <c r="H441" s="120">
        <v>1392</v>
      </c>
    </row>
    <row r="442" spans="2:8">
      <c r="B442" s="119" t="s">
        <v>992</v>
      </c>
      <c r="C442" s="119" t="s">
        <v>584</v>
      </c>
      <c r="D442" s="119" t="s">
        <v>993</v>
      </c>
      <c r="E442" s="120">
        <v>30224.959999999999</v>
      </c>
      <c r="F442" s="120">
        <v>49527.59</v>
      </c>
      <c r="G442" s="120">
        <v>49527.59</v>
      </c>
      <c r="H442" s="120">
        <v>30224.959999999999</v>
      </c>
    </row>
    <row r="443" spans="2:8">
      <c r="B443" s="119" t="s">
        <v>994</v>
      </c>
      <c r="C443" s="119" t="s">
        <v>584</v>
      </c>
      <c r="D443" s="119" t="s">
        <v>995</v>
      </c>
      <c r="E443" s="120">
        <v>518.9</v>
      </c>
      <c r="F443" s="120">
        <v>0</v>
      </c>
      <c r="G443" s="120">
        <v>0</v>
      </c>
      <c r="H443" s="120">
        <v>518.9</v>
      </c>
    </row>
    <row r="444" spans="2:8">
      <c r="B444" s="119" t="s">
        <v>996</v>
      </c>
      <c r="C444" s="119" t="s">
        <v>584</v>
      </c>
      <c r="D444" s="119" t="s">
        <v>997</v>
      </c>
      <c r="E444" s="120">
        <v>1818.8</v>
      </c>
      <c r="F444" s="120">
        <v>0</v>
      </c>
      <c r="G444" s="120">
        <v>0</v>
      </c>
      <c r="H444" s="120">
        <v>1818.8</v>
      </c>
    </row>
    <row r="445" spans="2:8">
      <c r="B445" s="119" t="s">
        <v>998</v>
      </c>
      <c r="C445" s="119" t="s">
        <v>584</v>
      </c>
      <c r="D445" s="119" t="s">
        <v>914</v>
      </c>
      <c r="E445" s="120">
        <v>1143</v>
      </c>
      <c r="F445" s="120">
        <v>0</v>
      </c>
      <c r="G445" s="120">
        <v>0</v>
      </c>
      <c r="H445" s="120">
        <v>1143</v>
      </c>
    </row>
    <row r="446" spans="2:8">
      <c r="B446" s="119" t="s">
        <v>999</v>
      </c>
      <c r="C446" s="119" t="s">
        <v>584</v>
      </c>
      <c r="D446" s="119" t="s">
        <v>1000</v>
      </c>
      <c r="E446" s="120">
        <v>655</v>
      </c>
      <c r="F446" s="120">
        <v>0</v>
      </c>
      <c r="G446" s="120">
        <v>0</v>
      </c>
      <c r="H446" s="120">
        <v>655</v>
      </c>
    </row>
    <row r="447" spans="2:8">
      <c r="B447" s="119" t="s">
        <v>1001</v>
      </c>
      <c r="C447" s="119" t="s">
        <v>584</v>
      </c>
      <c r="D447" s="119" t="s">
        <v>1002</v>
      </c>
      <c r="E447" s="120">
        <v>1400</v>
      </c>
      <c r="F447" s="120">
        <v>0</v>
      </c>
      <c r="G447" s="120">
        <v>0</v>
      </c>
      <c r="H447" s="120">
        <v>1400</v>
      </c>
    </row>
    <row r="448" spans="2:8">
      <c r="B448" s="119" t="s">
        <v>1003</v>
      </c>
      <c r="C448" s="119" t="s">
        <v>584</v>
      </c>
      <c r="D448" s="119" t="s">
        <v>1004</v>
      </c>
      <c r="E448" s="120">
        <v>160.02000000000001</v>
      </c>
      <c r="F448" s="120">
        <v>0</v>
      </c>
      <c r="G448" s="120">
        <v>0</v>
      </c>
      <c r="H448" s="120">
        <v>160.02000000000001</v>
      </c>
    </row>
    <row r="449" spans="2:8">
      <c r="B449" s="119" t="s">
        <v>1005</v>
      </c>
      <c r="C449" s="119" t="s">
        <v>584</v>
      </c>
      <c r="D449" s="119" t="s">
        <v>399</v>
      </c>
      <c r="E449" s="120">
        <v>32016</v>
      </c>
      <c r="F449" s="120">
        <v>0</v>
      </c>
      <c r="G449" s="120">
        <v>1044</v>
      </c>
      <c r="H449" s="120">
        <v>33060</v>
      </c>
    </row>
    <row r="450" spans="2:8">
      <c r="B450" s="119" t="s">
        <v>1006</v>
      </c>
      <c r="C450" s="119" t="s">
        <v>584</v>
      </c>
      <c r="D450" s="119" t="s">
        <v>1007</v>
      </c>
      <c r="E450" s="120">
        <v>240</v>
      </c>
      <c r="F450" s="120">
        <v>0</v>
      </c>
      <c r="G450" s="120">
        <v>0</v>
      </c>
      <c r="H450" s="120">
        <v>240</v>
      </c>
    </row>
    <row r="451" spans="2:8">
      <c r="B451" s="119" t="s">
        <v>1008</v>
      </c>
      <c r="C451" s="119" t="s">
        <v>584</v>
      </c>
      <c r="D451" s="119" t="s">
        <v>864</v>
      </c>
      <c r="E451" s="120">
        <v>14529.6</v>
      </c>
      <c r="F451" s="120">
        <v>2955.03</v>
      </c>
      <c r="G451" s="120">
        <v>3444.58</v>
      </c>
      <c r="H451" s="120">
        <v>15019.15</v>
      </c>
    </row>
    <row r="452" spans="2:8">
      <c r="B452" s="119" t="s">
        <v>1009</v>
      </c>
      <c r="C452" s="119" t="s">
        <v>584</v>
      </c>
      <c r="D452" s="119" t="s">
        <v>1010</v>
      </c>
      <c r="E452" s="120">
        <v>57</v>
      </c>
      <c r="F452" s="120">
        <v>0</v>
      </c>
      <c r="G452" s="120">
        <v>0</v>
      </c>
      <c r="H452" s="120">
        <v>57</v>
      </c>
    </row>
    <row r="453" spans="2:8">
      <c r="B453" s="119" t="s">
        <v>1011</v>
      </c>
      <c r="C453" s="119" t="s">
        <v>584</v>
      </c>
      <c r="D453" s="119" t="s">
        <v>1012</v>
      </c>
      <c r="E453" s="120">
        <v>333</v>
      </c>
      <c r="F453" s="120">
        <v>0</v>
      </c>
      <c r="G453" s="120">
        <v>0</v>
      </c>
      <c r="H453" s="120">
        <v>333</v>
      </c>
    </row>
    <row r="454" spans="2:8">
      <c r="B454" s="119" t="s">
        <v>1013</v>
      </c>
      <c r="C454" s="119" t="s">
        <v>584</v>
      </c>
      <c r="D454" s="119" t="s">
        <v>1014</v>
      </c>
      <c r="E454" s="120">
        <v>2437</v>
      </c>
      <c r="F454" s="120">
        <v>0</v>
      </c>
      <c r="G454" s="120">
        <v>0</v>
      </c>
      <c r="H454" s="120">
        <v>2437</v>
      </c>
    </row>
    <row r="455" spans="2:8">
      <c r="B455" s="119" t="s">
        <v>1015</v>
      </c>
      <c r="C455" s="119" t="s">
        <v>584</v>
      </c>
      <c r="D455" s="119" t="s">
        <v>1016</v>
      </c>
      <c r="E455" s="120">
        <v>239.95</v>
      </c>
      <c r="F455" s="120">
        <v>0</v>
      </c>
      <c r="G455" s="120">
        <v>0</v>
      </c>
      <c r="H455" s="120">
        <v>239.95</v>
      </c>
    </row>
    <row r="456" spans="2:8">
      <c r="B456" s="119" t="s">
        <v>1017</v>
      </c>
      <c r="C456" s="119" t="s">
        <v>584</v>
      </c>
      <c r="D456" s="119" t="s">
        <v>1018</v>
      </c>
      <c r="E456" s="120">
        <v>470</v>
      </c>
      <c r="F456" s="120">
        <v>0</v>
      </c>
      <c r="G456" s="120">
        <v>0</v>
      </c>
      <c r="H456" s="120">
        <v>470</v>
      </c>
    </row>
    <row r="457" spans="2:8">
      <c r="B457" s="119" t="s">
        <v>1019</v>
      </c>
      <c r="C457" s="119" t="s">
        <v>584</v>
      </c>
      <c r="D457" s="119" t="s">
        <v>1020</v>
      </c>
      <c r="E457" s="120">
        <v>59.91</v>
      </c>
      <c r="F457" s="120">
        <v>0</v>
      </c>
      <c r="G457" s="120">
        <v>0</v>
      </c>
      <c r="H457" s="120">
        <v>59.91</v>
      </c>
    </row>
    <row r="458" spans="2:8">
      <c r="B458" s="119" t="s">
        <v>1021</v>
      </c>
      <c r="C458" s="119" t="s">
        <v>584</v>
      </c>
      <c r="D458" s="119" t="s">
        <v>1022</v>
      </c>
      <c r="E458" s="120">
        <v>-38246.86</v>
      </c>
      <c r="F458" s="120">
        <v>0</v>
      </c>
      <c r="G458" s="120">
        <v>0</v>
      </c>
      <c r="H458" s="120">
        <v>-38246.86</v>
      </c>
    </row>
    <row r="459" spans="2:8">
      <c r="B459" s="119" t="s">
        <v>1023</v>
      </c>
      <c r="C459" s="119" t="s">
        <v>584</v>
      </c>
      <c r="D459" s="119" t="s">
        <v>1024</v>
      </c>
      <c r="E459" s="120">
        <v>3406970.59</v>
      </c>
      <c r="F459" s="120">
        <v>0</v>
      </c>
      <c r="G459" s="120">
        <v>0</v>
      </c>
      <c r="H459" s="120">
        <v>3406970.59</v>
      </c>
    </row>
    <row r="460" spans="2:8">
      <c r="B460" s="119" t="s">
        <v>1025</v>
      </c>
      <c r="C460" s="119" t="s">
        <v>584</v>
      </c>
      <c r="D460" s="119" t="s">
        <v>1026</v>
      </c>
      <c r="E460" s="120">
        <v>-19413.669999999998</v>
      </c>
      <c r="F460" s="120">
        <v>13384.29</v>
      </c>
      <c r="G460" s="120">
        <v>26820.62</v>
      </c>
      <c r="H460" s="120">
        <v>-5977.34</v>
      </c>
    </row>
    <row r="461" spans="2:8">
      <c r="B461" s="119" t="s">
        <v>1027</v>
      </c>
      <c r="C461" s="119" t="s">
        <v>584</v>
      </c>
      <c r="D461" s="119" t="s">
        <v>1028</v>
      </c>
      <c r="E461" s="120">
        <v>58349.01</v>
      </c>
      <c r="F461" s="120">
        <v>0</v>
      </c>
      <c r="G461" s="120">
        <v>0</v>
      </c>
      <c r="H461" s="120">
        <v>58349.01</v>
      </c>
    </row>
    <row r="462" spans="2:8">
      <c r="B462" s="119" t="s">
        <v>1029</v>
      </c>
      <c r="C462" s="119" t="s">
        <v>584</v>
      </c>
      <c r="D462" s="119" t="s">
        <v>1030</v>
      </c>
      <c r="E462" s="120">
        <v>978.32</v>
      </c>
      <c r="F462" s="120">
        <v>0</v>
      </c>
      <c r="G462" s="120">
        <v>0</v>
      </c>
      <c r="H462" s="120">
        <v>978.32</v>
      </c>
    </row>
    <row r="463" spans="2:8">
      <c r="B463" s="119" t="s">
        <v>1032</v>
      </c>
      <c r="C463" s="119" t="s">
        <v>584</v>
      </c>
      <c r="D463" s="119" t="s">
        <v>494</v>
      </c>
      <c r="E463" s="120">
        <v>251657.13</v>
      </c>
      <c r="F463" s="120">
        <v>0</v>
      </c>
      <c r="G463" s="120">
        <v>20160</v>
      </c>
      <c r="H463" s="120">
        <v>271817.13</v>
      </c>
    </row>
    <row r="464" spans="2:8">
      <c r="B464" s="119" t="s">
        <v>1033</v>
      </c>
      <c r="C464" s="119" t="s">
        <v>584</v>
      </c>
      <c r="D464" s="119" t="s">
        <v>1034</v>
      </c>
      <c r="E464" s="120">
        <v>1038471.07</v>
      </c>
      <c r="F464" s="120">
        <v>0</v>
      </c>
      <c r="G464" s="120">
        <v>0</v>
      </c>
      <c r="H464" s="120">
        <v>1038471.07</v>
      </c>
    </row>
    <row r="465" spans="2:8">
      <c r="B465" s="119" t="s">
        <v>1713</v>
      </c>
      <c r="C465" s="119" t="s">
        <v>584</v>
      </c>
      <c r="D465" s="119" t="s">
        <v>1714</v>
      </c>
      <c r="E465" s="120">
        <v>0</v>
      </c>
      <c r="F465" s="120">
        <v>51786</v>
      </c>
      <c r="G465" s="120">
        <v>51786</v>
      </c>
      <c r="H465" s="120">
        <v>0</v>
      </c>
    </row>
    <row r="466" spans="2:8">
      <c r="B466" s="119" t="s">
        <v>1037</v>
      </c>
      <c r="C466" s="119" t="s">
        <v>584</v>
      </c>
      <c r="D466" s="119" t="s">
        <v>1038</v>
      </c>
      <c r="E466" s="120">
        <v>32572.79</v>
      </c>
      <c r="F466" s="120">
        <v>0</v>
      </c>
      <c r="G466" s="120">
        <v>0</v>
      </c>
      <c r="H466" s="120">
        <v>32572.79</v>
      </c>
    </row>
    <row r="467" spans="2:8">
      <c r="B467" s="119" t="s">
        <v>1039</v>
      </c>
      <c r="C467" s="119" t="s">
        <v>584</v>
      </c>
      <c r="D467" s="119" t="s">
        <v>1040</v>
      </c>
      <c r="E467" s="120">
        <v>53288.13</v>
      </c>
      <c r="F467" s="120">
        <v>4418.76</v>
      </c>
      <c r="G467" s="120">
        <v>5555.61</v>
      </c>
      <c r="H467" s="120">
        <v>54424.98</v>
      </c>
    </row>
    <row r="468" spans="2:8">
      <c r="B468" s="119" t="s">
        <v>1043</v>
      </c>
      <c r="C468" s="119" t="s">
        <v>584</v>
      </c>
      <c r="D468" s="119" t="s">
        <v>1044</v>
      </c>
      <c r="E468" s="120">
        <v>431.01</v>
      </c>
      <c r="F468" s="120">
        <v>797.65</v>
      </c>
      <c r="G468" s="120">
        <v>797.65</v>
      </c>
      <c r="H468" s="120">
        <v>431.01</v>
      </c>
    </row>
    <row r="469" spans="2:8">
      <c r="B469" s="119" t="s">
        <v>1045</v>
      </c>
      <c r="C469" s="119" t="s">
        <v>584</v>
      </c>
      <c r="D469" s="119" t="s">
        <v>1046</v>
      </c>
      <c r="E469" s="120">
        <v>2236</v>
      </c>
      <c r="F469" s="120">
        <v>0</v>
      </c>
      <c r="G469" s="120">
        <v>0</v>
      </c>
      <c r="H469" s="120">
        <v>2236</v>
      </c>
    </row>
    <row r="470" spans="2:8">
      <c r="B470" s="119" t="s">
        <v>1047</v>
      </c>
      <c r="C470" s="119" t="s">
        <v>584</v>
      </c>
      <c r="D470" s="119" t="s">
        <v>1048</v>
      </c>
      <c r="E470" s="120">
        <v>505</v>
      </c>
      <c r="F470" s="120">
        <v>0</v>
      </c>
      <c r="G470" s="120">
        <v>0</v>
      </c>
      <c r="H470" s="120">
        <v>505</v>
      </c>
    </row>
    <row r="471" spans="2:8">
      <c r="B471" s="119" t="s">
        <v>1049</v>
      </c>
      <c r="C471" s="119" t="s">
        <v>584</v>
      </c>
      <c r="D471" s="119" t="s">
        <v>1050</v>
      </c>
      <c r="E471" s="120">
        <v>5251</v>
      </c>
      <c r="F471" s="120">
        <v>0</v>
      </c>
      <c r="G471" s="120">
        <v>893</v>
      </c>
      <c r="H471" s="120">
        <v>6144</v>
      </c>
    </row>
    <row r="472" spans="2:8">
      <c r="B472" s="119" t="s">
        <v>1051</v>
      </c>
      <c r="C472" s="119" t="s">
        <v>584</v>
      </c>
      <c r="D472" s="119" t="s">
        <v>1052</v>
      </c>
      <c r="E472" s="120">
        <v>283251.94</v>
      </c>
      <c r="F472" s="120">
        <v>0</v>
      </c>
      <c r="G472" s="120">
        <v>0</v>
      </c>
      <c r="H472" s="120">
        <v>283251.94</v>
      </c>
    </row>
    <row r="473" spans="2:8">
      <c r="B473" s="119" t="s">
        <v>1053</v>
      </c>
      <c r="C473" s="119" t="s">
        <v>584</v>
      </c>
      <c r="D473" s="119" t="s">
        <v>1054</v>
      </c>
      <c r="E473" s="120">
        <v>2592</v>
      </c>
      <c r="F473" s="120">
        <v>0</v>
      </c>
      <c r="G473" s="120">
        <v>0</v>
      </c>
      <c r="H473" s="120">
        <v>2592</v>
      </c>
    </row>
    <row r="474" spans="2:8">
      <c r="B474" s="119" t="s">
        <v>1055</v>
      </c>
      <c r="C474" s="119" t="s">
        <v>584</v>
      </c>
      <c r="D474" s="119" t="s">
        <v>1056</v>
      </c>
      <c r="E474" s="120">
        <v>564</v>
      </c>
      <c r="F474" s="120">
        <v>120</v>
      </c>
      <c r="G474" s="120">
        <v>300</v>
      </c>
      <c r="H474" s="120">
        <v>744</v>
      </c>
    </row>
    <row r="475" spans="2:8">
      <c r="B475" s="119" t="s">
        <v>1057</v>
      </c>
      <c r="C475" s="119" t="s">
        <v>584</v>
      </c>
      <c r="D475" s="119" t="s">
        <v>1058</v>
      </c>
      <c r="E475" s="120">
        <v>570</v>
      </c>
      <c r="F475" s="120">
        <v>0</v>
      </c>
      <c r="G475" s="120">
        <v>0</v>
      </c>
      <c r="H475" s="120">
        <v>570</v>
      </c>
    </row>
    <row r="476" spans="2:8">
      <c r="B476" s="119" t="s">
        <v>1059</v>
      </c>
      <c r="C476" s="119" t="s">
        <v>584</v>
      </c>
      <c r="D476" s="119" t="s">
        <v>1060</v>
      </c>
      <c r="E476" s="120">
        <v>368452.87</v>
      </c>
      <c r="F476" s="120">
        <v>68880</v>
      </c>
      <c r="G476" s="120">
        <v>94060</v>
      </c>
      <c r="H476" s="120">
        <v>393632.87</v>
      </c>
    </row>
    <row r="477" spans="2:8">
      <c r="B477" s="119" t="s">
        <v>1061</v>
      </c>
      <c r="C477" s="119" t="s">
        <v>584</v>
      </c>
      <c r="D477" s="119" t="s">
        <v>924</v>
      </c>
      <c r="E477" s="120">
        <v>450</v>
      </c>
      <c r="F477" s="120">
        <v>0</v>
      </c>
      <c r="G477" s="120">
        <v>0</v>
      </c>
      <c r="H477" s="120">
        <v>450</v>
      </c>
    </row>
    <row r="478" spans="2:8">
      <c r="B478" s="119" t="s">
        <v>1062</v>
      </c>
      <c r="C478" s="119" t="s">
        <v>584</v>
      </c>
      <c r="D478" s="119" t="s">
        <v>1063</v>
      </c>
      <c r="E478" s="120">
        <v>2164.4699999999998</v>
      </c>
      <c r="F478" s="120">
        <v>0</v>
      </c>
      <c r="G478" s="120">
        <v>0</v>
      </c>
      <c r="H478" s="120">
        <v>2164.4699999999998</v>
      </c>
    </row>
    <row r="479" spans="2:8">
      <c r="B479" s="119" t="s">
        <v>1064</v>
      </c>
      <c r="C479" s="119" t="s">
        <v>584</v>
      </c>
      <c r="D479" s="119" t="s">
        <v>1065</v>
      </c>
      <c r="E479" s="120">
        <v>811.79</v>
      </c>
      <c r="F479" s="120">
        <v>0</v>
      </c>
      <c r="G479" s="120">
        <v>0</v>
      </c>
      <c r="H479" s="120">
        <v>811.79</v>
      </c>
    </row>
    <row r="480" spans="2:8">
      <c r="B480" s="119" t="s">
        <v>1066</v>
      </c>
      <c r="C480" s="119" t="s">
        <v>584</v>
      </c>
      <c r="D480" s="119" t="s">
        <v>1067</v>
      </c>
      <c r="E480" s="120">
        <v>21912</v>
      </c>
      <c r="F480" s="120">
        <v>0</v>
      </c>
      <c r="G480" s="120">
        <v>0</v>
      </c>
      <c r="H480" s="120">
        <v>21912</v>
      </c>
    </row>
    <row r="481" spans="2:8">
      <c r="B481" s="119" t="s">
        <v>1068</v>
      </c>
      <c r="C481" s="119" t="s">
        <v>584</v>
      </c>
      <c r="D481" s="119" t="s">
        <v>1069</v>
      </c>
      <c r="E481" s="120">
        <v>345</v>
      </c>
      <c r="F481" s="120">
        <v>0</v>
      </c>
      <c r="G481" s="120">
        <v>0</v>
      </c>
      <c r="H481" s="120">
        <v>345</v>
      </c>
    </row>
    <row r="482" spans="2:8">
      <c r="B482" s="119" t="s">
        <v>1070</v>
      </c>
      <c r="C482" s="119" t="s">
        <v>584</v>
      </c>
      <c r="D482" s="119" t="s">
        <v>1071</v>
      </c>
      <c r="E482" s="120">
        <v>3274.78</v>
      </c>
      <c r="F482" s="120">
        <v>0</v>
      </c>
      <c r="G482" s="120">
        <v>0</v>
      </c>
      <c r="H482" s="120">
        <v>3274.78</v>
      </c>
    </row>
    <row r="483" spans="2:8">
      <c r="B483" s="119" t="s">
        <v>1072</v>
      </c>
      <c r="C483" s="119" t="s">
        <v>584</v>
      </c>
      <c r="D483" s="119" t="s">
        <v>1073</v>
      </c>
      <c r="E483" s="120">
        <v>13361.9</v>
      </c>
      <c r="F483" s="120">
        <v>0</v>
      </c>
      <c r="G483" s="120">
        <v>0</v>
      </c>
      <c r="H483" s="120">
        <v>13361.9</v>
      </c>
    </row>
    <row r="484" spans="2:8">
      <c r="B484" s="119" t="s">
        <v>1074</v>
      </c>
      <c r="C484" s="119" t="s">
        <v>584</v>
      </c>
      <c r="D484" s="119" t="s">
        <v>1075</v>
      </c>
      <c r="E484" s="120">
        <v>180</v>
      </c>
      <c r="F484" s="120">
        <v>0</v>
      </c>
      <c r="G484" s="120">
        <v>0</v>
      </c>
      <c r="H484" s="120">
        <v>180</v>
      </c>
    </row>
    <row r="485" spans="2:8">
      <c r="B485" s="119" t="s">
        <v>1076</v>
      </c>
      <c r="C485" s="119" t="s">
        <v>584</v>
      </c>
      <c r="D485" s="119" t="s">
        <v>1077</v>
      </c>
      <c r="E485" s="120">
        <v>414.98</v>
      </c>
      <c r="F485" s="120">
        <v>0</v>
      </c>
      <c r="G485" s="120">
        <v>0</v>
      </c>
      <c r="H485" s="120">
        <v>414.98</v>
      </c>
    </row>
    <row r="486" spans="2:8">
      <c r="B486" s="119" t="s">
        <v>1078</v>
      </c>
      <c r="C486" s="119" t="s">
        <v>584</v>
      </c>
      <c r="D486" s="119" t="s">
        <v>1079</v>
      </c>
      <c r="E486" s="120">
        <v>165.58</v>
      </c>
      <c r="F486" s="120">
        <v>0</v>
      </c>
      <c r="G486" s="120">
        <v>0</v>
      </c>
      <c r="H486" s="120">
        <v>165.58</v>
      </c>
    </row>
    <row r="487" spans="2:8">
      <c r="B487" s="119" t="s">
        <v>1715</v>
      </c>
      <c r="C487" s="119" t="s">
        <v>584</v>
      </c>
      <c r="D487" s="119" t="s">
        <v>1716</v>
      </c>
      <c r="E487" s="120">
        <v>0</v>
      </c>
      <c r="F487" s="120">
        <v>11434</v>
      </c>
      <c r="G487" s="120">
        <v>11434</v>
      </c>
      <c r="H487" s="120">
        <v>0</v>
      </c>
    </row>
    <row r="488" spans="2:8">
      <c r="B488" s="119" t="s">
        <v>1080</v>
      </c>
      <c r="C488" s="119" t="s">
        <v>584</v>
      </c>
      <c r="D488" s="119" t="s">
        <v>1081</v>
      </c>
      <c r="E488" s="120">
        <v>1110.42</v>
      </c>
      <c r="F488" s="120">
        <v>0</v>
      </c>
      <c r="G488" s="120">
        <v>0</v>
      </c>
      <c r="H488" s="120">
        <v>1110.42</v>
      </c>
    </row>
    <row r="489" spans="2:8">
      <c r="B489" s="119" t="s">
        <v>1082</v>
      </c>
      <c r="C489" s="119" t="s">
        <v>584</v>
      </c>
      <c r="D489" s="119" t="s">
        <v>1083</v>
      </c>
      <c r="E489" s="120">
        <v>1333</v>
      </c>
      <c r="F489" s="120">
        <v>0</v>
      </c>
      <c r="G489" s="120">
        <v>0</v>
      </c>
      <c r="H489" s="120">
        <v>1333</v>
      </c>
    </row>
    <row r="490" spans="2:8">
      <c r="B490" s="119" t="s">
        <v>1084</v>
      </c>
      <c r="C490" s="119" t="s">
        <v>584</v>
      </c>
      <c r="D490" s="119" t="s">
        <v>1085</v>
      </c>
      <c r="E490" s="120">
        <v>500.7</v>
      </c>
      <c r="F490" s="120">
        <v>0</v>
      </c>
      <c r="G490" s="120">
        <v>0</v>
      </c>
      <c r="H490" s="120">
        <v>500.7</v>
      </c>
    </row>
    <row r="491" spans="2:8">
      <c r="B491" s="119" t="s">
        <v>1086</v>
      </c>
      <c r="C491" s="119" t="s">
        <v>584</v>
      </c>
      <c r="D491" s="119" t="s">
        <v>1087</v>
      </c>
      <c r="E491" s="120">
        <v>1524</v>
      </c>
      <c r="F491" s="120">
        <v>0</v>
      </c>
      <c r="G491" s="120">
        <v>0</v>
      </c>
      <c r="H491" s="120">
        <v>1524</v>
      </c>
    </row>
    <row r="492" spans="2:8">
      <c r="B492" s="119" t="s">
        <v>1088</v>
      </c>
      <c r="C492" s="119" t="s">
        <v>584</v>
      </c>
      <c r="D492" s="119" t="s">
        <v>1089</v>
      </c>
      <c r="E492" s="120">
        <v>821.7</v>
      </c>
      <c r="F492" s="120">
        <v>0</v>
      </c>
      <c r="G492" s="120">
        <v>0</v>
      </c>
      <c r="H492" s="120">
        <v>821.7</v>
      </c>
    </row>
    <row r="493" spans="2:8">
      <c r="B493" s="119" t="s">
        <v>1090</v>
      </c>
      <c r="C493" s="119" t="s">
        <v>584</v>
      </c>
      <c r="D493" s="119" t="s">
        <v>822</v>
      </c>
      <c r="E493" s="120">
        <v>4170</v>
      </c>
      <c r="F493" s="120">
        <v>0</v>
      </c>
      <c r="G493" s="120">
        <v>0</v>
      </c>
      <c r="H493" s="120">
        <v>4170</v>
      </c>
    </row>
    <row r="494" spans="2:8">
      <c r="B494" s="119" t="s">
        <v>1091</v>
      </c>
      <c r="C494" s="119" t="s">
        <v>584</v>
      </c>
      <c r="D494" s="119" t="s">
        <v>780</v>
      </c>
      <c r="E494" s="120">
        <v>40711.360000000001</v>
      </c>
      <c r="F494" s="120">
        <v>0</v>
      </c>
      <c r="G494" s="120">
        <v>0</v>
      </c>
      <c r="H494" s="120">
        <v>40711.360000000001</v>
      </c>
    </row>
    <row r="495" spans="2:8">
      <c r="B495" s="119" t="s">
        <v>1092</v>
      </c>
      <c r="C495" s="119" t="s">
        <v>584</v>
      </c>
      <c r="D495" s="119" t="s">
        <v>1093</v>
      </c>
      <c r="E495" s="120">
        <v>243.9</v>
      </c>
      <c r="F495" s="120">
        <v>0</v>
      </c>
      <c r="G495" s="120">
        <v>0</v>
      </c>
      <c r="H495" s="120">
        <v>243.9</v>
      </c>
    </row>
    <row r="496" spans="2:8">
      <c r="B496" s="119" t="s">
        <v>1573</v>
      </c>
      <c r="C496" s="119" t="s">
        <v>584</v>
      </c>
      <c r="D496" s="119" t="s">
        <v>1574</v>
      </c>
      <c r="E496" s="120">
        <v>0</v>
      </c>
      <c r="F496" s="120">
        <v>1198</v>
      </c>
      <c r="G496" s="120">
        <v>1198</v>
      </c>
      <c r="H496" s="120">
        <v>0</v>
      </c>
    </row>
    <row r="497" spans="2:8">
      <c r="B497" s="119" t="s">
        <v>1094</v>
      </c>
      <c r="C497" s="119" t="s">
        <v>584</v>
      </c>
      <c r="D497" s="119" t="s">
        <v>1095</v>
      </c>
      <c r="E497" s="120">
        <v>1322</v>
      </c>
      <c r="F497" s="120">
        <v>0</v>
      </c>
      <c r="G497" s="120">
        <v>0</v>
      </c>
      <c r="H497" s="120">
        <v>1322</v>
      </c>
    </row>
    <row r="498" spans="2:8">
      <c r="B498" s="119" t="s">
        <v>1096</v>
      </c>
      <c r="C498" s="119" t="s">
        <v>584</v>
      </c>
      <c r="D498" s="119" t="s">
        <v>818</v>
      </c>
      <c r="E498" s="120">
        <v>309779.46999999997</v>
      </c>
      <c r="F498" s="120">
        <v>0</v>
      </c>
      <c r="G498" s="120">
        <v>0</v>
      </c>
      <c r="H498" s="120">
        <v>309779.46999999997</v>
      </c>
    </row>
    <row r="499" spans="2:8">
      <c r="B499" s="119" t="s">
        <v>1097</v>
      </c>
      <c r="C499" s="119" t="s">
        <v>584</v>
      </c>
      <c r="D499" s="119" t="s">
        <v>1098</v>
      </c>
      <c r="E499" s="120">
        <v>1000</v>
      </c>
      <c r="F499" s="120">
        <v>0</v>
      </c>
      <c r="G499" s="120">
        <v>0</v>
      </c>
      <c r="H499" s="120">
        <v>1000</v>
      </c>
    </row>
    <row r="500" spans="2:8">
      <c r="B500" s="119" t="s">
        <v>1099</v>
      </c>
      <c r="C500" s="119" t="s">
        <v>584</v>
      </c>
      <c r="D500" s="119" t="s">
        <v>1100</v>
      </c>
      <c r="E500" s="120">
        <v>11600</v>
      </c>
      <c r="F500" s="120">
        <v>0</v>
      </c>
      <c r="G500" s="120">
        <v>0</v>
      </c>
      <c r="H500" s="120">
        <v>11600</v>
      </c>
    </row>
    <row r="501" spans="2:8">
      <c r="B501" s="119" t="s">
        <v>1101</v>
      </c>
      <c r="C501" s="119" t="s">
        <v>584</v>
      </c>
      <c r="D501" s="119" t="s">
        <v>1102</v>
      </c>
      <c r="E501" s="120">
        <v>876</v>
      </c>
      <c r="F501" s="120">
        <v>0</v>
      </c>
      <c r="G501" s="120">
        <v>324</v>
      </c>
      <c r="H501" s="120">
        <v>1200</v>
      </c>
    </row>
    <row r="502" spans="2:8">
      <c r="B502" s="119" t="s">
        <v>1103</v>
      </c>
      <c r="C502" s="119" t="s">
        <v>584</v>
      </c>
      <c r="D502" s="119" t="s">
        <v>1104</v>
      </c>
      <c r="E502" s="120">
        <v>684</v>
      </c>
      <c r="F502" s="120">
        <v>0</v>
      </c>
      <c r="G502" s="120">
        <v>0</v>
      </c>
      <c r="H502" s="120">
        <v>684</v>
      </c>
    </row>
    <row r="503" spans="2:8">
      <c r="B503" s="119" t="s">
        <v>1105</v>
      </c>
      <c r="C503" s="119" t="s">
        <v>584</v>
      </c>
      <c r="D503" s="119" t="s">
        <v>1106</v>
      </c>
      <c r="E503" s="120">
        <v>965</v>
      </c>
      <c r="F503" s="120">
        <v>0</v>
      </c>
      <c r="G503" s="120">
        <v>0</v>
      </c>
      <c r="H503" s="120">
        <v>965</v>
      </c>
    </row>
    <row r="504" spans="2:8">
      <c r="B504" s="119" t="s">
        <v>1107</v>
      </c>
      <c r="C504" s="119" t="s">
        <v>584</v>
      </c>
      <c r="D504" s="119" t="s">
        <v>1108</v>
      </c>
      <c r="E504" s="120">
        <v>999.01</v>
      </c>
      <c r="F504" s="120">
        <v>0</v>
      </c>
      <c r="G504" s="120">
        <v>0</v>
      </c>
      <c r="H504" s="120">
        <v>999.01</v>
      </c>
    </row>
    <row r="505" spans="2:8">
      <c r="B505" s="119" t="s">
        <v>1109</v>
      </c>
      <c r="C505" s="119" t="s">
        <v>584</v>
      </c>
      <c r="D505" s="119" t="s">
        <v>1110</v>
      </c>
      <c r="E505" s="120">
        <v>103.38</v>
      </c>
      <c r="F505" s="120">
        <v>0</v>
      </c>
      <c r="G505" s="120">
        <v>0</v>
      </c>
      <c r="H505" s="120">
        <v>103.38</v>
      </c>
    </row>
    <row r="506" spans="2:8">
      <c r="B506" s="119" t="s">
        <v>1111</v>
      </c>
      <c r="C506" s="119" t="s">
        <v>584</v>
      </c>
      <c r="D506" s="119" t="s">
        <v>1112</v>
      </c>
      <c r="E506" s="120">
        <v>65.08</v>
      </c>
      <c r="F506" s="120">
        <v>0</v>
      </c>
      <c r="G506" s="120">
        <v>0</v>
      </c>
      <c r="H506" s="120">
        <v>65.08</v>
      </c>
    </row>
    <row r="507" spans="2:8">
      <c r="B507" s="119" t="s">
        <v>1113</v>
      </c>
      <c r="C507" s="119" t="s">
        <v>584</v>
      </c>
      <c r="D507" s="119" t="s">
        <v>1114</v>
      </c>
      <c r="E507" s="120">
        <v>560</v>
      </c>
      <c r="F507" s="120">
        <v>0</v>
      </c>
      <c r="G507" s="120">
        <v>0</v>
      </c>
      <c r="H507" s="120">
        <v>560</v>
      </c>
    </row>
    <row r="508" spans="2:8">
      <c r="B508" s="119" t="s">
        <v>1115</v>
      </c>
      <c r="C508" s="119" t="s">
        <v>584</v>
      </c>
      <c r="D508" s="119" t="s">
        <v>920</v>
      </c>
      <c r="E508" s="120">
        <v>-51291.3</v>
      </c>
      <c r="F508" s="120">
        <v>0</v>
      </c>
      <c r="G508" s="120">
        <v>0</v>
      </c>
      <c r="H508" s="120">
        <v>-51291.3</v>
      </c>
    </row>
    <row r="509" spans="2:8">
      <c r="B509" s="119" t="s">
        <v>1118</v>
      </c>
      <c r="C509" s="119" t="s">
        <v>584</v>
      </c>
      <c r="D509" s="119" t="s">
        <v>1119</v>
      </c>
      <c r="E509" s="120">
        <v>1705</v>
      </c>
      <c r="F509" s="120">
        <v>0</v>
      </c>
      <c r="G509" s="120">
        <v>0</v>
      </c>
      <c r="H509" s="120">
        <v>1705</v>
      </c>
    </row>
    <row r="510" spans="2:8">
      <c r="B510" s="119" t="s">
        <v>1120</v>
      </c>
      <c r="C510" s="119" t="s">
        <v>584</v>
      </c>
      <c r="D510" s="119" t="s">
        <v>1121</v>
      </c>
      <c r="E510" s="120">
        <v>2</v>
      </c>
      <c r="F510" s="120">
        <v>0</v>
      </c>
      <c r="G510" s="120">
        <v>0</v>
      </c>
      <c r="H510" s="120">
        <v>2</v>
      </c>
    </row>
    <row r="511" spans="2:8">
      <c r="B511" s="119" t="s">
        <v>1122</v>
      </c>
      <c r="C511" s="119" t="s">
        <v>584</v>
      </c>
      <c r="D511" s="119" t="s">
        <v>1123</v>
      </c>
      <c r="E511" s="120">
        <v>5800</v>
      </c>
      <c r="F511" s="120">
        <v>0</v>
      </c>
      <c r="G511" s="120">
        <v>0</v>
      </c>
      <c r="H511" s="120">
        <v>5800</v>
      </c>
    </row>
    <row r="512" spans="2:8">
      <c r="B512" s="119" t="s">
        <v>1124</v>
      </c>
      <c r="C512" s="119" t="s">
        <v>584</v>
      </c>
      <c r="D512" s="119" t="s">
        <v>1125</v>
      </c>
      <c r="E512" s="120">
        <v>15672</v>
      </c>
      <c r="F512" s="120">
        <v>0</v>
      </c>
      <c r="G512" s="120">
        <v>0</v>
      </c>
      <c r="H512" s="120">
        <v>15672</v>
      </c>
    </row>
    <row r="513" spans="2:8">
      <c r="B513" s="119" t="s">
        <v>1126</v>
      </c>
      <c r="C513" s="119" t="s">
        <v>584</v>
      </c>
      <c r="D513" s="119" t="s">
        <v>942</v>
      </c>
      <c r="E513" s="120">
        <v>454</v>
      </c>
      <c r="F513" s="120">
        <v>0</v>
      </c>
      <c r="G513" s="120">
        <v>0</v>
      </c>
      <c r="H513" s="120">
        <v>454</v>
      </c>
    </row>
    <row r="514" spans="2:8">
      <c r="B514" s="119" t="s">
        <v>1127</v>
      </c>
      <c r="C514" s="119" t="s">
        <v>584</v>
      </c>
      <c r="D514" s="119" t="s">
        <v>431</v>
      </c>
      <c r="E514" s="120">
        <v>-428848.56</v>
      </c>
      <c r="F514" s="120">
        <v>3840.38</v>
      </c>
      <c r="G514" s="120">
        <v>15018.21</v>
      </c>
      <c r="H514" s="120">
        <v>-417670.73</v>
      </c>
    </row>
    <row r="515" spans="2:8">
      <c r="B515" s="119" t="s">
        <v>1575</v>
      </c>
      <c r="C515" s="119" t="s">
        <v>584</v>
      </c>
      <c r="D515" s="119" t="s">
        <v>1576</v>
      </c>
      <c r="E515" s="120">
        <v>0</v>
      </c>
      <c r="F515" s="120">
        <v>507.02</v>
      </c>
      <c r="G515" s="120">
        <v>793.04</v>
      </c>
      <c r="H515" s="120">
        <v>286.02</v>
      </c>
    </row>
    <row r="516" spans="2:8">
      <c r="B516" s="119" t="s">
        <v>1128</v>
      </c>
      <c r="C516" s="119" t="s">
        <v>584</v>
      </c>
      <c r="D516" s="119" t="s">
        <v>1129</v>
      </c>
      <c r="E516" s="120">
        <v>204679.42</v>
      </c>
      <c r="F516" s="120">
        <v>118398.88</v>
      </c>
      <c r="G516" s="120">
        <v>39823.67</v>
      </c>
      <c r="H516" s="120">
        <v>126104.21</v>
      </c>
    </row>
    <row r="517" spans="2:8">
      <c r="B517" s="119" t="s">
        <v>1130</v>
      </c>
      <c r="C517" s="119" t="s">
        <v>584</v>
      </c>
      <c r="D517" s="119" t="s">
        <v>1131</v>
      </c>
      <c r="E517" s="120">
        <v>-134344.32999999999</v>
      </c>
      <c r="F517" s="120">
        <v>62563.13</v>
      </c>
      <c r="G517" s="120">
        <v>0</v>
      </c>
      <c r="H517" s="120">
        <v>-196907.46</v>
      </c>
    </row>
    <row r="518" spans="2:8">
      <c r="B518" s="119" t="s">
        <v>1132</v>
      </c>
      <c r="C518" s="119" t="s">
        <v>584</v>
      </c>
      <c r="D518" s="119" t="s">
        <v>1133</v>
      </c>
      <c r="E518" s="120">
        <v>16800</v>
      </c>
      <c r="F518" s="120">
        <v>0</v>
      </c>
      <c r="G518" s="120">
        <v>0</v>
      </c>
      <c r="H518" s="120">
        <v>16800</v>
      </c>
    </row>
    <row r="519" spans="2:8">
      <c r="B519" s="119" t="s">
        <v>1134</v>
      </c>
      <c r="C519" s="119" t="s">
        <v>584</v>
      </c>
      <c r="D519" s="119" t="s">
        <v>1135</v>
      </c>
      <c r="E519" s="120">
        <v>1128</v>
      </c>
      <c r="F519" s="120">
        <v>0</v>
      </c>
      <c r="G519" s="120">
        <v>0</v>
      </c>
      <c r="H519" s="120">
        <v>1128</v>
      </c>
    </row>
    <row r="520" spans="2:8">
      <c r="B520" s="119" t="s">
        <v>1136</v>
      </c>
      <c r="C520" s="119" t="s">
        <v>584</v>
      </c>
      <c r="D520" s="119" t="s">
        <v>1137</v>
      </c>
      <c r="E520" s="120">
        <v>0.01</v>
      </c>
      <c r="F520" s="120">
        <v>0</v>
      </c>
      <c r="G520" s="120">
        <v>0</v>
      </c>
      <c r="H520" s="120">
        <v>0.01</v>
      </c>
    </row>
    <row r="521" spans="2:8">
      <c r="B521" s="119" t="s">
        <v>1717</v>
      </c>
      <c r="C521" s="119" t="s">
        <v>584</v>
      </c>
      <c r="D521" s="119" t="s">
        <v>1718</v>
      </c>
      <c r="E521" s="120">
        <v>0</v>
      </c>
      <c r="F521" s="120">
        <v>5970</v>
      </c>
      <c r="G521" s="120">
        <v>5970</v>
      </c>
      <c r="H521" s="120">
        <v>0</v>
      </c>
    </row>
    <row r="522" spans="2:8">
      <c r="B522" s="119" t="s">
        <v>1138</v>
      </c>
      <c r="C522" s="119" t="s">
        <v>584</v>
      </c>
      <c r="D522" s="119" t="s">
        <v>872</v>
      </c>
      <c r="E522" s="120">
        <v>1232</v>
      </c>
      <c r="F522" s="120">
        <v>0</v>
      </c>
      <c r="G522" s="120">
        <v>0</v>
      </c>
      <c r="H522" s="120">
        <v>1232</v>
      </c>
    </row>
    <row r="523" spans="2:8">
      <c r="B523" s="119" t="s">
        <v>1139</v>
      </c>
      <c r="C523" s="119" t="s">
        <v>584</v>
      </c>
      <c r="D523" s="119" t="s">
        <v>1140</v>
      </c>
      <c r="E523" s="120">
        <v>27</v>
      </c>
      <c r="F523" s="120">
        <v>0</v>
      </c>
      <c r="G523" s="120">
        <v>0</v>
      </c>
      <c r="H523" s="120">
        <v>27</v>
      </c>
    </row>
    <row r="524" spans="2:8">
      <c r="B524" s="119" t="s">
        <v>1141</v>
      </c>
      <c r="C524" s="119" t="s">
        <v>584</v>
      </c>
      <c r="D524" s="119" t="s">
        <v>1142</v>
      </c>
      <c r="E524" s="120">
        <v>499.95</v>
      </c>
      <c r="F524" s="120">
        <v>0</v>
      </c>
      <c r="G524" s="120">
        <v>0</v>
      </c>
      <c r="H524" s="120">
        <v>499.95</v>
      </c>
    </row>
    <row r="525" spans="2:8">
      <c r="B525" s="119" t="s">
        <v>1143</v>
      </c>
      <c r="C525" s="119" t="s">
        <v>584</v>
      </c>
      <c r="D525" s="119" t="s">
        <v>1144</v>
      </c>
      <c r="E525" s="120">
        <v>306</v>
      </c>
      <c r="F525" s="120">
        <v>329</v>
      </c>
      <c r="G525" s="120">
        <v>329</v>
      </c>
      <c r="H525" s="120">
        <v>306</v>
      </c>
    </row>
    <row r="526" spans="2:8">
      <c r="B526" s="119" t="s">
        <v>1145</v>
      </c>
      <c r="C526" s="119" t="s">
        <v>584</v>
      </c>
      <c r="D526" s="119" t="s">
        <v>1146</v>
      </c>
      <c r="E526" s="120">
        <v>250</v>
      </c>
      <c r="F526" s="120">
        <v>0</v>
      </c>
      <c r="G526" s="120">
        <v>0</v>
      </c>
      <c r="H526" s="120">
        <v>250</v>
      </c>
    </row>
    <row r="527" spans="2:8">
      <c r="B527" s="119" t="s">
        <v>1147</v>
      </c>
      <c r="C527" s="119" t="s">
        <v>584</v>
      </c>
      <c r="D527" s="119" t="s">
        <v>1148</v>
      </c>
      <c r="E527" s="120">
        <v>260</v>
      </c>
      <c r="F527" s="120">
        <v>0</v>
      </c>
      <c r="G527" s="120">
        <v>0</v>
      </c>
      <c r="H527" s="120">
        <v>260</v>
      </c>
    </row>
    <row r="528" spans="2:8">
      <c r="B528" s="119" t="s">
        <v>1149</v>
      </c>
      <c r="C528" s="119" t="s">
        <v>584</v>
      </c>
      <c r="D528" s="119" t="s">
        <v>832</v>
      </c>
      <c r="E528" s="120">
        <v>425</v>
      </c>
      <c r="F528" s="120">
        <v>0</v>
      </c>
      <c r="G528" s="120">
        <v>500</v>
      </c>
      <c r="H528" s="120">
        <v>925</v>
      </c>
    </row>
    <row r="529" spans="2:8">
      <c r="B529" s="119" t="s">
        <v>1150</v>
      </c>
      <c r="C529" s="119" t="s">
        <v>584</v>
      </c>
      <c r="D529" s="119" t="s">
        <v>1151</v>
      </c>
      <c r="E529" s="120">
        <v>189.5</v>
      </c>
      <c r="F529" s="120">
        <v>0</v>
      </c>
      <c r="G529" s="120">
        <v>0</v>
      </c>
      <c r="H529" s="120">
        <v>189.5</v>
      </c>
    </row>
    <row r="530" spans="2:8">
      <c r="B530" s="119" t="s">
        <v>1152</v>
      </c>
      <c r="C530" s="119" t="s">
        <v>584</v>
      </c>
      <c r="D530" s="119" t="s">
        <v>1153</v>
      </c>
      <c r="E530" s="120">
        <v>274337</v>
      </c>
      <c r="F530" s="120">
        <v>179000</v>
      </c>
      <c r="G530" s="120">
        <v>183680</v>
      </c>
      <c r="H530" s="120">
        <v>279017</v>
      </c>
    </row>
    <row r="531" spans="2:8">
      <c r="B531" s="119" t="s">
        <v>1154</v>
      </c>
      <c r="C531" s="119" t="s">
        <v>584</v>
      </c>
      <c r="D531" s="119" t="s">
        <v>1155</v>
      </c>
      <c r="E531" s="120">
        <v>237050.52</v>
      </c>
      <c r="F531" s="120">
        <v>201648.43</v>
      </c>
      <c r="G531" s="120">
        <v>424316</v>
      </c>
      <c r="H531" s="120">
        <v>459718.09</v>
      </c>
    </row>
    <row r="532" spans="2:8">
      <c r="B532" s="119" t="s">
        <v>1156</v>
      </c>
      <c r="C532" s="119" t="s">
        <v>584</v>
      </c>
      <c r="D532" s="119" t="s">
        <v>1157</v>
      </c>
      <c r="E532" s="120">
        <v>800</v>
      </c>
      <c r="F532" s="120">
        <v>0</v>
      </c>
      <c r="G532" s="120">
        <v>0</v>
      </c>
      <c r="H532" s="120">
        <v>800</v>
      </c>
    </row>
    <row r="533" spans="2:8">
      <c r="B533" s="119" t="s">
        <v>1158</v>
      </c>
      <c r="C533" s="119" t="s">
        <v>584</v>
      </c>
      <c r="D533" s="119" t="s">
        <v>1159</v>
      </c>
      <c r="E533" s="120">
        <v>300</v>
      </c>
      <c r="F533" s="120">
        <v>0</v>
      </c>
      <c r="G533" s="120">
        <v>0</v>
      </c>
      <c r="H533" s="120">
        <v>300</v>
      </c>
    </row>
    <row r="534" spans="2:8">
      <c r="B534" s="119" t="s">
        <v>1160</v>
      </c>
      <c r="C534" s="119" t="s">
        <v>584</v>
      </c>
      <c r="D534" s="119" t="s">
        <v>1161</v>
      </c>
      <c r="E534" s="120">
        <v>738.99</v>
      </c>
      <c r="F534" s="120">
        <v>289</v>
      </c>
      <c r="G534" s="120">
        <v>289</v>
      </c>
      <c r="H534" s="120">
        <v>738.99</v>
      </c>
    </row>
    <row r="535" spans="2:8">
      <c r="B535" s="119" t="s">
        <v>1162</v>
      </c>
      <c r="C535" s="119" t="s">
        <v>584</v>
      </c>
      <c r="D535" s="119" t="s">
        <v>1163</v>
      </c>
      <c r="E535" s="120">
        <v>23.8</v>
      </c>
      <c r="F535" s="120">
        <v>0</v>
      </c>
      <c r="G535" s="120">
        <v>0</v>
      </c>
      <c r="H535" s="120">
        <v>23.8</v>
      </c>
    </row>
    <row r="536" spans="2:8">
      <c r="B536" s="119" t="s">
        <v>1164</v>
      </c>
      <c r="C536" s="119" t="s">
        <v>584</v>
      </c>
      <c r="D536" s="119" t="s">
        <v>1165</v>
      </c>
      <c r="E536" s="120">
        <v>499</v>
      </c>
      <c r="F536" s="120">
        <v>0</v>
      </c>
      <c r="G536" s="120">
        <v>0</v>
      </c>
      <c r="H536" s="120">
        <v>499</v>
      </c>
    </row>
    <row r="537" spans="2:8">
      <c r="B537" s="119" t="s">
        <v>1166</v>
      </c>
      <c r="C537" s="119" t="s">
        <v>584</v>
      </c>
      <c r="D537" s="119" t="s">
        <v>1167</v>
      </c>
      <c r="E537" s="120">
        <v>826</v>
      </c>
      <c r="F537" s="120">
        <v>0</v>
      </c>
      <c r="G537" s="120">
        <v>0</v>
      </c>
      <c r="H537" s="120">
        <v>826</v>
      </c>
    </row>
    <row r="538" spans="2:8">
      <c r="B538" s="119" t="s">
        <v>1168</v>
      </c>
      <c r="C538" s="119" t="s">
        <v>584</v>
      </c>
      <c r="D538" s="119" t="s">
        <v>1169</v>
      </c>
      <c r="E538" s="120">
        <v>15961</v>
      </c>
      <c r="F538" s="120">
        <v>0</v>
      </c>
      <c r="G538" s="120">
        <v>0</v>
      </c>
      <c r="H538" s="120">
        <v>15961</v>
      </c>
    </row>
    <row r="539" spans="2:8">
      <c r="B539" s="119" t="s">
        <v>1170</v>
      </c>
      <c r="C539" s="119" t="s">
        <v>584</v>
      </c>
      <c r="D539" s="119" t="s">
        <v>1171</v>
      </c>
      <c r="E539" s="120">
        <v>91456.46</v>
      </c>
      <c r="F539" s="120">
        <v>0</v>
      </c>
      <c r="G539" s="120">
        <v>0</v>
      </c>
      <c r="H539" s="120">
        <v>91456.46</v>
      </c>
    </row>
    <row r="540" spans="2:8">
      <c r="B540" s="119" t="s">
        <v>1172</v>
      </c>
      <c r="C540" s="119" t="s">
        <v>584</v>
      </c>
      <c r="D540" s="119" t="s">
        <v>1173</v>
      </c>
      <c r="E540" s="120">
        <v>370.42</v>
      </c>
      <c r="F540" s="120">
        <v>0</v>
      </c>
      <c r="G540" s="120">
        <v>0</v>
      </c>
      <c r="H540" s="120">
        <v>370.42</v>
      </c>
    </row>
    <row r="541" spans="2:8">
      <c r="B541" s="119" t="s">
        <v>1174</v>
      </c>
      <c r="C541" s="119" t="s">
        <v>584</v>
      </c>
      <c r="D541" s="119" t="s">
        <v>1175</v>
      </c>
      <c r="E541" s="120">
        <v>2460.35</v>
      </c>
      <c r="F541" s="120">
        <v>0</v>
      </c>
      <c r="G541" s="120">
        <v>0</v>
      </c>
      <c r="H541" s="120">
        <v>2460.35</v>
      </c>
    </row>
    <row r="542" spans="2:8">
      <c r="B542" s="119" t="s">
        <v>1176</v>
      </c>
      <c r="C542" s="119" t="s">
        <v>584</v>
      </c>
      <c r="D542" s="119" t="s">
        <v>1177</v>
      </c>
      <c r="E542" s="120">
        <v>370</v>
      </c>
      <c r="F542" s="120">
        <v>0</v>
      </c>
      <c r="G542" s="120">
        <v>0</v>
      </c>
      <c r="H542" s="120">
        <v>370</v>
      </c>
    </row>
    <row r="543" spans="2:8">
      <c r="B543" s="119" t="s">
        <v>1178</v>
      </c>
      <c r="C543" s="119" t="s">
        <v>584</v>
      </c>
      <c r="D543" s="119" t="s">
        <v>1179</v>
      </c>
      <c r="E543" s="120">
        <v>228</v>
      </c>
      <c r="F543" s="120">
        <v>172.5</v>
      </c>
      <c r="G543" s="120">
        <v>373.01</v>
      </c>
      <c r="H543" s="120">
        <v>428.51</v>
      </c>
    </row>
    <row r="544" spans="2:8">
      <c r="B544" s="119" t="s">
        <v>1180</v>
      </c>
      <c r="C544" s="119" t="s">
        <v>584</v>
      </c>
      <c r="D544" s="119" t="s">
        <v>1181</v>
      </c>
      <c r="E544" s="120">
        <v>50</v>
      </c>
      <c r="F544" s="120">
        <v>0</v>
      </c>
      <c r="G544" s="120">
        <v>0</v>
      </c>
      <c r="H544" s="120">
        <v>50</v>
      </c>
    </row>
    <row r="545" spans="2:8">
      <c r="B545" s="119" t="s">
        <v>1182</v>
      </c>
      <c r="C545" s="119" t="s">
        <v>584</v>
      </c>
      <c r="D545" s="119" t="s">
        <v>1183</v>
      </c>
      <c r="E545" s="120">
        <v>59.96</v>
      </c>
      <c r="F545" s="120">
        <v>0</v>
      </c>
      <c r="G545" s="120">
        <v>0</v>
      </c>
      <c r="H545" s="120">
        <v>59.96</v>
      </c>
    </row>
    <row r="546" spans="2:8">
      <c r="B546" s="119" t="s">
        <v>1184</v>
      </c>
      <c r="C546" s="119" t="s">
        <v>584</v>
      </c>
      <c r="D546" s="119" t="s">
        <v>1185</v>
      </c>
      <c r="E546" s="120">
        <v>389.95</v>
      </c>
      <c r="F546" s="120">
        <v>0</v>
      </c>
      <c r="G546" s="120">
        <v>0</v>
      </c>
      <c r="H546" s="120">
        <v>389.95</v>
      </c>
    </row>
    <row r="547" spans="2:8">
      <c r="B547" s="119" t="s">
        <v>1719</v>
      </c>
      <c r="C547" s="119" t="s">
        <v>584</v>
      </c>
      <c r="D547" s="119" t="s">
        <v>1720</v>
      </c>
      <c r="E547" s="120">
        <v>0</v>
      </c>
      <c r="F547" s="120">
        <v>500</v>
      </c>
      <c r="G547" s="120">
        <v>955</v>
      </c>
      <c r="H547" s="120">
        <v>455</v>
      </c>
    </row>
    <row r="548" spans="2:8">
      <c r="B548" s="119" t="s">
        <v>1186</v>
      </c>
      <c r="C548" s="119" t="s">
        <v>584</v>
      </c>
      <c r="D548" s="119" t="s">
        <v>1187</v>
      </c>
      <c r="E548" s="120">
        <v>14344</v>
      </c>
      <c r="F548" s="120">
        <v>14344</v>
      </c>
      <c r="G548" s="120">
        <v>16611.2</v>
      </c>
      <c r="H548" s="120">
        <v>16611.2</v>
      </c>
    </row>
    <row r="549" spans="2:8">
      <c r="B549" s="119" t="s">
        <v>1188</v>
      </c>
      <c r="C549" s="119" t="s">
        <v>584</v>
      </c>
      <c r="D549" s="119" t="s">
        <v>1189</v>
      </c>
      <c r="E549" s="120">
        <v>69.3</v>
      </c>
      <c r="F549" s="120">
        <v>0</v>
      </c>
      <c r="G549" s="120">
        <v>0</v>
      </c>
      <c r="H549" s="120">
        <v>69.3</v>
      </c>
    </row>
    <row r="550" spans="2:8">
      <c r="B550" s="119" t="s">
        <v>1190</v>
      </c>
      <c r="C550" s="119" t="s">
        <v>584</v>
      </c>
      <c r="D550" s="119" t="s">
        <v>1191</v>
      </c>
      <c r="E550" s="120">
        <v>77</v>
      </c>
      <c r="F550" s="120">
        <v>155.99</v>
      </c>
      <c r="G550" s="120">
        <v>155.99</v>
      </c>
      <c r="H550" s="120">
        <v>77</v>
      </c>
    </row>
    <row r="551" spans="2:8">
      <c r="B551" s="119" t="s">
        <v>1192</v>
      </c>
      <c r="C551" s="119" t="s">
        <v>584</v>
      </c>
      <c r="D551" s="119" t="s">
        <v>1193</v>
      </c>
      <c r="E551" s="120">
        <v>948.99</v>
      </c>
      <c r="F551" s="120">
        <v>0</v>
      </c>
      <c r="G551" s="120">
        <v>0</v>
      </c>
      <c r="H551" s="120">
        <v>948.99</v>
      </c>
    </row>
    <row r="552" spans="2:8">
      <c r="B552" s="119" t="s">
        <v>1194</v>
      </c>
      <c r="C552" s="119" t="s">
        <v>584</v>
      </c>
      <c r="D552" s="119" t="s">
        <v>1195</v>
      </c>
      <c r="E552" s="120">
        <v>65</v>
      </c>
      <c r="F552" s="120">
        <v>0</v>
      </c>
      <c r="G552" s="120">
        <v>0</v>
      </c>
      <c r="H552" s="120">
        <v>65</v>
      </c>
    </row>
    <row r="553" spans="2:8">
      <c r="B553" s="119" t="s">
        <v>1196</v>
      </c>
      <c r="C553" s="119" t="s">
        <v>584</v>
      </c>
      <c r="D553" s="119" t="s">
        <v>1197</v>
      </c>
      <c r="E553" s="120">
        <v>649.99</v>
      </c>
      <c r="F553" s="120">
        <v>0</v>
      </c>
      <c r="G553" s="120">
        <v>0</v>
      </c>
      <c r="H553" s="120">
        <v>649.99</v>
      </c>
    </row>
    <row r="554" spans="2:8">
      <c r="B554" s="119" t="s">
        <v>1198</v>
      </c>
      <c r="C554" s="119" t="s">
        <v>584</v>
      </c>
      <c r="D554" s="119" t="s">
        <v>1199</v>
      </c>
      <c r="E554" s="120">
        <v>4629</v>
      </c>
      <c r="F554" s="120">
        <v>0</v>
      </c>
      <c r="G554" s="120">
        <v>0</v>
      </c>
      <c r="H554" s="120">
        <v>4629</v>
      </c>
    </row>
    <row r="555" spans="2:8">
      <c r="B555" s="119" t="s">
        <v>1200</v>
      </c>
      <c r="C555" s="119" t="s">
        <v>584</v>
      </c>
      <c r="D555" s="119" t="s">
        <v>1201</v>
      </c>
      <c r="E555" s="120">
        <v>500</v>
      </c>
      <c r="F555" s="120">
        <v>0</v>
      </c>
      <c r="G555" s="120">
        <v>0</v>
      </c>
      <c r="H555" s="120">
        <v>500</v>
      </c>
    </row>
    <row r="556" spans="2:8">
      <c r="B556" s="119" t="s">
        <v>1202</v>
      </c>
      <c r="C556" s="119" t="s">
        <v>584</v>
      </c>
      <c r="D556" s="119" t="s">
        <v>1203</v>
      </c>
      <c r="E556" s="120">
        <v>760</v>
      </c>
      <c r="F556" s="120">
        <v>0</v>
      </c>
      <c r="G556" s="120">
        <v>0</v>
      </c>
      <c r="H556" s="120">
        <v>760</v>
      </c>
    </row>
    <row r="557" spans="2:8">
      <c r="B557" s="119" t="s">
        <v>1204</v>
      </c>
      <c r="C557" s="119" t="s">
        <v>584</v>
      </c>
      <c r="D557" s="119" t="s">
        <v>1205</v>
      </c>
      <c r="E557" s="120">
        <v>755</v>
      </c>
      <c r="F557" s="120">
        <v>0</v>
      </c>
      <c r="G557" s="120">
        <v>0</v>
      </c>
      <c r="H557" s="120">
        <v>755</v>
      </c>
    </row>
    <row r="558" spans="2:8">
      <c r="B558" s="119" t="s">
        <v>1206</v>
      </c>
      <c r="C558" s="119" t="s">
        <v>584</v>
      </c>
      <c r="D558" s="119" t="s">
        <v>1207</v>
      </c>
      <c r="E558" s="120">
        <v>1846</v>
      </c>
      <c r="F558" s="120">
        <v>0</v>
      </c>
      <c r="G558" s="120">
        <v>0</v>
      </c>
      <c r="H558" s="120">
        <v>1846</v>
      </c>
    </row>
    <row r="559" spans="2:8">
      <c r="B559" s="119" t="s">
        <v>1208</v>
      </c>
      <c r="C559" s="119" t="s">
        <v>584</v>
      </c>
      <c r="D559" s="119" t="s">
        <v>1209</v>
      </c>
      <c r="E559" s="120">
        <v>200</v>
      </c>
      <c r="F559" s="120">
        <v>0</v>
      </c>
      <c r="G559" s="120">
        <v>0</v>
      </c>
      <c r="H559" s="120">
        <v>200</v>
      </c>
    </row>
    <row r="560" spans="2:8">
      <c r="B560" s="119" t="s">
        <v>1210</v>
      </c>
      <c r="C560" s="119" t="s">
        <v>584</v>
      </c>
      <c r="D560" s="119" t="s">
        <v>1211</v>
      </c>
      <c r="E560" s="120">
        <v>197</v>
      </c>
      <c r="F560" s="120">
        <v>0</v>
      </c>
      <c r="G560" s="120">
        <v>0</v>
      </c>
      <c r="H560" s="120">
        <v>197</v>
      </c>
    </row>
    <row r="561" spans="2:8">
      <c r="B561" s="119" t="s">
        <v>1212</v>
      </c>
      <c r="C561" s="119" t="s">
        <v>584</v>
      </c>
      <c r="D561" s="119" t="s">
        <v>1213</v>
      </c>
      <c r="E561" s="120">
        <v>1885.97</v>
      </c>
      <c r="F561" s="120">
        <v>0</v>
      </c>
      <c r="G561" s="120">
        <v>0</v>
      </c>
      <c r="H561" s="120">
        <v>1885.97</v>
      </c>
    </row>
    <row r="562" spans="2:8">
      <c r="B562" s="119" t="s">
        <v>1214</v>
      </c>
      <c r="C562" s="119" t="s">
        <v>584</v>
      </c>
      <c r="D562" s="119" t="s">
        <v>1215</v>
      </c>
      <c r="E562" s="120">
        <v>880</v>
      </c>
      <c r="F562" s="120">
        <v>0</v>
      </c>
      <c r="G562" s="120">
        <v>0</v>
      </c>
      <c r="H562" s="120">
        <v>880</v>
      </c>
    </row>
    <row r="563" spans="2:8">
      <c r="B563" s="119" t="s">
        <v>1216</v>
      </c>
      <c r="C563" s="119" t="s">
        <v>584</v>
      </c>
      <c r="D563" s="119" t="s">
        <v>1217</v>
      </c>
      <c r="E563" s="120">
        <v>495</v>
      </c>
      <c r="F563" s="120">
        <v>0</v>
      </c>
      <c r="G563" s="120">
        <v>0</v>
      </c>
      <c r="H563" s="120">
        <v>495</v>
      </c>
    </row>
    <row r="564" spans="2:8">
      <c r="B564" s="119" t="s">
        <v>1721</v>
      </c>
      <c r="C564" s="119" t="s">
        <v>584</v>
      </c>
      <c r="D564" s="119" t="s">
        <v>1722</v>
      </c>
      <c r="E564" s="120">
        <v>0</v>
      </c>
      <c r="F564" s="120">
        <v>750</v>
      </c>
      <c r="G564" s="120">
        <v>750</v>
      </c>
      <c r="H564" s="120">
        <v>0</v>
      </c>
    </row>
    <row r="565" spans="2:8">
      <c r="B565" s="119" t="s">
        <v>1218</v>
      </c>
      <c r="C565" s="119" t="s">
        <v>584</v>
      </c>
      <c r="D565" s="119" t="s">
        <v>1219</v>
      </c>
      <c r="E565" s="120">
        <v>1009.2</v>
      </c>
      <c r="F565" s="120">
        <v>0</v>
      </c>
      <c r="G565" s="120">
        <v>0</v>
      </c>
      <c r="H565" s="120">
        <v>1009.2</v>
      </c>
    </row>
    <row r="566" spans="2:8">
      <c r="B566" s="119" t="s">
        <v>1220</v>
      </c>
      <c r="C566" s="119" t="s">
        <v>584</v>
      </c>
      <c r="D566" s="119" t="s">
        <v>1221</v>
      </c>
      <c r="E566" s="120">
        <v>380</v>
      </c>
      <c r="F566" s="120">
        <v>0</v>
      </c>
      <c r="G566" s="120">
        <v>0</v>
      </c>
      <c r="H566" s="120">
        <v>380</v>
      </c>
    </row>
    <row r="567" spans="2:8">
      <c r="B567" s="119" t="s">
        <v>1222</v>
      </c>
      <c r="C567" s="119" t="s">
        <v>584</v>
      </c>
      <c r="D567" s="119" t="s">
        <v>1223</v>
      </c>
      <c r="E567" s="120">
        <v>300</v>
      </c>
      <c r="F567" s="120">
        <v>0</v>
      </c>
      <c r="G567" s="120">
        <v>0</v>
      </c>
      <c r="H567" s="120">
        <v>300</v>
      </c>
    </row>
    <row r="568" spans="2:8">
      <c r="B568" s="119" t="s">
        <v>1224</v>
      </c>
      <c r="C568" s="119" t="s">
        <v>584</v>
      </c>
      <c r="D568" s="119" t="s">
        <v>1225</v>
      </c>
      <c r="E568" s="120">
        <v>38.6</v>
      </c>
      <c r="F568" s="120">
        <v>0</v>
      </c>
      <c r="G568" s="120">
        <v>0</v>
      </c>
      <c r="H568" s="120">
        <v>38.6</v>
      </c>
    </row>
    <row r="569" spans="2:8">
      <c r="B569" s="119" t="s">
        <v>1226</v>
      </c>
      <c r="C569" s="119" t="s">
        <v>584</v>
      </c>
      <c r="D569" s="119" t="s">
        <v>1227</v>
      </c>
      <c r="E569" s="120">
        <v>23479.75</v>
      </c>
      <c r="F569" s="120">
        <v>0</v>
      </c>
      <c r="G569" s="120">
        <v>0</v>
      </c>
      <c r="H569" s="120">
        <v>23479.75</v>
      </c>
    </row>
    <row r="570" spans="2:8">
      <c r="B570" s="119" t="s">
        <v>1230</v>
      </c>
      <c r="C570" s="119" t="s">
        <v>584</v>
      </c>
      <c r="D570" s="119" t="s">
        <v>1231</v>
      </c>
      <c r="E570" s="120">
        <v>493.4</v>
      </c>
      <c r="F570" s="120">
        <v>0</v>
      </c>
      <c r="G570" s="120">
        <v>0</v>
      </c>
      <c r="H570" s="120">
        <v>493.4</v>
      </c>
    </row>
    <row r="571" spans="2:8">
      <c r="B571" s="119" t="s">
        <v>1232</v>
      </c>
      <c r="C571" s="119" t="s">
        <v>584</v>
      </c>
      <c r="D571" s="119" t="s">
        <v>1233</v>
      </c>
      <c r="E571" s="120">
        <v>102712.6</v>
      </c>
      <c r="F571" s="120">
        <v>59491.91</v>
      </c>
      <c r="G571" s="120">
        <v>60480</v>
      </c>
      <c r="H571" s="120">
        <v>103700.69</v>
      </c>
    </row>
    <row r="572" spans="2:8">
      <c r="B572" s="119" t="s">
        <v>1234</v>
      </c>
      <c r="C572" s="119" t="s">
        <v>584</v>
      </c>
      <c r="D572" s="119" t="s">
        <v>1235</v>
      </c>
      <c r="E572" s="120">
        <v>-18560</v>
      </c>
      <c r="F572" s="120">
        <v>0</v>
      </c>
      <c r="G572" s="120">
        <v>0</v>
      </c>
      <c r="H572" s="120">
        <v>-18560</v>
      </c>
    </row>
    <row r="573" spans="2:8">
      <c r="B573" s="119" t="s">
        <v>1236</v>
      </c>
      <c r="C573" s="119" t="s">
        <v>584</v>
      </c>
      <c r="D573" s="119" t="s">
        <v>1237</v>
      </c>
      <c r="E573" s="120">
        <v>349384</v>
      </c>
      <c r="F573" s="120">
        <v>253736</v>
      </c>
      <c r="G573" s="120">
        <v>418180</v>
      </c>
      <c r="H573" s="120">
        <v>513828</v>
      </c>
    </row>
    <row r="574" spans="2:8">
      <c r="B574" s="119" t="s">
        <v>1238</v>
      </c>
      <c r="C574" s="119" t="s">
        <v>584</v>
      </c>
      <c r="D574" s="119" t="s">
        <v>1239</v>
      </c>
      <c r="E574" s="120">
        <v>49.92</v>
      </c>
      <c r="F574" s="120">
        <v>0</v>
      </c>
      <c r="G574" s="120">
        <v>0</v>
      </c>
      <c r="H574" s="120">
        <v>49.92</v>
      </c>
    </row>
    <row r="575" spans="2:8">
      <c r="B575" s="119" t="s">
        <v>1240</v>
      </c>
      <c r="C575" s="119" t="s">
        <v>584</v>
      </c>
      <c r="D575" s="119" t="s">
        <v>1241</v>
      </c>
      <c r="E575" s="120">
        <v>522</v>
      </c>
      <c r="F575" s="120">
        <v>0</v>
      </c>
      <c r="G575" s="120">
        <v>0</v>
      </c>
      <c r="H575" s="120">
        <v>522</v>
      </c>
    </row>
    <row r="576" spans="2:8">
      <c r="B576" s="119" t="s">
        <v>1242</v>
      </c>
      <c r="C576" s="119" t="s">
        <v>584</v>
      </c>
      <c r="D576" s="119" t="s">
        <v>1243</v>
      </c>
      <c r="E576" s="120">
        <v>1067.2</v>
      </c>
      <c r="F576" s="120">
        <v>0</v>
      </c>
      <c r="G576" s="120">
        <v>0</v>
      </c>
      <c r="H576" s="120">
        <v>1067.2</v>
      </c>
    </row>
    <row r="577" spans="2:8">
      <c r="B577" s="119" t="s">
        <v>1244</v>
      </c>
      <c r="C577" s="119" t="s">
        <v>584</v>
      </c>
      <c r="D577" s="119" t="s">
        <v>1245</v>
      </c>
      <c r="E577" s="120">
        <v>1886.58</v>
      </c>
      <c r="F577" s="120">
        <v>685.72</v>
      </c>
      <c r="G577" s="120">
        <v>603.20000000000005</v>
      </c>
      <c r="H577" s="120">
        <v>1804.06</v>
      </c>
    </row>
    <row r="578" spans="2:8">
      <c r="B578" s="119" t="s">
        <v>1246</v>
      </c>
      <c r="C578" s="119" t="s">
        <v>584</v>
      </c>
      <c r="D578" s="119" t="s">
        <v>1247</v>
      </c>
      <c r="E578" s="120">
        <v>44912</v>
      </c>
      <c r="F578" s="120">
        <v>0</v>
      </c>
      <c r="G578" s="120">
        <v>0</v>
      </c>
      <c r="H578" s="120">
        <v>44912</v>
      </c>
    </row>
    <row r="579" spans="2:8">
      <c r="B579" s="119" t="s">
        <v>1248</v>
      </c>
      <c r="C579" s="119" t="s">
        <v>584</v>
      </c>
      <c r="D579" s="119" t="s">
        <v>1249</v>
      </c>
      <c r="E579" s="120">
        <v>91840</v>
      </c>
      <c r="F579" s="120">
        <v>235200</v>
      </c>
      <c r="G579" s="120">
        <v>94080</v>
      </c>
      <c r="H579" s="120">
        <v>-49280</v>
      </c>
    </row>
    <row r="580" spans="2:8">
      <c r="B580" s="119" t="s">
        <v>1250</v>
      </c>
      <c r="C580" s="119" t="s">
        <v>584</v>
      </c>
      <c r="D580" s="119" t="s">
        <v>1251</v>
      </c>
      <c r="E580" s="120">
        <v>21280</v>
      </c>
      <c r="F580" s="120">
        <v>0</v>
      </c>
      <c r="G580" s="120">
        <v>0</v>
      </c>
      <c r="H580" s="120">
        <v>21280</v>
      </c>
    </row>
    <row r="581" spans="2:8">
      <c r="B581" s="119" t="s">
        <v>1252</v>
      </c>
      <c r="C581" s="119" t="s">
        <v>584</v>
      </c>
      <c r="D581" s="119" t="s">
        <v>1253</v>
      </c>
      <c r="E581" s="120">
        <v>149</v>
      </c>
      <c r="F581" s="120">
        <v>0</v>
      </c>
      <c r="G581" s="120">
        <v>0</v>
      </c>
      <c r="H581" s="120">
        <v>149</v>
      </c>
    </row>
    <row r="582" spans="2:8">
      <c r="B582" s="119" t="s">
        <v>1254</v>
      </c>
      <c r="C582" s="119" t="s">
        <v>584</v>
      </c>
      <c r="D582" s="119" t="s">
        <v>1255</v>
      </c>
      <c r="E582" s="120">
        <v>90840</v>
      </c>
      <c r="F582" s="120">
        <v>71120</v>
      </c>
      <c r="G582" s="120">
        <v>0</v>
      </c>
      <c r="H582" s="120">
        <v>19720</v>
      </c>
    </row>
    <row r="583" spans="2:8">
      <c r="B583" s="119" t="s">
        <v>1258</v>
      </c>
      <c r="C583" s="119" t="s">
        <v>584</v>
      </c>
      <c r="D583" s="119" t="s">
        <v>1259</v>
      </c>
      <c r="E583" s="120">
        <v>0</v>
      </c>
      <c r="F583" s="120">
        <v>3294.19</v>
      </c>
      <c r="G583" s="120">
        <v>3294.19</v>
      </c>
      <c r="H583" s="120">
        <v>0</v>
      </c>
    </row>
    <row r="584" spans="2:8">
      <c r="B584" s="119" t="s">
        <v>1260</v>
      </c>
      <c r="C584" s="119" t="s">
        <v>584</v>
      </c>
      <c r="D584" s="119" t="s">
        <v>929</v>
      </c>
      <c r="E584" s="120">
        <v>520.28</v>
      </c>
      <c r="F584" s="120">
        <v>0</v>
      </c>
      <c r="G584" s="120">
        <v>0</v>
      </c>
      <c r="H584" s="120">
        <v>520.28</v>
      </c>
    </row>
    <row r="585" spans="2:8">
      <c r="B585" s="119" t="s">
        <v>1261</v>
      </c>
      <c r="C585" s="119" t="s">
        <v>584</v>
      </c>
      <c r="D585" s="119" t="s">
        <v>1262</v>
      </c>
      <c r="E585" s="120">
        <v>1036</v>
      </c>
      <c r="F585" s="120">
        <v>0</v>
      </c>
      <c r="G585" s="120">
        <v>0</v>
      </c>
      <c r="H585" s="120">
        <v>1036</v>
      </c>
    </row>
    <row r="586" spans="2:8">
      <c r="B586" s="119" t="s">
        <v>1263</v>
      </c>
      <c r="C586" s="119" t="s">
        <v>584</v>
      </c>
      <c r="D586" s="119" t="s">
        <v>1264</v>
      </c>
      <c r="E586" s="120">
        <v>0.61</v>
      </c>
      <c r="F586" s="120">
        <v>0</v>
      </c>
      <c r="G586" s="120">
        <v>0</v>
      </c>
      <c r="H586" s="120">
        <v>0.61</v>
      </c>
    </row>
    <row r="587" spans="2:8">
      <c r="B587" s="119" t="s">
        <v>1265</v>
      </c>
      <c r="C587" s="119" t="s">
        <v>584</v>
      </c>
      <c r="D587" s="119" t="s">
        <v>1266</v>
      </c>
      <c r="E587" s="120">
        <v>8178</v>
      </c>
      <c r="F587" s="120">
        <v>0</v>
      </c>
      <c r="G587" s="120">
        <v>0</v>
      </c>
      <c r="H587" s="120">
        <v>8178</v>
      </c>
    </row>
    <row r="588" spans="2:8">
      <c r="B588" s="119" t="s">
        <v>1267</v>
      </c>
      <c r="C588" s="119" t="s">
        <v>584</v>
      </c>
      <c r="D588" s="119" t="s">
        <v>1268</v>
      </c>
      <c r="E588" s="120">
        <v>603.09</v>
      </c>
      <c r="F588" s="120">
        <v>0</v>
      </c>
      <c r="G588" s="120">
        <v>0</v>
      </c>
      <c r="H588" s="120">
        <v>603.09</v>
      </c>
    </row>
    <row r="589" spans="2:8">
      <c r="B589" s="119" t="s">
        <v>1577</v>
      </c>
      <c r="C589" s="119" t="s">
        <v>584</v>
      </c>
      <c r="D589" s="119" t="s">
        <v>1578</v>
      </c>
      <c r="E589" s="120">
        <v>2733.54</v>
      </c>
      <c r="F589" s="120">
        <v>2918.94</v>
      </c>
      <c r="G589" s="120">
        <v>4057.42</v>
      </c>
      <c r="H589" s="120">
        <v>3872.02</v>
      </c>
    </row>
    <row r="590" spans="2:8">
      <c r="B590" s="119" t="s">
        <v>1273</v>
      </c>
      <c r="C590" s="119" t="s">
        <v>584</v>
      </c>
      <c r="D590" s="119" t="s">
        <v>1274</v>
      </c>
      <c r="E590" s="120">
        <v>370.01</v>
      </c>
      <c r="F590" s="120">
        <v>0</v>
      </c>
      <c r="G590" s="120">
        <v>0</v>
      </c>
      <c r="H590" s="120">
        <v>370.01</v>
      </c>
    </row>
    <row r="591" spans="2:8">
      <c r="B591" s="119" t="s">
        <v>1275</v>
      </c>
      <c r="C591" s="119" t="s">
        <v>584</v>
      </c>
      <c r="D591" s="119" t="s">
        <v>1276</v>
      </c>
      <c r="E591" s="120">
        <v>435</v>
      </c>
      <c r="F591" s="120">
        <v>0</v>
      </c>
      <c r="G591" s="120">
        <v>0</v>
      </c>
      <c r="H591" s="120">
        <v>435</v>
      </c>
    </row>
    <row r="592" spans="2:8">
      <c r="B592" s="119" t="s">
        <v>1277</v>
      </c>
      <c r="C592" s="119" t="s">
        <v>584</v>
      </c>
      <c r="D592" s="119" t="s">
        <v>1278</v>
      </c>
      <c r="E592" s="120">
        <v>1628.28</v>
      </c>
      <c r="F592" s="120">
        <v>0</v>
      </c>
      <c r="G592" s="120">
        <v>0</v>
      </c>
      <c r="H592" s="120">
        <v>1628.28</v>
      </c>
    </row>
    <row r="593" spans="2:8">
      <c r="B593" s="119" t="s">
        <v>1279</v>
      </c>
      <c r="C593" s="119" t="s">
        <v>584</v>
      </c>
      <c r="D593" s="119" t="s">
        <v>1280</v>
      </c>
      <c r="E593" s="120">
        <v>-22606.080000000002</v>
      </c>
      <c r="F593" s="120">
        <v>0</v>
      </c>
      <c r="G593" s="120">
        <v>0</v>
      </c>
      <c r="H593" s="120">
        <v>-22606.080000000002</v>
      </c>
    </row>
    <row r="594" spans="2:8">
      <c r="B594" s="119" t="s">
        <v>1281</v>
      </c>
      <c r="C594" s="119" t="s">
        <v>584</v>
      </c>
      <c r="D594" s="119" t="s">
        <v>1282</v>
      </c>
      <c r="E594" s="120">
        <v>498</v>
      </c>
      <c r="F594" s="120">
        <v>0</v>
      </c>
      <c r="G594" s="120">
        <v>0</v>
      </c>
      <c r="H594" s="120">
        <v>498</v>
      </c>
    </row>
    <row r="595" spans="2:8">
      <c r="B595" s="119" t="s">
        <v>1283</v>
      </c>
      <c r="C595" s="119" t="s">
        <v>584</v>
      </c>
      <c r="D595" s="119" t="s">
        <v>1284</v>
      </c>
      <c r="E595" s="120">
        <v>332743.07</v>
      </c>
      <c r="F595" s="120">
        <v>100676.29</v>
      </c>
      <c r="G595" s="120">
        <v>34953.49</v>
      </c>
      <c r="H595" s="120">
        <v>267020.27</v>
      </c>
    </row>
    <row r="596" spans="2:8">
      <c r="B596" s="119" t="s">
        <v>1285</v>
      </c>
      <c r="C596" s="119" t="s">
        <v>584</v>
      </c>
      <c r="D596" s="119" t="s">
        <v>1286</v>
      </c>
      <c r="E596" s="120">
        <v>1378</v>
      </c>
      <c r="F596" s="120">
        <v>0</v>
      </c>
      <c r="G596" s="120">
        <v>0</v>
      </c>
      <c r="H596" s="120">
        <v>1378</v>
      </c>
    </row>
    <row r="597" spans="2:8">
      <c r="B597" s="119" t="s">
        <v>1287</v>
      </c>
      <c r="C597" s="119" t="s">
        <v>584</v>
      </c>
      <c r="D597" s="119" t="s">
        <v>1288</v>
      </c>
      <c r="E597" s="120">
        <v>831.62</v>
      </c>
      <c r="F597" s="120">
        <v>0</v>
      </c>
      <c r="G597" s="120">
        <v>0</v>
      </c>
      <c r="H597" s="120">
        <v>831.62</v>
      </c>
    </row>
    <row r="598" spans="2:8">
      <c r="B598" s="119" t="s">
        <v>1289</v>
      </c>
      <c r="C598" s="119" t="s">
        <v>584</v>
      </c>
      <c r="D598" s="119" t="s">
        <v>1290</v>
      </c>
      <c r="E598" s="120">
        <v>39200</v>
      </c>
      <c r="F598" s="120">
        <v>39200</v>
      </c>
      <c r="G598" s="120">
        <v>54880</v>
      </c>
      <c r="H598" s="120">
        <v>54880</v>
      </c>
    </row>
    <row r="599" spans="2:8">
      <c r="B599" s="119" t="s">
        <v>1579</v>
      </c>
      <c r="C599" s="119" t="s">
        <v>584</v>
      </c>
      <c r="D599" s="119" t="s">
        <v>1580</v>
      </c>
      <c r="E599" s="120">
        <v>2078</v>
      </c>
      <c r="F599" s="120">
        <v>0</v>
      </c>
      <c r="G599" s="120">
        <v>0</v>
      </c>
      <c r="H599" s="120">
        <v>2078</v>
      </c>
    </row>
    <row r="600" spans="2:8">
      <c r="B600" s="119" t="s">
        <v>1583</v>
      </c>
      <c r="C600" s="119" t="s">
        <v>584</v>
      </c>
      <c r="D600" s="119" t="s">
        <v>1584</v>
      </c>
      <c r="E600" s="120">
        <v>208</v>
      </c>
      <c r="F600" s="120">
        <v>0</v>
      </c>
      <c r="G600" s="120">
        <v>0</v>
      </c>
      <c r="H600" s="120">
        <v>208</v>
      </c>
    </row>
    <row r="601" spans="2:8">
      <c r="B601" s="119" t="s">
        <v>1585</v>
      </c>
      <c r="C601" s="119" t="s">
        <v>584</v>
      </c>
      <c r="D601" s="119" t="s">
        <v>1586</v>
      </c>
      <c r="E601" s="120">
        <v>1683</v>
      </c>
      <c r="F601" s="120">
        <v>0</v>
      </c>
      <c r="G601" s="120">
        <v>0</v>
      </c>
      <c r="H601" s="120">
        <v>1683</v>
      </c>
    </row>
    <row r="602" spans="2:8">
      <c r="B602" s="119" t="s">
        <v>1587</v>
      </c>
      <c r="C602" s="119" t="s">
        <v>584</v>
      </c>
      <c r="D602" s="119" t="s">
        <v>1588</v>
      </c>
      <c r="E602" s="120">
        <v>49.95</v>
      </c>
      <c r="F602" s="120">
        <v>0</v>
      </c>
      <c r="G602" s="120">
        <v>0</v>
      </c>
      <c r="H602" s="120">
        <v>49.95</v>
      </c>
    </row>
    <row r="603" spans="2:8">
      <c r="B603" s="119" t="s">
        <v>1591</v>
      </c>
      <c r="C603" s="119" t="s">
        <v>584</v>
      </c>
      <c r="D603" s="119" t="s">
        <v>1592</v>
      </c>
      <c r="E603" s="120">
        <v>26428.77</v>
      </c>
      <c r="F603" s="120">
        <v>26428.77</v>
      </c>
      <c r="G603" s="120">
        <v>0</v>
      </c>
      <c r="H603" s="120">
        <v>0</v>
      </c>
    </row>
    <row r="604" spans="2:8">
      <c r="B604" s="119" t="s">
        <v>1593</v>
      </c>
      <c r="C604" s="119" t="s">
        <v>584</v>
      </c>
      <c r="D604" s="119" t="s">
        <v>1594</v>
      </c>
      <c r="E604" s="120">
        <v>23520</v>
      </c>
      <c r="F604" s="120">
        <v>23520</v>
      </c>
      <c r="G604" s="120">
        <v>0</v>
      </c>
      <c r="H604" s="120">
        <v>0</v>
      </c>
    </row>
    <row r="605" spans="2:8">
      <c r="B605" s="119" t="s">
        <v>1723</v>
      </c>
      <c r="C605" s="119" t="s">
        <v>584</v>
      </c>
      <c r="D605" s="119" t="s">
        <v>1724</v>
      </c>
      <c r="E605" s="120">
        <v>0</v>
      </c>
      <c r="F605" s="120">
        <v>12690.4</v>
      </c>
      <c r="G605" s="120">
        <v>12690.4</v>
      </c>
      <c r="H605" s="120">
        <v>0</v>
      </c>
    </row>
    <row r="606" spans="2:8">
      <c r="B606" s="119" t="s">
        <v>1725</v>
      </c>
      <c r="C606" s="119" t="s">
        <v>584</v>
      </c>
      <c r="D606" s="119" t="s">
        <v>1726</v>
      </c>
      <c r="E606" s="120">
        <v>0</v>
      </c>
      <c r="F606" s="120">
        <v>0</v>
      </c>
      <c r="G606" s="120">
        <v>2691.92</v>
      </c>
      <c r="H606" s="120">
        <v>2691.92</v>
      </c>
    </row>
    <row r="607" spans="2:8">
      <c r="B607" s="119" t="s">
        <v>1727</v>
      </c>
      <c r="C607" s="119" t="s">
        <v>584</v>
      </c>
      <c r="D607" s="119" t="s">
        <v>1728</v>
      </c>
      <c r="E607" s="120">
        <v>0</v>
      </c>
      <c r="F607" s="120">
        <v>1651.5</v>
      </c>
      <c r="G607" s="120">
        <v>1651.5</v>
      </c>
      <c r="H607" s="120">
        <v>0</v>
      </c>
    </row>
    <row r="608" spans="2:8">
      <c r="B608" s="119" t="s">
        <v>1729</v>
      </c>
      <c r="C608" s="119" t="s">
        <v>584</v>
      </c>
      <c r="D608" s="119" t="s">
        <v>1730</v>
      </c>
      <c r="E608" s="120">
        <v>0</v>
      </c>
      <c r="F608" s="120">
        <v>2064</v>
      </c>
      <c r="G608" s="120">
        <v>2064</v>
      </c>
      <c r="H608" s="120">
        <v>0</v>
      </c>
    </row>
    <row r="609" spans="2:8">
      <c r="B609" s="119" t="s">
        <v>1731</v>
      </c>
      <c r="C609" s="119" t="s">
        <v>584</v>
      </c>
      <c r="D609" s="119" t="s">
        <v>1732</v>
      </c>
      <c r="E609" s="120">
        <v>0</v>
      </c>
      <c r="F609" s="120">
        <v>741.44</v>
      </c>
      <c r="G609" s="120">
        <v>1168</v>
      </c>
      <c r="H609" s="120">
        <v>426.56</v>
      </c>
    </row>
    <row r="610" spans="2:8">
      <c r="B610" s="119" t="s">
        <v>1733</v>
      </c>
      <c r="C610" s="119" t="s">
        <v>584</v>
      </c>
      <c r="D610" s="119" t="s">
        <v>1734</v>
      </c>
      <c r="E610" s="120">
        <v>0</v>
      </c>
      <c r="F610" s="120">
        <v>59.99</v>
      </c>
      <c r="G610" s="120">
        <v>59.99</v>
      </c>
      <c r="H610" s="120">
        <v>0</v>
      </c>
    </row>
    <row r="611" spans="2:8">
      <c r="B611" s="119" t="s">
        <v>1735</v>
      </c>
      <c r="C611" s="119" t="s">
        <v>584</v>
      </c>
      <c r="D611" s="119" t="s">
        <v>1736</v>
      </c>
      <c r="E611" s="120">
        <v>0</v>
      </c>
      <c r="F611" s="120">
        <v>317</v>
      </c>
      <c r="G611" s="120">
        <v>317</v>
      </c>
      <c r="H611" s="120">
        <v>0</v>
      </c>
    </row>
    <row r="612" spans="2:8">
      <c r="B612" s="119" t="s">
        <v>1737</v>
      </c>
      <c r="C612" s="119" t="s">
        <v>584</v>
      </c>
      <c r="D612" s="119" t="s">
        <v>1738</v>
      </c>
      <c r="E612" s="120">
        <v>0</v>
      </c>
      <c r="F612" s="120">
        <v>389.92</v>
      </c>
      <c r="G612" s="120">
        <v>389.92</v>
      </c>
      <c r="H612" s="120">
        <v>0</v>
      </c>
    </row>
    <row r="613" spans="2:8">
      <c r="B613" s="119" t="s">
        <v>1739</v>
      </c>
      <c r="C613" s="119" t="s">
        <v>584</v>
      </c>
      <c r="D613" s="119" t="s">
        <v>1740</v>
      </c>
      <c r="E613" s="120">
        <v>0</v>
      </c>
      <c r="F613" s="120">
        <v>340.01</v>
      </c>
      <c r="G613" s="120">
        <v>340.01</v>
      </c>
      <c r="H613" s="120">
        <v>0</v>
      </c>
    </row>
    <row r="614" spans="2:8">
      <c r="B614" s="119" t="s">
        <v>1741</v>
      </c>
      <c r="C614" s="119" t="s">
        <v>584</v>
      </c>
      <c r="D614" s="119" t="s">
        <v>897</v>
      </c>
      <c r="E614" s="120">
        <v>0</v>
      </c>
      <c r="F614" s="120">
        <v>248</v>
      </c>
      <c r="G614" s="120">
        <v>31140.91</v>
      </c>
      <c r="H614" s="120">
        <v>30892.91</v>
      </c>
    </row>
    <row r="615" spans="2:8">
      <c r="B615" s="119" t="s">
        <v>1742</v>
      </c>
      <c r="C615" s="119" t="s">
        <v>584</v>
      </c>
      <c r="D615" s="119" t="s">
        <v>1743</v>
      </c>
      <c r="E615" s="120">
        <v>0</v>
      </c>
      <c r="F615" s="120">
        <v>8181.68</v>
      </c>
      <c r="G615" s="120">
        <v>8181.68</v>
      </c>
      <c r="H615" s="120">
        <v>0</v>
      </c>
    </row>
    <row r="616" spans="2:8">
      <c r="B616" s="119" t="s">
        <v>1744</v>
      </c>
      <c r="C616" s="119" t="s">
        <v>584</v>
      </c>
      <c r="D616" s="119" t="s">
        <v>1745</v>
      </c>
      <c r="E616" s="120">
        <v>0</v>
      </c>
      <c r="F616" s="120">
        <v>189.98</v>
      </c>
      <c r="G616" s="120">
        <v>189.98</v>
      </c>
      <c r="H616" s="120">
        <v>0</v>
      </c>
    </row>
    <row r="617" spans="2:8">
      <c r="B617" s="119" t="s">
        <v>1746</v>
      </c>
      <c r="C617" s="119" t="s">
        <v>584</v>
      </c>
      <c r="D617" s="119" t="s">
        <v>870</v>
      </c>
      <c r="E617" s="120">
        <v>0</v>
      </c>
      <c r="F617" s="120">
        <v>1758</v>
      </c>
      <c r="G617" s="120">
        <v>1758</v>
      </c>
      <c r="H617" s="120">
        <v>0</v>
      </c>
    </row>
    <row r="618" spans="2:8">
      <c r="B618" s="119" t="s">
        <v>1747</v>
      </c>
      <c r="C618" s="119" t="s">
        <v>584</v>
      </c>
      <c r="D618" s="119" t="s">
        <v>1748</v>
      </c>
      <c r="E618" s="120">
        <v>0</v>
      </c>
      <c r="F618" s="120">
        <v>412</v>
      </c>
      <c r="G618" s="120">
        <v>412</v>
      </c>
      <c r="H618" s="120">
        <v>0</v>
      </c>
    </row>
    <row r="619" spans="2:8">
      <c r="B619" s="119" t="s">
        <v>1749</v>
      </c>
      <c r="C619" s="119" t="s">
        <v>584</v>
      </c>
      <c r="D619" s="119" t="s">
        <v>1750</v>
      </c>
      <c r="E619" s="120">
        <v>0</v>
      </c>
      <c r="F619" s="120">
        <v>106.71</v>
      </c>
      <c r="G619" s="120">
        <v>106.71</v>
      </c>
      <c r="H619" s="120">
        <v>0</v>
      </c>
    </row>
    <row r="620" spans="2:8">
      <c r="B620" s="119" t="s">
        <v>1751</v>
      </c>
      <c r="C620" s="119" t="s">
        <v>584</v>
      </c>
      <c r="D620" s="119" t="s">
        <v>1752</v>
      </c>
      <c r="E620" s="120">
        <v>0</v>
      </c>
      <c r="F620" s="120">
        <v>754</v>
      </c>
      <c r="G620" s="120">
        <v>754</v>
      </c>
      <c r="H620" s="120">
        <v>0</v>
      </c>
    </row>
    <row r="621" spans="2:8">
      <c r="B621" s="119" t="s">
        <v>1753</v>
      </c>
      <c r="C621" s="119" t="s">
        <v>584</v>
      </c>
      <c r="D621" s="119" t="s">
        <v>1754</v>
      </c>
      <c r="E621" s="120">
        <v>0</v>
      </c>
      <c r="F621" s="120">
        <v>81.87</v>
      </c>
      <c r="G621" s="120">
        <v>81.87</v>
      </c>
      <c r="H621" s="120">
        <v>0</v>
      </c>
    </row>
    <row r="622" spans="2:8">
      <c r="B622" s="119" t="s">
        <v>1755</v>
      </c>
      <c r="C622" s="119" t="s">
        <v>584</v>
      </c>
      <c r="D622" s="119" t="s">
        <v>1756</v>
      </c>
      <c r="E622" s="120">
        <v>0</v>
      </c>
      <c r="F622" s="120">
        <v>209</v>
      </c>
      <c r="G622" s="120">
        <v>209</v>
      </c>
      <c r="H622" s="120">
        <v>0</v>
      </c>
    </row>
    <row r="623" spans="2:8">
      <c r="B623" s="119" t="s">
        <v>1757</v>
      </c>
      <c r="C623" s="119" t="s">
        <v>584</v>
      </c>
      <c r="D623" s="119" t="s">
        <v>1758</v>
      </c>
      <c r="E623" s="120">
        <v>0</v>
      </c>
      <c r="F623" s="120">
        <v>0</v>
      </c>
      <c r="G623" s="120">
        <v>518.5</v>
      </c>
      <c r="H623" s="120">
        <v>518.5</v>
      </c>
    </row>
    <row r="624" spans="2:8">
      <c r="B624" s="119" t="s">
        <v>1759</v>
      </c>
      <c r="C624" s="119" t="s">
        <v>584</v>
      </c>
      <c r="D624" s="119" t="s">
        <v>1760</v>
      </c>
      <c r="E624" s="120">
        <v>0</v>
      </c>
      <c r="F624" s="120">
        <v>0</v>
      </c>
      <c r="G624" s="120">
        <v>7200</v>
      </c>
      <c r="H624" s="120">
        <v>7200</v>
      </c>
    </row>
    <row r="625" spans="2:8">
      <c r="B625" s="119" t="s">
        <v>1761</v>
      </c>
      <c r="C625" s="119" t="s">
        <v>584</v>
      </c>
      <c r="D625" s="119" t="s">
        <v>1762</v>
      </c>
      <c r="E625" s="120">
        <v>0</v>
      </c>
      <c r="F625" s="120">
        <v>0</v>
      </c>
      <c r="G625" s="120">
        <v>626.01</v>
      </c>
      <c r="H625" s="120">
        <v>626.01</v>
      </c>
    </row>
    <row r="626" spans="2:8">
      <c r="B626" s="119" t="s">
        <v>1763</v>
      </c>
      <c r="C626" s="119" t="s">
        <v>584</v>
      </c>
      <c r="D626" s="119" t="s">
        <v>1764</v>
      </c>
      <c r="E626" s="120">
        <v>0</v>
      </c>
      <c r="F626" s="120">
        <v>0</v>
      </c>
      <c r="G626" s="120">
        <v>700</v>
      </c>
      <c r="H626" s="120">
        <v>700</v>
      </c>
    </row>
    <row r="627" spans="2:8">
      <c r="B627" s="119" t="s">
        <v>1765</v>
      </c>
      <c r="C627" s="119" t="s">
        <v>584</v>
      </c>
      <c r="D627" s="119" t="s">
        <v>1766</v>
      </c>
      <c r="E627" s="120">
        <v>0</v>
      </c>
      <c r="F627" s="120">
        <v>219.42</v>
      </c>
      <c r="G627" s="120">
        <v>219.42</v>
      </c>
      <c r="H627" s="120">
        <v>0</v>
      </c>
    </row>
    <row r="628" spans="2:8">
      <c r="B628" s="119" t="s">
        <v>1767</v>
      </c>
      <c r="C628" s="119" t="s">
        <v>584</v>
      </c>
      <c r="D628" s="119" t="s">
        <v>1768</v>
      </c>
      <c r="E628" s="120">
        <v>0</v>
      </c>
      <c r="F628" s="120">
        <v>8280</v>
      </c>
      <c r="G628" s="120">
        <v>8280</v>
      </c>
      <c r="H628" s="120">
        <v>0</v>
      </c>
    </row>
    <row r="629" spans="2:8">
      <c r="B629" s="119" t="s">
        <v>1769</v>
      </c>
      <c r="C629" s="119" t="s">
        <v>584</v>
      </c>
      <c r="D629" s="119" t="s">
        <v>1770</v>
      </c>
      <c r="E629" s="120">
        <v>0</v>
      </c>
      <c r="F629" s="120">
        <v>0</v>
      </c>
      <c r="G629" s="120">
        <v>220</v>
      </c>
      <c r="H629" s="120">
        <v>220</v>
      </c>
    </row>
    <row r="630" spans="2:8">
      <c r="B630" s="119" t="s">
        <v>1771</v>
      </c>
      <c r="C630" s="119" t="s">
        <v>584</v>
      </c>
      <c r="D630" s="119" t="s">
        <v>1772</v>
      </c>
      <c r="E630" s="120">
        <v>0</v>
      </c>
      <c r="F630" s="120">
        <v>0</v>
      </c>
      <c r="G630" s="120">
        <v>601.84</v>
      </c>
      <c r="H630" s="120">
        <v>601.84</v>
      </c>
    </row>
    <row r="631" spans="2:8">
      <c r="B631" s="119" t="s">
        <v>1773</v>
      </c>
      <c r="C631" s="119" t="s">
        <v>584</v>
      </c>
      <c r="D631" s="119" t="s">
        <v>1774</v>
      </c>
      <c r="E631" s="120">
        <v>0</v>
      </c>
      <c r="F631" s="120">
        <v>869.45</v>
      </c>
      <c r="G631" s="120">
        <v>869.45</v>
      </c>
      <c r="H631" s="120">
        <v>0</v>
      </c>
    </row>
    <row r="632" spans="2:8">
      <c r="B632" s="119" t="s">
        <v>1595</v>
      </c>
      <c r="C632" s="119" t="s">
        <v>584</v>
      </c>
      <c r="D632" s="119" t="s">
        <v>1291</v>
      </c>
      <c r="E632" s="120">
        <v>-230708.74</v>
      </c>
      <c r="F632" s="120">
        <v>0</v>
      </c>
      <c r="G632" s="120">
        <v>0</v>
      </c>
      <c r="H632" s="120">
        <v>-230708.74</v>
      </c>
    </row>
    <row r="633" spans="2:8">
      <c r="B633" s="119" t="s">
        <v>1292</v>
      </c>
      <c r="C633" s="119" t="s">
        <v>584</v>
      </c>
      <c r="D633" s="119" t="s">
        <v>1291</v>
      </c>
      <c r="E633" s="120">
        <v>-230708.74</v>
      </c>
      <c r="F633" s="120">
        <v>0</v>
      </c>
      <c r="G633" s="120">
        <v>0</v>
      </c>
      <c r="H633" s="120">
        <v>-230708.74</v>
      </c>
    </row>
    <row r="634" spans="2:8">
      <c r="B634" s="119" t="s">
        <v>1293</v>
      </c>
      <c r="C634" s="119" t="s">
        <v>584</v>
      </c>
      <c r="D634" s="119" t="s">
        <v>1294</v>
      </c>
      <c r="E634" s="120">
        <v>-83418.2</v>
      </c>
      <c r="F634" s="120">
        <v>0</v>
      </c>
      <c r="G634" s="120">
        <v>0</v>
      </c>
      <c r="H634" s="120">
        <v>-83418.2</v>
      </c>
    </row>
    <row r="635" spans="2:8">
      <c r="B635" s="119" t="s">
        <v>1295</v>
      </c>
      <c r="C635" s="119" t="s">
        <v>584</v>
      </c>
      <c r="D635" s="119" t="s">
        <v>1296</v>
      </c>
      <c r="E635" s="120">
        <v>-35768.379999999997</v>
      </c>
      <c r="F635" s="120">
        <v>0</v>
      </c>
      <c r="G635" s="120">
        <v>0</v>
      </c>
      <c r="H635" s="120">
        <v>-35768.379999999997</v>
      </c>
    </row>
    <row r="636" spans="2:8">
      <c r="B636" s="119" t="s">
        <v>1297</v>
      </c>
      <c r="C636" s="119" t="s">
        <v>584</v>
      </c>
      <c r="D636" s="119" t="s">
        <v>1298</v>
      </c>
      <c r="E636" s="120">
        <v>-111522.16</v>
      </c>
      <c r="F636" s="120">
        <v>0</v>
      </c>
      <c r="G636" s="120">
        <v>0</v>
      </c>
      <c r="H636" s="120">
        <v>-111522.16</v>
      </c>
    </row>
    <row r="637" spans="2:8">
      <c r="B637" s="119" t="s">
        <v>1596</v>
      </c>
      <c r="C637" s="119" t="s">
        <v>584</v>
      </c>
      <c r="D637" s="119" t="s">
        <v>1299</v>
      </c>
      <c r="E637" s="120">
        <v>4345312.2300000004</v>
      </c>
      <c r="F637" s="120">
        <v>0</v>
      </c>
      <c r="G637" s="120">
        <v>0</v>
      </c>
      <c r="H637" s="120">
        <v>4345312.2300000004</v>
      </c>
    </row>
    <row r="638" spans="2:8">
      <c r="B638" s="119" t="s">
        <v>1300</v>
      </c>
      <c r="C638" s="119" t="s">
        <v>584</v>
      </c>
      <c r="D638" s="119" t="s">
        <v>1301</v>
      </c>
      <c r="E638" s="120">
        <v>4345312.2300000004</v>
      </c>
      <c r="F638" s="120">
        <v>0</v>
      </c>
      <c r="G638" s="120">
        <v>0</v>
      </c>
      <c r="H638" s="120">
        <v>4345312.2300000004</v>
      </c>
    </row>
    <row r="639" spans="2:8">
      <c r="B639" s="119" t="s">
        <v>1302</v>
      </c>
      <c r="C639" s="119" t="s">
        <v>584</v>
      </c>
      <c r="D639" s="119" t="s">
        <v>1303</v>
      </c>
      <c r="E639" s="120">
        <v>87909.4</v>
      </c>
      <c r="F639" s="120">
        <v>0</v>
      </c>
      <c r="G639" s="120">
        <v>0</v>
      </c>
      <c r="H639" s="120">
        <v>87909.4</v>
      </c>
    </row>
    <row r="640" spans="2:8">
      <c r="B640" s="119" t="s">
        <v>1304</v>
      </c>
      <c r="C640" s="119" t="s">
        <v>584</v>
      </c>
      <c r="D640" s="119" t="s">
        <v>1305</v>
      </c>
      <c r="E640" s="120">
        <v>3354222.89</v>
      </c>
      <c r="F640" s="120">
        <v>0</v>
      </c>
      <c r="G640" s="120">
        <v>0</v>
      </c>
      <c r="H640" s="120">
        <v>3354222.89</v>
      </c>
    </row>
    <row r="641" spans="2:8">
      <c r="B641" s="119" t="s">
        <v>1597</v>
      </c>
      <c r="C641" s="119" t="s">
        <v>584</v>
      </c>
      <c r="D641" s="119" t="s">
        <v>1598</v>
      </c>
      <c r="E641" s="120">
        <v>29722.2</v>
      </c>
      <c r="F641" s="120">
        <v>0</v>
      </c>
      <c r="G641" s="120">
        <v>0</v>
      </c>
      <c r="H641" s="120">
        <v>29722.2</v>
      </c>
    </row>
    <row r="642" spans="2:8">
      <c r="B642" s="119" t="s">
        <v>1306</v>
      </c>
      <c r="C642" s="119" t="s">
        <v>584</v>
      </c>
      <c r="D642" s="119" t="s">
        <v>1307</v>
      </c>
      <c r="E642" s="120">
        <v>10653.46</v>
      </c>
      <c r="F642" s="120">
        <v>0</v>
      </c>
      <c r="G642" s="120">
        <v>0</v>
      </c>
      <c r="H642" s="120">
        <v>10653.46</v>
      </c>
    </row>
    <row r="643" spans="2:8">
      <c r="B643" s="119" t="s">
        <v>1599</v>
      </c>
      <c r="C643" s="119" t="s">
        <v>584</v>
      </c>
      <c r="D643" s="119" t="s">
        <v>1600</v>
      </c>
      <c r="E643" s="120">
        <v>45.42</v>
      </c>
      <c r="F643" s="120">
        <v>0</v>
      </c>
      <c r="G643" s="120">
        <v>0</v>
      </c>
      <c r="H643" s="120">
        <v>45.42</v>
      </c>
    </row>
    <row r="644" spans="2:8">
      <c r="B644" s="119" t="s">
        <v>1308</v>
      </c>
      <c r="C644" s="119" t="s">
        <v>584</v>
      </c>
      <c r="D644" s="119" t="s">
        <v>1309</v>
      </c>
      <c r="E644" s="120">
        <v>13340</v>
      </c>
      <c r="F644" s="120">
        <v>0</v>
      </c>
      <c r="G644" s="120">
        <v>0</v>
      </c>
      <c r="H644" s="120">
        <v>13340</v>
      </c>
    </row>
    <row r="645" spans="2:8">
      <c r="B645" s="119" t="s">
        <v>1601</v>
      </c>
      <c r="C645" s="119" t="s">
        <v>584</v>
      </c>
      <c r="D645" s="119" t="s">
        <v>1602</v>
      </c>
      <c r="E645" s="120">
        <v>318</v>
      </c>
      <c r="F645" s="120">
        <v>0</v>
      </c>
      <c r="G645" s="120">
        <v>0</v>
      </c>
      <c r="H645" s="120">
        <v>318</v>
      </c>
    </row>
    <row r="646" spans="2:8">
      <c r="B646" s="119" t="s">
        <v>1603</v>
      </c>
      <c r="C646" s="119" t="s">
        <v>584</v>
      </c>
      <c r="D646" s="119" t="s">
        <v>1604</v>
      </c>
      <c r="E646" s="120">
        <v>27000</v>
      </c>
      <c r="F646" s="120">
        <v>0</v>
      </c>
      <c r="G646" s="120">
        <v>0</v>
      </c>
      <c r="H646" s="120">
        <v>27000</v>
      </c>
    </row>
    <row r="647" spans="2:8">
      <c r="B647" s="119" t="s">
        <v>1605</v>
      </c>
      <c r="C647" s="119" t="s">
        <v>584</v>
      </c>
      <c r="D647" s="119" t="s">
        <v>1606</v>
      </c>
      <c r="E647" s="120">
        <v>503728.2</v>
      </c>
      <c r="F647" s="120">
        <v>0</v>
      </c>
      <c r="G647" s="120">
        <v>0</v>
      </c>
      <c r="H647" s="120">
        <v>503728.2</v>
      </c>
    </row>
    <row r="648" spans="2:8">
      <c r="B648" s="119" t="s">
        <v>1310</v>
      </c>
      <c r="C648" s="119" t="s">
        <v>584</v>
      </c>
      <c r="D648" s="119" t="s">
        <v>1311</v>
      </c>
      <c r="E648" s="120">
        <v>318372.65999999997</v>
      </c>
      <c r="F648" s="120">
        <v>0</v>
      </c>
      <c r="G648" s="120">
        <v>0</v>
      </c>
      <c r="H648" s="120">
        <v>318372.65999999997</v>
      </c>
    </row>
    <row r="649" spans="2:8">
      <c r="B649" s="119" t="s">
        <v>1607</v>
      </c>
      <c r="C649" s="119" t="s">
        <v>584</v>
      </c>
      <c r="D649" s="119" t="s">
        <v>1312</v>
      </c>
      <c r="E649" s="120">
        <v>10417698.68</v>
      </c>
      <c r="F649" s="120">
        <v>0</v>
      </c>
      <c r="G649" s="120">
        <v>16960</v>
      </c>
      <c r="H649" s="120">
        <v>10434658.68</v>
      </c>
    </row>
    <row r="650" spans="2:8">
      <c r="B650" s="119" t="s">
        <v>1313</v>
      </c>
      <c r="C650" s="119" t="s">
        <v>584</v>
      </c>
      <c r="D650" s="119" t="s">
        <v>1314</v>
      </c>
      <c r="E650" s="120">
        <v>2077017.8</v>
      </c>
      <c r="F650" s="120">
        <v>0</v>
      </c>
      <c r="G650" s="120">
        <v>16960</v>
      </c>
      <c r="H650" s="120">
        <v>2093977.8</v>
      </c>
    </row>
    <row r="651" spans="2:8">
      <c r="B651" s="119" t="s">
        <v>1608</v>
      </c>
      <c r="C651" s="119" t="s">
        <v>584</v>
      </c>
      <c r="D651" s="119" t="s">
        <v>1609</v>
      </c>
      <c r="E651" s="120">
        <v>1092355.83</v>
      </c>
      <c r="F651" s="120">
        <v>0</v>
      </c>
      <c r="G651" s="120">
        <v>0</v>
      </c>
      <c r="H651" s="120">
        <v>1092355.83</v>
      </c>
    </row>
    <row r="652" spans="2:8">
      <c r="B652" s="119" t="s">
        <v>1315</v>
      </c>
      <c r="C652" s="119" t="s">
        <v>584</v>
      </c>
      <c r="D652" s="119" t="s">
        <v>1316</v>
      </c>
      <c r="E652" s="120">
        <v>984661.97</v>
      </c>
      <c r="F652" s="120">
        <v>0</v>
      </c>
      <c r="G652" s="120">
        <v>0</v>
      </c>
      <c r="H652" s="120">
        <v>984661.97</v>
      </c>
    </row>
    <row r="653" spans="2:8">
      <c r="B653" s="119" t="s">
        <v>1775</v>
      </c>
      <c r="C653" s="119" t="s">
        <v>584</v>
      </c>
      <c r="D653" s="119" t="s">
        <v>1776</v>
      </c>
      <c r="E653" s="120">
        <v>0</v>
      </c>
      <c r="F653" s="120">
        <v>0</v>
      </c>
      <c r="G653" s="120">
        <v>16960</v>
      </c>
      <c r="H653" s="120">
        <v>16960</v>
      </c>
    </row>
    <row r="654" spans="2:8">
      <c r="B654" s="119" t="s">
        <v>1317</v>
      </c>
      <c r="C654" s="119" t="s">
        <v>584</v>
      </c>
      <c r="D654" s="119" t="s">
        <v>1318</v>
      </c>
      <c r="E654" s="120">
        <v>6462572.96</v>
      </c>
      <c r="F654" s="120">
        <v>0</v>
      </c>
      <c r="G654" s="120">
        <v>0</v>
      </c>
      <c r="H654" s="120">
        <v>6462572.96</v>
      </c>
    </row>
    <row r="655" spans="2:8">
      <c r="B655" s="119" t="s">
        <v>1319</v>
      </c>
      <c r="C655" s="119" t="s">
        <v>584</v>
      </c>
      <c r="D655" s="119" t="s">
        <v>1320</v>
      </c>
      <c r="E655" s="120">
        <v>236385.85</v>
      </c>
      <c r="F655" s="120">
        <v>0</v>
      </c>
      <c r="G655" s="120">
        <v>0</v>
      </c>
      <c r="H655" s="120">
        <v>236385.85</v>
      </c>
    </row>
    <row r="656" spans="2:8">
      <c r="B656" s="119" t="s">
        <v>1321</v>
      </c>
      <c r="C656" s="119" t="s">
        <v>584</v>
      </c>
      <c r="D656" s="119" t="s">
        <v>448</v>
      </c>
      <c r="E656" s="120">
        <v>178604.44</v>
      </c>
      <c r="F656" s="120">
        <v>0</v>
      </c>
      <c r="G656" s="120">
        <v>0</v>
      </c>
      <c r="H656" s="120">
        <v>178604.44</v>
      </c>
    </row>
    <row r="657" spans="2:10">
      <c r="B657" s="119" t="s">
        <v>1322</v>
      </c>
      <c r="C657" s="119" t="s">
        <v>584</v>
      </c>
      <c r="D657" s="119" t="s">
        <v>1323</v>
      </c>
      <c r="E657" s="120">
        <v>167214</v>
      </c>
      <c r="F657" s="120">
        <v>0</v>
      </c>
      <c r="G657" s="120">
        <v>0</v>
      </c>
      <c r="H657" s="120">
        <v>167214</v>
      </c>
    </row>
    <row r="658" spans="2:10">
      <c r="B658" s="119" t="s">
        <v>1324</v>
      </c>
      <c r="C658" s="119" t="s">
        <v>584</v>
      </c>
      <c r="D658" s="119" t="s">
        <v>1325</v>
      </c>
      <c r="E658" s="120">
        <v>40770.44</v>
      </c>
      <c r="F658" s="120">
        <v>0</v>
      </c>
      <c r="G658" s="120">
        <v>0</v>
      </c>
      <c r="H658" s="120">
        <v>40770.44</v>
      </c>
    </row>
    <row r="659" spans="2:10">
      <c r="B659" s="119" t="s">
        <v>1326</v>
      </c>
      <c r="C659" s="119" t="s">
        <v>584</v>
      </c>
      <c r="D659" s="119" t="s">
        <v>1327</v>
      </c>
      <c r="E659" s="120">
        <v>20500</v>
      </c>
      <c r="F659" s="120">
        <v>0</v>
      </c>
      <c r="G659" s="120">
        <v>0</v>
      </c>
      <c r="H659" s="120">
        <v>20500</v>
      </c>
    </row>
    <row r="660" spans="2:10">
      <c r="B660" s="119" t="s">
        <v>1328</v>
      </c>
      <c r="C660" s="119" t="s">
        <v>584</v>
      </c>
      <c r="D660" s="119" t="s">
        <v>1329</v>
      </c>
      <c r="E660" s="120">
        <v>832056.42</v>
      </c>
      <c r="F660" s="120">
        <v>0</v>
      </c>
      <c r="G660" s="120">
        <v>0</v>
      </c>
      <c r="H660" s="120">
        <v>832056.42</v>
      </c>
    </row>
    <row r="661" spans="2:10">
      <c r="B661" s="119" t="s">
        <v>1331</v>
      </c>
      <c r="C661" s="119" t="s">
        <v>584</v>
      </c>
      <c r="D661" s="119" t="s">
        <v>1332</v>
      </c>
      <c r="E661" s="120">
        <v>402576.77</v>
      </c>
      <c r="F661" s="120">
        <v>0</v>
      </c>
      <c r="G661" s="120">
        <v>0</v>
      </c>
      <c r="H661" s="120">
        <v>402576.77</v>
      </c>
    </row>
    <row r="662" spans="2:10">
      <c r="B662" s="119" t="s">
        <v>1610</v>
      </c>
      <c r="C662" s="119" t="s">
        <v>584</v>
      </c>
      <c r="D662" s="119" t="s">
        <v>1333</v>
      </c>
      <c r="E662" s="120">
        <v>2836274.35</v>
      </c>
      <c r="F662" s="120">
        <v>217126.66</v>
      </c>
      <c r="G662" s="120">
        <v>216805.01</v>
      </c>
      <c r="H662" s="120">
        <v>2835952.7</v>
      </c>
    </row>
    <row r="663" spans="2:10">
      <c r="B663" s="119" t="s">
        <v>1334</v>
      </c>
      <c r="C663" s="119" t="s">
        <v>584</v>
      </c>
      <c r="D663" s="119" t="s">
        <v>1335</v>
      </c>
      <c r="E663" s="120">
        <v>2836274.35</v>
      </c>
      <c r="F663" s="120">
        <v>216805.01</v>
      </c>
      <c r="G663" s="120">
        <v>216805.01</v>
      </c>
      <c r="H663" s="120">
        <v>2836274.3499999996</v>
      </c>
      <c r="I663" s="288">
        <f>'Aux. ingresos'!AH1005</f>
        <v>216805.003153</v>
      </c>
      <c r="J663" s="288">
        <f>F663-I663</f>
        <v>6.8470000114757568E-3</v>
      </c>
    </row>
    <row r="664" spans="2:10">
      <c r="B664" s="119" t="s">
        <v>1611</v>
      </c>
      <c r="C664" s="119" t="s">
        <v>584</v>
      </c>
      <c r="D664" s="119" t="s">
        <v>1336</v>
      </c>
      <c r="E664" s="120">
        <v>3061310.83</v>
      </c>
      <c r="F664" s="120">
        <v>215282.33</v>
      </c>
      <c r="G664" s="120">
        <v>163726.94</v>
      </c>
      <c r="H664" s="120">
        <v>3009755.44</v>
      </c>
    </row>
    <row r="665" spans="2:10">
      <c r="B665" s="119" t="s">
        <v>1337</v>
      </c>
      <c r="C665" s="119" t="s">
        <v>584</v>
      </c>
      <c r="D665" s="119" t="s">
        <v>1338</v>
      </c>
      <c r="E665" s="120">
        <v>3061310.83</v>
      </c>
      <c r="F665" s="120">
        <v>215282.33</v>
      </c>
      <c r="G665" s="120">
        <v>163726.94</v>
      </c>
      <c r="H665" s="120">
        <v>3009755.44</v>
      </c>
    </row>
    <row r="666" spans="2:10">
      <c r="B666" s="119" t="s">
        <v>1612</v>
      </c>
      <c r="C666" s="119" t="s">
        <v>584</v>
      </c>
      <c r="D666" s="119" t="s">
        <v>1339</v>
      </c>
      <c r="E666" s="120">
        <v>1887616.59</v>
      </c>
      <c r="F666" s="120">
        <v>2710743.8</v>
      </c>
      <c r="G666" s="120">
        <v>2710743.8</v>
      </c>
      <c r="H666" s="120">
        <v>1887616.59</v>
      </c>
    </row>
    <row r="667" spans="2:10">
      <c r="B667" s="119" t="s">
        <v>1340</v>
      </c>
      <c r="C667" s="119" t="s">
        <v>584</v>
      </c>
      <c r="D667" s="119" t="s">
        <v>1339</v>
      </c>
      <c r="E667" s="120">
        <v>1887616.59</v>
      </c>
      <c r="F667" s="120">
        <v>2710743.8</v>
      </c>
      <c r="G667" s="120">
        <v>2710743.8</v>
      </c>
      <c r="H667" s="120">
        <v>1887616.59</v>
      </c>
    </row>
    <row r="668" spans="2:10">
      <c r="B668" s="119" t="s">
        <v>1613</v>
      </c>
      <c r="C668" s="119" t="s">
        <v>584</v>
      </c>
      <c r="D668" s="119" t="s">
        <v>1341</v>
      </c>
      <c r="E668" s="120">
        <v>685676.85</v>
      </c>
      <c r="F668" s="120">
        <v>670701.63</v>
      </c>
      <c r="G668" s="120">
        <v>34133.68</v>
      </c>
      <c r="H668" s="120">
        <v>49108.9</v>
      </c>
    </row>
    <row r="669" spans="2:10">
      <c r="B669" s="119" t="s">
        <v>1342</v>
      </c>
      <c r="C669" s="119" t="s">
        <v>584</v>
      </c>
      <c r="D669" s="119" t="s">
        <v>1343</v>
      </c>
      <c r="E669" s="120">
        <v>-202207.03</v>
      </c>
      <c r="F669" s="120">
        <v>670701.63</v>
      </c>
      <c r="G669" s="120">
        <v>0</v>
      </c>
      <c r="H669" s="120">
        <v>-872908.66</v>
      </c>
    </row>
    <row r="670" spans="2:10">
      <c r="B670" s="119" t="s">
        <v>1344</v>
      </c>
      <c r="C670" s="119" t="s">
        <v>584</v>
      </c>
      <c r="D670" s="119" t="s">
        <v>1345</v>
      </c>
      <c r="E670" s="120">
        <v>194288.63</v>
      </c>
      <c r="F670" s="120">
        <v>0</v>
      </c>
      <c r="G670" s="120">
        <v>0</v>
      </c>
      <c r="H670" s="120">
        <v>194288.63</v>
      </c>
    </row>
    <row r="671" spans="2:10">
      <c r="B671" s="119" t="s">
        <v>1346</v>
      </c>
      <c r="C671" s="119" t="s">
        <v>584</v>
      </c>
      <c r="D671" s="119" t="s">
        <v>1347</v>
      </c>
      <c r="E671" s="120">
        <v>693595.25</v>
      </c>
      <c r="F671" s="120">
        <v>0</v>
      </c>
      <c r="G671" s="120">
        <v>34133.68</v>
      </c>
      <c r="H671" s="120">
        <v>727728.93</v>
      </c>
    </row>
    <row r="672" spans="2:10">
      <c r="B672" s="119" t="s">
        <v>1614</v>
      </c>
      <c r="C672" s="119" t="s">
        <v>584</v>
      </c>
      <c r="D672" s="119" t="s">
        <v>1348</v>
      </c>
      <c r="E672" s="120">
        <v>162846.16</v>
      </c>
      <c r="F672" s="120">
        <v>51465</v>
      </c>
      <c r="G672" s="120">
        <v>0</v>
      </c>
      <c r="H672" s="120">
        <v>111381.16</v>
      </c>
    </row>
    <row r="673" spans="2:8">
      <c r="B673" s="119" t="s">
        <v>1349</v>
      </c>
      <c r="C673" s="119" t="s">
        <v>584</v>
      </c>
      <c r="D673" s="119" t="s">
        <v>1348</v>
      </c>
      <c r="E673" s="120">
        <v>162846.16</v>
      </c>
      <c r="F673" s="120">
        <v>51465</v>
      </c>
      <c r="G673" s="120">
        <v>0</v>
      </c>
      <c r="H673" s="120">
        <v>111381.16</v>
      </c>
    </row>
    <row r="674" spans="2:8">
      <c r="B674" s="119" t="s">
        <v>1615</v>
      </c>
      <c r="C674" s="119" t="s">
        <v>584</v>
      </c>
      <c r="D674" s="119" t="s">
        <v>1350</v>
      </c>
      <c r="E674" s="120">
        <v>-121591</v>
      </c>
      <c r="F674" s="120">
        <v>199863</v>
      </c>
      <c r="G674" s="120">
        <v>0</v>
      </c>
      <c r="H674" s="120">
        <v>-321454</v>
      </c>
    </row>
    <row r="675" spans="2:8">
      <c r="B675" s="119" t="s">
        <v>1351</v>
      </c>
      <c r="C675" s="119" t="s">
        <v>584</v>
      </c>
      <c r="D675" s="119" t="s">
        <v>1352</v>
      </c>
      <c r="E675" s="120">
        <v>-244</v>
      </c>
      <c r="F675" s="120">
        <v>0</v>
      </c>
      <c r="G675" s="120">
        <v>0</v>
      </c>
      <c r="H675" s="120">
        <v>-244</v>
      </c>
    </row>
    <row r="676" spans="2:8">
      <c r="B676" s="119" t="s">
        <v>1353</v>
      </c>
      <c r="C676" s="119" t="s">
        <v>584</v>
      </c>
      <c r="D676" s="119" t="s">
        <v>1354</v>
      </c>
      <c r="E676" s="120">
        <v>203937</v>
      </c>
      <c r="F676" s="120">
        <v>199863</v>
      </c>
      <c r="G676" s="120">
        <v>0</v>
      </c>
      <c r="H676" s="120">
        <v>4074</v>
      </c>
    </row>
    <row r="677" spans="2:8">
      <c r="B677" s="119" t="s">
        <v>1355</v>
      </c>
      <c r="C677" s="119" t="s">
        <v>584</v>
      </c>
      <c r="D677" s="119" t="s">
        <v>1356</v>
      </c>
      <c r="E677" s="120">
        <v>-117865</v>
      </c>
      <c r="F677" s="120">
        <v>0</v>
      </c>
      <c r="G677" s="120">
        <v>0</v>
      </c>
      <c r="H677" s="120">
        <v>-117865</v>
      </c>
    </row>
    <row r="678" spans="2:8">
      <c r="B678" s="119" t="s">
        <v>1357</v>
      </c>
      <c r="C678" s="119" t="s">
        <v>584</v>
      </c>
      <c r="D678" s="119" t="s">
        <v>1358</v>
      </c>
      <c r="E678" s="120">
        <v>-207419</v>
      </c>
      <c r="F678" s="120">
        <v>0</v>
      </c>
      <c r="G678" s="120">
        <v>0</v>
      </c>
      <c r="H678" s="120">
        <v>-207419</v>
      </c>
    </row>
    <row r="679" spans="2:8">
      <c r="B679" s="119" t="s">
        <v>1616</v>
      </c>
      <c r="C679" s="119" t="s">
        <v>584</v>
      </c>
      <c r="D679" s="119" t="s">
        <v>1359</v>
      </c>
      <c r="E679" s="120">
        <v>0.7</v>
      </c>
      <c r="F679" s="120">
        <v>0</v>
      </c>
      <c r="G679" s="120">
        <v>0</v>
      </c>
      <c r="H679" s="120">
        <v>0.7</v>
      </c>
    </row>
    <row r="680" spans="2:8">
      <c r="B680" s="119" t="s">
        <v>1360</v>
      </c>
      <c r="C680" s="119" t="s">
        <v>584</v>
      </c>
      <c r="D680" s="119" t="s">
        <v>1359</v>
      </c>
      <c r="E680" s="120">
        <v>0.7</v>
      </c>
      <c r="F680" s="120">
        <v>0</v>
      </c>
      <c r="G680" s="120">
        <v>0</v>
      </c>
      <c r="H680" s="120">
        <v>0.7</v>
      </c>
    </row>
    <row r="681" spans="2:8">
      <c r="B681" s="119" t="s">
        <v>1617</v>
      </c>
      <c r="C681" s="119" t="s">
        <v>584</v>
      </c>
      <c r="D681" s="119" t="s">
        <v>1361</v>
      </c>
      <c r="E681" s="120">
        <v>3693265.92</v>
      </c>
      <c r="F681" s="120">
        <v>1031855.61</v>
      </c>
      <c r="G681" s="120">
        <v>935394.68</v>
      </c>
      <c r="H681" s="120">
        <v>3596804.99</v>
      </c>
    </row>
    <row r="682" spans="2:8">
      <c r="B682" s="119" t="s">
        <v>1362</v>
      </c>
      <c r="C682" s="119" t="s">
        <v>584</v>
      </c>
      <c r="D682" s="119" t="s">
        <v>1363</v>
      </c>
      <c r="E682" s="120">
        <v>2559236.9900000002</v>
      </c>
      <c r="F682" s="120">
        <v>423319</v>
      </c>
      <c r="G682" s="120">
        <v>673797.41</v>
      </c>
      <c r="H682" s="120">
        <v>2809715.4</v>
      </c>
    </row>
    <row r="683" spans="2:8">
      <c r="B683" s="119" t="s">
        <v>1364</v>
      </c>
      <c r="C683" s="119" t="s">
        <v>584</v>
      </c>
      <c r="D683" s="119" t="s">
        <v>1365</v>
      </c>
      <c r="E683" s="120">
        <v>6295.8</v>
      </c>
      <c r="F683" s="120">
        <v>0</v>
      </c>
      <c r="G683" s="120">
        <v>0</v>
      </c>
      <c r="H683" s="120">
        <v>6295.8</v>
      </c>
    </row>
    <row r="684" spans="2:8">
      <c r="B684" s="119" t="s">
        <v>1366</v>
      </c>
      <c r="C684" s="119" t="s">
        <v>584</v>
      </c>
      <c r="D684" s="119" t="s">
        <v>1367</v>
      </c>
      <c r="E684" s="120">
        <v>28483.66</v>
      </c>
      <c r="F684" s="120">
        <v>3247.86</v>
      </c>
      <c r="G684" s="120">
        <v>4670.13</v>
      </c>
      <c r="H684" s="120">
        <v>29905.93</v>
      </c>
    </row>
    <row r="685" spans="2:8">
      <c r="B685" s="119" t="s">
        <v>1368</v>
      </c>
      <c r="C685" s="119" t="s">
        <v>584</v>
      </c>
      <c r="D685" s="119" t="s">
        <v>1369</v>
      </c>
      <c r="E685" s="120">
        <v>452942.58</v>
      </c>
      <c r="F685" s="120">
        <v>434549.2</v>
      </c>
      <c r="G685" s="120">
        <v>206994.48</v>
      </c>
      <c r="H685" s="120">
        <v>225387.86</v>
      </c>
    </row>
    <row r="686" spans="2:8">
      <c r="B686" s="119" t="s">
        <v>1370</v>
      </c>
      <c r="C686" s="119" t="s">
        <v>584</v>
      </c>
      <c r="D686" s="119" t="s">
        <v>1371</v>
      </c>
      <c r="E686" s="120">
        <v>-274648.98</v>
      </c>
      <c r="F686" s="120">
        <v>0</v>
      </c>
      <c r="G686" s="120">
        <v>0</v>
      </c>
      <c r="H686" s="120">
        <v>-274648.98</v>
      </c>
    </row>
    <row r="687" spans="2:8">
      <c r="B687" s="119" t="s">
        <v>1372</v>
      </c>
      <c r="C687" s="119" t="s">
        <v>584</v>
      </c>
      <c r="D687" s="119" t="s">
        <v>1373</v>
      </c>
      <c r="E687" s="120">
        <v>727589.9</v>
      </c>
      <c r="F687" s="120">
        <v>434549.2</v>
      </c>
      <c r="G687" s="120">
        <v>206994.48</v>
      </c>
      <c r="H687" s="120">
        <v>500035.18</v>
      </c>
    </row>
    <row r="688" spans="2:8">
      <c r="B688" s="119" t="s">
        <v>1374</v>
      </c>
      <c r="C688" s="119" t="s">
        <v>584</v>
      </c>
      <c r="D688" s="119" t="s">
        <v>1375</v>
      </c>
      <c r="E688" s="120">
        <v>1.66</v>
      </c>
      <c r="F688" s="120">
        <v>0</v>
      </c>
      <c r="G688" s="120">
        <v>0</v>
      </c>
      <c r="H688" s="120">
        <v>1.66</v>
      </c>
    </row>
    <row r="689" spans="2:8">
      <c r="B689" s="119" t="s">
        <v>1376</v>
      </c>
      <c r="C689" s="119" t="s">
        <v>584</v>
      </c>
      <c r="D689" s="119" t="s">
        <v>1377</v>
      </c>
      <c r="E689" s="120">
        <v>639130.87</v>
      </c>
      <c r="F689" s="120">
        <v>162573.17000000001</v>
      </c>
      <c r="G689" s="120">
        <v>40869.72</v>
      </c>
      <c r="H689" s="120">
        <v>517427.42</v>
      </c>
    </row>
    <row r="690" spans="2:8">
      <c r="B690" s="119" t="s">
        <v>1378</v>
      </c>
      <c r="C690" s="119" t="s">
        <v>584</v>
      </c>
      <c r="D690" s="119" t="s">
        <v>1379</v>
      </c>
      <c r="E690" s="120">
        <v>7176.02</v>
      </c>
      <c r="F690" s="120">
        <v>8166.38</v>
      </c>
      <c r="G690" s="120">
        <v>9062.94</v>
      </c>
      <c r="H690" s="120">
        <v>8072.58</v>
      </c>
    </row>
    <row r="691" spans="2:8">
      <c r="B691" s="119" t="s">
        <v>1380</v>
      </c>
      <c r="C691" s="119" t="s">
        <v>584</v>
      </c>
      <c r="D691" s="119" t="s">
        <v>1381</v>
      </c>
      <c r="E691" s="120">
        <v>21486.99</v>
      </c>
      <c r="F691" s="120">
        <v>0</v>
      </c>
      <c r="G691" s="120">
        <v>0</v>
      </c>
      <c r="H691" s="120">
        <v>21486.99</v>
      </c>
    </row>
    <row r="692" spans="2:8">
      <c r="B692" s="119" t="s">
        <v>1382</v>
      </c>
      <c r="C692" s="119" t="s">
        <v>584</v>
      </c>
      <c r="D692" s="119" t="s">
        <v>1383</v>
      </c>
      <c r="E692" s="120">
        <v>0.34</v>
      </c>
      <c r="F692" s="120">
        <v>0</v>
      </c>
      <c r="G692" s="120">
        <v>0</v>
      </c>
      <c r="H692" s="120">
        <v>0.34</v>
      </c>
    </row>
    <row r="693" spans="2:8">
      <c r="B693" s="119" t="s">
        <v>1384</v>
      </c>
      <c r="C693" s="119" t="s">
        <v>584</v>
      </c>
      <c r="D693" s="119" t="s">
        <v>1385</v>
      </c>
      <c r="E693" s="120">
        <v>-14311.31</v>
      </c>
      <c r="F693" s="120">
        <v>8166.38</v>
      </c>
      <c r="G693" s="120">
        <v>9062.94</v>
      </c>
      <c r="H693" s="120">
        <v>-13414.75</v>
      </c>
    </row>
    <row r="694" spans="2:8">
      <c r="B694" s="119" t="s">
        <v>1618</v>
      </c>
      <c r="C694" s="119" t="s">
        <v>584</v>
      </c>
      <c r="D694" s="119" t="s">
        <v>1386</v>
      </c>
      <c r="E694" s="120">
        <v>100000</v>
      </c>
      <c r="F694" s="120">
        <v>0</v>
      </c>
      <c r="G694" s="120">
        <v>0</v>
      </c>
      <c r="H694" s="120">
        <v>100000</v>
      </c>
    </row>
    <row r="695" spans="2:8">
      <c r="B695" s="119" t="s">
        <v>1387</v>
      </c>
      <c r="C695" s="119" t="s">
        <v>584</v>
      </c>
      <c r="D695" s="119" t="s">
        <v>1388</v>
      </c>
      <c r="E695" s="120">
        <v>100000</v>
      </c>
      <c r="F695" s="120">
        <v>0</v>
      </c>
      <c r="G695" s="120">
        <v>0</v>
      </c>
      <c r="H695" s="120">
        <v>100000</v>
      </c>
    </row>
    <row r="696" spans="2:8">
      <c r="B696" s="119" t="s">
        <v>1389</v>
      </c>
      <c r="C696" s="119" t="s">
        <v>584</v>
      </c>
      <c r="D696" s="119" t="s">
        <v>1390</v>
      </c>
      <c r="E696" s="120">
        <v>99000</v>
      </c>
      <c r="F696" s="120">
        <v>0</v>
      </c>
      <c r="G696" s="120">
        <v>0</v>
      </c>
      <c r="H696" s="120">
        <v>99000</v>
      </c>
    </row>
    <row r="697" spans="2:8">
      <c r="B697" s="119" t="s">
        <v>1391</v>
      </c>
      <c r="C697" s="119" t="s">
        <v>584</v>
      </c>
      <c r="D697" s="119" t="s">
        <v>1392</v>
      </c>
      <c r="E697" s="120">
        <v>1000</v>
      </c>
      <c r="F697" s="120">
        <v>0</v>
      </c>
      <c r="G697" s="120">
        <v>0</v>
      </c>
      <c r="H697" s="120">
        <v>1000</v>
      </c>
    </row>
    <row r="698" spans="2:8">
      <c r="B698" s="119" t="s">
        <v>1619</v>
      </c>
      <c r="C698" s="119" t="s">
        <v>584</v>
      </c>
      <c r="D698" s="119" t="s">
        <v>1393</v>
      </c>
      <c r="E698" s="120">
        <v>99405818.290000007</v>
      </c>
      <c r="F698" s="120">
        <v>0</v>
      </c>
      <c r="G698" s="120">
        <v>0</v>
      </c>
      <c r="H698" s="120">
        <v>99405818.290000007</v>
      </c>
    </row>
    <row r="699" spans="2:8">
      <c r="B699" s="119" t="s">
        <v>1394</v>
      </c>
      <c r="C699" s="119" t="s">
        <v>584</v>
      </c>
      <c r="D699" s="119" t="s">
        <v>1395</v>
      </c>
      <c r="E699" s="120">
        <v>100489772.22</v>
      </c>
      <c r="F699" s="120">
        <v>0</v>
      </c>
      <c r="G699" s="120">
        <v>0</v>
      </c>
      <c r="H699" s="120">
        <v>100489772.22</v>
      </c>
    </row>
    <row r="700" spans="2:8">
      <c r="B700" s="119" t="s">
        <v>1396</v>
      </c>
      <c r="C700" s="119" t="s">
        <v>584</v>
      </c>
      <c r="D700" s="119" t="s">
        <v>1397</v>
      </c>
      <c r="E700" s="120">
        <v>123354.68</v>
      </c>
      <c r="F700" s="120">
        <v>0</v>
      </c>
      <c r="G700" s="120">
        <v>0</v>
      </c>
      <c r="H700" s="120">
        <v>123354.68</v>
      </c>
    </row>
    <row r="701" spans="2:8">
      <c r="B701" s="119" t="s">
        <v>1398</v>
      </c>
      <c r="C701" s="119" t="s">
        <v>584</v>
      </c>
      <c r="D701" s="119" t="s">
        <v>1399</v>
      </c>
      <c r="E701" s="120">
        <v>42174.2</v>
      </c>
      <c r="F701" s="120">
        <v>0</v>
      </c>
      <c r="G701" s="120">
        <v>0</v>
      </c>
      <c r="H701" s="120">
        <v>42174.2</v>
      </c>
    </row>
    <row r="702" spans="2:8">
      <c r="B702" s="119" t="s">
        <v>1400</v>
      </c>
      <c r="C702" s="119" t="s">
        <v>584</v>
      </c>
      <c r="D702" s="119" t="s">
        <v>1401</v>
      </c>
      <c r="E702" s="120">
        <v>8487550.3000000007</v>
      </c>
      <c r="F702" s="120">
        <v>0</v>
      </c>
      <c r="G702" s="120">
        <v>0</v>
      </c>
      <c r="H702" s="120">
        <v>8487550.3000000007</v>
      </c>
    </row>
    <row r="703" spans="2:8">
      <c r="B703" s="119" t="s">
        <v>1402</v>
      </c>
      <c r="C703" s="119" t="s">
        <v>584</v>
      </c>
      <c r="D703" s="119" t="s">
        <v>1403</v>
      </c>
      <c r="E703" s="120">
        <v>5932482.0199999996</v>
      </c>
      <c r="F703" s="120">
        <v>0</v>
      </c>
      <c r="G703" s="120">
        <v>0</v>
      </c>
      <c r="H703" s="120">
        <v>5932482.0199999996</v>
      </c>
    </row>
    <row r="704" spans="2:8">
      <c r="B704" s="119" t="s">
        <v>1404</v>
      </c>
      <c r="C704" s="119" t="s">
        <v>584</v>
      </c>
      <c r="D704" s="119" t="s">
        <v>1405</v>
      </c>
      <c r="E704" s="120">
        <v>54739646.799999997</v>
      </c>
      <c r="F704" s="120">
        <v>0</v>
      </c>
      <c r="G704" s="120">
        <v>0</v>
      </c>
      <c r="H704" s="120">
        <v>54739646.799999997</v>
      </c>
    </row>
    <row r="705" spans="2:10">
      <c r="B705" s="119" t="s">
        <v>1406</v>
      </c>
      <c r="C705" s="119" t="s">
        <v>584</v>
      </c>
      <c r="D705" s="119" t="s">
        <v>1407</v>
      </c>
      <c r="E705" s="120">
        <v>31164564.219999999</v>
      </c>
      <c r="F705" s="120">
        <v>0</v>
      </c>
      <c r="G705" s="120">
        <v>0</v>
      </c>
      <c r="H705" s="120">
        <v>31164564.219999999</v>
      </c>
    </row>
    <row r="706" spans="2:10">
      <c r="B706" s="119" t="s">
        <v>1408</v>
      </c>
      <c r="C706" s="119" t="s">
        <v>584</v>
      </c>
      <c r="D706" s="119" t="s">
        <v>1409</v>
      </c>
      <c r="E706" s="120">
        <v>-1083953.93</v>
      </c>
      <c r="F706" s="120">
        <v>0</v>
      </c>
      <c r="G706" s="120">
        <v>0</v>
      </c>
      <c r="H706" s="120">
        <v>-1083953.93</v>
      </c>
    </row>
    <row r="707" spans="2:10">
      <c r="B707" s="119" t="s">
        <v>1410</v>
      </c>
      <c r="C707" s="119" t="s">
        <v>584</v>
      </c>
      <c r="D707" s="119" t="s">
        <v>1411</v>
      </c>
      <c r="E707" s="120">
        <v>-284848.49</v>
      </c>
      <c r="F707" s="120">
        <v>0</v>
      </c>
      <c r="G707" s="120">
        <v>0</v>
      </c>
      <c r="H707" s="120">
        <v>-284848.49</v>
      </c>
    </row>
    <row r="708" spans="2:10">
      <c r="B708" s="119" t="s">
        <v>1412</v>
      </c>
      <c r="C708" s="119" t="s">
        <v>584</v>
      </c>
      <c r="D708" s="119" t="s">
        <v>1413</v>
      </c>
      <c r="E708" s="120">
        <v>-799105.44</v>
      </c>
      <c r="F708" s="120">
        <v>0</v>
      </c>
      <c r="G708" s="120">
        <v>0</v>
      </c>
      <c r="H708" s="120">
        <v>-799105.44</v>
      </c>
    </row>
    <row r="709" spans="2:10">
      <c r="B709" s="119" t="s">
        <v>1620</v>
      </c>
      <c r="C709" s="119" t="s">
        <v>584</v>
      </c>
      <c r="D709" s="119" t="s">
        <v>1414</v>
      </c>
      <c r="E709" s="120">
        <v>41638460.939999998</v>
      </c>
      <c r="F709" s="120">
        <v>0</v>
      </c>
      <c r="G709" s="120">
        <v>0</v>
      </c>
      <c r="H709" s="120">
        <v>41638460.939999998</v>
      </c>
    </row>
    <row r="710" spans="2:10">
      <c r="B710" s="119" t="s">
        <v>1415</v>
      </c>
      <c r="C710" s="119" t="s">
        <v>584</v>
      </c>
      <c r="D710" s="119" t="s">
        <v>1416</v>
      </c>
      <c r="E710" s="120">
        <v>61785485.609999999</v>
      </c>
      <c r="F710" s="120">
        <v>0</v>
      </c>
      <c r="G710" s="120">
        <v>0</v>
      </c>
      <c r="H710" s="120">
        <v>61785485.609999999</v>
      </c>
    </row>
    <row r="711" spans="2:10">
      <c r="B711" s="119" t="s">
        <v>1417</v>
      </c>
      <c r="C711" s="119" t="s">
        <v>584</v>
      </c>
      <c r="D711" s="119" t="s">
        <v>1418</v>
      </c>
      <c r="E711" s="120">
        <v>-20147024.670000002</v>
      </c>
      <c r="F711" s="120">
        <v>0</v>
      </c>
      <c r="G711" s="120">
        <v>0</v>
      </c>
      <c r="H711" s="120">
        <v>-20147024.670000002</v>
      </c>
    </row>
    <row r="712" spans="2:10">
      <c r="B712" s="119" t="s">
        <v>1621</v>
      </c>
      <c r="C712" s="119" t="s">
        <v>584</v>
      </c>
      <c r="D712" s="119" t="s">
        <v>157</v>
      </c>
      <c r="E712" s="120">
        <v>33933780.810000002</v>
      </c>
      <c r="F712" s="120">
        <v>0</v>
      </c>
      <c r="G712" s="120">
        <v>9538449.0199999996</v>
      </c>
      <c r="H712" s="120">
        <v>43472229.829999998</v>
      </c>
      <c r="I712" s="288">
        <f>'FACTURAS INGRESOS'!P719</f>
        <v>9538449.0100000016</v>
      </c>
      <c r="J712" s="288">
        <f>G712-I712</f>
        <v>9.9999979138374329E-3</v>
      </c>
    </row>
    <row r="713" spans="2:10">
      <c r="B713" s="119" t="s">
        <v>1419</v>
      </c>
      <c r="C713" s="119" t="s">
        <v>584</v>
      </c>
      <c r="D713" s="119" t="s">
        <v>166</v>
      </c>
      <c r="E713" s="120">
        <v>5705733.2800000003</v>
      </c>
      <c r="F713" s="120">
        <v>0</v>
      </c>
      <c r="G713" s="120">
        <v>1023293.45</v>
      </c>
      <c r="H713" s="120">
        <v>6729026.7300000004</v>
      </c>
    </row>
    <row r="714" spans="2:10">
      <c r="B714" s="119" t="s">
        <v>1420</v>
      </c>
      <c r="C714" s="119" t="s">
        <v>584</v>
      </c>
      <c r="D714" s="119" t="s">
        <v>167</v>
      </c>
      <c r="E714" s="120">
        <v>28025041.16</v>
      </c>
      <c r="F714" s="120">
        <v>0</v>
      </c>
      <c r="G714" s="120">
        <v>8515155.5600000005</v>
      </c>
      <c r="H714" s="120">
        <v>36540196.719999999</v>
      </c>
    </row>
    <row r="715" spans="2:10">
      <c r="B715" s="119" t="s">
        <v>1421</v>
      </c>
      <c r="C715" s="119" t="s">
        <v>584</v>
      </c>
      <c r="D715" s="119" t="s">
        <v>168</v>
      </c>
      <c r="E715" s="120">
        <v>203006.37</v>
      </c>
      <c r="F715" s="120">
        <v>0</v>
      </c>
      <c r="G715" s="120">
        <v>0.01</v>
      </c>
      <c r="H715" s="120">
        <v>203006.38</v>
      </c>
    </row>
    <row r="716" spans="2:10">
      <c r="B716" s="119" t="s">
        <v>1626</v>
      </c>
      <c r="C716" s="119" t="s">
        <v>584</v>
      </c>
      <c r="D716" s="119" t="s">
        <v>1627</v>
      </c>
      <c r="E716" s="120">
        <v>0</v>
      </c>
      <c r="F716" s="120">
        <v>0</v>
      </c>
      <c r="G716" s="120">
        <v>0.32</v>
      </c>
      <c r="H716" s="120">
        <v>0.32</v>
      </c>
    </row>
    <row r="717" spans="2:10">
      <c r="B717" s="119" t="s">
        <v>1628</v>
      </c>
      <c r="C717" s="119" t="s">
        <v>584</v>
      </c>
      <c r="D717" s="119" t="s">
        <v>28</v>
      </c>
      <c r="E717" s="120">
        <v>0</v>
      </c>
      <c r="F717" s="120">
        <v>0</v>
      </c>
      <c r="G717" s="120">
        <v>0.32</v>
      </c>
      <c r="H717" s="120">
        <v>0.32</v>
      </c>
    </row>
    <row r="718" spans="2:10">
      <c r="B718" s="119" t="s">
        <v>1629</v>
      </c>
      <c r="C718" s="119" t="s">
        <v>584</v>
      </c>
      <c r="D718" s="119" t="s">
        <v>171</v>
      </c>
      <c r="E718" s="120">
        <v>380558.83</v>
      </c>
      <c r="F718" s="120">
        <v>0</v>
      </c>
      <c r="G718" s="120">
        <v>71052.899999999994</v>
      </c>
      <c r="H718" s="120">
        <v>451611.73</v>
      </c>
    </row>
    <row r="719" spans="2:10">
      <c r="B719" s="119" t="s">
        <v>1422</v>
      </c>
      <c r="C719" s="119" t="s">
        <v>584</v>
      </c>
      <c r="D719" s="119" t="s">
        <v>171</v>
      </c>
      <c r="E719" s="120">
        <v>380558.83</v>
      </c>
      <c r="F719" s="120">
        <v>0</v>
      </c>
      <c r="G719" s="120">
        <v>71052.899999999994</v>
      </c>
      <c r="H719" s="120">
        <v>451611.73</v>
      </c>
    </row>
    <row r="720" spans="2:10">
      <c r="B720" s="119" t="s">
        <v>1630</v>
      </c>
      <c r="C720" s="119" t="s">
        <v>231</v>
      </c>
      <c r="D720" s="119" t="s">
        <v>173</v>
      </c>
      <c r="E720" s="120">
        <v>9046762.1099999994</v>
      </c>
      <c r="F720" s="120">
        <v>4318529.24</v>
      </c>
      <c r="G720" s="120">
        <v>0</v>
      </c>
      <c r="H720" s="120">
        <v>13365291.35</v>
      </c>
    </row>
    <row r="721" spans="2:8">
      <c r="B721" s="119" t="s">
        <v>1423</v>
      </c>
      <c r="C721" s="119" t="s">
        <v>231</v>
      </c>
      <c r="D721" s="119" t="s">
        <v>174</v>
      </c>
      <c r="E721" s="120">
        <v>8.82</v>
      </c>
      <c r="F721" s="120">
        <v>3.44</v>
      </c>
      <c r="G721" s="120">
        <v>0</v>
      </c>
      <c r="H721" s="120">
        <v>12.26</v>
      </c>
    </row>
    <row r="722" spans="2:8">
      <c r="B722" s="119" t="s">
        <v>1424</v>
      </c>
      <c r="C722" s="119" t="s">
        <v>231</v>
      </c>
      <c r="D722" s="119" t="s">
        <v>175</v>
      </c>
      <c r="E722" s="120">
        <v>316412.86</v>
      </c>
      <c r="F722" s="120">
        <v>410705.66</v>
      </c>
      <c r="G722" s="120">
        <v>0</v>
      </c>
      <c r="H722" s="120">
        <v>727118.52</v>
      </c>
    </row>
    <row r="723" spans="2:8">
      <c r="B723" s="119" t="s">
        <v>1777</v>
      </c>
      <c r="C723" s="119" t="s">
        <v>231</v>
      </c>
      <c r="D723" s="119" t="s">
        <v>1778</v>
      </c>
      <c r="E723" s="120">
        <v>0</v>
      </c>
      <c r="F723" s="120">
        <v>5280.09</v>
      </c>
      <c r="G723" s="120">
        <v>0</v>
      </c>
      <c r="H723" s="120">
        <v>5280.09</v>
      </c>
    </row>
    <row r="724" spans="2:8">
      <c r="B724" s="119" t="s">
        <v>1425</v>
      </c>
      <c r="C724" s="119" t="s">
        <v>231</v>
      </c>
      <c r="D724" s="119" t="s">
        <v>176</v>
      </c>
      <c r="E724" s="120">
        <v>57899</v>
      </c>
      <c r="F724" s="120">
        <v>40040</v>
      </c>
      <c r="G724" s="120">
        <v>0</v>
      </c>
      <c r="H724" s="120">
        <v>97939</v>
      </c>
    </row>
    <row r="725" spans="2:8">
      <c r="B725" s="119" t="s">
        <v>1426</v>
      </c>
      <c r="C725" s="119" t="s">
        <v>231</v>
      </c>
      <c r="D725" s="119" t="s">
        <v>177</v>
      </c>
      <c r="E725" s="120">
        <v>283137.23</v>
      </c>
      <c r="F725" s="120">
        <v>769.83</v>
      </c>
      <c r="G725" s="120">
        <v>0</v>
      </c>
      <c r="H725" s="120">
        <v>283907.06</v>
      </c>
    </row>
    <row r="726" spans="2:8">
      <c r="B726" s="119" t="s">
        <v>1648</v>
      </c>
      <c r="C726" s="119" t="s">
        <v>231</v>
      </c>
      <c r="D726" s="119" t="s">
        <v>178</v>
      </c>
      <c r="E726" s="120">
        <v>1437.87</v>
      </c>
      <c r="F726" s="120">
        <v>0</v>
      </c>
      <c r="G726" s="120">
        <v>0</v>
      </c>
      <c r="H726" s="120">
        <v>1437.87</v>
      </c>
    </row>
    <row r="727" spans="2:8">
      <c r="B727" s="119" t="s">
        <v>1427</v>
      </c>
      <c r="C727" s="119" t="s">
        <v>231</v>
      </c>
      <c r="D727" s="119" t="s">
        <v>179</v>
      </c>
      <c r="E727" s="120">
        <v>46254.32</v>
      </c>
      <c r="F727" s="120">
        <v>0</v>
      </c>
      <c r="G727" s="120">
        <v>0</v>
      </c>
      <c r="H727" s="120">
        <v>46254.32</v>
      </c>
    </row>
    <row r="728" spans="2:8">
      <c r="B728" s="119" t="s">
        <v>1428</v>
      </c>
      <c r="C728" s="119" t="s">
        <v>231</v>
      </c>
      <c r="D728" s="119" t="s">
        <v>180</v>
      </c>
      <c r="E728" s="120">
        <v>233272.63</v>
      </c>
      <c r="F728" s="120">
        <v>0</v>
      </c>
      <c r="G728" s="120">
        <v>0</v>
      </c>
      <c r="H728" s="120">
        <v>233272.63</v>
      </c>
    </row>
    <row r="729" spans="2:8">
      <c r="B729" s="119" t="s">
        <v>1649</v>
      </c>
      <c r="C729" s="119" t="s">
        <v>231</v>
      </c>
      <c r="D729" s="119" t="s">
        <v>181</v>
      </c>
      <c r="E729" s="120">
        <v>2172.41</v>
      </c>
      <c r="F729" s="120">
        <v>769.83</v>
      </c>
      <c r="G729" s="120">
        <v>0</v>
      </c>
      <c r="H729" s="120">
        <v>2942.24</v>
      </c>
    </row>
    <row r="730" spans="2:8">
      <c r="B730" s="119" t="s">
        <v>1650</v>
      </c>
      <c r="C730" s="119" t="s">
        <v>231</v>
      </c>
      <c r="D730" s="119" t="s">
        <v>208</v>
      </c>
      <c r="E730" s="120">
        <v>0</v>
      </c>
      <c r="F730" s="120">
        <v>806.74</v>
      </c>
      <c r="G730" s="120">
        <v>0</v>
      </c>
      <c r="H730" s="120">
        <v>806.74</v>
      </c>
    </row>
    <row r="731" spans="2:8">
      <c r="B731" s="119" t="s">
        <v>1429</v>
      </c>
      <c r="C731" s="119" t="s">
        <v>231</v>
      </c>
      <c r="D731" s="119" t="s">
        <v>182</v>
      </c>
      <c r="E731" s="120">
        <v>11981.69</v>
      </c>
      <c r="F731" s="120">
        <v>50377.440000000002</v>
      </c>
      <c r="G731" s="120">
        <v>0</v>
      </c>
      <c r="H731" s="120">
        <v>62359.13</v>
      </c>
    </row>
    <row r="732" spans="2:8">
      <c r="B732" s="119" t="s">
        <v>1430</v>
      </c>
      <c r="C732" s="119" t="s">
        <v>231</v>
      </c>
      <c r="D732" s="119" t="s">
        <v>183</v>
      </c>
      <c r="E732" s="120">
        <v>62413.440000000002</v>
      </c>
      <c r="F732" s="120">
        <v>49307.25</v>
      </c>
      <c r="G732" s="120">
        <v>0</v>
      </c>
      <c r="H732" s="120">
        <v>111720.69</v>
      </c>
    </row>
    <row r="733" spans="2:8">
      <c r="B733" s="119" t="s">
        <v>1655</v>
      </c>
      <c r="C733" s="119" t="s">
        <v>231</v>
      </c>
      <c r="D733" s="119" t="s">
        <v>184</v>
      </c>
      <c r="E733" s="120">
        <v>853.05</v>
      </c>
      <c r="F733" s="120">
        <v>0</v>
      </c>
      <c r="G733" s="120">
        <v>0</v>
      </c>
      <c r="H733" s="120">
        <v>853.05</v>
      </c>
    </row>
    <row r="734" spans="2:8">
      <c r="B734" s="119" t="s">
        <v>1663</v>
      </c>
      <c r="C734" s="119" t="s">
        <v>231</v>
      </c>
      <c r="D734" s="119" t="s">
        <v>185</v>
      </c>
      <c r="E734" s="120">
        <v>10775.42</v>
      </c>
      <c r="F734" s="120">
        <v>5118.74</v>
      </c>
      <c r="G734" s="120">
        <v>0</v>
      </c>
      <c r="H734" s="120">
        <v>15894.16</v>
      </c>
    </row>
    <row r="735" spans="2:8">
      <c r="B735" s="119" t="s">
        <v>1431</v>
      </c>
      <c r="C735" s="119" t="s">
        <v>231</v>
      </c>
      <c r="D735" s="119" t="s">
        <v>186</v>
      </c>
      <c r="E735" s="120">
        <v>452523.31</v>
      </c>
      <c r="F735" s="120">
        <v>321499.90000000002</v>
      </c>
      <c r="G735" s="120">
        <v>0</v>
      </c>
      <c r="H735" s="120">
        <v>774023.21</v>
      </c>
    </row>
    <row r="736" spans="2:8">
      <c r="B736" s="119" t="s">
        <v>1667</v>
      </c>
      <c r="C736" s="119" t="s">
        <v>231</v>
      </c>
      <c r="D736" s="119" t="s">
        <v>210</v>
      </c>
      <c r="E736" s="120">
        <v>0</v>
      </c>
      <c r="F736" s="120">
        <v>650</v>
      </c>
      <c r="G736" s="120">
        <v>0</v>
      </c>
      <c r="H736" s="120">
        <v>650</v>
      </c>
    </row>
    <row r="737" spans="2:8">
      <c r="B737" s="119" t="s">
        <v>1432</v>
      </c>
      <c r="C737" s="119" t="s">
        <v>231</v>
      </c>
      <c r="D737" s="119" t="s">
        <v>187</v>
      </c>
      <c r="E737" s="120">
        <v>6958105.1699999999</v>
      </c>
      <c r="F737" s="120">
        <v>3165797.02</v>
      </c>
      <c r="G737" s="120">
        <v>0</v>
      </c>
      <c r="H737" s="120">
        <v>10123902.189999999</v>
      </c>
    </row>
    <row r="738" spans="2:8">
      <c r="B738" s="119" t="s">
        <v>1433</v>
      </c>
      <c r="C738" s="119" t="s">
        <v>231</v>
      </c>
      <c r="D738" s="119" t="s">
        <v>188</v>
      </c>
      <c r="E738" s="120">
        <v>868</v>
      </c>
      <c r="F738" s="120">
        <v>0</v>
      </c>
      <c r="G738" s="120">
        <v>0</v>
      </c>
      <c r="H738" s="120">
        <v>868</v>
      </c>
    </row>
    <row r="739" spans="2:8">
      <c r="B739" s="119" t="s">
        <v>1779</v>
      </c>
      <c r="C739" s="119" t="s">
        <v>231</v>
      </c>
      <c r="D739" s="119" t="s">
        <v>1780</v>
      </c>
      <c r="E739" s="120">
        <v>0</v>
      </c>
      <c r="F739" s="120">
        <v>9478.99</v>
      </c>
      <c r="G739" s="120">
        <v>0</v>
      </c>
      <c r="H739" s="120">
        <v>9478.99</v>
      </c>
    </row>
    <row r="740" spans="2:8">
      <c r="B740" s="119" t="s">
        <v>1434</v>
      </c>
      <c r="C740" s="119" t="s">
        <v>231</v>
      </c>
      <c r="D740" s="119" t="s">
        <v>189</v>
      </c>
      <c r="E740" s="120">
        <v>197731.42</v>
      </c>
      <c r="F740" s="120">
        <v>8870.17</v>
      </c>
      <c r="G740" s="120">
        <v>0</v>
      </c>
      <c r="H740" s="120">
        <v>206601.59</v>
      </c>
    </row>
    <row r="741" spans="2:8">
      <c r="B741" s="119" t="s">
        <v>1435</v>
      </c>
      <c r="C741" s="119" t="s">
        <v>231</v>
      </c>
      <c r="D741" s="119" t="s">
        <v>190</v>
      </c>
      <c r="E741" s="120">
        <v>679096.2</v>
      </c>
      <c r="F741" s="120">
        <v>249823.97</v>
      </c>
      <c r="G741" s="120">
        <v>0</v>
      </c>
      <c r="H741" s="120">
        <v>928920.17</v>
      </c>
    </row>
    <row r="742" spans="2:8">
      <c r="B742" s="119" t="s">
        <v>1436</v>
      </c>
      <c r="C742" s="119" t="s">
        <v>231</v>
      </c>
      <c r="D742" s="119" t="s">
        <v>191</v>
      </c>
      <c r="E742" s="120">
        <v>25883.42</v>
      </c>
      <c r="F742" s="120">
        <v>0</v>
      </c>
      <c r="G742" s="120">
        <v>0</v>
      </c>
      <c r="H742" s="120">
        <v>25883.42</v>
      </c>
    </row>
    <row r="743" spans="2:8">
      <c r="B743" s="119" t="s">
        <v>1678</v>
      </c>
      <c r="C743" s="119" t="s">
        <v>231</v>
      </c>
      <c r="D743" s="119" t="s">
        <v>192</v>
      </c>
      <c r="E743" s="120">
        <v>15867.14</v>
      </c>
      <c r="F743" s="120">
        <v>1450</v>
      </c>
      <c r="G743" s="120">
        <v>0</v>
      </c>
      <c r="H743" s="120">
        <v>17317.14</v>
      </c>
    </row>
    <row r="744" spans="2:8">
      <c r="B744" s="119" t="s">
        <v>1437</v>
      </c>
      <c r="C744" s="119" t="s">
        <v>231</v>
      </c>
      <c r="D744" s="119" t="s">
        <v>193</v>
      </c>
      <c r="E744" s="120">
        <v>632765.30000000005</v>
      </c>
      <c r="F744" s="120">
        <v>225192</v>
      </c>
      <c r="G744" s="120">
        <v>0</v>
      </c>
      <c r="H744" s="120">
        <v>857957.3</v>
      </c>
    </row>
    <row r="745" spans="2:8">
      <c r="B745" s="119" t="s">
        <v>1438</v>
      </c>
      <c r="C745" s="119" t="s">
        <v>231</v>
      </c>
      <c r="D745" s="119" t="s">
        <v>194</v>
      </c>
      <c r="E745" s="120">
        <v>4580.34</v>
      </c>
      <c r="F745" s="120">
        <v>23181.97</v>
      </c>
      <c r="G745" s="120">
        <v>0</v>
      </c>
      <c r="H745" s="120">
        <v>27762.31</v>
      </c>
    </row>
    <row r="746" spans="2:8">
      <c r="B746" s="119" t="s">
        <v>1691</v>
      </c>
      <c r="C746" s="119" t="s">
        <v>231</v>
      </c>
      <c r="D746" s="119" t="s">
        <v>195</v>
      </c>
      <c r="E746" s="120">
        <v>12600</v>
      </c>
      <c r="F746" s="120">
        <v>0</v>
      </c>
      <c r="G746" s="120">
        <v>0</v>
      </c>
      <c r="H746" s="120">
        <v>12600</v>
      </c>
    </row>
    <row r="747" spans="2:8">
      <c r="B747" s="119" t="s">
        <v>1692</v>
      </c>
      <c r="C747" s="119" t="s">
        <v>231</v>
      </c>
      <c r="D747" s="119" t="s">
        <v>196</v>
      </c>
      <c r="E747" s="120">
        <v>2356.5</v>
      </c>
      <c r="F747" s="120">
        <v>0</v>
      </c>
      <c r="G747" s="120">
        <v>0</v>
      </c>
      <c r="H747" s="120">
        <v>2356.5</v>
      </c>
    </row>
    <row r="748" spans="2:8">
      <c r="B748" s="119" t="s">
        <v>1693</v>
      </c>
      <c r="C748" s="119" t="s">
        <v>231</v>
      </c>
      <c r="D748" s="119" t="s">
        <v>197</v>
      </c>
      <c r="E748" s="120">
        <v>44118.11</v>
      </c>
      <c r="F748" s="120">
        <v>0</v>
      </c>
      <c r="G748" s="120">
        <v>0</v>
      </c>
      <c r="H748" s="120">
        <v>44118.11</v>
      </c>
    </row>
    <row r="749" spans="2:8">
      <c r="B749" s="119" t="s">
        <v>1439</v>
      </c>
      <c r="C749" s="119" t="s">
        <v>231</v>
      </c>
      <c r="D749" s="119" t="s">
        <v>198</v>
      </c>
      <c r="E749" s="120">
        <v>44118.11</v>
      </c>
      <c r="F749" s="120">
        <v>0</v>
      </c>
      <c r="G749" s="120">
        <v>0</v>
      </c>
      <c r="H749" s="120">
        <v>44118.11</v>
      </c>
    </row>
    <row r="750" spans="2:8">
      <c r="B750" s="119" t="s">
        <v>1694</v>
      </c>
      <c r="C750" s="119" t="s">
        <v>231</v>
      </c>
      <c r="D750" s="119" t="s">
        <v>199</v>
      </c>
      <c r="E750" s="120">
        <v>6937023.7800000003</v>
      </c>
      <c r="F750" s="120">
        <v>3128188.8</v>
      </c>
      <c r="G750" s="120">
        <v>0</v>
      </c>
      <c r="H750" s="120">
        <v>10065212.58</v>
      </c>
    </row>
    <row r="751" spans="2:8">
      <c r="B751" s="119" t="s">
        <v>1440</v>
      </c>
      <c r="C751" s="119" t="s">
        <v>231</v>
      </c>
      <c r="D751" s="119" t="s">
        <v>174</v>
      </c>
      <c r="E751" s="120">
        <v>3917707.71</v>
      </c>
      <c r="F751" s="120">
        <v>1492714.28</v>
      </c>
      <c r="G751" s="120">
        <v>0</v>
      </c>
      <c r="H751" s="120">
        <v>5410421.9900000002</v>
      </c>
    </row>
    <row r="752" spans="2:8">
      <c r="B752" s="119" t="s">
        <v>1441</v>
      </c>
      <c r="C752" s="119" t="s">
        <v>231</v>
      </c>
      <c r="D752" s="119" t="s">
        <v>200</v>
      </c>
      <c r="E752" s="120">
        <v>575260.04</v>
      </c>
      <c r="F752" s="120">
        <v>226421.48</v>
      </c>
      <c r="G752" s="120">
        <v>0</v>
      </c>
      <c r="H752" s="120">
        <v>801681.52</v>
      </c>
    </row>
    <row r="753" spans="2:8">
      <c r="B753" s="119" t="s">
        <v>1442</v>
      </c>
      <c r="C753" s="119" t="s">
        <v>231</v>
      </c>
      <c r="D753" s="119" t="s">
        <v>201</v>
      </c>
      <c r="E753" s="120">
        <v>76904.13</v>
      </c>
      <c r="F753" s="120">
        <v>41573.589999999997</v>
      </c>
      <c r="G753" s="120">
        <v>0</v>
      </c>
      <c r="H753" s="120">
        <v>118477.72</v>
      </c>
    </row>
    <row r="754" spans="2:8">
      <c r="B754" s="119" t="s">
        <v>1781</v>
      </c>
      <c r="C754" s="119" t="s">
        <v>231</v>
      </c>
      <c r="D754" s="119" t="s">
        <v>1782</v>
      </c>
      <c r="E754" s="120">
        <v>0</v>
      </c>
      <c r="F754" s="120">
        <v>435547.71</v>
      </c>
      <c r="G754" s="120">
        <v>0</v>
      </c>
      <c r="H754" s="120">
        <v>435547.71</v>
      </c>
    </row>
    <row r="755" spans="2:8">
      <c r="B755" s="119" t="s">
        <v>1443</v>
      </c>
      <c r="C755" s="119" t="s">
        <v>231</v>
      </c>
      <c r="D755" s="119" t="s">
        <v>202</v>
      </c>
      <c r="E755" s="120">
        <v>60000.88</v>
      </c>
      <c r="F755" s="120">
        <v>43816.65</v>
      </c>
      <c r="G755" s="120">
        <v>0</v>
      </c>
      <c r="H755" s="120">
        <v>103817.53</v>
      </c>
    </row>
    <row r="756" spans="2:8">
      <c r="B756" s="119" t="s">
        <v>1444</v>
      </c>
      <c r="C756" s="119" t="s">
        <v>231</v>
      </c>
      <c r="D756" s="119" t="s">
        <v>203</v>
      </c>
      <c r="E756" s="120">
        <v>16900.259999999998</v>
      </c>
      <c r="F756" s="120">
        <v>7479.62</v>
      </c>
      <c r="G756" s="120">
        <v>0</v>
      </c>
      <c r="H756" s="120">
        <v>24379.88</v>
      </c>
    </row>
    <row r="757" spans="2:8">
      <c r="B757" s="119" t="s">
        <v>1445</v>
      </c>
      <c r="C757" s="119" t="s">
        <v>231</v>
      </c>
      <c r="D757" s="119" t="s">
        <v>204</v>
      </c>
      <c r="E757" s="120">
        <v>115209.9</v>
      </c>
      <c r="F757" s="120">
        <v>97507.51</v>
      </c>
      <c r="G757" s="120">
        <v>0</v>
      </c>
      <c r="H757" s="120">
        <v>212717.41</v>
      </c>
    </row>
    <row r="758" spans="2:8">
      <c r="B758" s="119" t="s">
        <v>1446</v>
      </c>
      <c r="C758" s="119" t="s">
        <v>231</v>
      </c>
      <c r="D758" s="119" t="s">
        <v>205</v>
      </c>
      <c r="E758" s="120">
        <v>11229.64</v>
      </c>
      <c r="F758" s="120">
        <v>26180.74</v>
      </c>
      <c r="G758" s="120">
        <v>0</v>
      </c>
      <c r="H758" s="120">
        <v>37410.379999999997</v>
      </c>
    </row>
    <row r="759" spans="2:8">
      <c r="B759" s="119" t="s">
        <v>1447</v>
      </c>
      <c r="C759" s="119" t="s">
        <v>231</v>
      </c>
      <c r="D759" s="119" t="s">
        <v>175</v>
      </c>
      <c r="E759" s="120">
        <v>540249</v>
      </c>
      <c r="F759" s="120">
        <v>604501.19999999995</v>
      </c>
      <c r="G759" s="120">
        <v>0</v>
      </c>
      <c r="H759" s="120">
        <v>1144750.2</v>
      </c>
    </row>
    <row r="760" spans="2:8">
      <c r="B760" s="119" t="s">
        <v>1783</v>
      </c>
      <c r="C760" s="119" t="s">
        <v>231</v>
      </c>
      <c r="D760" s="119" t="s">
        <v>1641</v>
      </c>
      <c r="E760" s="120">
        <v>370648.93</v>
      </c>
      <c r="F760" s="120">
        <v>0</v>
      </c>
      <c r="G760" s="120">
        <v>0</v>
      </c>
      <c r="H760" s="120">
        <v>370648.93</v>
      </c>
    </row>
    <row r="761" spans="2:8">
      <c r="B761" s="119" t="s">
        <v>1784</v>
      </c>
      <c r="C761" s="119" t="s">
        <v>231</v>
      </c>
      <c r="D761" s="119" t="s">
        <v>1643</v>
      </c>
      <c r="E761" s="120">
        <v>317788.02</v>
      </c>
      <c r="F761" s="120">
        <v>0</v>
      </c>
      <c r="G761" s="120">
        <v>0</v>
      </c>
      <c r="H761" s="120">
        <v>317788.02</v>
      </c>
    </row>
    <row r="762" spans="2:8">
      <c r="B762" s="119" t="s">
        <v>1785</v>
      </c>
      <c r="C762" s="119" t="s">
        <v>231</v>
      </c>
      <c r="D762" s="119" t="s">
        <v>1645</v>
      </c>
      <c r="E762" s="120">
        <v>189034.54</v>
      </c>
      <c r="F762" s="120">
        <v>0</v>
      </c>
      <c r="G762" s="120">
        <v>0</v>
      </c>
      <c r="H762" s="120">
        <v>189034.54</v>
      </c>
    </row>
    <row r="763" spans="2:8">
      <c r="B763" s="119" t="s">
        <v>1786</v>
      </c>
      <c r="C763" s="119" t="s">
        <v>231</v>
      </c>
      <c r="D763" s="119" t="s">
        <v>1647</v>
      </c>
      <c r="E763" s="120">
        <v>143217</v>
      </c>
      <c r="F763" s="120">
        <v>0</v>
      </c>
      <c r="G763" s="120">
        <v>0</v>
      </c>
      <c r="H763" s="120">
        <v>143217</v>
      </c>
    </row>
    <row r="764" spans="2:8">
      <c r="B764" s="119" t="s">
        <v>1448</v>
      </c>
      <c r="C764" s="119" t="s">
        <v>231</v>
      </c>
      <c r="D764" s="119" t="s">
        <v>206</v>
      </c>
      <c r="E764" s="120">
        <v>186255.32</v>
      </c>
      <c r="F764" s="120">
        <v>73095.899999999994</v>
      </c>
      <c r="G764" s="120">
        <v>0</v>
      </c>
      <c r="H764" s="120">
        <v>259351.22</v>
      </c>
    </row>
    <row r="765" spans="2:8">
      <c r="B765" s="119" t="s">
        <v>1449</v>
      </c>
      <c r="C765" s="119" t="s">
        <v>231</v>
      </c>
      <c r="D765" s="119" t="s">
        <v>207</v>
      </c>
      <c r="E765" s="120">
        <v>66615.100000000006</v>
      </c>
      <c r="F765" s="120">
        <v>0</v>
      </c>
      <c r="G765" s="120">
        <v>0</v>
      </c>
      <c r="H765" s="120">
        <v>66615.100000000006</v>
      </c>
    </row>
    <row r="766" spans="2:8">
      <c r="B766" s="119" t="s">
        <v>1450</v>
      </c>
      <c r="C766" s="119" t="s">
        <v>231</v>
      </c>
      <c r="D766" s="119" t="s">
        <v>176</v>
      </c>
      <c r="E766" s="120">
        <v>36000</v>
      </c>
      <c r="F766" s="120">
        <v>0</v>
      </c>
      <c r="G766" s="120">
        <v>0</v>
      </c>
      <c r="H766" s="120">
        <v>36000</v>
      </c>
    </row>
    <row r="767" spans="2:8">
      <c r="B767" s="119" t="s">
        <v>1451</v>
      </c>
      <c r="C767" s="119" t="s">
        <v>231</v>
      </c>
      <c r="D767" s="119" t="s">
        <v>177</v>
      </c>
      <c r="E767" s="120">
        <v>114694.11</v>
      </c>
      <c r="F767" s="120">
        <v>0</v>
      </c>
      <c r="G767" s="120">
        <v>0</v>
      </c>
      <c r="H767" s="120">
        <v>114694.11</v>
      </c>
    </row>
    <row r="768" spans="2:8">
      <c r="B768" s="119" t="s">
        <v>1452</v>
      </c>
      <c r="C768" s="119" t="s">
        <v>231</v>
      </c>
      <c r="D768" s="119" t="s">
        <v>208</v>
      </c>
      <c r="E768" s="120">
        <v>4717.47</v>
      </c>
      <c r="F768" s="120">
        <v>0</v>
      </c>
      <c r="G768" s="120">
        <v>0</v>
      </c>
      <c r="H768" s="120">
        <v>4717.47</v>
      </c>
    </row>
    <row r="769" spans="2:8">
      <c r="B769" s="119" t="s">
        <v>1453</v>
      </c>
      <c r="C769" s="119" t="s">
        <v>231</v>
      </c>
      <c r="D769" s="119" t="s">
        <v>198</v>
      </c>
      <c r="E769" s="120">
        <v>74542.87</v>
      </c>
      <c r="F769" s="120">
        <v>0</v>
      </c>
      <c r="G769" s="120">
        <v>0</v>
      </c>
      <c r="H769" s="120">
        <v>74542.87</v>
      </c>
    </row>
    <row r="770" spans="2:8">
      <c r="B770" s="119" t="s">
        <v>1695</v>
      </c>
      <c r="C770" s="119" t="s">
        <v>231</v>
      </c>
      <c r="D770" s="119" t="s">
        <v>185</v>
      </c>
      <c r="E770" s="120">
        <v>20289.2</v>
      </c>
      <c r="F770" s="120">
        <v>0</v>
      </c>
      <c r="G770" s="120">
        <v>0</v>
      </c>
      <c r="H770" s="120">
        <v>20289.2</v>
      </c>
    </row>
    <row r="771" spans="2:8">
      <c r="B771" s="119" t="s">
        <v>1696</v>
      </c>
      <c r="C771" s="119" t="s">
        <v>231</v>
      </c>
      <c r="D771" s="119" t="s">
        <v>186</v>
      </c>
      <c r="E771" s="120">
        <v>32578.9</v>
      </c>
      <c r="F771" s="120">
        <v>0</v>
      </c>
      <c r="G771" s="120">
        <v>0</v>
      </c>
      <c r="H771" s="120">
        <v>32578.9</v>
      </c>
    </row>
    <row r="772" spans="2:8">
      <c r="B772" s="119" t="s">
        <v>1697</v>
      </c>
      <c r="C772" s="119" t="s">
        <v>231</v>
      </c>
      <c r="D772" s="119" t="s">
        <v>209</v>
      </c>
      <c r="E772" s="120">
        <v>1599</v>
      </c>
      <c r="F772" s="120">
        <v>0</v>
      </c>
      <c r="G772" s="120">
        <v>0</v>
      </c>
      <c r="H772" s="120">
        <v>1599</v>
      </c>
    </row>
    <row r="773" spans="2:8">
      <c r="B773" s="119" t="s">
        <v>1454</v>
      </c>
      <c r="C773" s="119" t="s">
        <v>231</v>
      </c>
      <c r="D773" s="119" t="s">
        <v>210</v>
      </c>
      <c r="E773" s="120">
        <v>14000</v>
      </c>
      <c r="F773" s="120">
        <v>0</v>
      </c>
      <c r="G773" s="120">
        <v>0</v>
      </c>
      <c r="H773" s="120">
        <v>14000</v>
      </c>
    </row>
    <row r="774" spans="2:8">
      <c r="B774" s="119" t="s">
        <v>1698</v>
      </c>
      <c r="C774" s="119" t="s">
        <v>231</v>
      </c>
      <c r="D774" s="119" t="s">
        <v>189</v>
      </c>
      <c r="E774" s="120">
        <v>16243.23</v>
      </c>
      <c r="F774" s="120">
        <v>0</v>
      </c>
      <c r="G774" s="120">
        <v>0</v>
      </c>
      <c r="H774" s="120">
        <v>16243.23</v>
      </c>
    </row>
    <row r="775" spans="2:8">
      <c r="B775" s="119" t="s">
        <v>1455</v>
      </c>
      <c r="C775" s="119" t="s">
        <v>231</v>
      </c>
      <c r="D775" s="119" t="s">
        <v>211</v>
      </c>
      <c r="E775" s="120">
        <v>35338.53</v>
      </c>
      <c r="F775" s="120">
        <v>79350.12</v>
      </c>
      <c r="G775" s="120">
        <v>0</v>
      </c>
      <c r="H775" s="120">
        <v>114688.65</v>
      </c>
    </row>
    <row r="776" spans="2:8">
      <c r="B776" s="119" t="s">
        <v>1699</v>
      </c>
      <c r="C776" s="119" t="s">
        <v>231</v>
      </c>
      <c r="D776" s="119" t="s">
        <v>212</v>
      </c>
      <c r="E776" s="120">
        <v>87970.6</v>
      </c>
      <c r="F776" s="120">
        <v>43985.3</v>
      </c>
      <c r="G776" s="120">
        <v>0</v>
      </c>
      <c r="H776" s="120">
        <v>131955.9</v>
      </c>
    </row>
    <row r="777" spans="2:8">
      <c r="B777" s="119" t="s">
        <v>1456</v>
      </c>
      <c r="C777" s="119" t="s">
        <v>231</v>
      </c>
      <c r="D777" s="119" t="s">
        <v>213</v>
      </c>
      <c r="E777" s="120">
        <v>48598</v>
      </c>
      <c r="F777" s="120">
        <v>24299</v>
      </c>
      <c r="G777" s="120">
        <v>0</v>
      </c>
      <c r="H777" s="120">
        <v>72897</v>
      </c>
    </row>
    <row r="778" spans="2:8">
      <c r="B778" s="119" t="s">
        <v>1457</v>
      </c>
      <c r="C778" s="119" t="s">
        <v>231</v>
      </c>
      <c r="D778" s="119" t="s">
        <v>214</v>
      </c>
      <c r="E778" s="120">
        <v>39372.6</v>
      </c>
      <c r="F778" s="120">
        <v>19686.3</v>
      </c>
      <c r="G778" s="120">
        <v>0</v>
      </c>
      <c r="H778" s="120">
        <v>59058.9</v>
      </c>
    </row>
    <row r="779" spans="2:8">
      <c r="B779" s="119" t="s">
        <v>1700</v>
      </c>
      <c r="C779" s="119" t="s">
        <v>231</v>
      </c>
      <c r="D779" s="119" t="s">
        <v>215</v>
      </c>
      <c r="E779" s="120">
        <v>8446493.0999999996</v>
      </c>
      <c r="F779" s="120">
        <v>801095.41</v>
      </c>
      <c r="G779" s="120">
        <v>0</v>
      </c>
      <c r="H779" s="120">
        <v>9247588.5099999998</v>
      </c>
    </row>
    <row r="780" spans="2:8">
      <c r="B780" s="119" t="s">
        <v>1458</v>
      </c>
      <c r="C780" s="119" t="s">
        <v>231</v>
      </c>
      <c r="D780" s="119" t="s">
        <v>216</v>
      </c>
      <c r="E780" s="120">
        <v>8446379.0999999996</v>
      </c>
      <c r="F780" s="120">
        <v>801095.41</v>
      </c>
      <c r="G780" s="120">
        <v>0</v>
      </c>
      <c r="H780" s="120">
        <v>9247474.5099999998</v>
      </c>
    </row>
    <row r="781" spans="2:8">
      <c r="B781" s="119" t="s">
        <v>1701</v>
      </c>
      <c r="C781" s="119" t="s">
        <v>231</v>
      </c>
      <c r="D781" s="119" t="s">
        <v>217</v>
      </c>
      <c r="E781" s="120">
        <v>114</v>
      </c>
      <c r="F781" s="120">
        <v>0</v>
      </c>
      <c r="G781" s="120">
        <v>0</v>
      </c>
      <c r="H781" s="120">
        <v>114</v>
      </c>
    </row>
    <row r="782" spans="2:8">
      <c r="B782" s="119" t="s">
        <v>1702</v>
      </c>
      <c r="C782" s="119" t="s">
        <v>231</v>
      </c>
      <c r="D782" s="119" t="s">
        <v>219</v>
      </c>
      <c r="E782" s="120">
        <v>679588.23</v>
      </c>
      <c r="F782" s="120">
        <v>506627.22</v>
      </c>
      <c r="G782" s="120">
        <v>0</v>
      </c>
      <c r="H782" s="120">
        <v>1186215.45</v>
      </c>
    </row>
    <row r="783" spans="2:8">
      <c r="B783" s="119" t="s">
        <v>1459</v>
      </c>
      <c r="C783" s="119" t="s">
        <v>231</v>
      </c>
      <c r="D783" s="119" t="s">
        <v>220</v>
      </c>
      <c r="E783" s="120">
        <v>679588.23</v>
      </c>
      <c r="F783" s="120">
        <v>503129.44</v>
      </c>
      <c r="G783" s="120">
        <v>0</v>
      </c>
      <c r="H783" s="120">
        <v>1182717.67</v>
      </c>
    </row>
    <row r="784" spans="2:8">
      <c r="B784" s="119" t="s">
        <v>1703</v>
      </c>
      <c r="C784" s="119" t="s">
        <v>231</v>
      </c>
      <c r="D784" s="119" t="s">
        <v>1704</v>
      </c>
      <c r="E784" s="120">
        <v>0</v>
      </c>
      <c r="F784" s="120">
        <v>3497.78</v>
      </c>
      <c r="G784" s="120">
        <v>0</v>
      </c>
      <c r="H784" s="120">
        <v>3497.78</v>
      </c>
    </row>
    <row r="785" spans="2:8">
      <c r="B785" s="119" t="s">
        <v>1705</v>
      </c>
      <c r="C785" s="119" t="s">
        <v>584</v>
      </c>
      <c r="D785" s="119" t="s">
        <v>221</v>
      </c>
      <c r="E785" s="120">
        <v>1180070.8500000001</v>
      </c>
      <c r="F785" s="120">
        <v>0</v>
      </c>
      <c r="G785" s="120">
        <v>294636.77</v>
      </c>
      <c r="H785" s="120">
        <v>1474707.62</v>
      </c>
    </row>
    <row r="786" spans="2:8">
      <c r="B786" s="119" t="s">
        <v>1460</v>
      </c>
      <c r="C786" s="119" t="s">
        <v>584</v>
      </c>
      <c r="D786" s="119" t="s">
        <v>222</v>
      </c>
      <c r="E786" s="120">
        <v>1180070.8500000001</v>
      </c>
      <c r="F786" s="120">
        <v>0</v>
      </c>
      <c r="G786" s="120">
        <v>294636.77</v>
      </c>
      <c r="H786" s="120">
        <v>1474707.62</v>
      </c>
    </row>
    <row r="787" spans="2:8">
      <c r="B787" s="119" t="s">
        <v>1706</v>
      </c>
      <c r="C787" s="119" t="s">
        <v>231</v>
      </c>
      <c r="D787" s="119" t="s">
        <v>1461</v>
      </c>
      <c r="E787" s="120">
        <v>-0.34</v>
      </c>
      <c r="F787" s="120">
        <v>7456000</v>
      </c>
      <c r="G787" s="120">
        <v>7456000.0300000003</v>
      </c>
      <c r="H787" s="120">
        <v>-0.37</v>
      </c>
    </row>
    <row r="788" spans="2:8">
      <c r="B788" s="119" t="s">
        <v>1462</v>
      </c>
      <c r="C788" s="119" t="s">
        <v>231</v>
      </c>
      <c r="D788" s="119" t="s">
        <v>1463</v>
      </c>
      <c r="E788" s="120">
        <v>-0.34</v>
      </c>
      <c r="F788" s="120">
        <v>0</v>
      </c>
      <c r="G788" s="120">
        <v>0.03</v>
      </c>
      <c r="H788" s="120">
        <v>-0.37</v>
      </c>
    </row>
    <row r="789" spans="2:8">
      <c r="B789" s="119" t="s">
        <v>1464</v>
      </c>
      <c r="C789" s="119" t="s">
        <v>231</v>
      </c>
      <c r="D789" s="119" t="s">
        <v>1465</v>
      </c>
      <c r="E789" s="120">
        <v>0</v>
      </c>
      <c r="F789" s="120">
        <v>7456000</v>
      </c>
      <c r="G789" s="120">
        <v>7456000</v>
      </c>
      <c r="H789" s="120">
        <v>0</v>
      </c>
    </row>
  </sheetData>
  <mergeCells count="1">
    <mergeCell ref="B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EB182-4830-4647-AD41-C7F94B8F7FAB}">
  <dimension ref="B1:AD723"/>
  <sheetViews>
    <sheetView topLeftCell="P506" workbookViewId="0">
      <selection activeCell="P720" sqref="P720"/>
    </sheetView>
  </sheetViews>
  <sheetFormatPr baseColWidth="10" defaultColWidth="11.5" defaultRowHeight="15"/>
  <cols>
    <col min="1" max="1" width="3.33203125" style="119" customWidth="1"/>
    <col min="2" max="15" width="11.5" style="119"/>
    <col min="16" max="16" width="17.1640625" style="120" bestFit="1" customWidth="1"/>
    <col min="17" max="17" width="12.6640625" style="120" bestFit="1" customWidth="1"/>
    <col min="18" max="18" width="13.6640625" style="320" bestFit="1" customWidth="1"/>
    <col min="19" max="19" width="11.6640625" style="120" bestFit="1" customWidth="1"/>
    <col min="20" max="20" width="13.6640625" style="120" bestFit="1" customWidth="1"/>
    <col min="21" max="25" width="11.5" style="120"/>
    <col min="26" max="26" width="17.83203125" style="120" bestFit="1" customWidth="1"/>
    <col min="27" max="27" width="19.1640625" style="120" bestFit="1" customWidth="1"/>
    <col min="28" max="28" width="11.5" style="120"/>
    <col min="29" max="29" width="11.5" style="119"/>
    <col min="30" max="30" width="15.6640625" style="119" bestFit="1" customWidth="1"/>
    <col min="31" max="16384" width="11.5" style="119"/>
  </cols>
  <sheetData>
    <row r="1" spans="2:26" ht="16" thickBot="1"/>
    <row r="2" spans="2:26" ht="30" thickBot="1">
      <c r="B2" s="439" t="s">
        <v>5</v>
      </c>
      <c r="C2" s="440"/>
      <c r="D2" s="440"/>
      <c r="E2" s="440"/>
      <c r="F2" s="440"/>
      <c r="G2" s="440"/>
      <c r="H2" s="440"/>
      <c r="I2" s="440"/>
      <c r="J2" s="440"/>
      <c r="K2" s="440"/>
      <c r="L2" s="440"/>
      <c r="M2" s="440"/>
      <c r="N2" s="440"/>
      <c r="O2" s="440"/>
      <c r="P2" s="440"/>
      <c r="Q2" s="440"/>
      <c r="R2" s="440"/>
      <c r="S2" s="440"/>
      <c r="T2" s="440"/>
      <c r="U2" s="440"/>
      <c r="V2" s="440"/>
      <c r="W2" s="440"/>
      <c r="X2" s="440"/>
      <c r="Y2" s="440"/>
      <c r="Z2" s="441"/>
    </row>
    <row r="3" spans="2:26" ht="16" thickBot="1">
      <c r="B3" s="150" t="s">
        <v>1787</v>
      </c>
      <c r="C3" s="150" t="s">
        <v>1788</v>
      </c>
      <c r="D3" s="150" t="s">
        <v>1789</v>
      </c>
      <c r="E3" s="150" t="s">
        <v>1790</v>
      </c>
      <c r="F3" s="150" t="s">
        <v>1791</v>
      </c>
      <c r="G3" s="150" t="s">
        <v>1792</v>
      </c>
      <c r="H3" s="150" t="s">
        <v>92</v>
      </c>
      <c r="I3" s="150" t="s">
        <v>1793</v>
      </c>
      <c r="J3" s="150" t="s">
        <v>1794</v>
      </c>
      <c r="K3" s="150" t="s">
        <v>1795</v>
      </c>
      <c r="L3" s="150" t="s">
        <v>1796</v>
      </c>
      <c r="M3" s="150" t="s">
        <v>1797</v>
      </c>
      <c r="N3" s="150" t="s">
        <v>1798</v>
      </c>
      <c r="O3" s="150" t="s">
        <v>1799</v>
      </c>
      <c r="P3" s="163" t="s">
        <v>1800</v>
      </c>
      <c r="Q3" s="163" t="s">
        <v>1801</v>
      </c>
      <c r="R3" s="344" t="s">
        <v>1802</v>
      </c>
      <c r="S3" s="163" t="s">
        <v>1803</v>
      </c>
      <c r="T3" s="163" t="s">
        <v>153</v>
      </c>
      <c r="U3" s="163" t="s">
        <v>1804</v>
      </c>
      <c r="V3" s="163" t="s">
        <v>1805</v>
      </c>
      <c r="W3" s="163" t="s">
        <v>1806</v>
      </c>
      <c r="X3" s="163" t="s">
        <v>1807</v>
      </c>
      <c r="Y3" s="163" t="s">
        <v>1808</v>
      </c>
      <c r="Z3" s="163" t="s">
        <v>1809</v>
      </c>
    </row>
    <row r="4" spans="2:26">
      <c r="B4" s="127" t="s">
        <v>1810</v>
      </c>
      <c r="C4" s="119" t="s">
        <v>1810</v>
      </c>
      <c r="D4" s="119" t="s">
        <v>1810</v>
      </c>
      <c r="E4" s="119" t="s">
        <v>1811</v>
      </c>
      <c r="F4" s="119" t="s">
        <v>1811</v>
      </c>
      <c r="G4" s="119" t="s">
        <v>1812</v>
      </c>
      <c r="H4" s="119" t="s">
        <v>1813</v>
      </c>
      <c r="I4" s="119" t="s">
        <v>1814</v>
      </c>
      <c r="J4" s="119" t="s">
        <v>1815</v>
      </c>
      <c r="K4" s="119" t="s">
        <v>1816</v>
      </c>
      <c r="L4" s="119" t="s">
        <v>1817</v>
      </c>
      <c r="M4" s="119" t="s">
        <v>1818</v>
      </c>
      <c r="N4" s="119" t="s">
        <v>1819</v>
      </c>
      <c r="O4" s="119" t="s">
        <v>1815</v>
      </c>
      <c r="P4" s="155">
        <v>3103755</v>
      </c>
      <c r="Q4" s="155">
        <v>0</v>
      </c>
      <c r="R4" s="345">
        <v>0</v>
      </c>
      <c r="S4" s="155">
        <v>0</v>
      </c>
      <c r="T4" s="155">
        <v>3103755</v>
      </c>
      <c r="U4" s="155">
        <v>150000</v>
      </c>
      <c r="V4" s="120" t="s">
        <v>1820</v>
      </c>
      <c r="W4" s="120" t="s">
        <v>1821</v>
      </c>
      <c r="X4" s="155">
        <v>0</v>
      </c>
      <c r="Y4" s="155">
        <v>0</v>
      </c>
      <c r="Z4" s="156">
        <v>0</v>
      </c>
    </row>
    <row r="5" spans="2:26">
      <c r="B5" s="127" t="s">
        <v>1810</v>
      </c>
      <c r="C5" s="119" t="s">
        <v>1810</v>
      </c>
      <c r="D5" s="119" t="s">
        <v>1810</v>
      </c>
      <c r="E5" s="119" t="s">
        <v>1822</v>
      </c>
      <c r="F5" s="119" t="s">
        <v>1822</v>
      </c>
      <c r="G5" s="119" t="s">
        <v>1812</v>
      </c>
      <c r="H5" s="119" t="s">
        <v>1823</v>
      </c>
      <c r="I5" s="119" t="s">
        <v>1824</v>
      </c>
      <c r="J5" s="119" t="s">
        <v>1815</v>
      </c>
      <c r="K5" s="119" t="s">
        <v>1816</v>
      </c>
      <c r="L5" s="119" t="s">
        <v>1817</v>
      </c>
      <c r="M5" s="119" t="s">
        <v>1818</v>
      </c>
      <c r="N5" s="119" t="s">
        <v>1819</v>
      </c>
      <c r="O5" s="119" t="s">
        <v>1815</v>
      </c>
      <c r="P5" s="155">
        <v>31037.55</v>
      </c>
      <c r="Q5" s="155">
        <v>0</v>
      </c>
      <c r="R5" s="345">
        <v>0</v>
      </c>
      <c r="S5" s="155">
        <v>0</v>
      </c>
      <c r="T5" s="155">
        <v>31037.55</v>
      </c>
      <c r="U5" s="155">
        <v>0</v>
      </c>
      <c r="V5" s="120" t="s">
        <v>1820</v>
      </c>
      <c r="W5" s="120" t="s">
        <v>1821</v>
      </c>
      <c r="X5" s="155">
        <v>0</v>
      </c>
      <c r="Y5" s="155">
        <v>0</v>
      </c>
      <c r="Z5" s="156">
        <v>0</v>
      </c>
    </row>
    <row r="6" spans="2:26">
      <c r="B6" s="127" t="s">
        <v>1810</v>
      </c>
      <c r="C6" s="119" t="s">
        <v>1810</v>
      </c>
      <c r="D6" s="119" t="s">
        <v>1810</v>
      </c>
      <c r="E6" s="119" t="s">
        <v>1825</v>
      </c>
      <c r="F6" s="119" t="s">
        <v>1825</v>
      </c>
      <c r="G6" s="119" t="s">
        <v>1812</v>
      </c>
      <c r="H6" s="119" t="s">
        <v>1826</v>
      </c>
      <c r="I6" s="119" t="s">
        <v>1827</v>
      </c>
      <c r="J6" s="119" t="s">
        <v>1815</v>
      </c>
      <c r="K6" s="119" t="s">
        <v>1816</v>
      </c>
      <c r="L6" s="119" t="s">
        <v>1817</v>
      </c>
      <c r="M6" s="119" t="s">
        <v>1818</v>
      </c>
      <c r="N6" s="119" t="s">
        <v>1819</v>
      </c>
      <c r="O6" s="119" t="s">
        <v>1815</v>
      </c>
      <c r="P6" s="155">
        <v>53800</v>
      </c>
      <c r="Q6" s="155">
        <v>0</v>
      </c>
      <c r="R6" s="345">
        <v>0</v>
      </c>
      <c r="S6" s="155">
        <v>8608</v>
      </c>
      <c r="T6" s="155">
        <v>62408</v>
      </c>
      <c r="U6" s="155">
        <v>0</v>
      </c>
      <c r="V6" s="120" t="s">
        <v>1828</v>
      </c>
      <c r="W6" s="120" t="s">
        <v>1821</v>
      </c>
      <c r="X6" s="155">
        <v>0</v>
      </c>
      <c r="Y6" s="155">
        <v>8608</v>
      </c>
      <c r="Z6" s="156">
        <v>0</v>
      </c>
    </row>
    <row r="7" spans="2:26">
      <c r="B7" s="127" t="s">
        <v>1810</v>
      </c>
      <c r="C7" s="119" t="s">
        <v>1810</v>
      </c>
      <c r="D7" s="119" t="s">
        <v>1810</v>
      </c>
      <c r="E7" s="119" t="s">
        <v>1825</v>
      </c>
      <c r="F7" s="119" t="s">
        <v>1825</v>
      </c>
      <c r="G7" s="119" t="s">
        <v>1812</v>
      </c>
      <c r="H7" s="119" t="s">
        <v>1829</v>
      </c>
      <c r="I7" s="119" t="s">
        <v>1830</v>
      </c>
      <c r="J7" s="119" t="s">
        <v>1815</v>
      </c>
      <c r="K7" s="119" t="s">
        <v>1816</v>
      </c>
      <c r="L7" s="119" t="s">
        <v>1817</v>
      </c>
      <c r="M7" s="119" t="s">
        <v>1818</v>
      </c>
      <c r="N7" s="119" t="s">
        <v>1819</v>
      </c>
      <c r="O7" s="119" t="s">
        <v>1815</v>
      </c>
      <c r="P7" s="155">
        <v>53800</v>
      </c>
      <c r="Q7" s="155">
        <v>0</v>
      </c>
      <c r="R7" s="345">
        <v>0</v>
      </c>
      <c r="S7" s="155">
        <v>8608</v>
      </c>
      <c r="T7" s="155">
        <v>62408</v>
      </c>
      <c r="U7" s="155">
        <v>0</v>
      </c>
      <c r="V7" s="120" t="s">
        <v>1828</v>
      </c>
      <c r="W7" s="120" t="s">
        <v>1821</v>
      </c>
      <c r="X7" s="155">
        <v>0</v>
      </c>
      <c r="Y7" s="155">
        <v>8608</v>
      </c>
      <c r="Z7" s="156">
        <v>0</v>
      </c>
    </row>
    <row r="8" spans="2:26">
      <c r="B8" s="127" t="s">
        <v>1810</v>
      </c>
      <c r="C8" s="119" t="s">
        <v>1810</v>
      </c>
      <c r="D8" s="119" t="s">
        <v>1810</v>
      </c>
      <c r="E8" s="119" t="s">
        <v>1825</v>
      </c>
      <c r="F8" s="119" t="s">
        <v>1825</v>
      </c>
      <c r="G8" s="119" t="s">
        <v>1812</v>
      </c>
      <c r="H8" s="119" t="s">
        <v>1831</v>
      </c>
      <c r="I8" s="119" t="s">
        <v>1832</v>
      </c>
      <c r="J8" s="119" t="s">
        <v>1815</v>
      </c>
      <c r="K8" s="119" t="s">
        <v>1816</v>
      </c>
      <c r="L8" s="119" t="s">
        <v>1817</v>
      </c>
      <c r="M8" s="119" t="s">
        <v>1818</v>
      </c>
      <c r="N8" s="119" t="s">
        <v>1819</v>
      </c>
      <c r="O8" s="119" t="s">
        <v>1815</v>
      </c>
      <c r="P8" s="155">
        <v>53800</v>
      </c>
      <c r="Q8" s="155">
        <v>0</v>
      </c>
      <c r="R8" s="345">
        <v>0</v>
      </c>
      <c r="S8" s="155">
        <v>8608</v>
      </c>
      <c r="T8" s="155">
        <v>62408</v>
      </c>
      <c r="U8" s="155">
        <v>0</v>
      </c>
      <c r="V8" s="120" t="s">
        <v>1828</v>
      </c>
      <c r="W8" s="120" t="s">
        <v>1821</v>
      </c>
      <c r="X8" s="155">
        <v>0</v>
      </c>
      <c r="Y8" s="155">
        <v>8608</v>
      </c>
      <c r="Z8" s="156">
        <v>0</v>
      </c>
    </row>
    <row r="9" spans="2:26">
      <c r="B9" s="127" t="s">
        <v>1810</v>
      </c>
      <c r="C9" s="119" t="s">
        <v>1810</v>
      </c>
      <c r="D9" s="119" t="s">
        <v>1810</v>
      </c>
      <c r="E9" s="119" t="s">
        <v>1833</v>
      </c>
      <c r="F9" s="119" t="s">
        <v>1833</v>
      </c>
      <c r="G9" s="119" t="s">
        <v>1812</v>
      </c>
      <c r="H9" s="119" t="s">
        <v>1834</v>
      </c>
      <c r="I9" s="119" t="s">
        <v>1835</v>
      </c>
      <c r="J9" s="119" t="s">
        <v>1815</v>
      </c>
      <c r="K9" s="119" t="s">
        <v>1816</v>
      </c>
      <c r="L9" s="119" t="s">
        <v>1817</v>
      </c>
      <c r="M9" s="119" t="s">
        <v>1818</v>
      </c>
      <c r="N9" s="119" t="s">
        <v>1819</v>
      </c>
      <c r="O9" s="119" t="s">
        <v>1815</v>
      </c>
      <c r="P9" s="155">
        <v>9000</v>
      </c>
      <c r="Q9" s="155">
        <v>0</v>
      </c>
      <c r="R9" s="345">
        <v>0</v>
      </c>
      <c r="S9" s="155">
        <v>1440</v>
      </c>
      <c r="T9" s="155">
        <v>10440</v>
      </c>
      <c r="U9" s="155">
        <v>0</v>
      </c>
      <c r="V9" s="120" t="s">
        <v>1828</v>
      </c>
      <c r="W9" s="120" t="s">
        <v>1821</v>
      </c>
      <c r="X9" s="155">
        <v>0</v>
      </c>
      <c r="Y9" s="155">
        <v>1440</v>
      </c>
      <c r="Z9" s="156">
        <v>0</v>
      </c>
    </row>
    <row r="10" spans="2:26">
      <c r="B10" s="127" t="s">
        <v>1810</v>
      </c>
      <c r="C10" s="119" t="s">
        <v>1810</v>
      </c>
      <c r="D10" s="119" t="s">
        <v>1810</v>
      </c>
      <c r="E10" s="119" t="s">
        <v>1833</v>
      </c>
      <c r="F10" s="119" t="s">
        <v>1833</v>
      </c>
      <c r="G10" s="119" t="s">
        <v>1812</v>
      </c>
      <c r="H10" s="119" t="s">
        <v>1836</v>
      </c>
      <c r="I10" s="119" t="s">
        <v>1837</v>
      </c>
      <c r="J10" s="119" t="s">
        <v>1815</v>
      </c>
      <c r="K10" s="119" t="s">
        <v>1816</v>
      </c>
      <c r="L10" s="119" t="s">
        <v>1817</v>
      </c>
      <c r="M10" s="119" t="s">
        <v>1818</v>
      </c>
      <c r="N10" s="119" t="s">
        <v>1819</v>
      </c>
      <c r="O10" s="119" t="s">
        <v>1815</v>
      </c>
      <c r="P10" s="155">
        <v>5000</v>
      </c>
      <c r="Q10" s="155">
        <v>0</v>
      </c>
      <c r="R10" s="345">
        <v>0</v>
      </c>
      <c r="S10" s="155">
        <v>800</v>
      </c>
      <c r="T10" s="155">
        <v>5800</v>
      </c>
      <c r="U10" s="155">
        <v>0</v>
      </c>
      <c r="V10" s="120" t="s">
        <v>1828</v>
      </c>
      <c r="W10" s="120" t="s">
        <v>1821</v>
      </c>
      <c r="X10" s="155">
        <v>0</v>
      </c>
      <c r="Y10" s="155">
        <v>800</v>
      </c>
      <c r="Z10" s="156">
        <v>0</v>
      </c>
    </row>
    <row r="11" spans="2:26">
      <c r="B11" s="127" t="s">
        <v>1810</v>
      </c>
      <c r="C11" s="119" t="s">
        <v>1810</v>
      </c>
      <c r="D11" s="119" t="s">
        <v>1810</v>
      </c>
      <c r="E11" s="119" t="s">
        <v>1838</v>
      </c>
      <c r="F11" s="119" t="s">
        <v>1838</v>
      </c>
      <c r="G11" s="119" t="s">
        <v>1812</v>
      </c>
      <c r="H11" s="119" t="s">
        <v>1839</v>
      </c>
      <c r="I11" s="119" t="s">
        <v>1840</v>
      </c>
      <c r="J11" s="119" t="s">
        <v>1815</v>
      </c>
      <c r="K11" s="119" t="s">
        <v>1816</v>
      </c>
      <c r="L11" s="119" t="s">
        <v>1817</v>
      </c>
      <c r="M11" s="119" t="s">
        <v>1818</v>
      </c>
      <c r="N11" s="119" t="s">
        <v>1819</v>
      </c>
      <c r="O11" s="119" t="s">
        <v>1815</v>
      </c>
      <c r="P11" s="155">
        <v>70351.78</v>
      </c>
      <c r="Q11" s="155">
        <v>0</v>
      </c>
      <c r="R11" s="345">
        <v>0</v>
      </c>
      <c r="S11" s="155">
        <v>0</v>
      </c>
      <c r="T11" s="155">
        <v>70351.78</v>
      </c>
      <c r="U11" s="155">
        <v>0</v>
      </c>
      <c r="V11" s="120" t="s">
        <v>1820</v>
      </c>
      <c r="W11" s="120" t="s">
        <v>1821</v>
      </c>
      <c r="X11" s="155">
        <v>0</v>
      </c>
      <c r="Y11" s="155">
        <v>0</v>
      </c>
      <c r="Z11" s="156">
        <v>0</v>
      </c>
    </row>
    <row r="12" spans="2:26">
      <c r="B12" s="127" t="s">
        <v>1810</v>
      </c>
      <c r="C12" s="119" t="s">
        <v>1810</v>
      </c>
      <c r="D12" s="119" t="s">
        <v>1810</v>
      </c>
      <c r="E12" s="119" t="s">
        <v>1838</v>
      </c>
      <c r="F12" s="119" t="s">
        <v>1838</v>
      </c>
      <c r="G12" s="119" t="s">
        <v>1812</v>
      </c>
      <c r="H12" s="119" t="s">
        <v>1841</v>
      </c>
      <c r="I12" s="119" t="s">
        <v>1842</v>
      </c>
      <c r="J12" s="119" t="s">
        <v>1815</v>
      </c>
      <c r="K12" s="119" t="s">
        <v>1816</v>
      </c>
      <c r="L12" s="119" t="s">
        <v>1817</v>
      </c>
      <c r="M12" s="119" t="s">
        <v>1818</v>
      </c>
      <c r="N12" s="119" t="s">
        <v>1819</v>
      </c>
      <c r="O12" s="119" t="s">
        <v>1815</v>
      </c>
      <c r="P12" s="155">
        <v>95595.65</v>
      </c>
      <c r="Q12" s="155">
        <v>0</v>
      </c>
      <c r="R12" s="345">
        <v>0</v>
      </c>
      <c r="S12" s="155">
        <v>0</v>
      </c>
      <c r="T12" s="155">
        <v>95595.65</v>
      </c>
      <c r="U12" s="155">
        <v>0</v>
      </c>
      <c r="V12" s="120" t="s">
        <v>1820</v>
      </c>
      <c r="W12" s="120" t="s">
        <v>1821</v>
      </c>
      <c r="X12" s="155">
        <v>0</v>
      </c>
      <c r="Y12" s="155">
        <v>0</v>
      </c>
      <c r="Z12" s="156">
        <v>0</v>
      </c>
    </row>
    <row r="13" spans="2:26">
      <c r="B13" s="127" t="s">
        <v>1810</v>
      </c>
      <c r="C13" s="119" t="s">
        <v>1810</v>
      </c>
      <c r="D13" s="119" t="s">
        <v>1810</v>
      </c>
      <c r="E13" s="119" t="s">
        <v>1843</v>
      </c>
      <c r="F13" s="119" t="s">
        <v>1843</v>
      </c>
      <c r="G13" s="119" t="s">
        <v>1812</v>
      </c>
      <c r="H13" s="119" t="s">
        <v>1844</v>
      </c>
      <c r="I13" s="119" t="s">
        <v>1845</v>
      </c>
      <c r="J13" s="119" t="s">
        <v>1815</v>
      </c>
      <c r="K13" s="119" t="s">
        <v>1816</v>
      </c>
      <c r="L13" s="119" t="s">
        <v>1817</v>
      </c>
      <c r="M13" s="119" t="s">
        <v>1818</v>
      </c>
      <c r="N13" s="119" t="s">
        <v>1819</v>
      </c>
      <c r="O13" s="119" t="s">
        <v>1815</v>
      </c>
      <c r="P13" s="155">
        <v>134496.04999999999</v>
      </c>
      <c r="Q13" s="155">
        <v>0</v>
      </c>
      <c r="R13" s="345">
        <v>0</v>
      </c>
      <c r="S13" s="155">
        <v>0</v>
      </c>
      <c r="T13" s="155">
        <v>134496.04999999999</v>
      </c>
      <c r="U13" s="155">
        <v>0</v>
      </c>
      <c r="V13" s="120" t="s">
        <v>1820</v>
      </c>
      <c r="W13" s="120" t="s">
        <v>1821</v>
      </c>
      <c r="X13" s="155">
        <v>0</v>
      </c>
      <c r="Y13" s="155">
        <v>0</v>
      </c>
      <c r="Z13" s="156">
        <v>0</v>
      </c>
    </row>
    <row r="14" spans="2:26">
      <c r="B14" s="127" t="s">
        <v>1810</v>
      </c>
      <c r="C14" s="119" t="s">
        <v>1810</v>
      </c>
      <c r="D14" s="119" t="s">
        <v>1810</v>
      </c>
      <c r="E14" s="119" t="s">
        <v>1843</v>
      </c>
      <c r="F14" s="119" t="s">
        <v>1843</v>
      </c>
      <c r="G14" s="119" t="s">
        <v>1812</v>
      </c>
      <c r="H14" s="119" t="s">
        <v>1846</v>
      </c>
      <c r="I14" s="119" t="s">
        <v>1847</v>
      </c>
      <c r="J14" s="119" t="s">
        <v>1815</v>
      </c>
      <c r="K14" s="119" t="s">
        <v>1816</v>
      </c>
      <c r="L14" s="119" t="s">
        <v>1817</v>
      </c>
      <c r="M14" s="119" t="s">
        <v>1818</v>
      </c>
      <c r="N14" s="119" t="s">
        <v>1819</v>
      </c>
      <c r="O14" s="119" t="s">
        <v>1815</v>
      </c>
      <c r="P14" s="155">
        <v>67454.94</v>
      </c>
      <c r="Q14" s="155">
        <v>0</v>
      </c>
      <c r="R14" s="345">
        <v>0</v>
      </c>
      <c r="S14" s="155">
        <v>0</v>
      </c>
      <c r="T14" s="155">
        <v>67454.94</v>
      </c>
      <c r="U14" s="155">
        <v>0</v>
      </c>
      <c r="V14" s="120" t="s">
        <v>1820</v>
      </c>
      <c r="W14" s="120" t="s">
        <v>1821</v>
      </c>
      <c r="X14" s="155">
        <v>0</v>
      </c>
      <c r="Y14" s="155">
        <v>0</v>
      </c>
      <c r="Z14" s="156">
        <v>0</v>
      </c>
    </row>
    <row r="15" spans="2:26">
      <c r="B15" s="127" t="s">
        <v>1810</v>
      </c>
      <c r="C15" s="119" t="s">
        <v>1810</v>
      </c>
      <c r="D15" s="119" t="s">
        <v>1810</v>
      </c>
      <c r="E15" s="119" t="s">
        <v>1843</v>
      </c>
      <c r="F15" s="119" t="s">
        <v>1843</v>
      </c>
      <c r="G15" s="119" t="s">
        <v>1812</v>
      </c>
      <c r="H15" s="119" t="s">
        <v>1848</v>
      </c>
      <c r="I15" s="119" t="s">
        <v>1849</v>
      </c>
      <c r="J15" s="119" t="s">
        <v>1815</v>
      </c>
      <c r="K15" s="119" t="s">
        <v>1816</v>
      </c>
      <c r="L15" s="119" t="s">
        <v>1817</v>
      </c>
      <c r="M15" s="119" t="s">
        <v>1818</v>
      </c>
      <c r="N15" s="119" t="s">
        <v>1819</v>
      </c>
      <c r="O15" s="119" t="s">
        <v>1815</v>
      </c>
      <c r="P15" s="155">
        <v>64144.27</v>
      </c>
      <c r="Q15" s="155">
        <v>0</v>
      </c>
      <c r="R15" s="345">
        <v>0</v>
      </c>
      <c r="S15" s="155">
        <v>0</v>
      </c>
      <c r="T15" s="155">
        <v>64144.27</v>
      </c>
      <c r="U15" s="155">
        <v>0</v>
      </c>
      <c r="V15" s="120" t="s">
        <v>1820</v>
      </c>
      <c r="W15" s="120" t="s">
        <v>1821</v>
      </c>
      <c r="X15" s="155">
        <v>0</v>
      </c>
      <c r="Y15" s="155">
        <v>0</v>
      </c>
      <c r="Z15" s="156">
        <v>0</v>
      </c>
    </row>
    <row r="16" spans="2:26">
      <c r="B16" s="127" t="s">
        <v>1810</v>
      </c>
      <c r="C16" s="119" t="s">
        <v>1810</v>
      </c>
      <c r="D16" s="119" t="s">
        <v>1810</v>
      </c>
      <c r="E16" s="119" t="s">
        <v>1843</v>
      </c>
      <c r="F16" s="119" t="s">
        <v>1843</v>
      </c>
      <c r="G16" s="119" t="s">
        <v>1812</v>
      </c>
      <c r="H16" s="119" t="s">
        <v>1850</v>
      </c>
      <c r="I16" s="119" t="s">
        <v>1851</v>
      </c>
      <c r="J16" s="119" t="s">
        <v>1815</v>
      </c>
      <c r="K16" s="119" t="s">
        <v>1816</v>
      </c>
      <c r="L16" s="119" t="s">
        <v>1817</v>
      </c>
      <c r="M16" s="119" t="s">
        <v>1818</v>
      </c>
      <c r="N16" s="119" t="s">
        <v>1819</v>
      </c>
      <c r="O16" s="119" t="s">
        <v>1815</v>
      </c>
      <c r="P16" s="155">
        <v>7449.01</v>
      </c>
      <c r="Q16" s="155">
        <v>0</v>
      </c>
      <c r="R16" s="345">
        <v>0</v>
      </c>
      <c r="S16" s="155">
        <v>1191.8399999999999</v>
      </c>
      <c r="T16" s="155">
        <v>8640.85</v>
      </c>
      <c r="U16" s="155">
        <v>0</v>
      </c>
      <c r="V16" s="120" t="s">
        <v>1820</v>
      </c>
      <c r="W16" s="120" t="s">
        <v>1821</v>
      </c>
      <c r="X16" s="155">
        <v>0</v>
      </c>
      <c r="Y16" s="155">
        <v>57.6</v>
      </c>
      <c r="Z16" s="156">
        <v>0</v>
      </c>
    </row>
    <row r="17" spans="2:26">
      <c r="B17" s="127" t="s">
        <v>1810</v>
      </c>
      <c r="C17" s="119" t="s">
        <v>1810</v>
      </c>
      <c r="D17" s="119" t="s">
        <v>1810</v>
      </c>
      <c r="E17" s="119" t="s">
        <v>1843</v>
      </c>
      <c r="F17" s="119" t="s">
        <v>1843</v>
      </c>
      <c r="G17" s="119" t="s">
        <v>1812</v>
      </c>
      <c r="H17" s="119" t="s">
        <v>1852</v>
      </c>
      <c r="I17" s="119" t="s">
        <v>1853</v>
      </c>
      <c r="J17" s="119" t="s">
        <v>1815</v>
      </c>
      <c r="K17" s="119" t="s">
        <v>1816</v>
      </c>
      <c r="L17" s="119" t="s">
        <v>1817</v>
      </c>
      <c r="M17" s="119" t="s">
        <v>1818</v>
      </c>
      <c r="N17" s="119" t="s">
        <v>1819</v>
      </c>
      <c r="O17" s="119" t="s">
        <v>1815</v>
      </c>
      <c r="P17" s="155">
        <v>64144.27</v>
      </c>
      <c r="Q17" s="155">
        <v>0</v>
      </c>
      <c r="R17" s="345">
        <v>0</v>
      </c>
      <c r="S17" s="155">
        <v>0</v>
      </c>
      <c r="T17" s="155">
        <v>64144.27</v>
      </c>
      <c r="U17" s="155">
        <v>0</v>
      </c>
      <c r="V17" s="120" t="s">
        <v>1820</v>
      </c>
      <c r="W17" s="120" t="s">
        <v>1821</v>
      </c>
      <c r="X17" s="155">
        <v>0</v>
      </c>
      <c r="Y17" s="155">
        <v>0</v>
      </c>
      <c r="Z17" s="156">
        <v>0</v>
      </c>
    </row>
    <row r="18" spans="2:26">
      <c r="B18" s="127" t="s">
        <v>1810</v>
      </c>
      <c r="C18" s="119" t="s">
        <v>1810</v>
      </c>
      <c r="D18" s="119" t="s">
        <v>1810</v>
      </c>
      <c r="E18" s="119" t="s">
        <v>1843</v>
      </c>
      <c r="F18" s="119" t="s">
        <v>1843</v>
      </c>
      <c r="G18" s="119" t="s">
        <v>1812</v>
      </c>
      <c r="H18" s="119" t="s">
        <v>1854</v>
      </c>
      <c r="I18" s="119" t="s">
        <v>1855</v>
      </c>
      <c r="J18" s="119" t="s">
        <v>1815</v>
      </c>
      <c r="K18" s="119" t="s">
        <v>1816</v>
      </c>
      <c r="L18" s="119" t="s">
        <v>1817</v>
      </c>
      <c r="M18" s="119" t="s">
        <v>1818</v>
      </c>
      <c r="N18" s="119" t="s">
        <v>1819</v>
      </c>
      <c r="O18" s="119" t="s">
        <v>1815</v>
      </c>
      <c r="P18" s="155">
        <v>64144.27</v>
      </c>
      <c r="Q18" s="155">
        <v>0</v>
      </c>
      <c r="R18" s="345">
        <v>0</v>
      </c>
      <c r="S18" s="155">
        <v>0</v>
      </c>
      <c r="T18" s="155">
        <v>64144.27</v>
      </c>
      <c r="U18" s="155">
        <v>0</v>
      </c>
      <c r="V18" s="120" t="s">
        <v>1820</v>
      </c>
      <c r="W18" s="120" t="s">
        <v>1821</v>
      </c>
      <c r="X18" s="155">
        <v>0</v>
      </c>
      <c r="Y18" s="155">
        <v>0</v>
      </c>
      <c r="Z18" s="156">
        <v>0</v>
      </c>
    </row>
    <row r="19" spans="2:26">
      <c r="B19" s="127" t="s">
        <v>1810</v>
      </c>
      <c r="C19" s="119" t="s">
        <v>1810</v>
      </c>
      <c r="D19" s="119" t="s">
        <v>1810</v>
      </c>
      <c r="E19" s="119" t="s">
        <v>1843</v>
      </c>
      <c r="F19" s="119" t="s">
        <v>1843</v>
      </c>
      <c r="G19" s="119" t="s">
        <v>1812</v>
      </c>
      <c r="H19" s="119" t="s">
        <v>1856</v>
      </c>
      <c r="I19" s="119" t="s">
        <v>1857</v>
      </c>
      <c r="J19" s="119" t="s">
        <v>1815</v>
      </c>
      <c r="K19" s="119" t="s">
        <v>1816</v>
      </c>
      <c r="L19" s="119" t="s">
        <v>1817</v>
      </c>
      <c r="M19" s="119" t="s">
        <v>1818</v>
      </c>
      <c r="N19" s="119" t="s">
        <v>1819</v>
      </c>
      <c r="O19" s="119" t="s">
        <v>1815</v>
      </c>
      <c r="P19" s="155">
        <v>64144.27</v>
      </c>
      <c r="Q19" s="155">
        <v>0</v>
      </c>
      <c r="R19" s="345">
        <v>0</v>
      </c>
      <c r="S19" s="155">
        <v>0</v>
      </c>
      <c r="T19" s="155">
        <v>64144.27</v>
      </c>
      <c r="U19" s="155">
        <v>0</v>
      </c>
      <c r="V19" s="120" t="s">
        <v>1820</v>
      </c>
      <c r="W19" s="120" t="s">
        <v>1821</v>
      </c>
      <c r="X19" s="155">
        <v>0</v>
      </c>
      <c r="Y19" s="155">
        <v>0</v>
      </c>
      <c r="Z19" s="156">
        <v>0</v>
      </c>
    </row>
    <row r="20" spans="2:26">
      <c r="B20" s="127" t="s">
        <v>1810</v>
      </c>
      <c r="C20" s="119" t="s">
        <v>1810</v>
      </c>
      <c r="D20" s="119" t="s">
        <v>1810</v>
      </c>
      <c r="E20" s="119" t="s">
        <v>1843</v>
      </c>
      <c r="F20" s="119" t="s">
        <v>1843</v>
      </c>
      <c r="G20" s="119" t="s">
        <v>1812</v>
      </c>
      <c r="H20" s="119" t="s">
        <v>1858</v>
      </c>
      <c r="I20" s="119" t="s">
        <v>1859</v>
      </c>
      <c r="J20" s="119" t="s">
        <v>1815</v>
      </c>
      <c r="K20" s="119" t="s">
        <v>1816</v>
      </c>
      <c r="L20" s="119" t="s">
        <v>1817</v>
      </c>
      <c r="M20" s="119" t="s">
        <v>1818</v>
      </c>
      <c r="N20" s="119" t="s">
        <v>1819</v>
      </c>
      <c r="O20" s="119" t="s">
        <v>1815</v>
      </c>
      <c r="P20" s="155">
        <v>18000</v>
      </c>
      <c r="Q20" s="155">
        <v>0</v>
      </c>
      <c r="R20" s="345">
        <v>0</v>
      </c>
      <c r="S20" s="155">
        <v>2880</v>
      </c>
      <c r="T20" s="155">
        <v>20880</v>
      </c>
      <c r="U20" s="155">
        <v>0</v>
      </c>
      <c r="V20" s="120" t="s">
        <v>1828</v>
      </c>
      <c r="W20" s="120" t="s">
        <v>1821</v>
      </c>
      <c r="X20" s="155">
        <v>0</v>
      </c>
      <c r="Y20" s="155">
        <v>2880</v>
      </c>
      <c r="Z20" s="156">
        <v>0</v>
      </c>
    </row>
    <row r="21" spans="2:26">
      <c r="B21" s="127" t="s">
        <v>1810</v>
      </c>
      <c r="C21" s="119" t="s">
        <v>1810</v>
      </c>
      <c r="D21" s="119" t="s">
        <v>1810</v>
      </c>
      <c r="E21" s="119" t="s">
        <v>395</v>
      </c>
      <c r="F21" s="119" t="s">
        <v>395</v>
      </c>
      <c r="G21" s="119" t="s">
        <v>1812</v>
      </c>
      <c r="H21" s="119" t="s">
        <v>1860</v>
      </c>
      <c r="I21" s="119" t="s">
        <v>1861</v>
      </c>
      <c r="J21" s="119" t="s">
        <v>1815</v>
      </c>
      <c r="K21" s="119" t="s">
        <v>1816</v>
      </c>
      <c r="L21" s="119" t="s">
        <v>1817</v>
      </c>
      <c r="M21" s="119" t="s">
        <v>1818</v>
      </c>
      <c r="N21" s="119" t="s">
        <v>1819</v>
      </c>
      <c r="O21" s="119" t="s">
        <v>1815</v>
      </c>
      <c r="P21" s="155">
        <v>3488.32</v>
      </c>
      <c r="Q21" s="155">
        <v>0</v>
      </c>
      <c r="R21" s="345">
        <v>0</v>
      </c>
      <c r="S21" s="155">
        <v>558.13</v>
      </c>
      <c r="T21" s="155">
        <v>4046.45</v>
      </c>
      <c r="U21" s="155">
        <v>4046.45</v>
      </c>
      <c r="V21" s="120" t="s">
        <v>1828</v>
      </c>
      <c r="W21" s="120" t="s">
        <v>1821</v>
      </c>
      <c r="X21" s="155">
        <v>0</v>
      </c>
      <c r="Y21" s="155">
        <v>558.13</v>
      </c>
      <c r="Z21" s="156">
        <v>0</v>
      </c>
    </row>
    <row r="22" spans="2:26">
      <c r="B22" s="127" t="s">
        <v>1810</v>
      </c>
      <c r="C22" s="119" t="s">
        <v>1810</v>
      </c>
      <c r="D22" s="119" t="s">
        <v>1810</v>
      </c>
      <c r="F22" s="119" t="s">
        <v>1862</v>
      </c>
      <c r="G22" s="119" t="s">
        <v>1812</v>
      </c>
      <c r="H22" s="119" t="s">
        <v>1863</v>
      </c>
      <c r="I22" s="119" t="s">
        <v>1864</v>
      </c>
      <c r="J22" s="119" t="s">
        <v>1815</v>
      </c>
      <c r="K22" s="119" t="s">
        <v>1816</v>
      </c>
      <c r="L22" s="119" t="s">
        <v>1817</v>
      </c>
      <c r="M22" s="119" t="s">
        <v>1818</v>
      </c>
      <c r="N22" s="119" t="s">
        <v>1819</v>
      </c>
      <c r="O22" s="119" t="s">
        <v>1815</v>
      </c>
      <c r="P22" s="155">
        <v>97044.07</v>
      </c>
      <c r="Q22" s="155">
        <v>0</v>
      </c>
      <c r="R22" s="345">
        <v>0</v>
      </c>
      <c r="S22" s="155">
        <v>0</v>
      </c>
      <c r="T22" s="155">
        <v>97044.07</v>
      </c>
      <c r="U22" s="155">
        <v>0</v>
      </c>
      <c r="V22" s="120" t="s">
        <v>1820</v>
      </c>
      <c r="W22" s="120" t="s">
        <v>1821</v>
      </c>
      <c r="X22" s="155">
        <v>0</v>
      </c>
      <c r="Y22" s="155">
        <v>0</v>
      </c>
      <c r="Z22" s="156">
        <v>0</v>
      </c>
    </row>
    <row r="23" spans="2:26">
      <c r="B23" s="127" t="s">
        <v>1810</v>
      </c>
      <c r="C23" s="119" t="s">
        <v>1810</v>
      </c>
      <c r="D23" s="119" t="s">
        <v>1810</v>
      </c>
      <c r="E23" s="119" t="s">
        <v>1862</v>
      </c>
      <c r="F23" s="119" t="s">
        <v>1862</v>
      </c>
      <c r="G23" s="119" t="s">
        <v>1812</v>
      </c>
      <c r="H23" s="119" t="s">
        <v>1865</v>
      </c>
      <c r="I23" s="119" t="s">
        <v>1866</v>
      </c>
      <c r="J23" s="119" t="s">
        <v>1815</v>
      </c>
      <c r="K23" s="119" t="s">
        <v>1816</v>
      </c>
      <c r="L23" s="119" t="s">
        <v>1817</v>
      </c>
      <c r="M23" s="119" t="s">
        <v>1818</v>
      </c>
      <c r="N23" s="119" t="s">
        <v>1819</v>
      </c>
      <c r="O23" s="119" t="s">
        <v>1815</v>
      </c>
      <c r="P23" s="155">
        <v>144014.23000000001</v>
      </c>
      <c r="Q23" s="155">
        <v>0</v>
      </c>
      <c r="R23" s="345">
        <v>0</v>
      </c>
      <c r="S23" s="155">
        <v>0</v>
      </c>
      <c r="T23" s="155">
        <v>144014.23000000001</v>
      </c>
      <c r="U23" s="155">
        <v>0</v>
      </c>
      <c r="V23" s="120" t="s">
        <v>1820</v>
      </c>
      <c r="W23" s="120" t="s">
        <v>1821</v>
      </c>
      <c r="X23" s="155">
        <v>0</v>
      </c>
      <c r="Y23" s="155">
        <v>0</v>
      </c>
      <c r="Z23" s="156">
        <v>0</v>
      </c>
    </row>
    <row r="24" spans="2:26">
      <c r="B24" s="127" t="s">
        <v>1810</v>
      </c>
      <c r="C24" s="119" t="s">
        <v>1810</v>
      </c>
      <c r="D24" s="119" t="s">
        <v>1810</v>
      </c>
      <c r="F24" s="119" t="s">
        <v>1862</v>
      </c>
      <c r="G24" s="119" t="s">
        <v>1812</v>
      </c>
      <c r="H24" s="119" t="s">
        <v>1867</v>
      </c>
      <c r="I24" s="119" t="s">
        <v>1868</v>
      </c>
      <c r="J24" s="119" t="s">
        <v>1815</v>
      </c>
      <c r="K24" s="119" t="s">
        <v>1816</v>
      </c>
      <c r="L24" s="119" t="s">
        <v>1817</v>
      </c>
      <c r="M24" s="119" t="s">
        <v>1818</v>
      </c>
      <c r="N24" s="119" t="s">
        <v>1819</v>
      </c>
      <c r="O24" s="119" t="s">
        <v>1815</v>
      </c>
      <c r="P24" s="155">
        <v>84836</v>
      </c>
      <c r="Q24" s="155">
        <v>0</v>
      </c>
      <c r="R24" s="345">
        <v>0</v>
      </c>
      <c r="S24" s="155">
        <v>13573.76</v>
      </c>
      <c r="T24" s="155">
        <v>98409.76</v>
      </c>
      <c r="U24" s="155">
        <v>0</v>
      </c>
      <c r="V24" s="120" t="s">
        <v>1828</v>
      </c>
      <c r="W24" s="120" t="s">
        <v>1821</v>
      </c>
      <c r="X24" s="155">
        <v>0</v>
      </c>
      <c r="Y24" s="155">
        <v>13573.76</v>
      </c>
      <c r="Z24" s="156">
        <v>0</v>
      </c>
    </row>
    <row r="25" spans="2:26">
      <c r="B25" s="127" t="s">
        <v>1810</v>
      </c>
      <c r="C25" s="119" t="s">
        <v>1810</v>
      </c>
      <c r="D25" s="119" t="s">
        <v>1810</v>
      </c>
      <c r="F25" s="119" t="s">
        <v>1862</v>
      </c>
      <c r="G25" s="119" t="s">
        <v>1812</v>
      </c>
      <c r="H25" s="119" t="s">
        <v>1869</v>
      </c>
      <c r="I25" s="119" t="s">
        <v>1870</v>
      </c>
      <c r="J25" s="119" t="s">
        <v>1815</v>
      </c>
      <c r="K25" s="119" t="s">
        <v>1816</v>
      </c>
      <c r="L25" s="119" t="s">
        <v>1817</v>
      </c>
      <c r="M25" s="119" t="s">
        <v>1818</v>
      </c>
      <c r="N25" s="119" t="s">
        <v>1819</v>
      </c>
      <c r="O25" s="119" t="s">
        <v>1815</v>
      </c>
      <c r="P25" s="155">
        <v>38500</v>
      </c>
      <c r="Q25" s="155">
        <v>0</v>
      </c>
      <c r="R25" s="345">
        <v>0</v>
      </c>
      <c r="S25" s="155">
        <v>6160</v>
      </c>
      <c r="T25" s="155">
        <v>44660</v>
      </c>
      <c r="U25" s="155">
        <v>0</v>
      </c>
      <c r="V25" s="120" t="s">
        <v>1828</v>
      </c>
      <c r="W25" s="120" t="s">
        <v>1821</v>
      </c>
      <c r="X25" s="155">
        <v>0</v>
      </c>
      <c r="Y25" s="155">
        <v>6160</v>
      </c>
      <c r="Z25" s="156">
        <v>0</v>
      </c>
    </row>
    <row r="26" spans="2:26">
      <c r="B26" s="127" t="s">
        <v>1810</v>
      </c>
      <c r="C26" s="119" t="s">
        <v>1810</v>
      </c>
      <c r="D26" s="119" t="s">
        <v>1810</v>
      </c>
      <c r="F26" s="119" t="s">
        <v>1862</v>
      </c>
      <c r="G26" s="119" t="s">
        <v>1812</v>
      </c>
      <c r="H26" s="119" t="s">
        <v>1871</v>
      </c>
      <c r="I26" s="119" t="s">
        <v>1872</v>
      </c>
      <c r="J26" s="119" t="s">
        <v>1815</v>
      </c>
      <c r="K26" s="119" t="s">
        <v>1816</v>
      </c>
      <c r="L26" s="119" t="s">
        <v>1817</v>
      </c>
      <c r="M26" s="119" t="s">
        <v>1818</v>
      </c>
      <c r="N26" s="119" t="s">
        <v>1819</v>
      </c>
      <c r="O26" s="119" t="s">
        <v>1815</v>
      </c>
      <c r="P26" s="155">
        <v>80000</v>
      </c>
      <c r="Q26" s="155">
        <v>0</v>
      </c>
      <c r="R26" s="345">
        <v>0</v>
      </c>
      <c r="S26" s="155">
        <v>12800</v>
      </c>
      <c r="T26" s="155">
        <v>92800</v>
      </c>
      <c r="U26" s="155">
        <v>0</v>
      </c>
      <c r="V26" s="120" t="s">
        <v>1828</v>
      </c>
      <c r="W26" s="120" t="s">
        <v>1821</v>
      </c>
      <c r="X26" s="155">
        <v>0</v>
      </c>
      <c r="Y26" s="155">
        <v>12800</v>
      </c>
      <c r="Z26" s="156">
        <v>0</v>
      </c>
    </row>
    <row r="27" spans="2:26">
      <c r="B27" s="127" t="s">
        <v>1810</v>
      </c>
      <c r="C27" s="119" t="s">
        <v>1810</v>
      </c>
      <c r="D27" s="119" t="s">
        <v>1810</v>
      </c>
      <c r="E27" s="119" t="s">
        <v>376</v>
      </c>
      <c r="F27" s="119" t="s">
        <v>376</v>
      </c>
      <c r="G27" s="119" t="s">
        <v>1812</v>
      </c>
      <c r="H27" s="119" t="s">
        <v>1873</v>
      </c>
      <c r="I27" s="119" t="s">
        <v>1874</v>
      </c>
      <c r="J27" s="119" t="s">
        <v>1815</v>
      </c>
      <c r="K27" s="119" t="s">
        <v>1816</v>
      </c>
      <c r="L27" s="119" t="s">
        <v>1817</v>
      </c>
      <c r="M27" s="119" t="s">
        <v>1818</v>
      </c>
      <c r="N27" s="119" t="s">
        <v>1819</v>
      </c>
      <c r="O27" s="119" t="s">
        <v>1815</v>
      </c>
      <c r="P27" s="155">
        <v>95181.82</v>
      </c>
      <c r="Q27" s="155">
        <v>0</v>
      </c>
      <c r="R27" s="345">
        <v>0</v>
      </c>
      <c r="S27" s="155">
        <v>0</v>
      </c>
      <c r="T27" s="155">
        <v>95181.82</v>
      </c>
      <c r="U27" s="155">
        <v>0</v>
      </c>
      <c r="V27" s="120" t="s">
        <v>1820</v>
      </c>
      <c r="W27" s="120" t="s">
        <v>1821</v>
      </c>
      <c r="X27" s="155">
        <v>0</v>
      </c>
      <c r="Y27" s="155">
        <v>0</v>
      </c>
      <c r="Z27" s="156">
        <v>0</v>
      </c>
    </row>
    <row r="28" spans="2:26">
      <c r="B28" s="127" t="s">
        <v>1810</v>
      </c>
      <c r="C28" s="119" t="s">
        <v>1810</v>
      </c>
      <c r="D28" s="119" t="s">
        <v>1810</v>
      </c>
      <c r="E28" s="119" t="s">
        <v>417</v>
      </c>
      <c r="F28" s="119" t="s">
        <v>417</v>
      </c>
      <c r="G28" s="119" t="s">
        <v>1812</v>
      </c>
      <c r="H28" s="119" t="s">
        <v>1875</v>
      </c>
      <c r="I28" s="119" t="s">
        <v>1876</v>
      </c>
      <c r="J28" s="119" t="s">
        <v>1815</v>
      </c>
      <c r="K28" s="119" t="s">
        <v>1816</v>
      </c>
      <c r="L28" s="119" t="s">
        <v>1817</v>
      </c>
      <c r="M28" s="119" t="s">
        <v>1818</v>
      </c>
      <c r="N28" s="119" t="s">
        <v>1819</v>
      </c>
      <c r="O28" s="119" t="s">
        <v>1815</v>
      </c>
      <c r="P28" s="155">
        <v>18500</v>
      </c>
      <c r="Q28" s="155">
        <v>0</v>
      </c>
      <c r="R28" s="345">
        <v>0</v>
      </c>
      <c r="S28" s="155">
        <v>2960</v>
      </c>
      <c r="T28" s="155">
        <v>21460</v>
      </c>
      <c r="U28" s="155">
        <v>0</v>
      </c>
      <c r="V28" s="120" t="s">
        <v>1828</v>
      </c>
      <c r="W28" s="120" t="s">
        <v>1821</v>
      </c>
      <c r="X28" s="155">
        <v>0</v>
      </c>
      <c r="Y28" s="155">
        <v>2960</v>
      </c>
      <c r="Z28" s="156">
        <v>0</v>
      </c>
    </row>
    <row r="29" spans="2:26">
      <c r="B29" s="127" t="s">
        <v>1810</v>
      </c>
      <c r="C29" s="119" t="s">
        <v>1810</v>
      </c>
      <c r="D29" s="119" t="s">
        <v>1810</v>
      </c>
      <c r="E29" s="119" t="s">
        <v>417</v>
      </c>
      <c r="F29" s="119" t="s">
        <v>417</v>
      </c>
      <c r="G29" s="119" t="s">
        <v>1812</v>
      </c>
      <c r="H29" s="119" t="s">
        <v>1877</v>
      </c>
      <c r="I29" s="119" t="s">
        <v>1878</v>
      </c>
      <c r="J29" s="119" t="s">
        <v>1815</v>
      </c>
      <c r="K29" s="119" t="s">
        <v>1816</v>
      </c>
      <c r="L29" s="119" t="s">
        <v>1817</v>
      </c>
      <c r="M29" s="119" t="s">
        <v>1818</v>
      </c>
      <c r="N29" s="119" t="s">
        <v>1819</v>
      </c>
      <c r="O29" s="119" t="s">
        <v>1815</v>
      </c>
      <c r="P29" s="155">
        <v>3000</v>
      </c>
      <c r="Q29" s="155">
        <v>0</v>
      </c>
      <c r="R29" s="345">
        <v>0</v>
      </c>
      <c r="S29" s="155">
        <v>480</v>
      </c>
      <c r="T29" s="155">
        <v>3480</v>
      </c>
      <c r="U29" s="155">
        <v>0</v>
      </c>
      <c r="V29" s="120" t="s">
        <v>1828</v>
      </c>
      <c r="W29" s="120" t="s">
        <v>1821</v>
      </c>
      <c r="X29" s="155">
        <v>0</v>
      </c>
      <c r="Y29" s="155">
        <v>480</v>
      </c>
      <c r="Z29" s="156">
        <v>0</v>
      </c>
    </row>
    <row r="30" spans="2:26">
      <c r="B30" s="127" t="s">
        <v>1810</v>
      </c>
      <c r="C30" s="119" t="s">
        <v>1810</v>
      </c>
      <c r="D30" s="119" t="s">
        <v>1810</v>
      </c>
      <c r="E30" s="119" t="s">
        <v>417</v>
      </c>
      <c r="F30" s="119" t="s">
        <v>417</v>
      </c>
      <c r="G30" s="119" t="s">
        <v>1812</v>
      </c>
      <c r="H30" s="119" t="s">
        <v>1879</v>
      </c>
      <c r="I30" s="119" t="s">
        <v>1880</v>
      </c>
      <c r="J30" s="119" t="s">
        <v>1815</v>
      </c>
      <c r="K30" s="119" t="s">
        <v>1816</v>
      </c>
      <c r="L30" s="119" t="s">
        <v>1817</v>
      </c>
      <c r="M30" s="119" t="s">
        <v>1818</v>
      </c>
      <c r="N30" s="119" t="s">
        <v>1819</v>
      </c>
      <c r="O30" s="119" t="s">
        <v>1815</v>
      </c>
      <c r="P30" s="155">
        <v>2200</v>
      </c>
      <c r="Q30" s="155">
        <v>0</v>
      </c>
      <c r="R30" s="345">
        <v>0</v>
      </c>
      <c r="S30" s="155">
        <v>352</v>
      </c>
      <c r="T30" s="155">
        <v>2552</v>
      </c>
      <c r="U30" s="155">
        <v>0</v>
      </c>
      <c r="V30" s="120" t="s">
        <v>1828</v>
      </c>
      <c r="W30" s="120" t="s">
        <v>1821</v>
      </c>
      <c r="X30" s="155">
        <v>0</v>
      </c>
      <c r="Y30" s="155">
        <v>352</v>
      </c>
      <c r="Z30" s="156">
        <v>0</v>
      </c>
    </row>
    <row r="31" spans="2:26">
      <c r="B31" s="127" t="s">
        <v>1810</v>
      </c>
      <c r="C31" s="119" t="s">
        <v>1810</v>
      </c>
      <c r="D31" s="119" t="s">
        <v>1810</v>
      </c>
      <c r="E31" s="119" t="s">
        <v>417</v>
      </c>
      <c r="F31" s="119" t="s">
        <v>417</v>
      </c>
      <c r="G31" s="119" t="s">
        <v>1812</v>
      </c>
      <c r="H31" s="119" t="s">
        <v>1881</v>
      </c>
      <c r="I31" s="119" t="s">
        <v>1882</v>
      </c>
      <c r="J31" s="119" t="s">
        <v>1815</v>
      </c>
      <c r="K31" s="119" t="s">
        <v>1816</v>
      </c>
      <c r="L31" s="119" t="s">
        <v>1817</v>
      </c>
      <c r="M31" s="119" t="s">
        <v>1818</v>
      </c>
      <c r="N31" s="119" t="s">
        <v>1819</v>
      </c>
      <c r="O31" s="119" t="s">
        <v>1815</v>
      </c>
      <c r="P31" s="155">
        <v>25000</v>
      </c>
      <c r="Q31" s="155">
        <v>0</v>
      </c>
      <c r="R31" s="345">
        <v>0</v>
      </c>
      <c r="S31" s="155">
        <v>4000</v>
      </c>
      <c r="T31" s="155">
        <v>29000</v>
      </c>
      <c r="U31" s="155">
        <v>0</v>
      </c>
      <c r="V31" s="120" t="s">
        <v>1828</v>
      </c>
      <c r="W31" s="120" t="s">
        <v>1821</v>
      </c>
      <c r="X31" s="155">
        <v>0</v>
      </c>
      <c r="Y31" s="155">
        <v>4000</v>
      </c>
      <c r="Z31" s="156">
        <v>0</v>
      </c>
    </row>
    <row r="32" spans="2:26">
      <c r="B32" s="127" t="s">
        <v>1810</v>
      </c>
      <c r="C32" s="119" t="s">
        <v>1810</v>
      </c>
      <c r="D32" s="119" t="s">
        <v>1810</v>
      </c>
      <c r="E32" s="119" t="s">
        <v>1883</v>
      </c>
      <c r="F32" s="119" t="s">
        <v>1883</v>
      </c>
      <c r="G32" s="119" t="s">
        <v>1812</v>
      </c>
      <c r="H32" s="119" t="s">
        <v>1884</v>
      </c>
      <c r="I32" s="119" t="s">
        <v>1885</v>
      </c>
      <c r="J32" s="119" t="s">
        <v>1815</v>
      </c>
      <c r="K32" s="119" t="s">
        <v>1816</v>
      </c>
      <c r="L32" s="119" t="s">
        <v>1817</v>
      </c>
      <c r="M32" s="119" t="s">
        <v>1818</v>
      </c>
      <c r="N32" s="119" t="s">
        <v>1819</v>
      </c>
      <c r="O32" s="119" t="s">
        <v>1815</v>
      </c>
      <c r="P32" s="155">
        <v>78525</v>
      </c>
      <c r="Q32" s="155">
        <v>0</v>
      </c>
      <c r="R32" s="345">
        <v>0</v>
      </c>
      <c r="S32" s="155">
        <v>0</v>
      </c>
      <c r="T32" s="155">
        <v>78525</v>
      </c>
      <c r="U32" s="155">
        <v>0</v>
      </c>
      <c r="V32" s="120" t="s">
        <v>1820</v>
      </c>
      <c r="W32" s="120" t="s">
        <v>1821</v>
      </c>
      <c r="X32" s="155">
        <v>0</v>
      </c>
      <c r="Y32" s="155">
        <v>0</v>
      </c>
      <c r="Z32" s="156">
        <v>0</v>
      </c>
    </row>
    <row r="33" spans="2:26">
      <c r="B33" s="127" t="s">
        <v>1810</v>
      </c>
      <c r="C33" s="119" t="s">
        <v>1810</v>
      </c>
      <c r="D33" s="119" t="s">
        <v>1810</v>
      </c>
      <c r="E33" s="119" t="s">
        <v>1883</v>
      </c>
      <c r="F33" s="119" t="s">
        <v>1883</v>
      </c>
      <c r="G33" s="119" t="s">
        <v>1812</v>
      </c>
      <c r="H33" s="119" t="s">
        <v>1886</v>
      </c>
      <c r="I33" s="119" t="s">
        <v>1887</v>
      </c>
      <c r="J33" s="119" t="s">
        <v>1815</v>
      </c>
      <c r="K33" s="119" t="s">
        <v>1816</v>
      </c>
      <c r="L33" s="119" t="s">
        <v>1817</v>
      </c>
      <c r="M33" s="119" t="s">
        <v>1818</v>
      </c>
      <c r="N33" s="119" t="s">
        <v>1819</v>
      </c>
      <c r="O33" s="119" t="s">
        <v>1815</v>
      </c>
      <c r="P33" s="155">
        <v>78525</v>
      </c>
      <c r="Q33" s="155">
        <v>0</v>
      </c>
      <c r="R33" s="345">
        <v>0</v>
      </c>
      <c r="S33" s="155">
        <v>0</v>
      </c>
      <c r="T33" s="155">
        <v>78525</v>
      </c>
      <c r="U33" s="155">
        <v>0</v>
      </c>
      <c r="V33" s="120" t="s">
        <v>1820</v>
      </c>
      <c r="W33" s="120" t="s">
        <v>1821</v>
      </c>
      <c r="X33" s="155">
        <v>0</v>
      </c>
      <c r="Y33" s="155">
        <v>0</v>
      </c>
      <c r="Z33" s="156">
        <v>0</v>
      </c>
    </row>
    <row r="34" spans="2:26">
      <c r="B34" s="127" t="s">
        <v>1810</v>
      </c>
      <c r="C34" s="119" t="s">
        <v>1810</v>
      </c>
      <c r="D34" s="119" t="s">
        <v>1810</v>
      </c>
      <c r="E34" s="119" t="s">
        <v>1883</v>
      </c>
      <c r="F34" s="119" t="s">
        <v>1883</v>
      </c>
      <c r="G34" s="119" t="s">
        <v>1812</v>
      </c>
      <c r="H34" s="119" t="s">
        <v>1888</v>
      </c>
      <c r="I34" s="119" t="s">
        <v>1889</v>
      </c>
      <c r="J34" s="119" t="s">
        <v>1815</v>
      </c>
      <c r="K34" s="119" t="s">
        <v>1816</v>
      </c>
      <c r="L34" s="119" t="s">
        <v>1817</v>
      </c>
      <c r="M34" s="119" t="s">
        <v>1818</v>
      </c>
      <c r="N34" s="119" t="s">
        <v>1819</v>
      </c>
      <c r="O34" s="119" t="s">
        <v>1815</v>
      </c>
      <c r="P34" s="155">
        <v>78525</v>
      </c>
      <c r="Q34" s="155">
        <v>0</v>
      </c>
      <c r="R34" s="345">
        <v>0</v>
      </c>
      <c r="S34" s="155">
        <v>0</v>
      </c>
      <c r="T34" s="155">
        <v>78525</v>
      </c>
      <c r="U34" s="155">
        <v>0</v>
      </c>
      <c r="V34" s="120" t="s">
        <v>1820</v>
      </c>
      <c r="W34" s="120" t="s">
        <v>1821</v>
      </c>
      <c r="X34" s="155">
        <v>0</v>
      </c>
      <c r="Y34" s="155">
        <v>0</v>
      </c>
      <c r="Z34" s="156">
        <v>0</v>
      </c>
    </row>
    <row r="35" spans="2:26">
      <c r="B35" s="127" t="s">
        <v>1810</v>
      </c>
      <c r="C35" s="119" t="s">
        <v>1810</v>
      </c>
      <c r="D35" s="119" t="s">
        <v>1810</v>
      </c>
      <c r="E35" s="119" t="s">
        <v>1883</v>
      </c>
      <c r="F35" s="119" t="s">
        <v>1883</v>
      </c>
      <c r="G35" s="119" t="s">
        <v>1812</v>
      </c>
      <c r="H35" s="119" t="s">
        <v>1890</v>
      </c>
      <c r="I35" s="119" t="s">
        <v>1891</v>
      </c>
      <c r="J35" s="119" t="s">
        <v>1815</v>
      </c>
      <c r="K35" s="119" t="s">
        <v>1816</v>
      </c>
      <c r="L35" s="119" t="s">
        <v>1817</v>
      </c>
      <c r="M35" s="119" t="s">
        <v>1818</v>
      </c>
      <c r="N35" s="119" t="s">
        <v>1819</v>
      </c>
      <c r="O35" s="119" t="s">
        <v>1815</v>
      </c>
      <c r="P35" s="155">
        <v>78525</v>
      </c>
      <c r="Q35" s="155">
        <v>0</v>
      </c>
      <c r="R35" s="345">
        <v>0</v>
      </c>
      <c r="S35" s="155">
        <v>0</v>
      </c>
      <c r="T35" s="155">
        <v>78525</v>
      </c>
      <c r="U35" s="155">
        <v>0</v>
      </c>
      <c r="V35" s="120" t="s">
        <v>1820</v>
      </c>
      <c r="W35" s="120" t="s">
        <v>1821</v>
      </c>
      <c r="X35" s="155">
        <v>0</v>
      </c>
      <c r="Y35" s="155">
        <v>0</v>
      </c>
      <c r="Z35" s="156">
        <v>0</v>
      </c>
    </row>
    <row r="36" spans="2:26">
      <c r="B36" s="127" t="s">
        <v>1810</v>
      </c>
      <c r="C36" s="119" t="s">
        <v>1810</v>
      </c>
      <c r="D36" s="119" t="s">
        <v>1810</v>
      </c>
      <c r="E36" s="119" t="s">
        <v>1883</v>
      </c>
      <c r="F36" s="119" t="s">
        <v>1883</v>
      </c>
      <c r="G36" s="119" t="s">
        <v>1812</v>
      </c>
      <c r="H36" s="119" t="s">
        <v>1892</v>
      </c>
      <c r="I36" s="119" t="s">
        <v>1893</v>
      </c>
      <c r="J36" s="119" t="s">
        <v>1815</v>
      </c>
      <c r="K36" s="119" t="s">
        <v>1816</v>
      </c>
      <c r="L36" s="119" t="s">
        <v>1817</v>
      </c>
      <c r="M36" s="119" t="s">
        <v>1818</v>
      </c>
      <c r="N36" s="119" t="s">
        <v>1819</v>
      </c>
      <c r="O36" s="119" t="s">
        <v>1815</v>
      </c>
      <c r="P36" s="155">
        <v>78525</v>
      </c>
      <c r="Q36" s="155">
        <v>0</v>
      </c>
      <c r="R36" s="345">
        <v>0</v>
      </c>
      <c r="S36" s="155">
        <v>0</v>
      </c>
      <c r="T36" s="155">
        <v>78525</v>
      </c>
      <c r="U36" s="155">
        <v>0</v>
      </c>
      <c r="V36" s="120" t="s">
        <v>1820</v>
      </c>
      <c r="W36" s="120" t="s">
        <v>1821</v>
      </c>
      <c r="X36" s="155">
        <v>0</v>
      </c>
      <c r="Y36" s="155">
        <v>0</v>
      </c>
      <c r="Z36" s="156">
        <v>0</v>
      </c>
    </row>
    <row r="37" spans="2:26">
      <c r="B37" s="127" t="s">
        <v>1810</v>
      </c>
      <c r="C37" s="119" t="s">
        <v>1810</v>
      </c>
      <c r="D37" s="119" t="s">
        <v>1810</v>
      </c>
      <c r="E37" s="119" t="s">
        <v>1883</v>
      </c>
      <c r="F37" s="119" t="s">
        <v>1883</v>
      </c>
      <c r="G37" s="119" t="s">
        <v>1812</v>
      </c>
      <c r="H37" s="119" t="s">
        <v>1894</v>
      </c>
      <c r="I37" s="119" t="s">
        <v>1895</v>
      </c>
      <c r="J37" s="119" t="s">
        <v>1815</v>
      </c>
      <c r="K37" s="119" t="s">
        <v>1816</v>
      </c>
      <c r="L37" s="119" t="s">
        <v>1817</v>
      </c>
      <c r="M37" s="119" t="s">
        <v>1818</v>
      </c>
      <c r="N37" s="119" t="s">
        <v>1819</v>
      </c>
      <c r="O37" s="119" t="s">
        <v>1815</v>
      </c>
      <c r="P37" s="155">
        <v>78525</v>
      </c>
      <c r="Q37" s="155">
        <v>0</v>
      </c>
      <c r="R37" s="345">
        <v>0</v>
      </c>
      <c r="S37" s="155">
        <v>0</v>
      </c>
      <c r="T37" s="155">
        <v>78525</v>
      </c>
      <c r="U37" s="155">
        <v>0</v>
      </c>
      <c r="V37" s="120" t="s">
        <v>1820</v>
      </c>
      <c r="W37" s="120" t="s">
        <v>1821</v>
      </c>
      <c r="X37" s="155">
        <v>0</v>
      </c>
      <c r="Y37" s="155">
        <v>0</v>
      </c>
      <c r="Z37" s="156">
        <v>0</v>
      </c>
    </row>
    <row r="38" spans="2:26">
      <c r="B38" s="127" t="s">
        <v>1810</v>
      </c>
      <c r="C38" s="119" t="s">
        <v>1810</v>
      </c>
      <c r="D38" s="119" t="s">
        <v>1810</v>
      </c>
      <c r="E38" s="119" t="s">
        <v>1883</v>
      </c>
      <c r="F38" s="119" t="s">
        <v>1883</v>
      </c>
      <c r="G38" s="119" t="s">
        <v>1812</v>
      </c>
      <c r="H38" s="119" t="s">
        <v>1896</v>
      </c>
      <c r="I38" s="119" t="s">
        <v>1897</v>
      </c>
      <c r="J38" s="119" t="s">
        <v>1815</v>
      </c>
      <c r="K38" s="119" t="s">
        <v>1816</v>
      </c>
      <c r="L38" s="119" t="s">
        <v>1817</v>
      </c>
      <c r="M38" s="119" t="s">
        <v>1818</v>
      </c>
      <c r="N38" s="119" t="s">
        <v>1819</v>
      </c>
      <c r="O38" s="119" t="s">
        <v>1815</v>
      </c>
      <c r="P38" s="155">
        <v>78525</v>
      </c>
      <c r="Q38" s="155">
        <v>0</v>
      </c>
      <c r="R38" s="345">
        <v>0</v>
      </c>
      <c r="S38" s="155">
        <v>0</v>
      </c>
      <c r="T38" s="155">
        <v>78525</v>
      </c>
      <c r="U38" s="155">
        <v>0</v>
      </c>
      <c r="V38" s="120" t="s">
        <v>1820</v>
      </c>
      <c r="W38" s="120" t="s">
        <v>1821</v>
      </c>
      <c r="X38" s="155">
        <v>0</v>
      </c>
      <c r="Y38" s="155">
        <v>0</v>
      </c>
      <c r="Z38" s="156">
        <v>0</v>
      </c>
    </row>
    <row r="39" spans="2:26">
      <c r="B39" s="127" t="s">
        <v>1810</v>
      </c>
      <c r="C39" s="119" t="s">
        <v>1810</v>
      </c>
      <c r="D39" s="119" t="s">
        <v>1810</v>
      </c>
      <c r="E39" s="119" t="s">
        <v>391</v>
      </c>
      <c r="F39" s="119" t="s">
        <v>391</v>
      </c>
      <c r="G39" s="119" t="s">
        <v>1812</v>
      </c>
      <c r="H39" s="119" t="s">
        <v>1898</v>
      </c>
      <c r="I39" s="119" t="s">
        <v>1899</v>
      </c>
      <c r="J39" s="119" t="s">
        <v>1815</v>
      </c>
      <c r="K39" s="119" t="s">
        <v>1816</v>
      </c>
      <c r="L39" s="119" t="s">
        <v>1817</v>
      </c>
      <c r="M39" s="119" t="s">
        <v>1818</v>
      </c>
      <c r="N39" s="119" t="s">
        <v>1819</v>
      </c>
      <c r="O39" s="119" t="s">
        <v>1815</v>
      </c>
      <c r="P39" s="155">
        <v>11794.27</v>
      </c>
      <c r="Q39" s="155">
        <v>0</v>
      </c>
      <c r="R39" s="345">
        <v>0</v>
      </c>
      <c r="S39" s="155">
        <v>0</v>
      </c>
      <c r="T39" s="155">
        <v>11794.27</v>
      </c>
      <c r="U39" s="155">
        <v>570</v>
      </c>
      <c r="V39" s="120" t="s">
        <v>1820</v>
      </c>
      <c r="W39" s="120" t="s">
        <v>1821</v>
      </c>
      <c r="X39" s="155">
        <v>0</v>
      </c>
      <c r="Y39" s="155">
        <v>0</v>
      </c>
      <c r="Z39" s="156">
        <v>0</v>
      </c>
    </row>
    <row r="40" spans="2:26">
      <c r="B40" s="127" t="s">
        <v>1810</v>
      </c>
      <c r="C40" s="119" t="s">
        <v>1810</v>
      </c>
      <c r="D40" s="119" t="s">
        <v>1810</v>
      </c>
      <c r="F40" s="119" t="s">
        <v>391</v>
      </c>
      <c r="G40" s="119" t="s">
        <v>1812</v>
      </c>
      <c r="H40" s="119" t="s">
        <v>1900</v>
      </c>
      <c r="I40" s="119" t="s">
        <v>1901</v>
      </c>
      <c r="J40" s="119" t="s">
        <v>1815</v>
      </c>
      <c r="K40" s="119" t="s">
        <v>1816</v>
      </c>
      <c r="L40" s="119" t="s">
        <v>1817</v>
      </c>
      <c r="M40" s="119" t="s">
        <v>1818</v>
      </c>
      <c r="N40" s="119" t="s">
        <v>1819</v>
      </c>
      <c r="O40" s="119" t="s">
        <v>1815</v>
      </c>
      <c r="P40" s="155">
        <v>127253.96</v>
      </c>
      <c r="Q40" s="155">
        <v>0</v>
      </c>
      <c r="R40" s="345">
        <v>0</v>
      </c>
      <c r="S40" s="155">
        <v>0</v>
      </c>
      <c r="T40" s="155">
        <v>127253.96</v>
      </c>
      <c r="U40" s="155">
        <v>6150</v>
      </c>
      <c r="V40" s="120" t="s">
        <v>1820</v>
      </c>
      <c r="W40" s="120" t="s">
        <v>1821</v>
      </c>
      <c r="X40" s="155">
        <v>0</v>
      </c>
      <c r="Y40" s="155">
        <v>0</v>
      </c>
      <c r="Z40" s="156">
        <v>0</v>
      </c>
    </row>
    <row r="41" spans="2:26">
      <c r="B41" s="127" t="s">
        <v>1810</v>
      </c>
      <c r="C41" s="119" t="s">
        <v>1810</v>
      </c>
      <c r="D41" s="119" t="s">
        <v>1810</v>
      </c>
      <c r="E41" s="119" t="s">
        <v>391</v>
      </c>
      <c r="F41" s="119" t="s">
        <v>391</v>
      </c>
      <c r="G41" s="119" t="s">
        <v>1812</v>
      </c>
      <c r="H41" s="119" t="s">
        <v>1902</v>
      </c>
      <c r="I41" s="119" t="s">
        <v>1903</v>
      </c>
      <c r="J41" s="119" t="s">
        <v>1815</v>
      </c>
      <c r="K41" s="119" t="s">
        <v>1816</v>
      </c>
      <c r="L41" s="119" t="s">
        <v>1817</v>
      </c>
      <c r="M41" s="119" t="s">
        <v>1818</v>
      </c>
      <c r="N41" s="119" t="s">
        <v>1819</v>
      </c>
      <c r="O41" s="119" t="s">
        <v>1815</v>
      </c>
      <c r="P41" s="155">
        <v>194501.98</v>
      </c>
      <c r="Q41" s="155">
        <v>0</v>
      </c>
      <c r="R41" s="345">
        <v>0</v>
      </c>
      <c r="S41" s="155">
        <v>0</v>
      </c>
      <c r="T41" s="155">
        <v>194501.98</v>
      </c>
      <c r="U41" s="155">
        <v>0</v>
      </c>
      <c r="V41" s="120" t="s">
        <v>1820</v>
      </c>
      <c r="W41" s="120" t="s">
        <v>1821</v>
      </c>
      <c r="X41" s="155">
        <v>0</v>
      </c>
      <c r="Y41" s="155">
        <v>0</v>
      </c>
      <c r="Z41" s="156">
        <v>0</v>
      </c>
    </row>
    <row r="42" spans="2:26">
      <c r="B42" s="127" t="s">
        <v>1810</v>
      </c>
      <c r="C42" s="119" t="s">
        <v>1810</v>
      </c>
      <c r="D42" s="119" t="s">
        <v>1810</v>
      </c>
      <c r="E42" s="119" t="s">
        <v>391</v>
      </c>
      <c r="F42" s="119" t="s">
        <v>391</v>
      </c>
      <c r="G42" s="119" t="s">
        <v>1812</v>
      </c>
      <c r="H42" s="119" t="s">
        <v>1904</v>
      </c>
      <c r="I42" s="119" t="s">
        <v>1905</v>
      </c>
      <c r="J42" s="119" t="s">
        <v>1815</v>
      </c>
      <c r="K42" s="119" t="s">
        <v>1816</v>
      </c>
      <c r="L42" s="119" t="s">
        <v>1817</v>
      </c>
      <c r="M42" s="119" t="s">
        <v>1818</v>
      </c>
      <c r="N42" s="119" t="s">
        <v>1819</v>
      </c>
      <c r="O42" s="119" t="s">
        <v>1815</v>
      </c>
      <c r="P42" s="155">
        <v>127253.96</v>
      </c>
      <c r="Q42" s="155">
        <v>0</v>
      </c>
      <c r="R42" s="345">
        <v>0</v>
      </c>
      <c r="S42" s="155">
        <v>0</v>
      </c>
      <c r="T42" s="155">
        <v>127253.96</v>
      </c>
      <c r="U42" s="155">
        <v>6150</v>
      </c>
      <c r="V42" s="120" t="s">
        <v>1820</v>
      </c>
      <c r="W42" s="120" t="s">
        <v>1821</v>
      </c>
      <c r="X42" s="155">
        <v>0</v>
      </c>
      <c r="Y42" s="155">
        <v>0</v>
      </c>
      <c r="Z42" s="156">
        <v>0</v>
      </c>
    </row>
    <row r="43" spans="2:26">
      <c r="B43" s="127" t="s">
        <v>1810</v>
      </c>
      <c r="C43" s="119" t="s">
        <v>1810</v>
      </c>
      <c r="D43" s="119" t="s">
        <v>1810</v>
      </c>
      <c r="E43" s="119" t="s">
        <v>391</v>
      </c>
      <c r="F43" s="119" t="s">
        <v>391</v>
      </c>
      <c r="G43" s="119" t="s">
        <v>1812</v>
      </c>
      <c r="H43" s="119" t="s">
        <v>1906</v>
      </c>
      <c r="I43" s="119" t="s">
        <v>1907</v>
      </c>
      <c r="J43" s="119" t="s">
        <v>1815</v>
      </c>
      <c r="K43" s="119" t="s">
        <v>1816</v>
      </c>
      <c r="L43" s="119" t="s">
        <v>1817</v>
      </c>
      <c r="M43" s="119" t="s">
        <v>1818</v>
      </c>
      <c r="N43" s="119" t="s">
        <v>1819</v>
      </c>
      <c r="O43" s="119" t="s">
        <v>1815</v>
      </c>
      <c r="P43" s="155">
        <v>127253.96</v>
      </c>
      <c r="Q43" s="155">
        <v>0</v>
      </c>
      <c r="R43" s="345">
        <v>0</v>
      </c>
      <c r="S43" s="155">
        <v>0</v>
      </c>
      <c r="T43" s="155">
        <v>127253.96</v>
      </c>
      <c r="U43" s="155">
        <v>0</v>
      </c>
      <c r="V43" s="120" t="s">
        <v>1820</v>
      </c>
      <c r="W43" s="120" t="s">
        <v>1821</v>
      </c>
      <c r="X43" s="155">
        <v>0</v>
      </c>
      <c r="Y43" s="155">
        <v>0</v>
      </c>
      <c r="Z43" s="156">
        <v>0</v>
      </c>
    </row>
    <row r="44" spans="2:26">
      <c r="B44" s="127" t="s">
        <v>1810</v>
      </c>
      <c r="C44" s="119" t="s">
        <v>1810</v>
      </c>
      <c r="D44" s="119" t="s">
        <v>1810</v>
      </c>
      <c r="E44" s="119" t="s">
        <v>391</v>
      </c>
      <c r="F44" s="119" t="s">
        <v>391</v>
      </c>
      <c r="G44" s="119" t="s">
        <v>1812</v>
      </c>
      <c r="H44" s="119" t="s">
        <v>1908</v>
      </c>
      <c r="I44" s="119" t="s">
        <v>1909</v>
      </c>
      <c r="J44" s="119" t="s">
        <v>1815</v>
      </c>
      <c r="K44" s="119" t="s">
        <v>1816</v>
      </c>
      <c r="L44" s="119" t="s">
        <v>1817</v>
      </c>
      <c r="M44" s="119" t="s">
        <v>1818</v>
      </c>
      <c r="N44" s="119" t="s">
        <v>1819</v>
      </c>
      <c r="O44" s="119" t="s">
        <v>1815</v>
      </c>
      <c r="P44" s="155">
        <v>127253.96</v>
      </c>
      <c r="Q44" s="155">
        <v>0</v>
      </c>
      <c r="R44" s="345">
        <v>0</v>
      </c>
      <c r="S44" s="155">
        <v>0</v>
      </c>
      <c r="T44" s="155">
        <v>127253.96</v>
      </c>
      <c r="U44" s="155">
        <v>0</v>
      </c>
      <c r="V44" s="120" t="s">
        <v>1820</v>
      </c>
      <c r="W44" s="120" t="s">
        <v>1821</v>
      </c>
      <c r="X44" s="155">
        <v>0</v>
      </c>
      <c r="Y44" s="155">
        <v>0</v>
      </c>
      <c r="Z44" s="156">
        <v>0</v>
      </c>
    </row>
    <row r="45" spans="2:26">
      <c r="B45" s="127" t="s">
        <v>1810</v>
      </c>
      <c r="C45" s="119" t="s">
        <v>1810</v>
      </c>
      <c r="D45" s="119" t="s">
        <v>1810</v>
      </c>
      <c r="E45" s="119" t="s">
        <v>1910</v>
      </c>
      <c r="F45" s="119" t="s">
        <v>1910</v>
      </c>
      <c r="G45" s="119" t="s">
        <v>1812</v>
      </c>
      <c r="H45" s="119" t="s">
        <v>1911</v>
      </c>
      <c r="I45" s="119" t="s">
        <v>1912</v>
      </c>
      <c r="J45" s="119" t="s">
        <v>1815</v>
      </c>
      <c r="K45" s="119" t="s">
        <v>1816</v>
      </c>
      <c r="L45" s="119" t="s">
        <v>1817</v>
      </c>
      <c r="M45" s="119" t="s">
        <v>1818</v>
      </c>
      <c r="N45" s="119" t="s">
        <v>1819</v>
      </c>
      <c r="O45" s="119" t="s">
        <v>1815</v>
      </c>
      <c r="P45" s="155">
        <v>129323.13</v>
      </c>
      <c r="Q45" s="155">
        <v>0</v>
      </c>
      <c r="R45" s="345">
        <v>0</v>
      </c>
      <c r="S45" s="155">
        <v>0</v>
      </c>
      <c r="T45" s="155">
        <v>129323.13</v>
      </c>
      <c r="U45" s="155">
        <v>0</v>
      </c>
      <c r="V45" s="120" t="s">
        <v>1820</v>
      </c>
      <c r="W45" s="120" t="s">
        <v>1821</v>
      </c>
      <c r="X45" s="155">
        <v>0</v>
      </c>
      <c r="Y45" s="155">
        <v>0</v>
      </c>
      <c r="Z45" s="156">
        <v>0</v>
      </c>
    </row>
    <row r="46" spans="2:26">
      <c r="B46" s="127" t="s">
        <v>1810</v>
      </c>
      <c r="C46" s="119" t="s">
        <v>1810</v>
      </c>
      <c r="D46" s="119" t="s">
        <v>1810</v>
      </c>
      <c r="E46" s="119" t="s">
        <v>1825</v>
      </c>
      <c r="F46" s="119" t="s">
        <v>1825</v>
      </c>
      <c r="G46" s="119" t="s">
        <v>1812</v>
      </c>
      <c r="H46" s="119" t="s">
        <v>1913</v>
      </c>
      <c r="I46" s="119" t="s">
        <v>1914</v>
      </c>
      <c r="J46" s="119" t="s">
        <v>1815</v>
      </c>
      <c r="K46" s="119" t="s">
        <v>1816</v>
      </c>
      <c r="L46" s="119" t="s">
        <v>1817</v>
      </c>
      <c r="M46" s="119" t="s">
        <v>1818</v>
      </c>
      <c r="N46" s="119" t="s">
        <v>1819</v>
      </c>
      <c r="O46" s="119" t="s">
        <v>1815</v>
      </c>
      <c r="P46" s="155">
        <v>53800</v>
      </c>
      <c r="Q46" s="155">
        <v>0</v>
      </c>
      <c r="R46" s="345">
        <v>0</v>
      </c>
      <c r="S46" s="155">
        <v>8608</v>
      </c>
      <c r="T46" s="155">
        <v>62408</v>
      </c>
      <c r="U46" s="155">
        <v>0</v>
      </c>
      <c r="V46" s="120" t="s">
        <v>1828</v>
      </c>
      <c r="W46" s="120" t="s">
        <v>1821</v>
      </c>
      <c r="X46" s="155">
        <v>0</v>
      </c>
      <c r="Y46" s="155">
        <v>8608</v>
      </c>
      <c r="Z46" s="156">
        <v>0</v>
      </c>
    </row>
    <row r="47" spans="2:26">
      <c r="B47" s="127" t="s">
        <v>1810</v>
      </c>
      <c r="C47" s="119" t="s">
        <v>1810</v>
      </c>
      <c r="D47" s="119" t="s">
        <v>1810</v>
      </c>
      <c r="E47" s="119" t="s">
        <v>1825</v>
      </c>
      <c r="F47" s="119" t="s">
        <v>1825</v>
      </c>
      <c r="G47" s="119" t="s">
        <v>1812</v>
      </c>
      <c r="H47" s="119" t="s">
        <v>1915</v>
      </c>
      <c r="I47" s="119" t="s">
        <v>1916</v>
      </c>
      <c r="J47" s="119" t="s">
        <v>1815</v>
      </c>
      <c r="K47" s="119" t="s">
        <v>1816</v>
      </c>
      <c r="L47" s="119" t="s">
        <v>1817</v>
      </c>
      <c r="M47" s="119" t="s">
        <v>1818</v>
      </c>
      <c r="N47" s="119" t="s">
        <v>1819</v>
      </c>
      <c r="O47" s="119" t="s">
        <v>1815</v>
      </c>
      <c r="P47" s="155">
        <v>53800</v>
      </c>
      <c r="Q47" s="155">
        <v>0</v>
      </c>
      <c r="R47" s="345">
        <v>0</v>
      </c>
      <c r="S47" s="155">
        <v>8608</v>
      </c>
      <c r="T47" s="155">
        <v>62408</v>
      </c>
      <c r="U47" s="155">
        <v>0</v>
      </c>
      <c r="V47" s="120" t="s">
        <v>1828</v>
      </c>
      <c r="W47" s="120" t="s">
        <v>1821</v>
      </c>
      <c r="X47" s="155">
        <v>0</v>
      </c>
      <c r="Y47" s="155">
        <v>8608</v>
      </c>
      <c r="Z47" s="156">
        <v>0</v>
      </c>
    </row>
    <row r="48" spans="2:26">
      <c r="B48" s="127" t="s">
        <v>1810</v>
      </c>
      <c r="C48" s="119" t="s">
        <v>1810</v>
      </c>
      <c r="D48" s="119" t="s">
        <v>1810</v>
      </c>
      <c r="E48" s="119" t="s">
        <v>1825</v>
      </c>
      <c r="F48" s="119" t="s">
        <v>1825</v>
      </c>
      <c r="G48" s="119" t="s">
        <v>1812</v>
      </c>
      <c r="H48" s="119" t="s">
        <v>1917</v>
      </c>
      <c r="I48" s="119" t="s">
        <v>1918</v>
      </c>
      <c r="J48" s="119" t="s">
        <v>1815</v>
      </c>
      <c r="K48" s="119" t="s">
        <v>1816</v>
      </c>
      <c r="L48" s="119" t="s">
        <v>1817</v>
      </c>
      <c r="M48" s="119" t="s">
        <v>1818</v>
      </c>
      <c r="N48" s="119" t="s">
        <v>1819</v>
      </c>
      <c r="O48" s="119" t="s">
        <v>1815</v>
      </c>
      <c r="P48" s="155">
        <v>53800</v>
      </c>
      <c r="Q48" s="155">
        <v>0</v>
      </c>
      <c r="R48" s="345">
        <v>0</v>
      </c>
      <c r="S48" s="155">
        <v>8608</v>
      </c>
      <c r="T48" s="155">
        <v>62408</v>
      </c>
      <c r="U48" s="155">
        <v>0</v>
      </c>
      <c r="V48" s="120" t="s">
        <v>1828</v>
      </c>
      <c r="W48" s="120" t="s">
        <v>1821</v>
      </c>
      <c r="X48" s="155">
        <v>0</v>
      </c>
      <c r="Y48" s="155">
        <v>8608</v>
      </c>
      <c r="Z48" s="156">
        <v>0</v>
      </c>
    </row>
    <row r="49" spans="2:26">
      <c r="B49" s="127" t="s">
        <v>1810</v>
      </c>
      <c r="C49" s="119" t="s">
        <v>1810</v>
      </c>
      <c r="D49" s="119" t="s">
        <v>1810</v>
      </c>
      <c r="E49" s="119" t="s">
        <v>1833</v>
      </c>
      <c r="F49" s="119" t="s">
        <v>1833</v>
      </c>
      <c r="G49" s="119" t="s">
        <v>1812</v>
      </c>
      <c r="H49" s="119" t="s">
        <v>1919</v>
      </c>
      <c r="I49" s="119" t="s">
        <v>1920</v>
      </c>
      <c r="J49" s="119" t="s">
        <v>1815</v>
      </c>
      <c r="K49" s="119" t="s">
        <v>1816</v>
      </c>
      <c r="L49" s="119" t="s">
        <v>1817</v>
      </c>
      <c r="M49" s="119" t="s">
        <v>1818</v>
      </c>
      <c r="N49" s="119" t="s">
        <v>1819</v>
      </c>
      <c r="O49" s="119" t="s">
        <v>1815</v>
      </c>
      <c r="P49" s="155">
        <v>16000</v>
      </c>
      <c r="Q49" s="155">
        <v>0</v>
      </c>
      <c r="R49" s="345">
        <v>0</v>
      </c>
      <c r="S49" s="155">
        <v>2560</v>
      </c>
      <c r="T49" s="155">
        <v>18560</v>
      </c>
      <c r="U49" s="155">
        <v>0</v>
      </c>
      <c r="V49" s="120" t="s">
        <v>1828</v>
      </c>
      <c r="W49" s="120" t="s">
        <v>1821</v>
      </c>
      <c r="X49" s="155">
        <v>0</v>
      </c>
      <c r="Y49" s="155">
        <v>2560</v>
      </c>
      <c r="Z49" s="156">
        <v>0</v>
      </c>
    </row>
    <row r="50" spans="2:26">
      <c r="B50" s="127" t="s">
        <v>1810</v>
      </c>
      <c r="C50" s="119" t="s">
        <v>1810</v>
      </c>
      <c r="D50" s="119" t="s">
        <v>1810</v>
      </c>
      <c r="E50" s="119" t="s">
        <v>1833</v>
      </c>
      <c r="F50" s="119" t="s">
        <v>1833</v>
      </c>
      <c r="G50" s="119" t="s">
        <v>1812</v>
      </c>
      <c r="H50" s="119" t="s">
        <v>1921</v>
      </c>
      <c r="I50" s="119" t="s">
        <v>1922</v>
      </c>
      <c r="J50" s="119" t="s">
        <v>1815</v>
      </c>
      <c r="K50" s="119" t="s">
        <v>1816</v>
      </c>
      <c r="L50" s="119" t="s">
        <v>1817</v>
      </c>
      <c r="M50" s="119" t="s">
        <v>1818</v>
      </c>
      <c r="N50" s="119" t="s">
        <v>1819</v>
      </c>
      <c r="O50" s="119" t="s">
        <v>1815</v>
      </c>
      <c r="P50" s="155">
        <v>16000</v>
      </c>
      <c r="Q50" s="155">
        <v>0</v>
      </c>
      <c r="R50" s="345">
        <v>0</v>
      </c>
      <c r="S50" s="155">
        <v>2560</v>
      </c>
      <c r="T50" s="155">
        <v>18560</v>
      </c>
      <c r="U50" s="155">
        <v>0</v>
      </c>
      <c r="V50" s="120" t="s">
        <v>1828</v>
      </c>
      <c r="W50" s="120" t="s">
        <v>1821</v>
      </c>
      <c r="X50" s="155">
        <v>0</v>
      </c>
      <c r="Y50" s="155">
        <v>2560</v>
      </c>
      <c r="Z50" s="156">
        <v>0</v>
      </c>
    </row>
    <row r="51" spans="2:26">
      <c r="B51" s="127" t="s">
        <v>1810</v>
      </c>
      <c r="C51" s="119" t="s">
        <v>1810</v>
      </c>
      <c r="D51" s="119" t="s">
        <v>1810</v>
      </c>
      <c r="E51" s="119" t="s">
        <v>1923</v>
      </c>
      <c r="F51" s="119" t="s">
        <v>1923</v>
      </c>
      <c r="G51" s="119" t="s">
        <v>1812</v>
      </c>
      <c r="H51" s="119" t="s">
        <v>1924</v>
      </c>
      <c r="I51" s="119" t="s">
        <v>1925</v>
      </c>
      <c r="J51" s="119" t="s">
        <v>1815</v>
      </c>
      <c r="K51" s="119" t="s">
        <v>1816</v>
      </c>
      <c r="L51" s="119" t="s">
        <v>1817</v>
      </c>
      <c r="M51" s="119" t="s">
        <v>1818</v>
      </c>
      <c r="N51" s="119" t="s">
        <v>1819</v>
      </c>
      <c r="O51" s="119" t="s">
        <v>1815</v>
      </c>
      <c r="P51" s="155">
        <v>840</v>
      </c>
      <c r="Q51" s="155">
        <v>0</v>
      </c>
      <c r="R51" s="345">
        <v>0</v>
      </c>
      <c r="S51" s="155">
        <v>134.4</v>
      </c>
      <c r="T51" s="155">
        <v>974.4</v>
      </c>
      <c r="U51" s="155">
        <v>0</v>
      </c>
      <c r="V51" s="120" t="s">
        <v>1828</v>
      </c>
      <c r="W51" s="120" t="s">
        <v>1821</v>
      </c>
      <c r="X51" s="155">
        <v>0</v>
      </c>
      <c r="Y51" s="155">
        <v>134.4</v>
      </c>
      <c r="Z51" s="156">
        <v>0</v>
      </c>
    </row>
    <row r="52" spans="2:26">
      <c r="B52" s="127" t="s">
        <v>1810</v>
      </c>
      <c r="C52" s="119" t="s">
        <v>1810</v>
      </c>
      <c r="D52" s="119" t="s">
        <v>1810</v>
      </c>
      <c r="E52" s="119" t="s">
        <v>1923</v>
      </c>
      <c r="F52" s="119" t="s">
        <v>1923</v>
      </c>
      <c r="G52" s="119" t="s">
        <v>1812</v>
      </c>
      <c r="H52" s="119" t="s">
        <v>1926</v>
      </c>
      <c r="I52" s="119" t="s">
        <v>1927</v>
      </c>
      <c r="J52" s="119" t="s">
        <v>1815</v>
      </c>
      <c r="K52" s="119" t="s">
        <v>1816</v>
      </c>
      <c r="L52" s="119" t="s">
        <v>1817</v>
      </c>
      <c r="M52" s="119" t="s">
        <v>1818</v>
      </c>
      <c r="N52" s="119" t="s">
        <v>1819</v>
      </c>
      <c r="O52" s="119" t="s">
        <v>1815</v>
      </c>
      <c r="P52" s="155">
        <v>340</v>
      </c>
      <c r="Q52" s="155">
        <v>0</v>
      </c>
      <c r="R52" s="345">
        <v>0</v>
      </c>
      <c r="S52" s="155">
        <v>54.4</v>
      </c>
      <c r="T52" s="155">
        <v>394.4</v>
      </c>
      <c r="U52" s="155">
        <v>0</v>
      </c>
      <c r="V52" s="120" t="s">
        <v>1828</v>
      </c>
      <c r="W52" s="120" t="s">
        <v>1821</v>
      </c>
      <c r="X52" s="155">
        <v>0</v>
      </c>
      <c r="Y52" s="155">
        <v>54.4</v>
      </c>
      <c r="Z52" s="156">
        <v>0</v>
      </c>
    </row>
    <row r="53" spans="2:26">
      <c r="B53" s="127" t="s">
        <v>1810</v>
      </c>
      <c r="C53" s="119" t="s">
        <v>1810</v>
      </c>
      <c r="D53" s="119" t="s">
        <v>1810</v>
      </c>
      <c r="E53" s="119" t="s">
        <v>1923</v>
      </c>
      <c r="F53" s="119" t="s">
        <v>1923</v>
      </c>
      <c r="G53" s="119" t="s">
        <v>1812</v>
      </c>
      <c r="H53" s="119" t="s">
        <v>1928</v>
      </c>
      <c r="I53" s="119" t="s">
        <v>1929</v>
      </c>
      <c r="J53" s="119" t="s">
        <v>1815</v>
      </c>
      <c r="K53" s="119" t="s">
        <v>1816</v>
      </c>
      <c r="L53" s="119" t="s">
        <v>1817</v>
      </c>
      <c r="M53" s="119" t="s">
        <v>1818</v>
      </c>
      <c r="N53" s="119" t="s">
        <v>1819</v>
      </c>
      <c r="O53" s="119" t="s">
        <v>1815</v>
      </c>
      <c r="P53" s="155">
        <v>1440</v>
      </c>
      <c r="Q53" s="155">
        <v>0</v>
      </c>
      <c r="R53" s="345">
        <v>0</v>
      </c>
      <c r="S53" s="155">
        <v>230.4</v>
      </c>
      <c r="T53" s="155">
        <v>1670.4</v>
      </c>
      <c r="U53" s="155">
        <v>0</v>
      </c>
      <c r="V53" s="120" t="s">
        <v>1828</v>
      </c>
      <c r="W53" s="120" t="s">
        <v>1821</v>
      </c>
      <c r="X53" s="155">
        <v>0</v>
      </c>
      <c r="Y53" s="155">
        <v>230.4</v>
      </c>
      <c r="Z53" s="156">
        <v>0</v>
      </c>
    </row>
    <row r="54" spans="2:26">
      <c r="B54" s="127" t="s">
        <v>1810</v>
      </c>
      <c r="C54" s="119" t="s">
        <v>1810</v>
      </c>
      <c r="D54" s="119" t="s">
        <v>1810</v>
      </c>
      <c r="E54" s="119" t="s">
        <v>1923</v>
      </c>
      <c r="F54" s="119" t="s">
        <v>1923</v>
      </c>
      <c r="G54" s="119" t="s">
        <v>1812</v>
      </c>
      <c r="H54" s="119" t="s">
        <v>1930</v>
      </c>
      <c r="I54" s="119" t="s">
        <v>1931</v>
      </c>
      <c r="J54" s="119" t="s">
        <v>1815</v>
      </c>
      <c r="K54" s="119" t="s">
        <v>1816</v>
      </c>
      <c r="L54" s="119" t="s">
        <v>1817</v>
      </c>
      <c r="M54" s="119" t="s">
        <v>1818</v>
      </c>
      <c r="N54" s="119" t="s">
        <v>1819</v>
      </c>
      <c r="O54" s="119" t="s">
        <v>1815</v>
      </c>
      <c r="P54" s="155">
        <v>1200</v>
      </c>
      <c r="Q54" s="155">
        <v>0</v>
      </c>
      <c r="R54" s="345">
        <v>0</v>
      </c>
      <c r="S54" s="155">
        <v>192</v>
      </c>
      <c r="T54" s="155">
        <v>1392</v>
      </c>
      <c r="U54" s="155">
        <v>0</v>
      </c>
      <c r="V54" s="120" t="s">
        <v>1828</v>
      </c>
      <c r="W54" s="120" t="s">
        <v>1821</v>
      </c>
      <c r="X54" s="155">
        <v>0</v>
      </c>
      <c r="Y54" s="155">
        <v>192</v>
      </c>
      <c r="Z54" s="156">
        <v>0</v>
      </c>
    </row>
    <row r="55" spans="2:26">
      <c r="B55" s="127" t="s">
        <v>1810</v>
      </c>
      <c r="C55" s="119" t="s">
        <v>1810</v>
      </c>
      <c r="D55" s="119" t="s">
        <v>1810</v>
      </c>
      <c r="E55" s="119" t="s">
        <v>1923</v>
      </c>
      <c r="F55" s="119" t="s">
        <v>1923</v>
      </c>
      <c r="G55" s="119" t="s">
        <v>1812</v>
      </c>
      <c r="H55" s="119" t="s">
        <v>1932</v>
      </c>
      <c r="I55" s="119" t="s">
        <v>1933</v>
      </c>
      <c r="J55" s="119" t="s">
        <v>1815</v>
      </c>
      <c r="K55" s="119" t="s">
        <v>1816</v>
      </c>
      <c r="L55" s="119" t="s">
        <v>1817</v>
      </c>
      <c r="M55" s="119" t="s">
        <v>1818</v>
      </c>
      <c r="N55" s="119" t="s">
        <v>1819</v>
      </c>
      <c r="O55" s="119" t="s">
        <v>1815</v>
      </c>
      <c r="P55" s="155">
        <v>600</v>
      </c>
      <c r="Q55" s="155">
        <v>0</v>
      </c>
      <c r="R55" s="345">
        <v>0</v>
      </c>
      <c r="S55" s="155">
        <v>96</v>
      </c>
      <c r="T55" s="155">
        <v>696</v>
      </c>
      <c r="U55" s="155">
        <v>0</v>
      </c>
      <c r="V55" s="120" t="s">
        <v>1828</v>
      </c>
      <c r="W55" s="120" t="s">
        <v>1821</v>
      </c>
      <c r="X55" s="155">
        <v>0</v>
      </c>
      <c r="Y55" s="155">
        <v>96</v>
      </c>
      <c r="Z55" s="156">
        <v>0</v>
      </c>
    </row>
    <row r="56" spans="2:26">
      <c r="B56" s="127" t="s">
        <v>1810</v>
      </c>
      <c r="C56" s="119" t="s">
        <v>1810</v>
      </c>
      <c r="D56" s="119" t="s">
        <v>1810</v>
      </c>
      <c r="E56" s="119" t="s">
        <v>1923</v>
      </c>
      <c r="F56" s="119" t="s">
        <v>1923</v>
      </c>
      <c r="G56" s="119" t="s">
        <v>1812</v>
      </c>
      <c r="H56" s="119" t="s">
        <v>1934</v>
      </c>
      <c r="I56" s="119" t="s">
        <v>1935</v>
      </c>
      <c r="J56" s="119" t="s">
        <v>1815</v>
      </c>
      <c r="K56" s="119" t="s">
        <v>1816</v>
      </c>
      <c r="L56" s="119" t="s">
        <v>1817</v>
      </c>
      <c r="M56" s="119" t="s">
        <v>1818</v>
      </c>
      <c r="N56" s="119" t="s">
        <v>1819</v>
      </c>
      <c r="O56" s="119" t="s">
        <v>1815</v>
      </c>
      <c r="P56" s="155">
        <v>720</v>
      </c>
      <c r="Q56" s="155">
        <v>0</v>
      </c>
      <c r="R56" s="345">
        <v>0</v>
      </c>
      <c r="S56" s="155">
        <v>115.2</v>
      </c>
      <c r="T56" s="155">
        <v>835.2</v>
      </c>
      <c r="U56" s="155">
        <v>0</v>
      </c>
      <c r="V56" s="120" t="s">
        <v>1828</v>
      </c>
      <c r="W56" s="120" t="s">
        <v>1821</v>
      </c>
      <c r="X56" s="155">
        <v>0</v>
      </c>
      <c r="Y56" s="155">
        <v>115.2</v>
      </c>
      <c r="Z56" s="156">
        <v>0</v>
      </c>
    </row>
    <row r="57" spans="2:26">
      <c r="B57" s="127" t="s">
        <v>1810</v>
      </c>
      <c r="C57" s="119" t="s">
        <v>1810</v>
      </c>
      <c r="D57" s="119" t="s">
        <v>1810</v>
      </c>
      <c r="E57" s="119" t="s">
        <v>1923</v>
      </c>
      <c r="F57" s="119" t="s">
        <v>1923</v>
      </c>
      <c r="G57" s="119" t="s">
        <v>1812</v>
      </c>
      <c r="H57" s="119" t="s">
        <v>1936</v>
      </c>
      <c r="I57" s="119" t="s">
        <v>1937</v>
      </c>
      <c r="J57" s="119" t="s">
        <v>1815</v>
      </c>
      <c r="K57" s="119" t="s">
        <v>1816</v>
      </c>
      <c r="L57" s="119" t="s">
        <v>1817</v>
      </c>
      <c r="M57" s="119" t="s">
        <v>1818</v>
      </c>
      <c r="N57" s="119" t="s">
        <v>1819</v>
      </c>
      <c r="O57" s="119" t="s">
        <v>1815</v>
      </c>
      <c r="P57" s="155">
        <v>960</v>
      </c>
      <c r="Q57" s="155">
        <v>0</v>
      </c>
      <c r="R57" s="345">
        <v>0</v>
      </c>
      <c r="S57" s="155">
        <v>153.6</v>
      </c>
      <c r="T57" s="155">
        <v>1113.5999999999999</v>
      </c>
      <c r="U57" s="155">
        <v>0</v>
      </c>
      <c r="V57" s="120" t="s">
        <v>1828</v>
      </c>
      <c r="W57" s="120" t="s">
        <v>1821</v>
      </c>
      <c r="X57" s="155">
        <v>0</v>
      </c>
      <c r="Y57" s="155">
        <v>153.6</v>
      </c>
      <c r="Z57" s="156">
        <v>0</v>
      </c>
    </row>
    <row r="58" spans="2:26">
      <c r="B58" s="127" t="s">
        <v>1810</v>
      </c>
      <c r="C58" s="119" t="s">
        <v>1810</v>
      </c>
      <c r="D58" s="119" t="s">
        <v>1810</v>
      </c>
      <c r="E58" s="119" t="s">
        <v>1923</v>
      </c>
      <c r="F58" s="119" t="s">
        <v>1923</v>
      </c>
      <c r="G58" s="119" t="s">
        <v>1812</v>
      </c>
      <c r="H58" s="119" t="s">
        <v>1938</v>
      </c>
      <c r="I58" s="119" t="s">
        <v>1939</v>
      </c>
      <c r="J58" s="119" t="s">
        <v>1815</v>
      </c>
      <c r="K58" s="119" t="s">
        <v>1816</v>
      </c>
      <c r="L58" s="119" t="s">
        <v>1817</v>
      </c>
      <c r="M58" s="119" t="s">
        <v>1818</v>
      </c>
      <c r="N58" s="119" t="s">
        <v>1819</v>
      </c>
      <c r="O58" s="119" t="s">
        <v>1815</v>
      </c>
      <c r="P58" s="155">
        <v>960</v>
      </c>
      <c r="Q58" s="155">
        <v>0</v>
      </c>
      <c r="R58" s="345">
        <v>0</v>
      </c>
      <c r="S58" s="155">
        <v>153.6</v>
      </c>
      <c r="T58" s="155">
        <v>1113.5999999999999</v>
      </c>
      <c r="U58" s="155">
        <v>0</v>
      </c>
      <c r="V58" s="120" t="s">
        <v>1828</v>
      </c>
      <c r="W58" s="120" t="s">
        <v>1821</v>
      </c>
      <c r="X58" s="155">
        <v>0</v>
      </c>
      <c r="Y58" s="155">
        <v>153.6</v>
      </c>
      <c r="Z58" s="156">
        <v>0</v>
      </c>
    </row>
    <row r="59" spans="2:26">
      <c r="B59" s="127" t="s">
        <v>1810</v>
      </c>
      <c r="C59" s="119" t="s">
        <v>1810</v>
      </c>
      <c r="D59" s="119" t="s">
        <v>1810</v>
      </c>
      <c r="E59" s="119" t="s">
        <v>1923</v>
      </c>
      <c r="F59" s="119" t="s">
        <v>1923</v>
      </c>
      <c r="G59" s="119" t="s">
        <v>1812</v>
      </c>
      <c r="H59" s="119" t="s">
        <v>1940</v>
      </c>
      <c r="I59" s="119" t="s">
        <v>1941</v>
      </c>
      <c r="J59" s="119" t="s">
        <v>1815</v>
      </c>
      <c r="K59" s="119" t="s">
        <v>1816</v>
      </c>
      <c r="L59" s="119" t="s">
        <v>1817</v>
      </c>
      <c r="M59" s="119" t="s">
        <v>1818</v>
      </c>
      <c r="N59" s="119" t="s">
        <v>1819</v>
      </c>
      <c r="O59" s="119" t="s">
        <v>1815</v>
      </c>
      <c r="P59" s="155">
        <v>360</v>
      </c>
      <c r="Q59" s="155">
        <v>0</v>
      </c>
      <c r="R59" s="345">
        <v>0</v>
      </c>
      <c r="S59" s="155">
        <v>57.6</v>
      </c>
      <c r="T59" s="155">
        <v>417.6</v>
      </c>
      <c r="U59" s="155">
        <v>0</v>
      </c>
      <c r="V59" s="120" t="s">
        <v>1828</v>
      </c>
      <c r="W59" s="120" t="s">
        <v>1821</v>
      </c>
      <c r="X59" s="155">
        <v>0</v>
      </c>
      <c r="Y59" s="155">
        <v>57.6</v>
      </c>
      <c r="Z59" s="156">
        <v>0</v>
      </c>
    </row>
    <row r="60" spans="2:26">
      <c r="B60" s="127" t="s">
        <v>1810</v>
      </c>
      <c r="C60" s="119" t="s">
        <v>1810</v>
      </c>
      <c r="D60" s="119" t="s">
        <v>1810</v>
      </c>
      <c r="E60" s="119" t="s">
        <v>1843</v>
      </c>
      <c r="F60" s="119" t="s">
        <v>1843</v>
      </c>
      <c r="G60" s="119" t="s">
        <v>1812</v>
      </c>
      <c r="H60" s="119" t="s">
        <v>1942</v>
      </c>
      <c r="I60" s="119" t="s">
        <v>1943</v>
      </c>
      <c r="J60" s="119" t="s">
        <v>1944</v>
      </c>
      <c r="K60" s="119" t="s">
        <v>1816</v>
      </c>
      <c r="L60" s="119" t="s">
        <v>1817</v>
      </c>
      <c r="M60" s="119" t="s">
        <v>1818</v>
      </c>
      <c r="N60" s="119" t="s">
        <v>1819</v>
      </c>
      <c r="O60" s="119" t="s">
        <v>1944</v>
      </c>
      <c r="P60" s="155">
        <v>22667.200000000001</v>
      </c>
      <c r="Q60" s="155">
        <v>0</v>
      </c>
      <c r="R60" s="345">
        <v>0</v>
      </c>
      <c r="S60" s="155">
        <v>3626.75</v>
      </c>
      <c r="T60" s="155">
        <v>26293.95</v>
      </c>
      <c r="U60" s="155">
        <v>0</v>
      </c>
      <c r="V60" s="120" t="s">
        <v>1828</v>
      </c>
      <c r="W60" s="120" t="s">
        <v>1821</v>
      </c>
      <c r="X60" s="155">
        <v>0</v>
      </c>
      <c r="Y60" s="155">
        <v>3626.75</v>
      </c>
      <c r="Z60" s="156">
        <v>0</v>
      </c>
    </row>
    <row r="61" spans="2:26">
      <c r="B61" s="127" t="s">
        <v>1810</v>
      </c>
      <c r="C61" s="119" t="s">
        <v>1810</v>
      </c>
      <c r="D61" s="119" t="s">
        <v>1810</v>
      </c>
      <c r="E61" s="119" t="s">
        <v>1833</v>
      </c>
      <c r="F61" s="119" t="s">
        <v>1833</v>
      </c>
      <c r="G61" s="119" t="s">
        <v>1812</v>
      </c>
      <c r="H61" s="119" t="s">
        <v>1945</v>
      </c>
      <c r="I61" s="119" t="s">
        <v>1946</v>
      </c>
      <c r="J61" s="119" t="s">
        <v>1944</v>
      </c>
      <c r="K61" s="119" t="s">
        <v>1816</v>
      </c>
      <c r="L61" s="119" t="s">
        <v>1817</v>
      </c>
      <c r="M61" s="119" t="s">
        <v>1818</v>
      </c>
      <c r="N61" s="119" t="s">
        <v>1819</v>
      </c>
      <c r="O61" s="119" t="s">
        <v>1944</v>
      </c>
      <c r="P61" s="155">
        <v>7000</v>
      </c>
      <c r="Q61" s="155">
        <v>0</v>
      </c>
      <c r="R61" s="345">
        <v>0</v>
      </c>
      <c r="S61" s="155">
        <v>1120</v>
      </c>
      <c r="T61" s="155">
        <v>8120</v>
      </c>
      <c r="U61" s="155">
        <v>0</v>
      </c>
      <c r="V61" s="120" t="s">
        <v>1828</v>
      </c>
      <c r="W61" s="120" t="s">
        <v>1821</v>
      </c>
      <c r="X61" s="155">
        <v>0</v>
      </c>
      <c r="Y61" s="155">
        <v>1120</v>
      </c>
      <c r="Z61" s="156">
        <v>0</v>
      </c>
    </row>
    <row r="62" spans="2:26">
      <c r="B62" s="127" t="s">
        <v>1810</v>
      </c>
      <c r="C62" s="119" t="s">
        <v>1810</v>
      </c>
      <c r="D62" s="119" t="s">
        <v>1810</v>
      </c>
      <c r="E62" s="119" t="s">
        <v>1833</v>
      </c>
      <c r="F62" s="119" t="s">
        <v>1833</v>
      </c>
      <c r="G62" s="119" t="s">
        <v>1812</v>
      </c>
      <c r="H62" s="119" t="s">
        <v>1947</v>
      </c>
      <c r="I62" s="119" t="s">
        <v>1948</v>
      </c>
      <c r="J62" s="119" t="s">
        <v>1944</v>
      </c>
      <c r="K62" s="119" t="s">
        <v>1816</v>
      </c>
      <c r="L62" s="119" t="s">
        <v>1817</v>
      </c>
      <c r="M62" s="119" t="s">
        <v>1818</v>
      </c>
      <c r="N62" s="119" t="s">
        <v>1819</v>
      </c>
      <c r="O62" s="119" t="s">
        <v>1944</v>
      </c>
      <c r="P62" s="155">
        <v>7000</v>
      </c>
      <c r="Q62" s="155">
        <v>0</v>
      </c>
      <c r="R62" s="345">
        <v>0</v>
      </c>
      <c r="S62" s="155">
        <v>1120</v>
      </c>
      <c r="T62" s="155">
        <v>8120</v>
      </c>
      <c r="U62" s="155">
        <v>0</v>
      </c>
      <c r="V62" s="120" t="s">
        <v>1828</v>
      </c>
      <c r="W62" s="120" t="s">
        <v>1821</v>
      </c>
      <c r="X62" s="155">
        <v>0</v>
      </c>
      <c r="Y62" s="155">
        <v>1120</v>
      </c>
      <c r="Z62" s="156">
        <v>0</v>
      </c>
    </row>
    <row r="63" spans="2:26">
      <c r="B63" s="127" t="s">
        <v>1810</v>
      </c>
      <c r="C63" s="119" t="s">
        <v>1810</v>
      </c>
      <c r="D63" s="119" t="s">
        <v>1810</v>
      </c>
      <c r="E63" s="119" t="s">
        <v>1833</v>
      </c>
      <c r="F63" s="119" t="s">
        <v>1833</v>
      </c>
      <c r="G63" s="119" t="s">
        <v>1812</v>
      </c>
      <c r="H63" s="119" t="s">
        <v>1949</v>
      </c>
      <c r="I63" s="119" t="s">
        <v>1950</v>
      </c>
      <c r="J63" s="119" t="s">
        <v>1944</v>
      </c>
      <c r="K63" s="119" t="s">
        <v>1816</v>
      </c>
      <c r="L63" s="119" t="s">
        <v>1817</v>
      </c>
      <c r="M63" s="119" t="s">
        <v>1818</v>
      </c>
      <c r="N63" s="119" t="s">
        <v>1819</v>
      </c>
      <c r="O63" s="119" t="s">
        <v>1944</v>
      </c>
      <c r="P63" s="155">
        <v>6500</v>
      </c>
      <c r="Q63" s="155">
        <v>0</v>
      </c>
      <c r="R63" s="345">
        <v>0</v>
      </c>
      <c r="S63" s="155">
        <v>1040</v>
      </c>
      <c r="T63" s="155">
        <v>7540</v>
      </c>
      <c r="U63" s="155">
        <v>0</v>
      </c>
      <c r="V63" s="120" t="s">
        <v>1828</v>
      </c>
      <c r="W63" s="120" t="s">
        <v>1821</v>
      </c>
      <c r="X63" s="155">
        <v>0</v>
      </c>
      <c r="Y63" s="155">
        <v>1040</v>
      </c>
      <c r="Z63" s="156">
        <v>0</v>
      </c>
    </row>
    <row r="64" spans="2:26">
      <c r="B64" s="127" t="s">
        <v>1810</v>
      </c>
      <c r="C64" s="119" t="s">
        <v>1810</v>
      </c>
      <c r="D64" s="119" t="s">
        <v>1810</v>
      </c>
      <c r="E64" s="119" t="s">
        <v>1833</v>
      </c>
      <c r="F64" s="119" t="s">
        <v>1833</v>
      </c>
      <c r="G64" s="119" t="s">
        <v>1812</v>
      </c>
      <c r="H64" s="119" t="s">
        <v>1951</v>
      </c>
      <c r="I64" s="119" t="s">
        <v>1952</v>
      </c>
      <c r="J64" s="119" t="s">
        <v>1944</v>
      </c>
      <c r="K64" s="119" t="s">
        <v>1816</v>
      </c>
      <c r="L64" s="119" t="s">
        <v>1817</v>
      </c>
      <c r="M64" s="119" t="s">
        <v>1818</v>
      </c>
      <c r="N64" s="119" t="s">
        <v>1819</v>
      </c>
      <c r="O64" s="119" t="s">
        <v>1944</v>
      </c>
      <c r="P64" s="155">
        <v>10500</v>
      </c>
      <c r="Q64" s="155">
        <v>0</v>
      </c>
      <c r="R64" s="345">
        <v>0</v>
      </c>
      <c r="S64" s="155">
        <v>1680</v>
      </c>
      <c r="T64" s="155">
        <v>12180</v>
      </c>
      <c r="U64" s="155">
        <v>0</v>
      </c>
      <c r="V64" s="120" t="s">
        <v>1828</v>
      </c>
      <c r="W64" s="120" t="s">
        <v>1821</v>
      </c>
      <c r="X64" s="155">
        <v>0</v>
      </c>
      <c r="Y64" s="155">
        <v>1680</v>
      </c>
      <c r="Z64" s="156">
        <v>0</v>
      </c>
    </row>
    <row r="65" spans="2:26">
      <c r="B65" s="127" t="s">
        <v>1810</v>
      </c>
      <c r="C65" s="119" t="s">
        <v>1810</v>
      </c>
      <c r="D65" s="119" t="s">
        <v>1810</v>
      </c>
      <c r="E65" s="119" t="s">
        <v>391</v>
      </c>
      <c r="F65" s="119" t="s">
        <v>391</v>
      </c>
      <c r="G65" s="119" t="s">
        <v>1812</v>
      </c>
      <c r="H65" s="119" t="s">
        <v>1953</v>
      </c>
      <c r="I65" s="119" t="s">
        <v>1954</v>
      </c>
      <c r="J65" s="119" t="s">
        <v>1944</v>
      </c>
      <c r="K65" s="119" t="s">
        <v>1816</v>
      </c>
      <c r="L65" s="119" t="s">
        <v>1817</v>
      </c>
      <c r="M65" s="119" t="s">
        <v>1818</v>
      </c>
      <c r="N65" s="119" t="s">
        <v>1819</v>
      </c>
      <c r="O65" s="119" t="s">
        <v>1944</v>
      </c>
      <c r="P65" s="155">
        <v>122587.54</v>
      </c>
      <c r="Q65" s="155">
        <v>0</v>
      </c>
      <c r="R65" s="345">
        <v>0</v>
      </c>
      <c r="S65" s="155">
        <v>0</v>
      </c>
      <c r="T65" s="155">
        <v>122587.54</v>
      </c>
      <c r="U65" s="155">
        <v>0</v>
      </c>
      <c r="V65" s="120" t="s">
        <v>1820</v>
      </c>
      <c r="W65" s="120" t="s">
        <v>1821</v>
      </c>
      <c r="X65" s="155">
        <v>0</v>
      </c>
      <c r="Y65" s="155">
        <v>0</v>
      </c>
      <c r="Z65" s="156">
        <v>0</v>
      </c>
    </row>
    <row r="66" spans="2:26">
      <c r="B66" s="127" t="s">
        <v>1810</v>
      </c>
      <c r="C66" s="119" t="s">
        <v>1810</v>
      </c>
      <c r="D66" s="119" t="s">
        <v>1810</v>
      </c>
      <c r="E66" s="119" t="s">
        <v>391</v>
      </c>
      <c r="F66" s="119" t="s">
        <v>391</v>
      </c>
      <c r="G66" s="119" t="s">
        <v>1812</v>
      </c>
      <c r="H66" s="119" t="s">
        <v>1955</v>
      </c>
      <c r="I66" s="119" t="s">
        <v>1956</v>
      </c>
      <c r="J66" s="119" t="s">
        <v>1944</v>
      </c>
      <c r="K66" s="119" t="s">
        <v>1816</v>
      </c>
      <c r="L66" s="119" t="s">
        <v>1817</v>
      </c>
      <c r="M66" s="119" t="s">
        <v>1818</v>
      </c>
      <c r="N66" s="119" t="s">
        <v>1819</v>
      </c>
      <c r="O66" s="119" t="s">
        <v>1944</v>
      </c>
      <c r="P66" s="155">
        <v>122587.54</v>
      </c>
      <c r="Q66" s="155">
        <v>0</v>
      </c>
      <c r="R66" s="345">
        <v>0</v>
      </c>
      <c r="S66" s="155">
        <v>0</v>
      </c>
      <c r="T66" s="155">
        <v>122587.54</v>
      </c>
      <c r="U66" s="155">
        <v>0</v>
      </c>
      <c r="V66" s="120" t="s">
        <v>1820</v>
      </c>
      <c r="W66" s="120" t="s">
        <v>1821</v>
      </c>
      <c r="X66" s="155">
        <v>0</v>
      </c>
      <c r="Y66" s="155">
        <v>0</v>
      </c>
      <c r="Z66" s="156">
        <v>0</v>
      </c>
    </row>
    <row r="67" spans="2:26">
      <c r="B67" s="127" t="s">
        <v>1810</v>
      </c>
      <c r="C67" s="119" t="s">
        <v>1810</v>
      </c>
      <c r="D67" s="119" t="s">
        <v>1810</v>
      </c>
      <c r="E67" s="119" t="s">
        <v>391</v>
      </c>
      <c r="F67" s="119" t="s">
        <v>391</v>
      </c>
      <c r="G67" s="119" t="s">
        <v>1812</v>
      </c>
      <c r="H67" s="119" t="s">
        <v>1957</v>
      </c>
      <c r="I67" s="119" t="s">
        <v>1958</v>
      </c>
      <c r="J67" s="119" t="s">
        <v>1944</v>
      </c>
      <c r="K67" s="119" t="s">
        <v>1816</v>
      </c>
      <c r="L67" s="119" t="s">
        <v>1817</v>
      </c>
      <c r="M67" s="119" t="s">
        <v>1818</v>
      </c>
      <c r="N67" s="119" t="s">
        <v>1819</v>
      </c>
      <c r="O67" s="119" t="s">
        <v>1944</v>
      </c>
      <c r="P67" s="155">
        <v>122587.54</v>
      </c>
      <c r="Q67" s="155">
        <v>0</v>
      </c>
      <c r="R67" s="345">
        <v>0</v>
      </c>
      <c r="S67" s="155">
        <v>0</v>
      </c>
      <c r="T67" s="155">
        <v>122587.54</v>
      </c>
      <c r="U67" s="155">
        <v>0</v>
      </c>
      <c r="V67" s="120" t="s">
        <v>1820</v>
      </c>
      <c r="W67" s="120" t="s">
        <v>1821</v>
      </c>
      <c r="X67" s="155">
        <v>0</v>
      </c>
      <c r="Y67" s="155">
        <v>0</v>
      </c>
      <c r="Z67" s="156">
        <v>0</v>
      </c>
    </row>
    <row r="68" spans="2:26">
      <c r="B68" s="127" t="s">
        <v>1810</v>
      </c>
      <c r="C68" s="119" t="s">
        <v>1810</v>
      </c>
      <c r="D68" s="119" t="s">
        <v>1810</v>
      </c>
      <c r="E68" s="119" t="s">
        <v>378</v>
      </c>
      <c r="F68" s="119" t="s">
        <v>378</v>
      </c>
      <c r="G68" s="119" t="s">
        <v>1812</v>
      </c>
      <c r="H68" s="119" t="s">
        <v>1959</v>
      </c>
      <c r="I68" s="119" t="s">
        <v>1960</v>
      </c>
      <c r="J68" s="119" t="s">
        <v>1961</v>
      </c>
      <c r="K68" s="119" t="s">
        <v>1816</v>
      </c>
      <c r="L68" s="119" t="s">
        <v>1817</v>
      </c>
      <c r="M68" s="119" t="s">
        <v>1818</v>
      </c>
      <c r="N68" s="119" t="s">
        <v>1819</v>
      </c>
      <c r="O68" s="119" t="s">
        <v>1961</v>
      </c>
      <c r="P68" s="155">
        <v>5176.13</v>
      </c>
      <c r="Q68" s="155">
        <v>0</v>
      </c>
      <c r="R68" s="345">
        <v>0</v>
      </c>
      <c r="S68" s="155">
        <v>0</v>
      </c>
      <c r="T68" s="155">
        <v>5176.13</v>
      </c>
      <c r="U68" s="155">
        <v>0</v>
      </c>
      <c r="V68" s="120" t="s">
        <v>1820</v>
      </c>
      <c r="W68" s="120" t="s">
        <v>1821</v>
      </c>
      <c r="X68" s="155">
        <v>0</v>
      </c>
      <c r="Y68" s="155">
        <v>0</v>
      </c>
      <c r="Z68" s="156">
        <v>0</v>
      </c>
    </row>
    <row r="69" spans="2:26">
      <c r="B69" s="127" t="s">
        <v>1810</v>
      </c>
      <c r="C69" s="119" t="s">
        <v>1810</v>
      </c>
      <c r="D69" s="119" t="s">
        <v>1810</v>
      </c>
      <c r="E69" s="119" t="s">
        <v>391</v>
      </c>
      <c r="F69" s="119" t="s">
        <v>391</v>
      </c>
      <c r="G69" s="119" t="s">
        <v>1812</v>
      </c>
      <c r="H69" s="119" t="s">
        <v>1962</v>
      </c>
      <c r="I69" s="119" t="s">
        <v>1963</v>
      </c>
      <c r="J69" s="119" t="s">
        <v>1961</v>
      </c>
      <c r="K69" s="119" t="s">
        <v>1816</v>
      </c>
      <c r="L69" s="119" t="s">
        <v>1817</v>
      </c>
      <c r="M69" s="119" t="s">
        <v>1818</v>
      </c>
      <c r="N69" s="119" t="s">
        <v>1819</v>
      </c>
      <c r="O69" s="119" t="s">
        <v>1961</v>
      </c>
      <c r="P69" s="155">
        <v>124910.25</v>
      </c>
      <c r="Q69" s="155">
        <v>0</v>
      </c>
      <c r="R69" s="345">
        <v>0</v>
      </c>
      <c r="S69" s="155">
        <v>0</v>
      </c>
      <c r="T69" s="155">
        <v>124910.25</v>
      </c>
      <c r="U69" s="155">
        <v>0</v>
      </c>
      <c r="V69" s="120" t="s">
        <v>1820</v>
      </c>
      <c r="W69" s="120" t="s">
        <v>1821</v>
      </c>
      <c r="X69" s="155">
        <v>0</v>
      </c>
      <c r="Y69" s="155">
        <v>0</v>
      </c>
      <c r="Z69" s="156">
        <v>0</v>
      </c>
    </row>
    <row r="70" spans="2:26">
      <c r="B70" s="127" t="s">
        <v>1810</v>
      </c>
      <c r="C70" s="119" t="s">
        <v>1810</v>
      </c>
      <c r="D70" s="119" t="s">
        <v>1810</v>
      </c>
      <c r="E70" s="119" t="s">
        <v>391</v>
      </c>
      <c r="F70" s="119" t="s">
        <v>391</v>
      </c>
      <c r="G70" s="119" t="s">
        <v>1812</v>
      </c>
      <c r="H70" s="119" t="s">
        <v>1964</v>
      </c>
      <c r="I70" s="119" t="s">
        <v>1965</v>
      </c>
      <c r="J70" s="119" t="s">
        <v>1961</v>
      </c>
      <c r="K70" s="119" t="s">
        <v>1816</v>
      </c>
      <c r="L70" s="119" t="s">
        <v>1817</v>
      </c>
      <c r="M70" s="119" t="s">
        <v>1818</v>
      </c>
      <c r="N70" s="119" t="s">
        <v>1819</v>
      </c>
      <c r="O70" s="119" t="s">
        <v>1961</v>
      </c>
      <c r="P70" s="155">
        <v>124910.25</v>
      </c>
      <c r="Q70" s="155">
        <v>0</v>
      </c>
      <c r="R70" s="345">
        <v>0</v>
      </c>
      <c r="S70" s="155">
        <v>0</v>
      </c>
      <c r="T70" s="155">
        <v>124910.25</v>
      </c>
      <c r="U70" s="155">
        <v>0</v>
      </c>
      <c r="V70" s="120" t="s">
        <v>1820</v>
      </c>
      <c r="W70" s="120" t="s">
        <v>1821</v>
      </c>
      <c r="X70" s="155">
        <v>0</v>
      </c>
      <c r="Y70" s="155">
        <v>0</v>
      </c>
      <c r="Z70" s="156">
        <v>0</v>
      </c>
    </row>
    <row r="71" spans="2:26">
      <c r="B71" s="127" t="s">
        <v>1810</v>
      </c>
      <c r="C71" s="119" t="s">
        <v>1810</v>
      </c>
      <c r="D71" s="119" t="s">
        <v>1810</v>
      </c>
      <c r="E71" s="119" t="s">
        <v>1833</v>
      </c>
      <c r="F71" s="119" t="s">
        <v>1833</v>
      </c>
      <c r="G71" s="119" t="s">
        <v>1812</v>
      </c>
      <c r="H71" s="119" t="s">
        <v>1966</v>
      </c>
      <c r="I71" s="119" t="s">
        <v>1967</v>
      </c>
      <c r="J71" s="119" t="s">
        <v>1961</v>
      </c>
      <c r="K71" s="119" t="s">
        <v>1816</v>
      </c>
      <c r="L71" s="119" t="s">
        <v>1817</v>
      </c>
      <c r="M71" s="119" t="s">
        <v>1818</v>
      </c>
      <c r="N71" s="119" t="s">
        <v>1819</v>
      </c>
      <c r="O71" s="119" t="s">
        <v>1961</v>
      </c>
      <c r="P71" s="155">
        <v>7500</v>
      </c>
      <c r="Q71" s="155">
        <v>0</v>
      </c>
      <c r="R71" s="345">
        <v>0</v>
      </c>
      <c r="S71" s="155">
        <v>1200</v>
      </c>
      <c r="T71" s="155">
        <v>8700</v>
      </c>
      <c r="U71" s="155">
        <v>0</v>
      </c>
      <c r="V71" s="120" t="s">
        <v>1828</v>
      </c>
      <c r="W71" s="120" t="s">
        <v>1821</v>
      </c>
      <c r="X71" s="155">
        <v>0</v>
      </c>
      <c r="Y71" s="155">
        <v>1200</v>
      </c>
      <c r="Z71" s="156">
        <v>0</v>
      </c>
    </row>
    <row r="72" spans="2:26">
      <c r="B72" s="127" t="s">
        <v>1810</v>
      </c>
      <c r="C72" s="119" t="s">
        <v>1810</v>
      </c>
      <c r="D72" s="119" t="s">
        <v>1810</v>
      </c>
      <c r="E72" s="119" t="s">
        <v>1833</v>
      </c>
      <c r="F72" s="119" t="s">
        <v>1833</v>
      </c>
      <c r="G72" s="119" t="s">
        <v>1812</v>
      </c>
      <c r="H72" s="119" t="s">
        <v>1968</v>
      </c>
      <c r="I72" s="119" t="s">
        <v>1969</v>
      </c>
      <c r="J72" s="119" t="s">
        <v>1961</v>
      </c>
      <c r="K72" s="119" t="s">
        <v>1816</v>
      </c>
      <c r="L72" s="119" t="s">
        <v>1817</v>
      </c>
      <c r="M72" s="119" t="s">
        <v>1818</v>
      </c>
      <c r="N72" s="119" t="s">
        <v>1819</v>
      </c>
      <c r="O72" s="119" t="s">
        <v>1961</v>
      </c>
      <c r="P72" s="155">
        <v>8500</v>
      </c>
      <c r="Q72" s="155">
        <v>0</v>
      </c>
      <c r="R72" s="345">
        <v>0</v>
      </c>
      <c r="S72" s="155">
        <v>1360</v>
      </c>
      <c r="T72" s="155">
        <v>9860</v>
      </c>
      <c r="U72" s="155">
        <v>0</v>
      </c>
      <c r="V72" s="120" t="s">
        <v>1828</v>
      </c>
      <c r="W72" s="120" t="s">
        <v>1821</v>
      </c>
      <c r="X72" s="155">
        <v>0</v>
      </c>
      <c r="Y72" s="155">
        <v>1360</v>
      </c>
      <c r="Z72" s="156">
        <v>0</v>
      </c>
    </row>
    <row r="73" spans="2:26">
      <c r="B73" s="127" t="s">
        <v>1810</v>
      </c>
      <c r="C73" s="119" t="s">
        <v>1810</v>
      </c>
      <c r="D73" s="119" t="s">
        <v>1810</v>
      </c>
      <c r="E73" s="119" t="s">
        <v>1843</v>
      </c>
      <c r="F73" s="119" t="s">
        <v>1843</v>
      </c>
      <c r="G73" s="119" t="s">
        <v>1812</v>
      </c>
      <c r="H73" s="119" t="s">
        <v>1970</v>
      </c>
      <c r="I73" s="119" t="s">
        <v>1971</v>
      </c>
      <c r="J73" s="119" t="s">
        <v>1961</v>
      </c>
      <c r="K73" s="119" t="s">
        <v>1816</v>
      </c>
      <c r="L73" s="119" t="s">
        <v>1817</v>
      </c>
      <c r="M73" s="119" t="s">
        <v>1818</v>
      </c>
      <c r="N73" s="119" t="s">
        <v>1819</v>
      </c>
      <c r="O73" s="119" t="s">
        <v>1961</v>
      </c>
      <c r="P73" s="155">
        <v>681178.05</v>
      </c>
      <c r="Q73" s="155">
        <v>0</v>
      </c>
      <c r="R73" s="345">
        <v>0</v>
      </c>
      <c r="S73" s="155">
        <v>0</v>
      </c>
      <c r="T73" s="155">
        <v>681178.05</v>
      </c>
      <c r="U73" s="155">
        <v>0</v>
      </c>
      <c r="V73" s="120" t="s">
        <v>1820</v>
      </c>
      <c r="W73" s="120" t="s">
        <v>1821</v>
      </c>
      <c r="X73" s="155">
        <v>0</v>
      </c>
      <c r="Y73" s="155">
        <v>0</v>
      </c>
      <c r="Z73" s="156">
        <v>0</v>
      </c>
    </row>
    <row r="74" spans="2:26">
      <c r="B74" s="127" t="s">
        <v>1810</v>
      </c>
      <c r="C74" s="119" t="s">
        <v>1810</v>
      </c>
      <c r="D74" s="119" t="s">
        <v>1810</v>
      </c>
      <c r="E74" s="119" t="s">
        <v>391</v>
      </c>
      <c r="F74" s="119" t="s">
        <v>391</v>
      </c>
      <c r="G74" s="119" t="s">
        <v>1812</v>
      </c>
      <c r="H74" s="119" t="s">
        <v>1972</v>
      </c>
      <c r="I74" s="119" t="s">
        <v>1973</v>
      </c>
      <c r="J74" s="119" t="s">
        <v>1961</v>
      </c>
      <c r="K74" s="119" t="s">
        <v>1816</v>
      </c>
      <c r="L74" s="119" t="s">
        <v>1817</v>
      </c>
      <c r="M74" s="119" t="s">
        <v>1818</v>
      </c>
      <c r="N74" s="119" t="s">
        <v>1819</v>
      </c>
      <c r="O74" s="119" t="s">
        <v>1961</v>
      </c>
      <c r="P74" s="155">
        <v>133192.04999999999</v>
      </c>
      <c r="Q74" s="155">
        <v>0</v>
      </c>
      <c r="R74" s="345">
        <v>0</v>
      </c>
      <c r="S74" s="155">
        <v>0</v>
      </c>
      <c r="T74" s="155">
        <v>133192.04999999999</v>
      </c>
      <c r="U74" s="155">
        <v>0</v>
      </c>
      <c r="V74" s="120" t="s">
        <v>1820</v>
      </c>
      <c r="W74" s="120" t="s">
        <v>1821</v>
      </c>
      <c r="X74" s="155">
        <v>0</v>
      </c>
      <c r="Y74" s="155">
        <v>0</v>
      </c>
      <c r="Z74" s="156">
        <v>0</v>
      </c>
    </row>
    <row r="75" spans="2:26">
      <c r="B75" s="127" t="s">
        <v>1810</v>
      </c>
      <c r="C75" s="119" t="s">
        <v>1810</v>
      </c>
      <c r="D75" s="119" t="s">
        <v>1810</v>
      </c>
      <c r="E75" s="119" t="s">
        <v>1833</v>
      </c>
      <c r="F75" s="119" t="s">
        <v>1833</v>
      </c>
      <c r="G75" s="119" t="s">
        <v>1812</v>
      </c>
      <c r="H75" s="119" t="s">
        <v>1974</v>
      </c>
      <c r="I75" s="119" t="s">
        <v>1975</v>
      </c>
      <c r="J75" s="119" t="s">
        <v>1961</v>
      </c>
      <c r="K75" s="119" t="s">
        <v>1816</v>
      </c>
      <c r="L75" s="119" t="s">
        <v>1817</v>
      </c>
      <c r="M75" s="119" t="s">
        <v>1818</v>
      </c>
      <c r="N75" s="119" t="s">
        <v>1819</v>
      </c>
      <c r="O75" s="119" t="s">
        <v>1961</v>
      </c>
      <c r="P75" s="155">
        <v>10500</v>
      </c>
      <c r="Q75" s="155">
        <v>0</v>
      </c>
      <c r="R75" s="345">
        <v>0</v>
      </c>
      <c r="S75" s="155">
        <v>1680</v>
      </c>
      <c r="T75" s="155">
        <v>12180</v>
      </c>
      <c r="U75" s="155">
        <v>0</v>
      </c>
      <c r="V75" s="120" t="s">
        <v>1828</v>
      </c>
      <c r="W75" s="120" t="s">
        <v>1821</v>
      </c>
      <c r="X75" s="155">
        <v>0</v>
      </c>
      <c r="Y75" s="155">
        <v>1680</v>
      </c>
      <c r="Z75" s="156">
        <v>0</v>
      </c>
    </row>
    <row r="76" spans="2:26">
      <c r="B76" s="127" t="s">
        <v>1810</v>
      </c>
      <c r="C76" s="119" t="s">
        <v>1810</v>
      </c>
      <c r="D76" s="119" t="s">
        <v>1810</v>
      </c>
      <c r="E76" s="119" t="s">
        <v>1833</v>
      </c>
      <c r="F76" s="119" t="s">
        <v>1833</v>
      </c>
      <c r="G76" s="119" t="s">
        <v>1812</v>
      </c>
      <c r="H76" s="119" t="s">
        <v>1976</v>
      </c>
      <c r="I76" s="119" t="s">
        <v>1977</v>
      </c>
      <c r="J76" s="119" t="s">
        <v>1961</v>
      </c>
      <c r="K76" s="119" t="s">
        <v>1816</v>
      </c>
      <c r="L76" s="119" t="s">
        <v>1817</v>
      </c>
      <c r="M76" s="119" t="s">
        <v>1818</v>
      </c>
      <c r="N76" s="119" t="s">
        <v>1819</v>
      </c>
      <c r="O76" s="119" t="s">
        <v>1961</v>
      </c>
      <c r="P76" s="155">
        <v>16300</v>
      </c>
      <c r="Q76" s="155">
        <v>0</v>
      </c>
      <c r="R76" s="345">
        <v>0</v>
      </c>
      <c r="S76" s="155">
        <v>2608</v>
      </c>
      <c r="T76" s="155">
        <v>18908</v>
      </c>
      <c r="U76" s="155">
        <v>0</v>
      </c>
      <c r="V76" s="120" t="s">
        <v>1828</v>
      </c>
      <c r="W76" s="120" t="s">
        <v>1821</v>
      </c>
      <c r="X76" s="155">
        <v>0</v>
      </c>
      <c r="Y76" s="155">
        <v>2608</v>
      </c>
      <c r="Z76" s="156">
        <v>0</v>
      </c>
    </row>
    <row r="77" spans="2:26">
      <c r="B77" s="127" t="s">
        <v>1810</v>
      </c>
      <c r="C77" s="119" t="s">
        <v>1810</v>
      </c>
      <c r="D77" s="119" t="s">
        <v>1810</v>
      </c>
      <c r="E77" s="119" t="s">
        <v>1833</v>
      </c>
      <c r="F77" s="119" t="s">
        <v>1833</v>
      </c>
      <c r="G77" s="119" t="s">
        <v>1812</v>
      </c>
      <c r="H77" s="119" t="s">
        <v>1978</v>
      </c>
      <c r="I77" s="119" t="s">
        <v>1979</v>
      </c>
      <c r="J77" s="119" t="s">
        <v>1961</v>
      </c>
      <c r="K77" s="119" t="s">
        <v>1816</v>
      </c>
      <c r="L77" s="119" t="s">
        <v>1817</v>
      </c>
      <c r="M77" s="119" t="s">
        <v>1818</v>
      </c>
      <c r="N77" s="119" t="s">
        <v>1819</v>
      </c>
      <c r="O77" s="119" t="s">
        <v>1961</v>
      </c>
      <c r="P77" s="155">
        <v>17500</v>
      </c>
      <c r="Q77" s="155">
        <v>0</v>
      </c>
      <c r="R77" s="345">
        <v>0</v>
      </c>
      <c r="S77" s="155">
        <v>2800</v>
      </c>
      <c r="T77" s="155">
        <v>20300</v>
      </c>
      <c r="U77" s="155">
        <v>0</v>
      </c>
      <c r="V77" s="120" t="s">
        <v>1828</v>
      </c>
      <c r="W77" s="120" t="s">
        <v>1821</v>
      </c>
      <c r="X77" s="155">
        <v>0</v>
      </c>
      <c r="Y77" s="155">
        <v>2800</v>
      </c>
      <c r="Z77" s="156">
        <v>0</v>
      </c>
    </row>
    <row r="78" spans="2:26">
      <c r="B78" s="127" t="s">
        <v>1810</v>
      </c>
      <c r="C78" s="119" t="s">
        <v>1810</v>
      </c>
      <c r="D78" s="119" t="s">
        <v>1810</v>
      </c>
      <c r="E78" s="119" t="s">
        <v>1883</v>
      </c>
      <c r="F78" s="119" t="s">
        <v>1883</v>
      </c>
      <c r="G78" s="119" t="s">
        <v>1812</v>
      </c>
      <c r="H78" s="119" t="s">
        <v>1980</v>
      </c>
      <c r="I78" s="119" t="s">
        <v>1981</v>
      </c>
      <c r="J78" s="119" t="s">
        <v>1961</v>
      </c>
      <c r="K78" s="119" t="s">
        <v>1816</v>
      </c>
      <c r="L78" s="119" t="s">
        <v>1817</v>
      </c>
      <c r="M78" s="119" t="s">
        <v>1818</v>
      </c>
      <c r="N78" s="119" t="s">
        <v>1819</v>
      </c>
      <c r="O78" s="119" t="s">
        <v>1961</v>
      </c>
      <c r="P78" s="155">
        <v>78573.58</v>
      </c>
      <c r="Q78" s="155">
        <v>0</v>
      </c>
      <c r="R78" s="345">
        <v>0</v>
      </c>
      <c r="S78" s="155">
        <v>0</v>
      </c>
      <c r="T78" s="155">
        <v>78573.58</v>
      </c>
      <c r="U78" s="155">
        <v>0</v>
      </c>
      <c r="V78" s="120" t="s">
        <v>1820</v>
      </c>
      <c r="W78" s="120" t="s">
        <v>1821</v>
      </c>
      <c r="X78" s="155">
        <v>0</v>
      </c>
      <c r="Y78" s="155">
        <v>0</v>
      </c>
      <c r="Z78" s="156">
        <v>0</v>
      </c>
    </row>
    <row r="79" spans="2:26">
      <c r="B79" s="127" t="s">
        <v>1810</v>
      </c>
      <c r="C79" s="119" t="s">
        <v>1810</v>
      </c>
      <c r="D79" s="119" t="s">
        <v>1810</v>
      </c>
      <c r="E79" s="119" t="s">
        <v>391</v>
      </c>
      <c r="F79" s="119" t="s">
        <v>391</v>
      </c>
      <c r="G79" s="119" t="s">
        <v>1812</v>
      </c>
      <c r="H79" s="119" t="s">
        <v>1982</v>
      </c>
      <c r="I79" s="119" t="s">
        <v>1983</v>
      </c>
      <c r="J79" s="119" t="s">
        <v>1961</v>
      </c>
      <c r="K79" s="119" t="s">
        <v>1816</v>
      </c>
      <c r="L79" s="119" t="s">
        <v>1817</v>
      </c>
      <c r="M79" s="119" t="s">
        <v>1818</v>
      </c>
      <c r="N79" s="119" t="s">
        <v>1819</v>
      </c>
      <c r="O79" s="119" t="s">
        <v>1961</v>
      </c>
      <c r="P79" s="155">
        <v>91099.8</v>
      </c>
      <c r="Q79" s="155">
        <v>0</v>
      </c>
      <c r="R79" s="345">
        <v>0</v>
      </c>
      <c r="S79" s="155">
        <v>0</v>
      </c>
      <c r="T79" s="155">
        <v>91099.8</v>
      </c>
      <c r="U79" s="155">
        <v>0</v>
      </c>
      <c r="V79" s="120" t="s">
        <v>1820</v>
      </c>
      <c r="W79" s="120" t="s">
        <v>1821</v>
      </c>
      <c r="X79" s="155">
        <v>0</v>
      </c>
      <c r="Y79" s="155">
        <v>0</v>
      </c>
      <c r="Z79" s="156">
        <v>0</v>
      </c>
    </row>
    <row r="80" spans="2:26">
      <c r="B80" s="127" t="s">
        <v>1810</v>
      </c>
      <c r="C80" s="119" t="s">
        <v>1810</v>
      </c>
      <c r="D80" s="119" t="s">
        <v>1810</v>
      </c>
      <c r="E80" s="119" t="s">
        <v>1833</v>
      </c>
      <c r="F80" s="119" t="s">
        <v>1833</v>
      </c>
      <c r="G80" s="119" t="s">
        <v>1812</v>
      </c>
      <c r="H80" s="119" t="s">
        <v>1984</v>
      </c>
      <c r="I80" s="119" t="s">
        <v>1985</v>
      </c>
      <c r="J80" s="119" t="s">
        <v>1961</v>
      </c>
      <c r="K80" s="119" t="s">
        <v>1816</v>
      </c>
      <c r="L80" s="119" t="s">
        <v>1817</v>
      </c>
      <c r="M80" s="119" t="s">
        <v>1818</v>
      </c>
      <c r="N80" s="119" t="s">
        <v>1819</v>
      </c>
      <c r="O80" s="119" t="s">
        <v>1961</v>
      </c>
      <c r="P80" s="155">
        <v>5500</v>
      </c>
      <c r="Q80" s="155">
        <v>0</v>
      </c>
      <c r="R80" s="345">
        <v>0</v>
      </c>
      <c r="S80" s="155">
        <v>880</v>
      </c>
      <c r="T80" s="155">
        <v>6380</v>
      </c>
      <c r="U80" s="155">
        <v>0</v>
      </c>
      <c r="V80" s="120" t="s">
        <v>1828</v>
      </c>
      <c r="W80" s="120" t="s">
        <v>1821</v>
      </c>
      <c r="X80" s="155">
        <v>0</v>
      </c>
      <c r="Y80" s="155">
        <v>880</v>
      </c>
      <c r="Z80" s="156">
        <v>0</v>
      </c>
    </row>
    <row r="81" spans="2:26">
      <c r="B81" s="127" t="s">
        <v>1810</v>
      </c>
      <c r="C81" s="119" t="s">
        <v>1810</v>
      </c>
      <c r="D81" s="119" t="s">
        <v>1810</v>
      </c>
      <c r="E81" s="119" t="s">
        <v>1833</v>
      </c>
      <c r="F81" s="119" t="s">
        <v>1833</v>
      </c>
      <c r="G81" s="119" t="s">
        <v>1812</v>
      </c>
      <c r="H81" s="119" t="s">
        <v>1986</v>
      </c>
      <c r="I81" s="119" t="s">
        <v>1987</v>
      </c>
      <c r="J81" s="119" t="s">
        <v>1961</v>
      </c>
      <c r="K81" s="119" t="s">
        <v>1816</v>
      </c>
      <c r="L81" s="119" t="s">
        <v>1817</v>
      </c>
      <c r="M81" s="119" t="s">
        <v>1818</v>
      </c>
      <c r="N81" s="119" t="s">
        <v>1819</v>
      </c>
      <c r="O81" s="119" t="s">
        <v>1961</v>
      </c>
      <c r="P81" s="155">
        <v>27000</v>
      </c>
      <c r="Q81" s="155">
        <v>0</v>
      </c>
      <c r="R81" s="345">
        <v>0</v>
      </c>
      <c r="S81" s="155">
        <v>4320</v>
      </c>
      <c r="T81" s="155">
        <v>31320</v>
      </c>
      <c r="U81" s="155">
        <v>0</v>
      </c>
      <c r="V81" s="120" t="s">
        <v>1828</v>
      </c>
      <c r="W81" s="120" t="s">
        <v>1821</v>
      </c>
      <c r="X81" s="155">
        <v>0</v>
      </c>
      <c r="Y81" s="155">
        <v>4320</v>
      </c>
      <c r="Z81" s="156">
        <v>0</v>
      </c>
    </row>
    <row r="82" spans="2:26">
      <c r="B82" s="127" t="s">
        <v>1810</v>
      </c>
      <c r="C82" s="119" t="s">
        <v>1810</v>
      </c>
      <c r="D82" s="119" t="s">
        <v>1810</v>
      </c>
      <c r="E82" s="119" t="s">
        <v>1843</v>
      </c>
      <c r="F82" s="119" t="s">
        <v>1843</v>
      </c>
      <c r="G82" s="119" t="s">
        <v>1812</v>
      </c>
      <c r="H82" s="119" t="s">
        <v>1988</v>
      </c>
      <c r="I82" s="119" t="s">
        <v>1989</v>
      </c>
      <c r="J82" s="119" t="s">
        <v>1961</v>
      </c>
      <c r="K82" s="119" t="s">
        <v>1816</v>
      </c>
      <c r="L82" s="119" t="s">
        <v>1817</v>
      </c>
      <c r="M82" s="119" t="s">
        <v>1818</v>
      </c>
      <c r="N82" s="119" t="s">
        <v>1819</v>
      </c>
      <c r="O82" s="119" t="s">
        <v>1961</v>
      </c>
      <c r="P82" s="155">
        <v>68324.850000000006</v>
      </c>
      <c r="Q82" s="155">
        <v>0</v>
      </c>
      <c r="R82" s="345">
        <v>0</v>
      </c>
      <c r="S82" s="155">
        <v>0</v>
      </c>
      <c r="T82" s="155">
        <v>68324.850000000006</v>
      </c>
      <c r="U82" s="155">
        <v>0</v>
      </c>
      <c r="V82" s="120" t="s">
        <v>1820</v>
      </c>
      <c r="W82" s="120" t="s">
        <v>1821</v>
      </c>
      <c r="X82" s="155">
        <v>0</v>
      </c>
      <c r="Y82" s="155">
        <v>0</v>
      </c>
      <c r="Z82" s="156">
        <v>0</v>
      </c>
    </row>
    <row r="83" spans="2:26">
      <c r="B83" s="127" t="s">
        <v>1810</v>
      </c>
      <c r="C83" s="119" t="s">
        <v>1810</v>
      </c>
      <c r="D83" s="119" t="s">
        <v>1810</v>
      </c>
      <c r="E83" s="119" t="s">
        <v>1843</v>
      </c>
      <c r="F83" s="119" t="s">
        <v>1843</v>
      </c>
      <c r="G83" s="119" t="s">
        <v>1812</v>
      </c>
      <c r="H83" s="119" t="s">
        <v>1990</v>
      </c>
      <c r="I83" s="119" t="s">
        <v>1991</v>
      </c>
      <c r="J83" s="119" t="s">
        <v>1961</v>
      </c>
      <c r="K83" s="119" t="s">
        <v>1816</v>
      </c>
      <c r="L83" s="119" t="s">
        <v>1817</v>
      </c>
      <c r="M83" s="119" t="s">
        <v>1818</v>
      </c>
      <c r="N83" s="119" t="s">
        <v>1819</v>
      </c>
      <c r="O83" s="119" t="s">
        <v>1961</v>
      </c>
      <c r="P83" s="155">
        <v>555812.30000000005</v>
      </c>
      <c r="Q83" s="155">
        <v>0</v>
      </c>
      <c r="R83" s="345">
        <v>0</v>
      </c>
      <c r="S83" s="155">
        <v>0</v>
      </c>
      <c r="T83" s="155">
        <v>555812.30000000005</v>
      </c>
      <c r="U83" s="155">
        <v>0</v>
      </c>
      <c r="V83" s="120" t="s">
        <v>1820</v>
      </c>
      <c r="W83" s="120" t="s">
        <v>1821</v>
      </c>
      <c r="X83" s="155">
        <v>0</v>
      </c>
      <c r="Y83" s="155">
        <v>0</v>
      </c>
      <c r="Z83" s="156">
        <v>0</v>
      </c>
    </row>
    <row r="84" spans="2:26">
      <c r="B84" s="127" t="s">
        <v>1810</v>
      </c>
      <c r="C84" s="119" t="s">
        <v>1810</v>
      </c>
      <c r="D84" s="119" t="s">
        <v>1810</v>
      </c>
      <c r="E84" s="119" t="s">
        <v>1843</v>
      </c>
      <c r="F84" s="119" t="s">
        <v>1843</v>
      </c>
      <c r="G84" s="119" t="s">
        <v>1812</v>
      </c>
      <c r="H84" s="119" t="s">
        <v>1992</v>
      </c>
      <c r="I84" s="119" t="s">
        <v>1993</v>
      </c>
      <c r="J84" s="119" t="s">
        <v>1961</v>
      </c>
      <c r="K84" s="119" t="s">
        <v>1816</v>
      </c>
      <c r="L84" s="119" t="s">
        <v>1817</v>
      </c>
      <c r="M84" s="119" t="s">
        <v>1818</v>
      </c>
      <c r="N84" s="119" t="s">
        <v>1819</v>
      </c>
      <c r="O84" s="119" t="s">
        <v>1961</v>
      </c>
      <c r="P84" s="155">
        <v>103729.55</v>
      </c>
      <c r="Q84" s="155">
        <v>0</v>
      </c>
      <c r="R84" s="345">
        <v>0</v>
      </c>
      <c r="S84" s="155">
        <v>0</v>
      </c>
      <c r="T84" s="155">
        <v>103729.55</v>
      </c>
      <c r="U84" s="155">
        <v>0</v>
      </c>
      <c r="V84" s="120" t="s">
        <v>1820</v>
      </c>
      <c r="W84" s="120" t="s">
        <v>1821</v>
      </c>
      <c r="X84" s="155">
        <v>0</v>
      </c>
      <c r="Y84" s="155">
        <v>0</v>
      </c>
      <c r="Z84" s="156">
        <v>0</v>
      </c>
    </row>
    <row r="85" spans="2:26">
      <c r="B85" s="127" t="s">
        <v>1810</v>
      </c>
      <c r="C85" s="119" t="s">
        <v>1810</v>
      </c>
      <c r="D85" s="119" t="s">
        <v>1810</v>
      </c>
      <c r="E85" s="119" t="s">
        <v>1843</v>
      </c>
      <c r="F85" s="119" t="s">
        <v>1843</v>
      </c>
      <c r="G85" s="119" t="s">
        <v>1812</v>
      </c>
      <c r="H85" s="119" t="s">
        <v>1994</v>
      </c>
      <c r="I85" s="119" t="s">
        <v>1995</v>
      </c>
      <c r="J85" s="119" t="s">
        <v>1961</v>
      </c>
      <c r="K85" s="119" t="s">
        <v>1816</v>
      </c>
      <c r="L85" s="119" t="s">
        <v>1817</v>
      </c>
      <c r="M85" s="119" t="s">
        <v>1818</v>
      </c>
      <c r="N85" s="119" t="s">
        <v>1819</v>
      </c>
      <c r="O85" s="119" t="s">
        <v>1961</v>
      </c>
      <c r="P85" s="155">
        <v>431688.83</v>
      </c>
      <c r="Q85" s="155">
        <v>0</v>
      </c>
      <c r="R85" s="345">
        <v>0</v>
      </c>
      <c r="S85" s="155">
        <v>0</v>
      </c>
      <c r="T85" s="155">
        <v>431688.83</v>
      </c>
      <c r="U85" s="155">
        <v>0</v>
      </c>
      <c r="V85" s="120" t="s">
        <v>1820</v>
      </c>
      <c r="W85" s="120" t="s">
        <v>1821</v>
      </c>
      <c r="X85" s="155">
        <v>0</v>
      </c>
      <c r="Y85" s="155">
        <v>0</v>
      </c>
      <c r="Z85" s="156">
        <v>0</v>
      </c>
    </row>
    <row r="86" spans="2:26">
      <c r="B86" s="127" t="s">
        <v>1810</v>
      </c>
      <c r="C86" s="119" t="s">
        <v>1810</v>
      </c>
      <c r="D86" s="119" t="s">
        <v>1810</v>
      </c>
      <c r="E86" s="119" t="s">
        <v>1843</v>
      </c>
      <c r="F86" s="119" t="s">
        <v>1843</v>
      </c>
      <c r="G86" s="119" t="s">
        <v>1812</v>
      </c>
      <c r="H86" s="119" t="s">
        <v>1996</v>
      </c>
      <c r="I86" s="119" t="s">
        <v>1997</v>
      </c>
      <c r="J86" s="119" t="s">
        <v>1961</v>
      </c>
      <c r="K86" s="119" t="s">
        <v>1816</v>
      </c>
      <c r="L86" s="119" t="s">
        <v>1817</v>
      </c>
      <c r="M86" s="119" t="s">
        <v>1818</v>
      </c>
      <c r="N86" s="119" t="s">
        <v>1819</v>
      </c>
      <c r="O86" s="119" t="s">
        <v>1961</v>
      </c>
      <c r="P86" s="155">
        <v>85015.99</v>
      </c>
      <c r="Q86" s="155">
        <v>0</v>
      </c>
      <c r="R86" s="345">
        <v>0</v>
      </c>
      <c r="S86" s="155">
        <v>0</v>
      </c>
      <c r="T86" s="155">
        <v>85015.99</v>
      </c>
      <c r="U86" s="155">
        <v>0</v>
      </c>
      <c r="V86" s="120" t="s">
        <v>1820</v>
      </c>
      <c r="W86" s="120" t="s">
        <v>1821</v>
      </c>
      <c r="X86" s="155">
        <v>0</v>
      </c>
      <c r="Y86" s="155">
        <v>0</v>
      </c>
      <c r="Z86" s="156">
        <v>0</v>
      </c>
    </row>
    <row r="87" spans="2:26">
      <c r="B87" s="127" t="s">
        <v>1810</v>
      </c>
      <c r="C87" s="119" t="s">
        <v>1810</v>
      </c>
      <c r="D87" s="119" t="s">
        <v>1810</v>
      </c>
      <c r="E87" s="119" t="s">
        <v>1843</v>
      </c>
      <c r="F87" s="119" t="s">
        <v>1843</v>
      </c>
      <c r="G87" s="119" t="s">
        <v>1812</v>
      </c>
      <c r="H87" s="119" t="s">
        <v>1998</v>
      </c>
      <c r="I87" s="119" t="s">
        <v>1999</v>
      </c>
      <c r="J87" s="119" t="s">
        <v>1961</v>
      </c>
      <c r="K87" s="119" t="s">
        <v>1816</v>
      </c>
      <c r="L87" s="119" t="s">
        <v>1817</v>
      </c>
      <c r="M87" s="119" t="s">
        <v>1818</v>
      </c>
      <c r="N87" s="119" t="s">
        <v>1819</v>
      </c>
      <c r="O87" s="119" t="s">
        <v>1961</v>
      </c>
      <c r="P87" s="155">
        <v>105282.38</v>
      </c>
      <c r="Q87" s="155">
        <v>0</v>
      </c>
      <c r="R87" s="345">
        <v>0</v>
      </c>
      <c r="S87" s="155">
        <v>0</v>
      </c>
      <c r="T87" s="155">
        <v>105282.38</v>
      </c>
      <c r="U87" s="155">
        <v>0</v>
      </c>
      <c r="V87" s="120" t="s">
        <v>1820</v>
      </c>
      <c r="W87" s="120" t="s">
        <v>1821</v>
      </c>
      <c r="X87" s="155">
        <v>0</v>
      </c>
      <c r="Y87" s="155">
        <v>0</v>
      </c>
      <c r="Z87" s="156">
        <v>0</v>
      </c>
    </row>
    <row r="88" spans="2:26">
      <c r="B88" s="127" t="s">
        <v>1810</v>
      </c>
      <c r="C88" s="119" t="s">
        <v>1810</v>
      </c>
      <c r="D88" s="119" t="s">
        <v>1810</v>
      </c>
      <c r="E88" s="119" t="s">
        <v>2000</v>
      </c>
      <c r="F88" s="119" t="s">
        <v>2000</v>
      </c>
      <c r="G88" s="119" t="s">
        <v>1812</v>
      </c>
      <c r="H88" s="119" t="s">
        <v>2001</v>
      </c>
      <c r="I88" s="119" t="s">
        <v>2002</v>
      </c>
      <c r="J88" s="119" t="s">
        <v>1961</v>
      </c>
      <c r="K88" s="119" t="s">
        <v>1816</v>
      </c>
      <c r="L88" s="119" t="s">
        <v>1817</v>
      </c>
      <c r="M88" s="119" t="s">
        <v>1818</v>
      </c>
      <c r="N88" s="119" t="s">
        <v>1819</v>
      </c>
      <c r="O88" s="119" t="s">
        <v>1961</v>
      </c>
      <c r="P88" s="155">
        <v>40373.78</v>
      </c>
      <c r="Q88" s="155">
        <v>0</v>
      </c>
      <c r="R88" s="345">
        <v>0</v>
      </c>
      <c r="S88" s="155">
        <v>0</v>
      </c>
      <c r="T88" s="155">
        <v>40373.78</v>
      </c>
      <c r="U88" s="155">
        <v>0</v>
      </c>
      <c r="V88" s="120" t="s">
        <v>1820</v>
      </c>
      <c r="W88" s="120" t="s">
        <v>1821</v>
      </c>
      <c r="X88" s="155">
        <v>0</v>
      </c>
      <c r="Y88" s="155">
        <v>0</v>
      </c>
      <c r="Z88" s="156">
        <v>0</v>
      </c>
    </row>
    <row r="89" spans="2:26">
      <c r="B89" s="127" t="s">
        <v>1810</v>
      </c>
      <c r="C89" s="119" t="s">
        <v>1810</v>
      </c>
      <c r="D89" s="119" t="s">
        <v>1810</v>
      </c>
      <c r="E89" s="119" t="s">
        <v>417</v>
      </c>
      <c r="F89" s="119" t="s">
        <v>417</v>
      </c>
      <c r="G89" s="119" t="s">
        <v>1812</v>
      </c>
      <c r="H89" s="119" t="s">
        <v>2003</v>
      </c>
      <c r="I89" s="119" t="s">
        <v>2004</v>
      </c>
      <c r="J89" s="119" t="s">
        <v>1961</v>
      </c>
      <c r="K89" s="119" t="s">
        <v>1816</v>
      </c>
      <c r="L89" s="119" t="s">
        <v>1817</v>
      </c>
      <c r="M89" s="119" t="s">
        <v>1818</v>
      </c>
      <c r="N89" s="119" t="s">
        <v>1819</v>
      </c>
      <c r="O89" s="119" t="s">
        <v>1961</v>
      </c>
      <c r="P89" s="155">
        <v>15700</v>
      </c>
      <c r="Q89" s="155">
        <v>0</v>
      </c>
      <c r="R89" s="345">
        <v>0</v>
      </c>
      <c r="S89" s="155">
        <v>2512</v>
      </c>
      <c r="T89" s="155">
        <v>18212</v>
      </c>
      <c r="U89" s="155">
        <v>0</v>
      </c>
      <c r="V89" s="120" t="s">
        <v>1828</v>
      </c>
      <c r="W89" s="120" t="s">
        <v>1821</v>
      </c>
      <c r="X89" s="155">
        <v>0</v>
      </c>
      <c r="Y89" s="155">
        <v>2512</v>
      </c>
      <c r="Z89" s="156">
        <v>0</v>
      </c>
    </row>
    <row r="90" spans="2:26">
      <c r="B90" s="127" t="s">
        <v>1810</v>
      </c>
      <c r="C90" s="119" t="s">
        <v>1810</v>
      </c>
      <c r="D90" s="119" t="s">
        <v>1810</v>
      </c>
      <c r="E90" s="119" t="s">
        <v>1883</v>
      </c>
      <c r="F90" s="119" t="s">
        <v>1883</v>
      </c>
      <c r="G90" s="119" t="s">
        <v>1812</v>
      </c>
      <c r="H90" s="119" t="s">
        <v>2005</v>
      </c>
      <c r="I90" s="119" t="s">
        <v>2006</v>
      </c>
      <c r="J90" s="119" t="s">
        <v>1961</v>
      </c>
      <c r="K90" s="119" t="s">
        <v>1816</v>
      </c>
      <c r="L90" s="119" t="s">
        <v>1817</v>
      </c>
      <c r="M90" s="119" t="s">
        <v>1818</v>
      </c>
      <c r="N90" s="119" t="s">
        <v>1819</v>
      </c>
      <c r="O90" s="119" t="s">
        <v>1961</v>
      </c>
      <c r="P90" s="155">
        <v>78573.58</v>
      </c>
      <c r="Q90" s="155">
        <v>0</v>
      </c>
      <c r="R90" s="345">
        <v>0</v>
      </c>
      <c r="S90" s="155">
        <v>0</v>
      </c>
      <c r="T90" s="155">
        <v>78573.58</v>
      </c>
      <c r="U90" s="155">
        <v>0</v>
      </c>
      <c r="V90" s="120" t="s">
        <v>1820</v>
      </c>
      <c r="W90" s="120" t="s">
        <v>1821</v>
      </c>
      <c r="X90" s="155">
        <v>0</v>
      </c>
      <c r="Y90" s="155">
        <v>0</v>
      </c>
      <c r="Z90" s="156">
        <v>0</v>
      </c>
    </row>
    <row r="91" spans="2:26">
      <c r="B91" s="127" t="s">
        <v>1810</v>
      </c>
      <c r="C91" s="119" t="s">
        <v>1810</v>
      </c>
      <c r="D91" s="119" t="s">
        <v>1810</v>
      </c>
      <c r="E91" s="119" t="s">
        <v>391</v>
      </c>
      <c r="F91" s="119" t="s">
        <v>391</v>
      </c>
      <c r="G91" s="119" t="s">
        <v>1812</v>
      </c>
      <c r="H91" s="119" t="s">
        <v>2007</v>
      </c>
      <c r="I91" s="119" t="s">
        <v>2008</v>
      </c>
      <c r="J91" s="119" t="s">
        <v>1961</v>
      </c>
      <c r="K91" s="119" t="s">
        <v>1816</v>
      </c>
      <c r="L91" s="119" t="s">
        <v>1817</v>
      </c>
      <c r="M91" s="119" t="s">
        <v>1818</v>
      </c>
      <c r="N91" s="119" t="s">
        <v>1819</v>
      </c>
      <c r="O91" s="119" t="s">
        <v>1961</v>
      </c>
      <c r="P91" s="155">
        <v>131121.60000000001</v>
      </c>
      <c r="Q91" s="155">
        <v>0</v>
      </c>
      <c r="R91" s="345">
        <v>0</v>
      </c>
      <c r="S91" s="155">
        <v>0</v>
      </c>
      <c r="T91" s="155">
        <v>131121.60000000001</v>
      </c>
      <c r="U91" s="155">
        <v>0</v>
      </c>
      <c r="V91" s="120" t="s">
        <v>1820</v>
      </c>
      <c r="W91" s="120" t="s">
        <v>1821</v>
      </c>
      <c r="X91" s="155">
        <v>0</v>
      </c>
      <c r="Y91" s="155">
        <v>0</v>
      </c>
      <c r="Z91" s="156">
        <v>0</v>
      </c>
    </row>
    <row r="92" spans="2:26">
      <c r="B92" s="127" t="s">
        <v>1810</v>
      </c>
      <c r="C92" s="119" t="s">
        <v>1810</v>
      </c>
      <c r="D92" s="119" t="s">
        <v>1810</v>
      </c>
      <c r="E92" s="119" t="s">
        <v>1910</v>
      </c>
      <c r="F92" s="119" t="s">
        <v>1910</v>
      </c>
      <c r="G92" s="119" t="s">
        <v>1812</v>
      </c>
      <c r="H92" s="119" t="s">
        <v>2009</v>
      </c>
      <c r="I92" s="119" t="s">
        <v>2010</v>
      </c>
      <c r="J92" s="119" t="s">
        <v>1961</v>
      </c>
      <c r="K92" s="119" t="s">
        <v>1816</v>
      </c>
      <c r="L92" s="119" t="s">
        <v>1817</v>
      </c>
      <c r="M92" s="119" t="s">
        <v>1818</v>
      </c>
      <c r="N92" s="119" t="s">
        <v>1819</v>
      </c>
      <c r="O92" s="119" t="s">
        <v>1961</v>
      </c>
      <c r="P92" s="155">
        <v>45578.06</v>
      </c>
      <c r="Q92" s="155">
        <v>0</v>
      </c>
      <c r="R92" s="345">
        <v>0</v>
      </c>
      <c r="S92" s="155">
        <v>7292.54</v>
      </c>
      <c r="T92" s="155">
        <v>52870.6</v>
      </c>
      <c r="U92" s="155">
        <v>0</v>
      </c>
      <c r="V92" s="120" t="s">
        <v>1820</v>
      </c>
      <c r="W92" s="120" t="s">
        <v>1821</v>
      </c>
      <c r="X92" s="155">
        <v>0</v>
      </c>
      <c r="Y92" s="155">
        <v>352.22</v>
      </c>
      <c r="Z92" s="156">
        <v>0</v>
      </c>
    </row>
    <row r="93" spans="2:26">
      <c r="B93" s="127" t="s">
        <v>1810</v>
      </c>
      <c r="C93" s="119" t="s">
        <v>1810</v>
      </c>
      <c r="D93" s="119" t="s">
        <v>1810</v>
      </c>
      <c r="E93" s="119" t="s">
        <v>1910</v>
      </c>
      <c r="F93" s="119" t="s">
        <v>1910</v>
      </c>
      <c r="G93" s="119" t="s">
        <v>1812</v>
      </c>
      <c r="H93" s="119" t="s">
        <v>2011</v>
      </c>
      <c r="I93" s="119" t="s">
        <v>2012</v>
      </c>
      <c r="J93" s="119" t="s">
        <v>1961</v>
      </c>
      <c r="K93" s="119" t="s">
        <v>1816</v>
      </c>
      <c r="L93" s="119" t="s">
        <v>1817</v>
      </c>
      <c r="M93" s="119" t="s">
        <v>1818</v>
      </c>
      <c r="N93" s="119" t="s">
        <v>1819</v>
      </c>
      <c r="O93" s="119" t="s">
        <v>1961</v>
      </c>
      <c r="P93" s="155">
        <v>49365.120000000003</v>
      </c>
      <c r="Q93" s="155">
        <v>0</v>
      </c>
      <c r="R93" s="345">
        <v>0</v>
      </c>
      <c r="S93" s="155">
        <v>7898.35</v>
      </c>
      <c r="T93" s="155">
        <v>57263.47</v>
      </c>
      <c r="U93" s="155">
        <v>0</v>
      </c>
      <c r="V93" s="120" t="s">
        <v>1820</v>
      </c>
      <c r="W93" s="120" t="s">
        <v>1821</v>
      </c>
      <c r="X93" s="155">
        <v>0</v>
      </c>
      <c r="Y93" s="155">
        <v>381.48</v>
      </c>
      <c r="Z93" s="156">
        <v>0</v>
      </c>
    </row>
    <row r="94" spans="2:26">
      <c r="B94" s="127" t="s">
        <v>1810</v>
      </c>
      <c r="C94" s="119" t="s">
        <v>1810</v>
      </c>
      <c r="D94" s="119" t="s">
        <v>1810</v>
      </c>
      <c r="E94" s="119" t="s">
        <v>1910</v>
      </c>
      <c r="F94" s="119" t="s">
        <v>1910</v>
      </c>
      <c r="G94" s="119" t="s">
        <v>1812</v>
      </c>
      <c r="H94" s="119" t="s">
        <v>2013</v>
      </c>
      <c r="I94" s="119" t="s">
        <v>2014</v>
      </c>
      <c r="J94" s="119" t="s">
        <v>1961</v>
      </c>
      <c r="K94" s="119" t="s">
        <v>1816</v>
      </c>
      <c r="L94" s="119" t="s">
        <v>1817</v>
      </c>
      <c r="M94" s="119" t="s">
        <v>1818</v>
      </c>
      <c r="N94" s="119" t="s">
        <v>1819</v>
      </c>
      <c r="O94" s="119" t="s">
        <v>1961</v>
      </c>
      <c r="P94" s="155">
        <v>61917.01</v>
      </c>
      <c r="Q94" s="155">
        <v>0</v>
      </c>
      <c r="R94" s="345">
        <v>0</v>
      </c>
      <c r="S94" s="155">
        <v>9906.69</v>
      </c>
      <c r="T94" s="155">
        <v>71823.7</v>
      </c>
      <c r="U94" s="155">
        <v>0</v>
      </c>
      <c r="V94" s="120" t="s">
        <v>1820</v>
      </c>
      <c r="W94" s="120" t="s">
        <v>1821</v>
      </c>
      <c r="X94" s="155">
        <v>0</v>
      </c>
      <c r="Y94" s="155">
        <v>478.48</v>
      </c>
      <c r="Z94" s="156">
        <v>0</v>
      </c>
    </row>
    <row r="95" spans="2:26">
      <c r="B95" s="127" t="s">
        <v>1810</v>
      </c>
      <c r="C95" s="119" t="s">
        <v>1810</v>
      </c>
      <c r="D95" s="119" t="s">
        <v>1810</v>
      </c>
      <c r="E95" s="119" t="s">
        <v>1910</v>
      </c>
      <c r="F95" s="119" t="s">
        <v>1910</v>
      </c>
      <c r="G95" s="119" t="s">
        <v>1812</v>
      </c>
      <c r="H95" s="119" t="s">
        <v>2015</v>
      </c>
      <c r="I95" s="119" t="s">
        <v>2016</v>
      </c>
      <c r="J95" s="119" t="s">
        <v>1961</v>
      </c>
      <c r="K95" s="119" t="s">
        <v>1816</v>
      </c>
      <c r="L95" s="119" t="s">
        <v>1817</v>
      </c>
      <c r="M95" s="119" t="s">
        <v>1818</v>
      </c>
      <c r="N95" s="119" t="s">
        <v>1819</v>
      </c>
      <c r="O95" s="119" t="s">
        <v>1961</v>
      </c>
      <c r="P95" s="155">
        <v>101225.34</v>
      </c>
      <c r="Q95" s="155">
        <v>0</v>
      </c>
      <c r="R95" s="345">
        <v>0</v>
      </c>
      <c r="S95" s="155">
        <v>16196.1</v>
      </c>
      <c r="T95" s="155">
        <v>117421.43</v>
      </c>
      <c r="U95" s="155">
        <v>0</v>
      </c>
      <c r="V95" s="120" t="s">
        <v>1820</v>
      </c>
      <c r="W95" s="120" t="s">
        <v>1821</v>
      </c>
      <c r="X95" s="155">
        <v>0</v>
      </c>
      <c r="Y95" s="155">
        <v>782.25</v>
      </c>
      <c r="Z95" s="156">
        <v>0</v>
      </c>
    </row>
    <row r="96" spans="2:26">
      <c r="B96" s="127" t="s">
        <v>1810</v>
      </c>
      <c r="C96" s="119" t="s">
        <v>1810</v>
      </c>
      <c r="D96" s="119" t="s">
        <v>1810</v>
      </c>
      <c r="E96" s="119" t="s">
        <v>1910</v>
      </c>
      <c r="F96" s="119" t="s">
        <v>1910</v>
      </c>
      <c r="G96" s="119" t="s">
        <v>1812</v>
      </c>
      <c r="H96" s="119" t="s">
        <v>2017</v>
      </c>
      <c r="I96" s="119" t="s">
        <v>2018</v>
      </c>
      <c r="J96" s="119" t="s">
        <v>1961</v>
      </c>
      <c r="K96" s="119" t="s">
        <v>1816</v>
      </c>
      <c r="L96" s="119" t="s">
        <v>1817</v>
      </c>
      <c r="M96" s="119" t="s">
        <v>1818</v>
      </c>
      <c r="N96" s="119" t="s">
        <v>1819</v>
      </c>
      <c r="O96" s="119" t="s">
        <v>1961</v>
      </c>
      <c r="P96" s="155">
        <v>97874.52</v>
      </c>
      <c r="Q96" s="155">
        <v>0</v>
      </c>
      <c r="R96" s="345">
        <v>0</v>
      </c>
      <c r="S96" s="155">
        <v>0</v>
      </c>
      <c r="T96" s="155">
        <v>97874.52</v>
      </c>
      <c r="U96" s="155">
        <v>0</v>
      </c>
      <c r="V96" s="120" t="s">
        <v>1820</v>
      </c>
      <c r="W96" s="120" t="s">
        <v>1821</v>
      </c>
      <c r="X96" s="155">
        <v>0</v>
      </c>
      <c r="Y96" s="155">
        <v>0</v>
      </c>
      <c r="Z96" s="156">
        <v>0</v>
      </c>
    </row>
    <row r="97" spans="2:26">
      <c r="B97" s="127" t="s">
        <v>1810</v>
      </c>
      <c r="C97" s="119" t="s">
        <v>1810</v>
      </c>
      <c r="D97" s="119" t="s">
        <v>1810</v>
      </c>
      <c r="E97" s="119" t="s">
        <v>425</v>
      </c>
      <c r="F97" s="119" t="s">
        <v>425</v>
      </c>
      <c r="G97" s="119" t="s">
        <v>1812</v>
      </c>
      <c r="H97" s="119" t="s">
        <v>2019</v>
      </c>
      <c r="I97" s="119" t="s">
        <v>2020</v>
      </c>
      <c r="J97" s="119" t="s">
        <v>1961</v>
      </c>
      <c r="K97" s="119" t="s">
        <v>1816</v>
      </c>
      <c r="L97" s="119" t="s">
        <v>1817</v>
      </c>
      <c r="M97" s="119" t="s">
        <v>1818</v>
      </c>
      <c r="N97" s="119" t="s">
        <v>1819</v>
      </c>
      <c r="O97" s="119" t="s">
        <v>1961</v>
      </c>
      <c r="P97" s="155">
        <v>16149.51</v>
      </c>
      <c r="Q97" s="155">
        <v>0</v>
      </c>
      <c r="R97" s="345">
        <v>0</v>
      </c>
      <c r="S97" s="155">
        <v>0</v>
      </c>
      <c r="T97" s="155">
        <v>16149.51</v>
      </c>
      <c r="U97" s="155">
        <v>0</v>
      </c>
      <c r="V97" s="120" t="s">
        <v>1820</v>
      </c>
      <c r="W97" s="120" t="s">
        <v>1821</v>
      </c>
      <c r="X97" s="155">
        <v>0</v>
      </c>
      <c r="Y97" s="155">
        <v>0</v>
      </c>
      <c r="Z97" s="156">
        <v>0</v>
      </c>
    </row>
    <row r="98" spans="2:26">
      <c r="B98" s="127" t="s">
        <v>1810</v>
      </c>
      <c r="C98" s="119" t="s">
        <v>1810</v>
      </c>
      <c r="D98" s="119" t="s">
        <v>1810</v>
      </c>
      <c r="E98" s="119" t="s">
        <v>425</v>
      </c>
      <c r="F98" s="119" t="s">
        <v>425</v>
      </c>
      <c r="G98" s="119" t="s">
        <v>1812</v>
      </c>
      <c r="H98" s="119" t="s">
        <v>2021</v>
      </c>
      <c r="I98" s="119" t="s">
        <v>2022</v>
      </c>
      <c r="J98" s="119" t="s">
        <v>1961</v>
      </c>
      <c r="K98" s="119" t="s">
        <v>1816</v>
      </c>
      <c r="L98" s="119" t="s">
        <v>1817</v>
      </c>
      <c r="M98" s="119" t="s">
        <v>1818</v>
      </c>
      <c r="N98" s="119" t="s">
        <v>1819</v>
      </c>
      <c r="O98" s="119" t="s">
        <v>1961</v>
      </c>
      <c r="P98" s="155">
        <v>20290.41</v>
      </c>
      <c r="Q98" s="155">
        <v>0</v>
      </c>
      <c r="R98" s="345">
        <v>0</v>
      </c>
      <c r="S98" s="155">
        <v>0</v>
      </c>
      <c r="T98" s="155">
        <v>20290.41</v>
      </c>
      <c r="U98" s="155">
        <v>0</v>
      </c>
      <c r="V98" s="120" t="s">
        <v>1820</v>
      </c>
      <c r="W98" s="120" t="s">
        <v>1821</v>
      </c>
      <c r="X98" s="155">
        <v>0</v>
      </c>
      <c r="Y98" s="155">
        <v>0</v>
      </c>
      <c r="Z98" s="156">
        <v>0</v>
      </c>
    </row>
    <row r="99" spans="2:26">
      <c r="B99" s="127" t="s">
        <v>1810</v>
      </c>
      <c r="C99" s="119" t="s">
        <v>1810</v>
      </c>
      <c r="D99" s="119" t="s">
        <v>1810</v>
      </c>
      <c r="E99" s="119" t="s">
        <v>425</v>
      </c>
      <c r="F99" s="119" t="s">
        <v>425</v>
      </c>
      <c r="G99" s="119" t="s">
        <v>1812</v>
      </c>
      <c r="H99" s="119" t="s">
        <v>2023</v>
      </c>
      <c r="I99" s="119" t="s">
        <v>2024</v>
      </c>
      <c r="J99" s="119" t="s">
        <v>1961</v>
      </c>
      <c r="K99" s="119" t="s">
        <v>1816</v>
      </c>
      <c r="L99" s="119" t="s">
        <v>1817</v>
      </c>
      <c r="M99" s="119" t="s">
        <v>1818</v>
      </c>
      <c r="N99" s="119" t="s">
        <v>1819</v>
      </c>
      <c r="O99" s="119" t="s">
        <v>1961</v>
      </c>
      <c r="P99" s="155">
        <v>20704.5</v>
      </c>
      <c r="Q99" s="155">
        <v>0</v>
      </c>
      <c r="R99" s="345">
        <v>0</v>
      </c>
      <c r="S99" s="155">
        <v>0</v>
      </c>
      <c r="T99" s="155">
        <v>20704.5</v>
      </c>
      <c r="U99" s="155">
        <v>0</v>
      </c>
      <c r="V99" s="120" t="s">
        <v>1820</v>
      </c>
      <c r="W99" s="120" t="s">
        <v>1821</v>
      </c>
      <c r="X99" s="155">
        <v>0</v>
      </c>
      <c r="Y99" s="155">
        <v>0</v>
      </c>
      <c r="Z99" s="156">
        <v>0</v>
      </c>
    </row>
    <row r="100" spans="2:26">
      <c r="B100" s="127" t="s">
        <v>1810</v>
      </c>
      <c r="C100" s="119" t="s">
        <v>1810</v>
      </c>
      <c r="D100" s="119" t="s">
        <v>1810</v>
      </c>
      <c r="E100" s="119" t="s">
        <v>425</v>
      </c>
      <c r="F100" s="119" t="s">
        <v>425</v>
      </c>
      <c r="G100" s="119" t="s">
        <v>1812</v>
      </c>
      <c r="H100" s="119" t="s">
        <v>2025</v>
      </c>
      <c r="I100" s="119" t="s">
        <v>2026</v>
      </c>
      <c r="J100" s="119" t="s">
        <v>1961</v>
      </c>
      <c r="K100" s="119" t="s">
        <v>1816</v>
      </c>
      <c r="L100" s="119" t="s">
        <v>1817</v>
      </c>
      <c r="M100" s="119" t="s">
        <v>1818</v>
      </c>
      <c r="N100" s="119" t="s">
        <v>1819</v>
      </c>
      <c r="O100" s="119" t="s">
        <v>1961</v>
      </c>
      <c r="P100" s="155">
        <v>21739.73</v>
      </c>
      <c r="Q100" s="155">
        <v>0</v>
      </c>
      <c r="R100" s="345">
        <v>0</v>
      </c>
      <c r="S100" s="155">
        <v>0</v>
      </c>
      <c r="T100" s="155">
        <v>21739.73</v>
      </c>
      <c r="U100" s="155">
        <v>0</v>
      </c>
      <c r="V100" s="120" t="s">
        <v>1820</v>
      </c>
      <c r="W100" s="120" t="s">
        <v>1821</v>
      </c>
      <c r="X100" s="155">
        <v>0</v>
      </c>
      <c r="Y100" s="155">
        <v>0</v>
      </c>
      <c r="Z100" s="156">
        <v>0</v>
      </c>
    </row>
    <row r="101" spans="2:26">
      <c r="B101" s="127" t="s">
        <v>1810</v>
      </c>
      <c r="C101" s="119" t="s">
        <v>1810</v>
      </c>
      <c r="D101" s="119" t="s">
        <v>1810</v>
      </c>
      <c r="E101" s="119" t="s">
        <v>425</v>
      </c>
      <c r="F101" s="119" t="s">
        <v>425</v>
      </c>
      <c r="G101" s="119" t="s">
        <v>1812</v>
      </c>
      <c r="H101" s="119" t="s">
        <v>2027</v>
      </c>
      <c r="I101" s="119" t="s">
        <v>2028</v>
      </c>
      <c r="J101" s="119" t="s">
        <v>1961</v>
      </c>
      <c r="K101" s="119" t="s">
        <v>1816</v>
      </c>
      <c r="L101" s="119" t="s">
        <v>1817</v>
      </c>
      <c r="M101" s="119" t="s">
        <v>1818</v>
      </c>
      <c r="N101" s="119" t="s">
        <v>1819</v>
      </c>
      <c r="O101" s="119" t="s">
        <v>1961</v>
      </c>
      <c r="P101" s="155">
        <v>107663.4</v>
      </c>
      <c r="Q101" s="155">
        <v>0</v>
      </c>
      <c r="R101" s="345">
        <v>0</v>
      </c>
      <c r="S101" s="155">
        <v>0</v>
      </c>
      <c r="T101" s="155">
        <v>107663.4</v>
      </c>
      <c r="U101" s="155">
        <v>0</v>
      </c>
      <c r="V101" s="120" t="s">
        <v>1820</v>
      </c>
      <c r="W101" s="120" t="s">
        <v>1821</v>
      </c>
      <c r="X101" s="155">
        <v>0</v>
      </c>
      <c r="Y101" s="155">
        <v>0</v>
      </c>
      <c r="Z101" s="156">
        <v>0</v>
      </c>
    </row>
    <row r="102" spans="2:26">
      <c r="B102" s="127" t="s">
        <v>1810</v>
      </c>
      <c r="C102" s="119" t="s">
        <v>1810</v>
      </c>
      <c r="D102" s="119" t="s">
        <v>1810</v>
      </c>
      <c r="E102" s="119" t="s">
        <v>425</v>
      </c>
      <c r="F102" s="119" t="s">
        <v>425</v>
      </c>
      <c r="G102" s="119" t="s">
        <v>1812</v>
      </c>
      <c r="H102" s="119" t="s">
        <v>2029</v>
      </c>
      <c r="I102" s="119" t="s">
        <v>2030</v>
      </c>
      <c r="J102" s="119" t="s">
        <v>1961</v>
      </c>
      <c r="K102" s="119" t="s">
        <v>1816</v>
      </c>
      <c r="L102" s="119" t="s">
        <v>1817</v>
      </c>
      <c r="M102" s="119" t="s">
        <v>1818</v>
      </c>
      <c r="N102" s="119" t="s">
        <v>1819</v>
      </c>
      <c r="O102" s="119" t="s">
        <v>1961</v>
      </c>
      <c r="P102" s="155">
        <v>16977.689999999999</v>
      </c>
      <c r="Q102" s="155">
        <v>0</v>
      </c>
      <c r="R102" s="345">
        <v>0</v>
      </c>
      <c r="S102" s="155">
        <v>0</v>
      </c>
      <c r="T102" s="155">
        <v>16977.689999999999</v>
      </c>
      <c r="U102" s="155">
        <v>0</v>
      </c>
      <c r="V102" s="120" t="s">
        <v>1820</v>
      </c>
      <c r="W102" s="120" t="s">
        <v>1821</v>
      </c>
      <c r="X102" s="155">
        <v>0</v>
      </c>
      <c r="Y102" s="155">
        <v>0</v>
      </c>
      <c r="Z102" s="156">
        <v>0</v>
      </c>
    </row>
    <row r="103" spans="2:26">
      <c r="B103" s="127" t="s">
        <v>1810</v>
      </c>
      <c r="C103" s="119" t="s">
        <v>1810</v>
      </c>
      <c r="D103" s="119" t="s">
        <v>1810</v>
      </c>
      <c r="E103" s="119" t="s">
        <v>425</v>
      </c>
      <c r="F103" s="119" t="s">
        <v>425</v>
      </c>
      <c r="G103" s="119" t="s">
        <v>1812</v>
      </c>
      <c r="H103" s="119" t="s">
        <v>2031</v>
      </c>
      <c r="I103" s="119" t="s">
        <v>2032</v>
      </c>
      <c r="J103" s="119" t="s">
        <v>1961</v>
      </c>
      <c r="K103" s="119" t="s">
        <v>1816</v>
      </c>
      <c r="L103" s="119" t="s">
        <v>1817</v>
      </c>
      <c r="M103" s="119" t="s">
        <v>1818</v>
      </c>
      <c r="N103" s="119" t="s">
        <v>1819</v>
      </c>
      <c r="O103" s="119" t="s">
        <v>1961</v>
      </c>
      <c r="P103" s="155">
        <v>19669.27</v>
      </c>
      <c r="Q103" s="155">
        <v>0</v>
      </c>
      <c r="R103" s="345">
        <v>0</v>
      </c>
      <c r="S103" s="155">
        <v>0</v>
      </c>
      <c r="T103" s="155">
        <v>19669.27</v>
      </c>
      <c r="U103" s="155">
        <v>0</v>
      </c>
      <c r="V103" s="120" t="s">
        <v>1820</v>
      </c>
      <c r="W103" s="120" t="s">
        <v>1821</v>
      </c>
      <c r="X103" s="155">
        <v>0</v>
      </c>
      <c r="Y103" s="155">
        <v>0</v>
      </c>
      <c r="Z103" s="156">
        <v>0</v>
      </c>
    </row>
    <row r="104" spans="2:26">
      <c r="B104" s="127" t="s">
        <v>1810</v>
      </c>
      <c r="C104" s="119" t="s">
        <v>1810</v>
      </c>
      <c r="D104" s="119" t="s">
        <v>1810</v>
      </c>
      <c r="E104" s="119" t="s">
        <v>425</v>
      </c>
      <c r="F104" s="119" t="s">
        <v>425</v>
      </c>
      <c r="G104" s="119" t="s">
        <v>1812</v>
      </c>
      <c r="H104" s="119" t="s">
        <v>2033</v>
      </c>
      <c r="I104" s="119" t="s">
        <v>2034</v>
      </c>
      <c r="J104" s="119" t="s">
        <v>1961</v>
      </c>
      <c r="K104" s="119" t="s">
        <v>1816</v>
      </c>
      <c r="L104" s="119" t="s">
        <v>1817</v>
      </c>
      <c r="M104" s="119" t="s">
        <v>1818</v>
      </c>
      <c r="N104" s="119" t="s">
        <v>1819</v>
      </c>
      <c r="O104" s="119" t="s">
        <v>1961</v>
      </c>
      <c r="P104" s="155">
        <v>29400.39</v>
      </c>
      <c r="Q104" s="155">
        <v>0</v>
      </c>
      <c r="R104" s="345">
        <v>0</v>
      </c>
      <c r="S104" s="155">
        <v>0</v>
      </c>
      <c r="T104" s="155">
        <v>29400.39</v>
      </c>
      <c r="U104" s="155">
        <v>0</v>
      </c>
      <c r="V104" s="120" t="s">
        <v>1820</v>
      </c>
      <c r="W104" s="120" t="s">
        <v>1821</v>
      </c>
      <c r="X104" s="155">
        <v>0</v>
      </c>
      <c r="Y104" s="155">
        <v>0</v>
      </c>
      <c r="Z104" s="156">
        <v>0</v>
      </c>
    </row>
    <row r="105" spans="2:26">
      <c r="B105" s="127" t="s">
        <v>1810</v>
      </c>
      <c r="C105" s="119" t="s">
        <v>1810</v>
      </c>
      <c r="D105" s="119" t="s">
        <v>1810</v>
      </c>
      <c r="E105" s="119" t="s">
        <v>425</v>
      </c>
      <c r="F105" s="119" t="s">
        <v>425</v>
      </c>
      <c r="G105" s="119" t="s">
        <v>1812</v>
      </c>
      <c r="H105" s="119" t="s">
        <v>2035</v>
      </c>
      <c r="I105" s="119" t="s">
        <v>2036</v>
      </c>
      <c r="J105" s="119" t="s">
        <v>1961</v>
      </c>
      <c r="K105" s="119" t="s">
        <v>1816</v>
      </c>
      <c r="L105" s="119" t="s">
        <v>1817</v>
      </c>
      <c r="M105" s="119" t="s">
        <v>1818</v>
      </c>
      <c r="N105" s="119" t="s">
        <v>1819</v>
      </c>
      <c r="O105" s="119" t="s">
        <v>1961</v>
      </c>
      <c r="P105" s="155">
        <v>12422.7</v>
      </c>
      <c r="Q105" s="155">
        <v>0</v>
      </c>
      <c r="R105" s="345">
        <v>0</v>
      </c>
      <c r="S105" s="155">
        <v>0</v>
      </c>
      <c r="T105" s="155">
        <v>12422.7</v>
      </c>
      <c r="U105" s="155">
        <v>0</v>
      </c>
      <c r="V105" s="120" t="s">
        <v>1820</v>
      </c>
      <c r="W105" s="120" t="s">
        <v>1821</v>
      </c>
      <c r="X105" s="155">
        <v>0</v>
      </c>
      <c r="Y105" s="155">
        <v>0</v>
      </c>
      <c r="Z105" s="156">
        <v>0</v>
      </c>
    </row>
    <row r="106" spans="2:26">
      <c r="B106" s="127" t="s">
        <v>1810</v>
      </c>
      <c r="C106" s="119" t="s">
        <v>1810</v>
      </c>
      <c r="D106" s="119" t="s">
        <v>1810</v>
      </c>
      <c r="E106" s="119" t="s">
        <v>425</v>
      </c>
      <c r="F106" s="119" t="s">
        <v>425</v>
      </c>
      <c r="G106" s="119" t="s">
        <v>1812</v>
      </c>
      <c r="H106" s="119" t="s">
        <v>2037</v>
      </c>
      <c r="I106" s="119" t="s">
        <v>2038</v>
      </c>
      <c r="J106" s="119" t="s">
        <v>1961</v>
      </c>
      <c r="K106" s="119" t="s">
        <v>1816</v>
      </c>
      <c r="L106" s="119" t="s">
        <v>1817</v>
      </c>
      <c r="M106" s="119" t="s">
        <v>1818</v>
      </c>
      <c r="N106" s="119" t="s">
        <v>1819</v>
      </c>
      <c r="O106" s="119" t="s">
        <v>1961</v>
      </c>
      <c r="P106" s="155">
        <v>107663.4</v>
      </c>
      <c r="Q106" s="155">
        <v>0</v>
      </c>
      <c r="R106" s="345">
        <v>0</v>
      </c>
      <c r="S106" s="155">
        <v>0</v>
      </c>
      <c r="T106" s="155">
        <v>107663.4</v>
      </c>
      <c r="U106" s="155">
        <v>0</v>
      </c>
      <c r="V106" s="120" t="s">
        <v>1820</v>
      </c>
      <c r="W106" s="120" t="s">
        <v>1821</v>
      </c>
      <c r="X106" s="155">
        <v>0</v>
      </c>
      <c r="Y106" s="155">
        <v>0</v>
      </c>
      <c r="Z106" s="156">
        <v>0</v>
      </c>
    </row>
    <row r="107" spans="2:26">
      <c r="B107" s="127" t="s">
        <v>1810</v>
      </c>
      <c r="C107" s="119" t="s">
        <v>1810</v>
      </c>
      <c r="D107" s="119" t="s">
        <v>1810</v>
      </c>
      <c r="E107" s="119" t="s">
        <v>425</v>
      </c>
      <c r="F107" s="119" t="s">
        <v>425</v>
      </c>
      <c r="G107" s="119" t="s">
        <v>1812</v>
      </c>
      <c r="H107" s="119" t="s">
        <v>2039</v>
      </c>
      <c r="I107" s="119" t="s">
        <v>2040</v>
      </c>
      <c r="J107" s="119" t="s">
        <v>1961</v>
      </c>
      <c r="K107" s="119" t="s">
        <v>1816</v>
      </c>
      <c r="L107" s="119" t="s">
        <v>1817</v>
      </c>
      <c r="M107" s="119" t="s">
        <v>1818</v>
      </c>
      <c r="N107" s="119" t="s">
        <v>1819</v>
      </c>
      <c r="O107" s="119" t="s">
        <v>1961</v>
      </c>
      <c r="P107" s="155">
        <v>123812.91</v>
      </c>
      <c r="Q107" s="155">
        <v>0</v>
      </c>
      <c r="R107" s="345">
        <v>0</v>
      </c>
      <c r="S107" s="155">
        <v>0</v>
      </c>
      <c r="T107" s="155">
        <v>123812.91</v>
      </c>
      <c r="U107" s="155">
        <v>0</v>
      </c>
      <c r="V107" s="120" t="s">
        <v>1820</v>
      </c>
      <c r="W107" s="120" t="s">
        <v>1821</v>
      </c>
      <c r="X107" s="155">
        <v>0</v>
      </c>
      <c r="Y107" s="155">
        <v>0</v>
      </c>
      <c r="Z107" s="156">
        <v>0</v>
      </c>
    </row>
    <row r="108" spans="2:26">
      <c r="B108" s="127" t="s">
        <v>1810</v>
      </c>
      <c r="C108" s="119" t="s">
        <v>1810</v>
      </c>
      <c r="D108" s="119" t="s">
        <v>1810</v>
      </c>
      <c r="E108" s="119" t="s">
        <v>425</v>
      </c>
      <c r="F108" s="119" t="s">
        <v>425</v>
      </c>
      <c r="G108" s="119" t="s">
        <v>1812</v>
      </c>
      <c r="H108" s="119" t="s">
        <v>2041</v>
      </c>
      <c r="I108" s="119" t="s">
        <v>2042</v>
      </c>
      <c r="J108" s="119" t="s">
        <v>1961</v>
      </c>
      <c r="K108" s="119" t="s">
        <v>1816</v>
      </c>
      <c r="L108" s="119" t="s">
        <v>1817</v>
      </c>
      <c r="M108" s="119" t="s">
        <v>1818</v>
      </c>
      <c r="N108" s="119" t="s">
        <v>1819</v>
      </c>
      <c r="O108" s="119" t="s">
        <v>1961</v>
      </c>
      <c r="P108" s="155">
        <v>16977.689999999999</v>
      </c>
      <c r="Q108" s="155">
        <v>0</v>
      </c>
      <c r="R108" s="345">
        <v>0</v>
      </c>
      <c r="S108" s="155">
        <v>0</v>
      </c>
      <c r="T108" s="155">
        <v>16977.689999999999</v>
      </c>
      <c r="U108" s="155">
        <v>0</v>
      </c>
      <c r="V108" s="120" t="s">
        <v>1820</v>
      </c>
      <c r="W108" s="120" t="s">
        <v>1821</v>
      </c>
      <c r="X108" s="155">
        <v>0</v>
      </c>
      <c r="Y108" s="155">
        <v>0</v>
      </c>
      <c r="Z108" s="156">
        <v>0</v>
      </c>
    </row>
    <row r="109" spans="2:26">
      <c r="B109" s="127" t="s">
        <v>1810</v>
      </c>
      <c r="C109" s="119" t="s">
        <v>1810</v>
      </c>
      <c r="D109" s="119" t="s">
        <v>1810</v>
      </c>
      <c r="E109" s="119" t="s">
        <v>425</v>
      </c>
      <c r="F109" s="119" t="s">
        <v>425</v>
      </c>
      <c r="G109" s="119" t="s">
        <v>1812</v>
      </c>
      <c r="H109" s="119" t="s">
        <v>2043</v>
      </c>
      <c r="I109" s="119" t="s">
        <v>2044</v>
      </c>
      <c r="J109" s="119" t="s">
        <v>1961</v>
      </c>
      <c r="K109" s="119" t="s">
        <v>1816</v>
      </c>
      <c r="L109" s="119" t="s">
        <v>1817</v>
      </c>
      <c r="M109" s="119" t="s">
        <v>1818</v>
      </c>
      <c r="N109" s="119" t="s">
        <v>1819</v>
      </c>
      <c r="O109" s="119" t="s">
        <v>1961</v>
      </c>
      <c r="P109" s="155">
        <v>17598.830000000002</v>
      </c>
      <c r="Q109" s="155">
        <v>0</v>
      </c>
      <c r="R109" s="345">
        <v>0</v>
      </c>
      <c r="S109" s="155">
        <v>0</v>
      </c>
      <c r="T109" s="155">
        <v>17598.830000000002</v>
      </c>
      <c r="U109" s="155">
        <v>0</v>
      </c>
      <c r="V109" s="120" t="s">
        <v>1820</v>
      </c>
      <c r="W109" s="120" t="s">
        <v>1821</v>
      </c>
      <c r="X109" s="155">
        <v>0</v>
      </c>
      <c r="Y109" s="155">
        <v>0</v>
      </c>
      <c r="Z109" s="156">
        <v>0</v>
      </c>
    </row>
    <row r="110" spans="2:26">
      <c r="B110" s="127" t="s">
        <v>1810</v>
      </c>
      <c r="C110" s="119" t="s">
        <v>1810</v>
      </c>
      <c r="D110" s="119" t="s">
        <v>1810</v>
      </c>
      <c r="E110" s="119" t="s">
        <v>425</v>
      </c>
      <c r="F110" s="119" t="s">
        <v>425</v>
      </c>
      <c r="G110" s="119" t="s">
        <v>1812</v>
      </c>
      <c r="H110" s="119" t="s">
        <v>2045</v>
      </c>
      <c r="I110" s="119" t="s">
        <v>2046</v>
      </c>
      <c r="J110" s="119" t="s">
        <v>1961</v>
      </c>
      <c r="K110" s="119" t="s">
        <v>1816</v>
      </c>
      <c r="L110" s="119" t="s">
        <v>1817</v>
      </c>
      <c r="M110" s="119" t="s">
        <v>1818</v>
      </c>
      <c r="N110" s="119" t="s">
        <v>1819</v>
      </c>
      <c r="O110" s="119" t="s">
        <v>1961</v>
      </c>
      <c r="P110" s="155">
        <v>101452.05</v>
      </c>
      <c r="Q110" s="155">
        <v>0</v>
      </c>
      <c r="R110" s="345">
        <v>0</v>
      </c>
      <c r="S110" s="155">
        <v>0</v>
      </c>
      <c r="T110" s="155">
        <v>101452.05</v>
      </c>
      <c r="U110" s="155">
        <v>0</v>
      </c>
      <c r="V110" s="120" t="s">
        <v>1820</v>
      </c>
      <c r="W110" s="120" t="s">
        <v>1821</v>
      </c>
      <c r="X110" s="155">
        <v>0</v>
      </c>
      <c r="Y110" s="155">
        <v>0</v>
      </c>
      <c r="Z110" s="156">
        <v>0</v>
      </c>
    </row>
    <row r="111" spans="2:26">
      <c r="B111" s="127" t="s">
        <v>1810</v>
      </c>
      <c r="C111" s="119" t="s">
        <v>1810</v>
      </c>
      <c r="D111" s="119" t="s">
        <v>1810</v>
      </c>
      <c r="E111" s="119" t="s">
        <v>425</v>
      </c>
      <c r="F111" s="119" t="s">
        <v>425</v>
      </c>
      <c r="G111" s="119" t="s">
        <v>1812</v>
      </c>
      <c r="H111" s="119" t="s">
        <v>2047</v>
      </c>
      <c r="I111" s="119" t="s">
        <v>2048</v>
      </c>
      <c r="J111" s="119" t="s">
        <v>1961</v>
      </c>
      <c r="K111" s="119" t="s">
        <v>1816</v>
      </c>
      <c r="L111" s="119" t="s">
        <v>1817</v>
      </c>
      <c r="M111" s="119" t="s">
        <v>1818</v>
      </c>
      <c r="N111" s="119" t="s">
        <v>1819</v>
      </c>
      <c r="O111" s="119" t="s">
        <v>1961</v>
      </c>
      <c r="P111" s="155">
        <v>24845.4</v>
      </c>
      <c r="Q111" s="155">
        <v>0</v>
      </c>
      <c r="R111" s="345">
        <v>0</v>
      </c>
      <c r="S111" s="155">
        <v>0</v>
      </c>
      <c r="T111" s="155">
        <v>24845.4</v>
      </c>
      <c r="U111" s="155">
        <v>0</v>
      </c>
      <c r="V111" s="120" t="s">
        <v>1820</v>
      </c>
      <c r="W111" s="120" t="s">
        <v>1821</v>
      </c>
      <c r="X111" s="155">
        <v>0</v>
      </c>
      <c r="Y111" s="155">
        <v>0</v>
      </c>
      <c r="Z111" s="156">
        <v>0</v>
      </c>
    </row>
    <row r="112" spans="2:26">
      <c r="B112" s="127" t="s">
        <v>1810</v>
      </c>
      <c r="C112" s="119" t="s">
        <v>1810</v>
      </c>
      <c r="D112" s="119" t="s">
        <v>1810</v>
      </c>
      <c r="E112" s="119" t="s">
        <v>425</v>
      </c>
      <c r="F112" s="119" t="s">
        <v>425</v>
      </c>
      <c r="G112" s="119" t="s">
        <v>1812</v>
      </c>
      <c r="H112" s="119" t="s">
        <v>2049</v>
      </c>
      <c r="I112" s="119" t="s">
        <v>2050</v>
      </c>
      <c r="J112" s="119" t="s">
        <v>1961</v>
      </c>
      <c r="K112" s="119" t="s">
        <v>1816</v>
      </c>
      <c r="L112" s="119" t="s">
        <v>1817</v>
      </c>
      <c r="M112" s="119" t="s">
        <v>1818</v>
      </c>
      <c r="N112" s="119" t="s">
        <v>1819</v>
      </c>
      <c r="O112" s="119" t="s">
        <v>1961</v>
      </c>
      <c r="P112" s="155">
        <v>120086.1</v>
      </c>
      <c r="Q112" s="155">
        <v>0</v>
      </c>
      <c r="R112" s="345">
        <v>0</v>
      </c>
      <c r="S112" s="155">
        <v>0</v>
      </c>
      <c r="T112" s="155">
        <v>120086.1</v>
      </c>
      <c r="U112" s="155">
        <v>0</v>
      </c>
      <c r="V112" s="120" t="s">
        <v>1820</v>
      </c>
      <c r="W112" s="120" t="s">
        <v>1821</v>
      </c>
      <c r="X112" s="155">
        <v>0</v>
      </c>
      <c r="Y112" s="155">
        <v>0</v>
      </c>
      <c r="Z112" s="156">
        <v>0</v>
      </c>
    </row>
    <row r="113" spans="2:26">
      <c r="B113" s="127" t="s">
        <v>1810</v>
      </c>
      <c r="C113" s="119" t="s">
        <v>1810</v>
      </c>
      <c r="D113" s="119" t="s">
        <v>1810</v>
      </c>
      <c r="E113" s="119" t="s">
        <v>425</v>
      </c>
      <c r="F113" s="119" t="s">
        <v>425</v>
      </c>
      <c r="G113" s="119" t="s">
        <v>1812</v>
      </c>
      <c r="H113" s="119" t="s">
        <v>2051</v>
      </c>
      <c r="I113" s="119" t="s">
        <v>2052</v>
      </c>
      <c r="J113" s="119" t="s">
        <v>1961</v>
      </c>
      <c r="K113" s="119" t="s">
        <v>1816</v>
      </c>
      <c r="L113" s="119" t="s">
        <v>1817</v>
      </c>
      <c r="M113" s="119" t="s">
        <v>1818</v>
      </c>
      <c r="N113" s="119" t="s">
        <v>1819</v>
      </c>
      <c r="O113" s="119" t="s">
        <v>1961</v>
      </c>
      <c r="P113" s="155">
        <v>16977.689999999999</v>
      </c>
      <c r="Q113" s="155">
        <v>0</v>
      </c>
      <c r="R113" s="345">
        <v>0</v>
      </c>
      <c r="S113" s="155">
        <v>0</v>
      </c>
      <c r="T113" s="155">
        <v>16977.689999999999</v>
      </c>
      <c r="U113" s="155">
        <v>0</v>
      </c>
      <c r="V113" s="120" t="s">
        <v>1820</v>
      </c>
      <c r="W113" s="120" t="s">
        <v>1821</v>
      </c>
      <c r="X113" s="155">
        <v>0</v>
      </c>
      <c r="Y113" s="155">
        <v>0</v>
      </c>
      <c r="Z113" s="156">
        <v>0</v>
      </c>
    </row>
    <row r="114" spans="2:26">
      <c r="B114" s="127" t="s">
        <v>1810</v>
      </c>
      <c r="C114" s="119" t="s">
        <v>1810</v>
      </c>
      <c r="D114" s="119" t="s">
        <v>1810</v>
      </c>
      <c r="E114" s="119" t="s">
        <v>425</v>
      </c>
      <c r="F114" s="119" t="s">
        <v>425</v>
      </c>
      <c r="G114" s="119" t="s">
        <v>1812</v>
      </c>
      <c r="H114" s="119" t="s">
        <v>2053</v>
      </c>
      <c r="I114" s="119" t="s">
        <v>2054</v>
      </c>
      <c r="J114" s="119" t="s">
        <v>1961</v>
      </c>
      <c r="K114" s="119" t="s">
        <v>1816</v>
      </c>
      <c r="L114" s="119" t="s">
        <v>1817</v>
      </c>
      <c r="M114" s="119" t="s">
        <v>1818</v>
      </c>
      <c r="N114" s="119" t="s">
        <v>1819</v>
      </c>
      <c r="O114" s="119" t="s">
        <v>1961</v>
      </c>
      <c r="P114" s="155">
        <v>17598.830000000002</v>
      </c>
      <c r="Q114" s="155">
        <v>0</v>
      </c>
      <c r="R114" s="345">
        <v>0</v>
      </c>
      <c r="S114" s="155">
        <v>0</v>
      </c>
      <c r="T114" s="155">
        <v>17598.830000000002</v>
      </c>
      <c r="U114" s="155">
        <v>0</v>
      </c>
      <c r="V114" s="120" t="s">
        <v>1820</v>
      </c>
      <c r="W114" s="120" t="s">
        <v>1821</v>
      </c>
      <c r="X114" s="155">
        <v>0</v>
      </c>
      <c r="Y114" s="155">
        <v>0</v>
      </c>
      <c r="Z114" s="156">
        <v>0</v>
      </c>
    </row>
    <row r="115" spans="2:26">
      <c r="B115" s="127" t="s">
        <v>1810</v>
      </c>
      <c r="C115" s="119" t="s">
        <v>1810</v>
      </c>
      <c r="D115" s="119" t="s">
        <v>1810</v>
      </c>
      <c r="E115" s="119" t="s">
        <v>425</v>
      </c>
      <c r="F115" s="119" t="s">
        <v>425</v>
      </c>
      <c r="G115" s="119" t="s">
        <v>1812</v>
      </c>
      <c r="H115" s="119" t="s">
        <v>2055</v>
      </c>
      <c r="I115" s="119" t="s">
        <v>2056</v>
      </c>
      <c r="J115" s="119" t="s">
        <v>1961</v>
      </c>
      <c r="K115" s="119" t="s">
        <v>1816</v>
      </c>
      <c r="L115" s="119" t="s">
        <v>1817</v>
      </c>
      <c r="M115" s="119" t="s">
        <v>1818</v>
      </c>
      <c r="N115" s="119" t="s">
        <v>1819</v>
      </c>
      <c r="O115" s="119" t="s">
        <v>1961</v>
      </c>
      <c r="P115" s="155">
        <v>24845.4</v>
      </c>
      <c r="Q115" s="155">
        <v>0</v>
      </c>
      <c r="R115" s="345">
        <v>0</v>
      </c>
      <c r="S115" s="155">
        <v>0</v>
      </c>
      <c r="T115" s="155">
        <v>24845.4</v>
      </c>
      <c r="U115" s="155">
        <v>0</v>
      </c>
      <c r="V115" s="120" t="s">
        <v>1820</v>
      </c>
      <c r="W115" s="120" t="s">
        <v>1821</v>
      </c>
      <c r="X115" s="155">
        <v>0</v>
      </c>
      <c r="Y115" s="155">
        <v>0</v>
      </c>
      <c r="Z115" s="156">
        <v>0</v>
      </c>
    </row>
    <row r="116" spans="2:26">
      <c r="B116" s="127" t="s">
        <v>1810</v>
      </c>
      <c r="C116" s="119" t="s">
        <v>1810</v>
      </c>
      <c r="D116" s="119" t="s">
        <v>1810</v>
      </c>
      <c r="E116" s="119" t="s">
        <v>425</v>
      </c>
      <c r="F116" s="119" t="s">
        <v>425</v>
      </c>
      <c r="G116" s="119" t="s">
        <v>1812</v>
      </c>
      <c r="H116" s="119" t="s">
        <v>2057</v>
      </c>
      <c r="I116" s="119" t="s">
        <v>2058</v>
      </c>
      <c r="J116" s="119" t="s">
        <v>1961</v>
      </c>
      <c r="K116" s="119" t="s">
        <v>1816</v>
      </c>
      <c r="L116" s="119" t="s">
        <v>1817</v>
      </c>
      <c r="M116" s="119" t="s">
        <v>1818</v>
      </c>
      <c r="N116" s="119" t="s">
        <v>1819</v>
      </c>
      <c r="O116" s="119" t="s">
        <v>1961</v>
      </c>
      <c r="P116" s="155">
        <v>120086.1</v>
      </c>
      <c r="Q116" s="155">
        <v>0</v>
      </c>
      <c r="R116" s="345">
        <v>0</v>
      </c>
      <c r="S116" s="155">
        <v>0</v>
      </c>
      <c r="T116" s="155">
        <v>120086.1</v>
      </c>
      <c r="U116" s="155">
        <v>0</v>
      </c>
      <c r="V116" s="120" t="s">
        <v>1820</v>
      </c>
      <c r="W116" s="120" t="s">
        <v>1821</v>
      </c>
      <c r="X116" s="155">
        <v>0</v>
      </c>
      <c r="Y116" s="155">
        <v>0</v>
      </c>
      <c r="Z116" s="156">
        <v>0</v>
      </c>
    </row>
    <row r="117" spans="2:26">
      <c r="B117" s="127" t="s">
        <v>1810</v>
      </c>
      <c r="C117" s="119" t="s">
        <v>1810</v>
      </c>
      <c r="D117" s="119" t="s">
        <v>1810</v>
      </c>
      <c r="E117" s="119" t="s">
        <v>425</v>
      </c>
      <c r="F117" s="119" t="s">
        <v>425</v>
      </c>
      <c r="G117" s="119" t="s">
        <v>1812</v>
      </c>
      <c r="H117" s="119" t="s">
        <v>2059</v>
      </c>
      <c r="I117" s="119" t="s">
        <v>2060</v>
      </c>
      <c r="J117" s="119" t="s">
        <v>1961</v>
      </c>
      <c r="K117" s="119" t="s">
        <v>1816</v>
      </c>
      <c r="L117" s="119" t="s">
        <v>1817</v>
      </c>
      <c r="M117" s="119" t="s">
        <v>1818</v>
      </c>
      <c r="N117" s="119" t="s">
        <v>1819</v>
      </c>
      <c r="O117" s="119" t="s">
        <v>1961</v>
      </c>
      <c r="P117" s="155">
        <v>73500.97</v>
      </c>
      <c r="Q117" s="155">
        <v>0</v>
      </c>
      <c r="R117" s="345">
        <v>0</v>
      </c>
      <c r="S117" s="155">
        <v>0</v>
      </c>
      <c r="T117" s="155">
        <v>73500.97</v>
      </c>
      <c r="U117" s="155">
        <v>0</v>
      </c>
      <c r="V117" s="120" t="s">
        <v>1820</v>
      </c>
      <c r="W117" s="120" t="s">
        <v>1821</v>
      </c>
      <c r="X117" s="155">
        <v>0</v>
      </c>
      <c r="Y117" s="155">
        <v>0</v>
      </c>
      <c r="Z117" s="156">
        <v>0</v>
      </c>
    </row>
    <row r="118" spans="2:26">
      <c r="B118" s="127" t="s">
        <v>1810</v>
      </c>
      <c r="C118" s="119" t="s">
        <v>1810</v>
      </c>
      <c r="D118" s="119" t="s">
        <v>1810</v>
      </c>
      <c r="E118" s="119" t="s">
        <v>425</v>
      </c>
      <c r="F118" s="119" t="s">
        <v>425</v>
      </c>
      <c r="G118" s="119" t="s">
        <v>1812</v>
      </c>
      <c r="H118" s="119" t="s">
        <v>2061</v>
      </c>
      <c r="I118" s="119" t="s">
        <v>2062</v>
      </c>
      <c r="J118" s="119" t="s">
        <v>1961</v>
      </c>
      <c r="K118" s="119" t="s">
        <v>1816</v>
      </c>
      <c r="L118" s="119" t="s">
        <v>1817</v>
      </c>
      <c r="M118" s="119" t="s">
        <v>1818</v>
      </c>
      <c r="N118" s="119" t="s">
        <v>1819</v>
      </c>
      <c r="O118" s="119" t="s">
        <v>1961</v>
      </c>
      <c r="P118" s="155">
        <v>14493.15</v>
      </c>
      <c r="Q118" s="155">
        <v>0</v>
      </c>
      <c r="R118" s="345">
        <v>0</v>
      </c>
      <c r="S118" s="155">
        <v>0</v>
      </c>
      <c r="T118" s="155">
        <v>14493.15</v>
      </c>
      <c r="U118" s="155">
        <v>0</v>
      </c>
      <c r="V118" s="120" t="s">
        <v>1820</v>
      </c>
      <c r="W118" s="120" t="s">
        <v>1821</v>
      </c>
      <c r="X118" s="155">
        <v>0</v>
      </c>
      <c r="Y118" s="155">
        <v>0</v>
      </c>
      <c r="Z118" s="156">
        <v>0</v>
      </c>
    </row>
    <row r="119" spans="2:26">
      <c r="B119" s="127" t="s">
        <v>1810</v>
      </c>
      <c r="C119" s="119" t="s">
        <v>1810</v>
      </c>
      <c r="D119" s="119" t="s">
        <v>1810</v>
      </c>
      <c r="E119" s="119" t="s">
        <v>425</v>
      </c>
      <c r="F119" s="119" t="s">
        <v>425</v>
      </c>
      <c r="G119" s="119" t="s">
        <v>1812</v>
      </c>
      <c r="H119" s="119" t="s">
        <v>2063</v>
      </c>
      <c r="I119" s="119" t="s">
        <v>2064</v>
      </c>
      <c r="J119" s="119" t="s">
        <v>1961</v>
      </c>
      <c r="K119" s="119" t="s">
        <v>1816</v>
      </c>
      <c r="L119" s="119" t="s">
        <v>1817</v>
      </c>
      <c r="M119" s="119" t="s">
        <v>1818</v>
      </c>
      <c r="N119" s="119" t="s">
        <v>1819</v>
      </c>
      <c r="O119" s="119" t="s">
        <v>1961</v>
      </c>
      <c r="P119" s="155">
        <v>17598.830000000002</v>
      </c>
      <c r="Q119" s="155">
        <v>0</v>
      </c>
      <c r="R119" s="345">
        <v>0</v>
      </c>
      <c r="S119" s="155">
        <v>0</v>
      </c>
      <c r="T119" s="155">
        <v>17598.830000000002</v>
      </c>
      <c r="U119" s="155">
        <v>0</v>
      </c>
      <c r="V119" s="120" t="s">
        <v>1820</v>
      </c>
      <c r="W119" s="120" t="s">
        <v>1821</v>
      </c>
      <c r="X119" s="155">
        <v>0</v>
      </c>
      <c r="Y119" s="155">
        <v>0</v>
      </c>
      <c r="Z119" s="156">
        <v>0</v>
      </c>
    </row>
    <row r="120" spans="2:26">
      <c r="B120" s="127" t="s">
        <v>1810</v>
      </c>
      <c r="C120" s="119" t="s">
        <v>1810</v>
      </c>
      <c r="D120" s="119" t="s">
        <v>1810</v>
      </c>
      <c r="E120" s="119" t="s">
        <v>425</v>
      </c>
      <c r="F120" s="119" t="s">
        <v>425</v>
      </c>
      <c r="G120" s="119" t="s">
        <v>1812</v>
      </c>
      <c r="H120" s="119" t="s">
        <v>2065</v>
      </c>
      <c r="I120" s="119" t="s">
        <v>2066</v>
      </c>
      <c r="J120" s="119" t="s">
        <v>1961</v>
      </c>
      <c r="K120" s="119" t="s">
        <v>1816</v>
      </c>
      <c r="L120" s="119" t="s">
        <v>1817</v>
      </c>
      <c r="M120" s="119" t="s">
        <v>1818</v>
      </c>
      <c r="N120" s="119" t="s">
        <v>1819</v>
      </c>
      <c r="O120" s="119" t="s">
        <v>1961</v>
      </c>
      <c r="P120" s="155">
        <v>9317.0300000000007</v>
      </c>
      <c r="Q120" s="155">
        <v>0</v>
      </c>
      <c r="R120" s="345">
        <v>0</v>
      </c>
      <c r="S120" s="155">
        <v>0</v>
      </c>
      <c r="T120" s="155">
        <v>9317.0300000000007</v>
      </c>
      <c r="U120" s="155">
        <v>0</v>
      </c>
      <c r="V120" s="120" t="s">
        <v>1820</v>
      </c>
      <c r="W120" s="120" t="s">
        <v>1821</v>
      </c>
      <c r="X120" s="155">
        <v>0</v>
      </c>
      <c r="Y120" s="155">
        <v>0</v>
      </c>
      <c r="Z120" s="156">
        <v>0</v>
      </c>
    </row>
    <row r="121" spans="2:26">
      <c r="B121" s="127" t="s">
        <v>1810</v>
      </c>
      <c r="C121" s="119" t="s">
        <v>1810</v>
      </c>
      <c r="D121" s="119" t="s">
        <v>1810</v>
      </c>
      <c r="E121" s="119" t="s">
        <v>425</v>
      </c>
      <c r="F121" s="119" t="s">
        <v>425</v>
      </c>
      <c r="G121" s="119" t="s">
        <v>1812</v>
      </c>
      <c r="H121" s="119" t="s">
        <v>2067</v>
      </c>
      <c r="I121" s="119" t="s">
        <v>2068</v>
      </c>
      <c r="J121" s="119" t="s">
        <v>1961</v>
      </c>
      <c r="K121" s="119" t="s">
        <v>1816</v>
      </c>
      <c r="L121" s="119" t="s">
        <v>1817</v>
      </c>
      <c r="M121" s="119" t="s">
        <v>1818</v>
      </c>
      <c r="N121" s="119" t="s">
        <v>1819</v>
      </c>
      <c r="O121" s="119" t="s">
        <v>1961</v>
      </c>
      <c r="P121" s="155">
        <v>33127.199999999997</v>
      </c>
      <c r="Q121" s="155">
        <v>0</v>
      </c>
      <c r="R121" s="345">
        <v>0</v>
      </c>
      <c r="S121" s="155">
        <v>0</v>
      </c>
      <c r="T121" s="155">
        <v>33127.199999999997</v>
      </c>
      <c r="U121" s="155">
        <v>0</v>
      </c>
      <c r="V121" s="120" t="s">
        <v>1820</v>
      </c>
      <c r="W121" s="120" t="s">
        <v>1821</v>
      </c>
      <c r="X121" s="155">
        <v>0</v>
      </c>
      <c r="Y121" s="155">
        <v>0</v>
      </c>
      <c r="Z121" s="156">
        <v>0</v>
      </c>
    </row>
    <row r="122" spans="2:26">
      <c r="B122" s="127" t="s">
        <v>1810</v>
      </c>
      <c r="C122" s="119" t="s">
        <v>1810</v>
      </c>
      <c r="D122" s="119" t="s">
        <v>1810</v>
      </c>
      <c r="E122" s="119" t="s">
        <v>425</v>
      </c>
      <c r="F122" s="119" t="s">
        <v>425</v>
      </c>
      <c r="G122" s="119" t="s">
        <v>1812</v>
      </c>
      <c r="H122" s="119" t="s">
        <v>2069</v>
      </c>
      <c r="I122" s="119" t="s">
        <v>2070</v>
      </c>
      <c r="J122" s="119" t="s">
        <v>1961</v>
      </c>
      <c r="K122" s="119" t="s">
        <v>1816</v>
      </c>
      <c r="L122" s="119" t="s">
        <v>1817</v>
      </c>
      <c r="M122" s="119" t="s">
        <v>1818</v>
      </c>
      <c r="N122" s="119" t="s">
        <v>1819</v>
      </c>
      <c r="O122" s="119" t="s">
        <v>1961</v>
      </c>
      <c r="P122" s="155">
        <v>111804.3</v>
      </c>
      <c r="Q122" s="155">
        <v>0</v>
      </c>
      <c r="R122" s="345">
        <v>0</v>
      </c>
      <c r="S122" s="155">
        <v>0</v>
      </c>
      <c r="T122" s="155">
        <v>111804.3</v>
      </c>
      <c r="U122" s="155">
        <v>0</v>
      </c>
      <c r="V122" s="120" t="s">
        <v>1820</v>
      </c>
      <c r="W122" s="120" t="s">
        <v>1821</v>
      </c>
      <c r="X122" s="155">
        <v>0</v>
      </c>
      <c r="Y122" s="155">
        <v>0</v>
      </c>
      <c r="Z122" s="156">
        <v>0</v>
      </c>
    </row>
    <row r="123" spans="2:26">
      <c r="B123" s="127" t="s">
        <v>1810</v>
      </c>
      <c r="C123" s="119" t="s">
        <v>1810</v>
      </c>
      <c r="D123" s="119" t="s">
        <v>1810</v>
      </c>
      <c r="E123" s="119" t="s">
        <v>425</v>
      </c>
      <c r="F123" s="119" t="s">
        <v>425</v>
      </c>
      <c r="G123" s="119" t="s">
        <v>1812</v>
      </c>
      <c r="H123" s="119" t="s">
        <v>2071</v>
      </c>
      <c r="I123" s="119" t="s">
        <v>2072</v>
      </c>
      <c r="J123" s="119" t="s">
        <v>1961</v>
      </c>
      <c r="K123" s="119" t="s">
        <v>1816</v>
      </c>
      <c r="L123" s="119" t="s">
        <v>1817</v>
      </c>
      <c r="M123" s="119" t="s">
        <v>1818</v>
      </c>
      <c r="N123" s="119" t="s">
        <v>1819</v>
      </c>
      <c r="O123" s="119" t="s">
        <v>1961</v>
      </c>
      <c r="P123" s="155">
        <v>20704.5</v>
      </c>
      <c r="Q123" s="155">
        <v>0</v>
      </c>
      <c r="R123" s="345">
        <v>0</v>
      </c>
      <c r="S123" s="155">
        <v>0</v>
      </c>
      <c r="T123" s="155">
        <v>20704.5</v>
      </c>
      <c r="U123" s="155">
        <v>0</v>
      </c>
      <c r="V123" s="120" t="s">
        <v>1820</v>
      </c>
      <c r="W123" s="120" t="s">
        <v>1821</v>
      </c>
      <c r="X123" s="155">
        <v>0</v>
      </c>
      <c r="Y123" s="155">
        <v>0</v>
      </c>
      <c r="Z123" s="156">
        <v>0</v>
      </c>
    </row>
    <row r="124" spans="2:26">
      <c r="B124" s="127" t="s">
        <v>1810</v>
      </c>
      <c r="C124" s="119" t="s">
        <v>1810</v>
      </c>
      <c r="D124" s="119" t="s">
        <v>1810</v>
      </c>
      <c r="E124" s="119" t="s">
        <v>425</v>
      </c>
      <c r="F124" s="119" t="s">
        <v>425</v>
      </c>
      <c r="G124" s="119" t="s">
        <v>1812</v>
      </c>
      <c r="H124" s="119" t="s">
        <v>2073</v>
      </c>
      <c r="I124" s="119" t="s">
        <v>2074</v>
      </c>
      <c r="J124" s="119" t="s">
        <v>1961</v>
      </c>
      <c r="K124" s="119" t="s">
        <v>1816</v>
      </c>
      <c r="L124" s="119" t="s">
        <v>1817</v>
      </c>
      <c r="M124" s="119" t="s">
        <v>1818</v>
      </c>
      <c r="N124" s="119" t="s">
        <v>1819</v>
      </c>
      <c r="O124" s="119" t="s">
        <v>1961</v>
      </c>
      <c r="P124" s="155">
        <v>101452.05</v>
      </c>
      <c r="Q124" s="155">
        <v>0</v>
      </c>
      <c r="R124" s="345">
        <v>0</v>
      </c>
      <c r="S124" s="155">
        <v>0</v>
      </c>
      <c r="T124" s="155">
        <v>101452.05</v>
      </c>
      <c r="U124" s="155">
        <v>0</v>
      </c>
      <c r="V124" s="120" t="s">
        <v>1820</v>
      </c>
      <c r="W124" s="120" t="s">
        <v>1821</v>
      </c>
      <c r="X124" s="155">
        <v>0</v>
      </c>
      <c r="Y124" s="155">
        <v>0</v>
      </c>
      <c r="Z124" s="156">
        <v>0</v>
      </c>
    </row>
    <row r="125" spans="2:26">
      <c r="B125" s="127" t="s">
        <v>1810</v>
      </c>
      <c r="C125" s="119" t="s">
        <v>1810</v>
      </c>
      <c r="D125" s="119" t="s">
        <v>1810</v>
      </c>
      <c r="E125" s="119" t="s">
        <v>425</v>
      </c>
      <c r="F125" s="119" t="s">
        <v>425</v>
      </c>
      <c r="G125" s="119" t="s">
        <v>1812</v>
      </c>
      <c r="H125" s="119" t="s">
        <v>2075</v>
      </c>
      <c r="I125" s="119" t="s">
        <v>2076</v>
      </c>
      <c r="J125" s="119" t="s">
        <v>1961</v>
      </c>
      <c r="K125" s="119" t="s">
        <v>1816</v>
      </c>
      <c r="L125" s="119" t="s">
        <v>1817</v>
      </c>
      <c r="M125" s="119" t="s">
        <v>1818</v>
      </c>
      <c r="N125" s="119" t="s">
        <v>1819</v>
      </c>
      <c r="O125" s="119" t="s">
        <v>1961</v>
      </c>
      <c r="P125" s="155">
        <v>103108.41</v>
      </c>
      <c r="Q125" s="155">
        <v>0</v>
      </c>
      <c r="R125" s="345">
        <v>0</v>
      </c>
      <c r="S125" s="155">
        <v>0</v>
      </c>
      <c r="T125" s="155">
        <v>103108.41</v>
      </c>
      <c r="U125" s="155">
        <v>0</v>
      </c>
      <c r="V125" s="120" t="s">
        <v>1820</v>
      </c>
      <c r="W125" s="120" t="s">
        <v>1821</v>
      </c>
      <c r="X125" s="155">
        <v>0</v>
      </c>
      <c r="Y125" s="155">
        <v>0</v>
      </c>
      <c r="Z125" s="156">
        <v>0</v>
      </c>
    </row>
    <row r="126" spans="2:26">
      <c r="B126" s="127" t="s">
        <v>1810</v>
      </c>
      <c r="C126" s="119" t="s">
        <v>1810</v>
      </c>
      <c r="D126" s="119" t="s">
        <v>1810</v>
      </c>
      <c r="E126" s="119" t="s">
        <v>425</v>
      </c>
      <c r="F126" s="119" t="s">
        <v>425</v>
      </c>
      <c r="G126" s="119" t="s">
        <v>1812</v>
      </c>
      <c r="H126" s="119" t="s">
        <v>2077</v>
      </c>
      <c r="I126" s="119" t="s">
        <v>2078</v>
      </c>
      <c r="J126" s="119" t="s">
        <v>1961</v>
      </c>
      <c r="K126" s="119" t="s">
        <v>1816</v>
      </c>
      <c r="L126" s="119" t="s">
        <v>1817</v>
      </c>
      <c r="M126" s="119" t="s">
        <v>1818</v>
      </c>
      <c r="N126" s="119" t="s">
        <v>1819</v>
      </c>
      <c r="O126" s="119" t="s">
        <v>1961</v>
      </c>
      <c r="P126" s="155">
        <v>3933.86</v>
      </c>
      <c r="Q126" s="155">
        <v>0</v>
      </c>
      <c r="R126" s="345">
        <v>0</v>
      </c>
      <c r="S126" s="155">
        <v>0</v>
      </c>
      <c r="T126" s="155">
        <v>3933.86</v>
      </c>
      <c r="U126" s="155">
        <v>0</v>
      </c>
      <c r="V126" s="120" t="s">
        <v>1820</v>
      </c>
      <c r="W126" s="120" t="s">
        <v>1821</v>
      </c>
      <c r="X126" s="155">
        <v>0</v>
      </c>
      <c r="Y126" s="155">
        <v>0</v>
      </c>
      <c r="Z126" s="156">
        <v>0</v>
      </c>
    </row>
    <row r="127" spans="2:26">
      <c r="B127" s="127" t="s">
        <v>1810</v>
      </c>
      <c r="C127" s="119" t="s">
        <v>1810</v>
      </c>
      <c r="D127" s="119" t="s">
        <v>1810</v>
      </c>
      <c r="E127" s="119" t="s">
        <v>425</v>
      </c>
      <c r="F127" s="119" t="s">
        <v>425</v>
      </c>
      <c r="G127" s="119" t="s">
        <v>1812</v>
      </c>
      <c r="H127" s="119" t="s">
        <v>2079</v>
      </c>
      <c r="I127" s="119" t="s">
        <v>2080</v>
      </c>
      <c r="J127" s="119" t="s">
        <v>1961</v>
      </c>
      <c r="K127" s="119" t="s">
        <v>1816</v>
      </c>
      <c r="L127" s="119" t="s">
        <v>1817</v>
      </c>
      <c r="M127" s="119" t="s">
        <v>1818</v>
      </c>
      <c r="N127" s="119" t="s">
        <v>1819</v>
      </c>
      <c r="O127" s="119" t="s">
        <v>1961</v>
      </c>
      <c r="P127" s="155">
        <v>14079.06</v>
      </c>
      <c r="Q127" s="155">
        <v>0</v>
      </c>
      <c r="R127" s="345">
        <v>0</v>
      </c>
      <c r="S127" s="155">
        <v>0</v>
      </c>
      <c r="T127" s="155">
        <v>14079.06</v>
      </c>
      <c r="U127" s="155">
        <v>0</v>
      </c>
      <c r="V127" s="120" t="s">
        <v>1820</v>
      </c>
      <c r="W127" s="120" t="s">
        <v>1821</v>
      </c>
      <c r="X127" s="155">
        <v>0</v>
      </c>
      <c r="Y127" s="155">
        <v>0</v>
      </c>
      <c r="Z127" s="156">
        <v>0</v>
      </c>
    </row>
    <row r="128" spans="2:26">
      <c r="B128" s="127" t="s">
        <v>1810</v>
      </c>
      <c r="C128" s="119" t="s">
        <v>1810</v>
      </c>
      <c r="D128" s="119" t="s">
        <v>1810</v>
      </c>
      <c r="E128" s="119" t="s">
        <v>425</v>
      </c>
      <c r="F128" s="119" t="s">
        <v>425</v>
      </c>
      <c r="G128" s="119" t="s">
        <v>1812</v>
      </c>
      <c r="H128" s="119" t="s">
        <v>2081</v>
      </c>
      <c r="I128" s="119" t="s">
        <v>2082</v>
      </c>
      <c r="J128" s="119" t="s">
        <v>1961</v>
      </c>
      <c r="K128" s="119" t="s">
        <v>1816</v>
      </c>
      <c r="L128" s="119" t="s">
        <v>1817</v>
      </c>
      <c r="M128" s="119" t="s">
        <v>1818</v>
      </c>
      <c r="N128" s="119" t="s">
        <v>1819</v>
      </c>
      <c r="O128" s="119" t="s">
        <v>1961</v>
      </c>
      <c r="P128" s="155">
        <v>18634.05</v>
      </c>
      <c r="Q128" s="155">
        <v>0</v>
      </c>
      <c r="R128" s="345">
        <v>0</v>
      </c>
      <c r="S128" s="155">
        <v>0</v>
      </c>
      <c r="T128" s="155">
        <v>18634.05</v>
      </c>
      <c r="U128" s="155">
        <v>0</v>
      </c>
      <c r="V128" s="120" t="s">
        <v>1820</v>
      </c>
      <c r="W128" s="120" t="s">
        <v>1821</v>
      </c>
      <c r="X128" s="155">
        <v>0</v>
      </c>
      <c r="Y128" s="155">
        <v>0</v>
      </c>
      <c r="Z128" s="156">
        <v>0</v>
      </c>
    </row>
    <row r="129" spans="2:26">
      <c r="B129" s="127" t="s">
        <v>1810</v>
      </c>
      <c r="C129" s="119" t="s">
        <v>1810</v>
      </c>
      <c r="D129" s="119" t="s">
        <v>1810</v>
      </c>
      <c r="E129" s="119" t="s">
        <v>425</v>
      </c>
      <c r="F129" s="119" t="s">
        <v>425</v>
      </c>
      <c r="G129" s="119" t="s">
        <v>1812</v>
      </c>
      <c r="H129" s="119" t="s">
        <v>2083</v>
      </c>
      <c r="I129" s="119" t="s">
        <v>2084</v>
      </c>
      <c r="J129" s="119" t="s">
        <v>1961</v>
      </c>
      <c r="K129" s="119" t="s">
        <v>1816</v>
      </c>
      <c r="L129" s="119" t="s">
        <v>1817</v>
      </c>
      <c r="M129" s="119" t="s">
        <v>1818</v>
      </c>
      <c r="N129" s="119" t="s">
        <v>1819</v>
      </c>
      <c r="O129" s="119" t="s">
        <v>1961</v>
      </c>
      <c r="P129" s="155">
        <v>25880.63</v>
      </c>
      <c r="Q129" s="155">
        <v>0</v>
      </c>
      <c r="R129" s="345">
        <v>0</v>
      </c>
      <c r="S129" s="155">
        <v>0</v>
      </c>
      <c r="T129" s="155">
        <v>25880.63</v>
      </c>
      <c r="U129" s="155">
        <v>0</v>
      </c>
      <c r="V129" s="120" t="s">
        <v>1820</v>
      </c>
      <c r="W129" s="120" t="s">
        <v>1821</v>
      </c>
      <c r="X129" s="155">
        <v>0</v>
      </c>
      <c r="Y129" s="155">
        <v>0</v>
      </c>
      <c r="Z129" s="156">
        <v>0</v>
      </c>
    </row>
    <row r="130" spans="2:26">
      <c r="B130" s="127" t="s">
        <v>1810</v>
      </c>
      <c r="C130" s="119" t="s">
        <v>1810</v>
      </c>
      <c r="D130" s="119" t="s">
        <v>1810</v>
      </c>
      <c r="E130" s="119" t="s">
        <v>425</v>
      </c>
      <c r="F130" s="119" t="s">
        <v>425</v>
      </c>
      <c r="G130" s="119" t="s">
        <v>1812</v>
      </c>
      <c r="H130" s="119" t="s">
        <v>2085</v>
      </c>
      <c r="I130" s="119" t="s">
        <v>2086</v>
      </c>
      <c r="J130" s="119" t="s">
        <v>1961</v>
      </c>
      <c r="K130" s="119" t="s">
        <v>1816</v>
      </c>
      <c r="L130" s="119" t="s">
        <v>1817</v>
      </c>
      <c r="M130" s="119" t="s">
        <v>1818</v>
      </c>
      <c r="N130" s="119" t="s">
        <v>1819</v>
      </c>
      <c r="O130" s="119" t="s">
        <v>1961</v>
      </c>
      <c r="P130" s="155">
        <v>7246.58</v>
      </c>
      <c r="Q130" s="155">
        <v>0</v>
      </c>
      <c r="R130" s="345">
        <v>0</v>
      </c>
      <c r="S130" s="155">
        <v>0</v>
      </c>
      <c r="T130" s="155">
        <v>7246.58</v>
      </c>
      <c r="U130" s="155">
        <v>0</v>
      </c>
      <c r="V130" s="120" t="s">
        <v>1820</v>
      </c>
      <c r="W130" s="120" t="s">
        <v>1821</v>
      </c>
      <c r="X130" s="155">
        <v>0</v>
      </c>
      <c r="Y130" s="155">
        <v>0</v>
      </c>
      <c r="Z130" s="156">
        <v>0</v>
      </c>
    </row>
    <row r="131" spans="2:26">
      <c r="B131" s="127" t="s">
        <v>1810</v>
      </c>
      <c r="C131" s="119" t="s">
        <v>1810</v>
      </c>
      <c r="D131" s="119" t="s">
        <v>1810</v>
      </c>
      <c r="E131" s="119" t="s">
        <v>425</v>
      </c>
      <c r="F131" s="119" t="s">
        <v>425</v>
      </c>
      <c r="G131" s="119" t="s">
        <v>1812</v>
      </c>
      <c r="H131" s="119" t="s">
        <v>2087</v>
      </c>
      <c r="I131" s="119" t="s">
        <v>2088</v>
      </c>
      <c r="J131" s="119" t="s">
        <v>1961</v>
      </c>
      <c r="K131" s="119" t="s">
        <v>1816</v>
      </c>
      <c r="L131" s="119" t="s">
        <v>1817</v>
      </c>
      <c r="M131" s="119" t="s">
        <v>1818</v>
      </c>
      <c r="N131" s="119" t="s">
        <v>1819</v>
      </c>
      <c r="O131" s="119" t="s">
        <v>1961</v>
      </c>
      <c r="P131" s="155">
        <v>122156.55</v>
      </c>
      <c r="Q131" s="155">
        <v>0</v>
      </c>
      <c r="R131" s="345">
        <v>0</v>
      </c>
      <c r="S131" s="155">
        <v>0</v>
      </c>
      <c r="T131" s="155">
        <v>122156.55</v>
      </c>
      <c r="U131" s="155">
        <v>0</v>
      </c>
      <c r="V131" s="120" t="s">
        <v>1820</v>
      </c>
      <c r="W131" s="120" t="s">
        <v>1821</v>
      </c>
      <c r="X131" s="155">
        <v>0</v>
      </c>
      <c r="Y131" s="155">
        <v>0</v>
      </c>
      <c r="Z131" s="156">
        <v>0</v>
      </c>
    </row>
    <row r="132" spans="2:26">
      <c r="B132" s="127" t="s">
        <v>1810</v>
      </c>
      <c r="C132" s="119" t="s">
        <v>1810</v>
      </c>
      <c r="D132" s="119" t="s">
        <v>1810</v>
      </c>
      <c r="E132" s="119" t="s">
        <v>425</v>
      </c>
      <c r="F132" s="119" t="s">
        <v>425</v>
      </c>
      <c r="G132" s="119" t="s">
        <v>1812</v>
      </c>
      <c r="H132" s="119" t="s">
        <v>2089</v>
      </c>
      <c r="I132" s="119" t="s">
        <v>2090</v>
      </c>
      <c r="J132" s="119" t="s">
        <v>1961</v>
      </c>
      <c r="K132" s="119" t="s">
        <v>1816</v>
      </c>
      <c r="L132" s="119" t="s">
        <v>1817</v>
      </c>
      <c r="M132" s="119" t="s">
        <v>1818</v>
      </c>
      <c r="N132" s="119" t="s">
        <v>1819</v>
      </c>
      <c r="O132" s="119" t="s">
        <v>1961</v>
      </c>
      <c r="P132" s="155">
        <v>62113.5</v>
      </c>
      <c r="Q132" s="155">
        <v>0</v>
      </c>
      <c r="R132" s="345">
        <v>0</v>
      </c>
      <c r="S132" s="155">
        <v>0</v>
      </c>
      <c r="T132" s="155">
        <v>62113.5</v>
      </c>
      <c r="U132" s="155">
        <v>0</v>
      </c>
      <c r="V132" s="120" t="s">
        <v>1820</v>
      </c>
      <c r="W132" s="120" t="s">
        <v>1821</v>
      </c>
      <c r="X132" s="155">
        <v>0</v>
      </c>
      <c r="Y132" s="155">
        <v>0</v>
      </c>
      <c r="Z132" s="156">
        <v>0</v>
      </c>
    </row>
    <row r="133" spans="2:26">
      <c r="B133" s="127" t="s">
        <v>1810</v>
      </c>
      <c r="C133" s="119" t="s">
        <v>1810</v>
      </c>
      <c r="D133" s="119" t="s">
        <v>1810</v>
      </c>
      <c r="E133" s="119" t="s">
        <v>425</v>
      </c>
      <c r="F133" s="119" t="s">
        <v>425</v>
      </c>
      <c r="G133" s="119" t="s">
        <v>1812</v>
      </c>
      <c r="H133" s="119" t="s">
        <v>2091</v>
      </c>
      <c r="I133" s="119" t="s">
        <v>2092</v>
      </c>
      <c r="J133" s="119" t="s">
        <v>1961</v>
      </c>
      <c r="K133" s="119" t="s">
        <v>1816</v>
      </c>
      <c r="L133" s="119" t="s">
        <v>1817</v>
      </c>
      <c r="M133" s="119" t="s">
        <v>1818</v>
      </c>
      <c r="N133" s="119" t="s">
        <v>1819</v>
      </c>
      <c r="O133" s="119" t="s">
        <v>1961</v>
      </c>
      <c r="P133" s="155">
        <v>13457.93</v>
      </c>
      <c r="Q133" s="155">
        <v>0</v>
      </c>
      <c r="R133" s="345">
        <v>0</v>
      </c>
      <c r="S133" s="155">
        <v>0</v>
      </c>
      <c r="T133" s="155">
        <v>13457.93</v>
      </c>
      <c r="U133" s="155">
        <v>0</v>
      </c>
      <c r="V133" s="120" t="s">
        <v>1820</v>
      </c>
      <c r="W133" s="120" t="s">
        <v>1821</v>
      </c>
      <c r="X133" s="155">
        <v>0</v>
      </c>
      <c r="Y133" s="155">
        <v>0</v>
      </c>
      <c r="Z133" s="156">
        <v>0</v>
      </c>
    </row>
    <row r="134" spans="2:26">
      <c r="B134" s="127" t="s">
        <v>1810</v>
      </c>
      <c r="C134" s="119" t="s">
        <v>1810</v>
      </c>
      <c r="D134" s="119" t="s">
        <v>1810</v>
      </c>
      <c r="E134" s="119" t="s">
        <v>425</v>
      </c>
      <c r="F134" s="119" t="s">
        <v>425</v>
      </c>
      <c r="G134" s="119" t="s">
        <v>1812</v>
      </c>
      <c r="H134" s="119" t="s">
        <v>2093</v>
      </c>
      <c r="I134" s="119" t="s">
        <v>2094</v>
      </c>
      <c r="J134" s="119" t="s">
        <v>1961</v>
      </c>
      <c r="K134" s="119" t="s">
        <v>1816</v>
      </c>
      <c r="L134" s="119" t="s">
        <v>1817</v>
      </c>
      <c r="M134" s="119" t="s">
        <v>1818</v>
      </c>
      <c r="N134" s="119" t="s">
        <v>1819</v>
      </c>
      <c r="O134" s="119" t="s">
        <v>1961</v>
      </c>
      <c r="P134" s="155">
        <v>16770.650000000001</v>
      </c>
      <c r="Q134" s="155">
        <v>0</v>
      </c>
      <c r="R134" s="345">
        <v>0</v>
      </c>
      <c r="S134" s="155">
        <v>0</v>
      </c>
      <c r="T134" s="155">
        <v>16770.650000000001</v>
      </c>
      <c r="U134" s="155">
        <v>0</v>
      </c>
      <c r="V134" s="120" t="s">
        <v>1820</v>
      </c>
      <c r="W134" s="120" t="s">
        <v>1821</v>
      </c>
      <c r="X134" s="155">
        <v>0</v>
      </c>
      <c r="Y134" s="155">
        <v>0</v>
      </c>
      <c r="Z134" s="156">
        <v>0</v>
      </c>
    </row>
    <row r="135" spans="2:26">
      <c r="B135" s="127" t="s">
        <v>1810</v>
      </c>
      <c r="C135" s="119" t="s">
        <v>1810</v>
      </c>
      <c r="D135" s="119" t="s">
        <v>1810</v>
      </c>
      <c r="E135" s="119" t="s">
        <v>425</v>
      </c>
      <c r="F135" s="119" t="s">
        <v>425</v>
      </c>
      <c r="G135" s="119" t="s">
        <v>1812</v>
      </c>
      <c r="H135" s="119" t="s">
        <v>2095</v>
      </c>
      <c r="I135" s="119" t="s">
        <v>2096</v>
      </c>
      <c r="J135" s="119" t="s">
        <v>1961</v>
      </c>
      <c r="K135" s="119" t="s">
        <v>1816</v>
      </c>
      <c r="L135" s="119" t="s">
        <v>1817</v>
      </c>
      <c r="M135" s="119" t="s">
        <v>1818</v>
      </c>
      <c r="N135" s="119" t="s">
        <v>1819</v>
      </c>
      <c r="O135" s="119" t="s">
        <v>1961</v>
      </c>
      <c r="P135" s="155">
        <v>24845.4</v>
      </c>
      <c r="Q135" s="155">
        <v>0</v>
      </c>
      <c r="R135" s="345">
        <v>0</v>
      </c>
      <c r="S135" s="155">
        <v>0</v>
      </c>
      <c r="T135" s="155">
        <v>24845.4</v>
      </c>
      <c r="U135" s="155">
        <v>0</v>
      </c>
      <c r="V135" s="120" t="s">
        <v>1820</v>
      </c>
      <c r="W135" s="120" t="s">
        <v>1821</v>
      </c>
      <c r="X135" s="155">
        <v>0</v>
      </c>
      <c r="Y135" s="155">
        <v>0</v>
      </c>
      <c r="Z135" s="156">
        <v>0</v>
      </c>
    </row>
    <row r="136" spans="2:26">
      <c r="B136" s="127" t="s">
        <v>1810</v>
      </c>
      <c r="C136" s="119" t="s">
        <v>1810</v>
      </c>
      <c r="D136" s="119" t="s">
        <v>1810</v>
      </c>
      <c r="E136" s="119" t="s">
        <v>425</v>
      </c>
      <c r="F136" s="119" t="s">
        <v>425</v>
      </c>
      <c r="G136" s="119" t="s">
        <v>1812</v>
      </c>
      <c r="H136" s="119" t="s">
        <v>2097</v>
      </c>
      <c r="I136" s="119" t="s">
        <v>2098</v>
      </c>
      <c r="J136" s="119" t="s">
        <v>1961</v>
      </c>
      <c r="K136" s="119" t="s">
        <v>1816</v>
      </c>
      <c r="L136" s="119" t="s">
        <v>1817</v>
      </c>
      <c r="M136" s="119" t="s">
        <v>1818</v>
      </c>
      <c r="N136" s="119" t="s">
        <v>1819</v>
      </c>
      <c r="O136" s="119" t="s">
        <v>1961</v>
      </c>
      <c r="P136" s="155">
        <v>14493.15</v>
      </c>
      <c r="Q136" s="155">
        <v>0</v>
      </c>
      <c r="R136" s="345">
        <v>0</v>
      </c>
      <c r="S136" s="155">
        <v>0</v>
      </c>
      <c r="T136" s="155">
        <v>14493.15</v>
      </c>
      <c r="U136" s="155">
        <v>0</v>
      </c>
      <c r="V136" s="120" t="s">
        <v>1820</v>
      </c>
      <c r="W136" s="120" t="s">
        <v>1821</v>
      </c>
      <c r="X136" s="155">
        <v>0</v>
      </c>
      <c r="Y136" s="155">
        <v>0</v>
      </c>
      <c r="Z136" s="156">
        <v>0</v>
      </c>
    </row>
    <row r="137" spans="2:26">
      <c r="B137" s="127" t="s">
        <v>1810</v>
      </c>
      <c r="C137" s="119" t="s">
        <v>1810</v>
      </c>
      <c r="D137" s="119" t="s">
        <v>1810</v>
      </c>
      <c r="E137" s="119" t="s">
        <v>425</v>
      </c>
      <c r="F137" s="119" t="s">
        <v>425</v>
      </c>
      <c r="G137" s="119" t="s">
        <v>1812</v>
      </c>
      <c r="H137" s="119" t="s">
        <v>2099</v>
      </c>
      <c r="I137" s="119" t="s">
        <v>2100</v>
      </c>
      <c r="J137" s="119" t="s">
        <v>1961</v>
      </c>
      <c r="K137" s="119" t="s">
        <v>1816</v>
      </c>
      <c r="L137" s="119" t="s">
        <v>1817</v>
      </c>
      <c r="M137" s="119" t="s">
        <v>1818</v>
      </c>
      <c r="N137" s="119" t="s">
        <v>1819</v>
      </c>
      <c r="O137" s="119" t="s">
        <v>1961</v>
      </c>
      <c r="P137" s="155">
        <v>17598.830000000002</v>
      </c>
      <c r="Q137" s="155">
        <v>0</v>
      </c>
      <c r="R137" s="345">
        <v>0</v>
      </c>
      <c r="S137" s="155">
        <v>0</v>
      </c>
      <c r="T137" s="155">
        <v>17598.830000000002</v>
      </c>
      <c r="U137" s="155">
        <v>0</v>
      </c>
      <c r="V137" s="120" t="s">
        <v>1820</v>
      </c>
      <c r="W137" s="120" t="s">
        <v>1821</v>
      </c>
      <c r="X137" s="155">
        <v>0</v>
      </c>
      <c r="Y137" s="155">
        <v>0</v>
      </c>
      <c r="Z137" s="156">
        <v>0</v>
      </c>
    </row>
    <row r="138" spans="2:26">
      <c r="B138" s="127" t="s">
        <v>1810</v>
      </c>
      <c r="C138" s="119" t="s">
        <v>1810</v>
      </c>
      <c r="D138" s="119" t="s">
        <v>1810</v>
      </c>
      <c r="E138" s="119" t="s">
        <v>425</v>
      </c>
      <c r="F138" s="119" t="s">
        <v>425</v>
      </c>
      <c r="G138" s="119" t="s">
        <v>1812</v>
      </c>
      <c r="H138" s="119" t="s">
        <v>2101</v>
      </c>
      <c r="I138" s="119" t="s">
        <v>2102</v>
      </c>
      <c r="J138" s="119" t="s">
        <v>1961</v>
      </c>
      <c r="K138" s="119" t="s">
        <v>1816</v>
      </c>
      <c r="L138" s="119" t="s">
        <v>1817</v>
      </c>
      <c r="M138" s="119" t="s">
        <v>1818</v>
      </c>
      <c r="N138" s="119" t="s">
        <v>1819</v>
      </c>
      <c r="O138" s="119" t="s">
        <v>1961</v>
      </c>
      <c r="P138" s="155">
        <v>32091.98</v>
      </c>
      <c r="Q138" s="155">
        <v>0</v>
      </c>
      <c r="R138" s="345">
        <v>0</v>
      </c>
      <c r="S138" s="155">
        <v>0</v>
      </c>
      <c r="T138" s="155">
        <v>32091.98</v>
      </c>
      <c r="U138" s="155">
        <v>0</v>
      </c>
      <c r="V138" s="120" t="s">
        <v>1820</v>
      </c>
      <c r="W138" s="120" t="s">
        <v>1821</v>
      </c>
      <c r="X138" s="155">
        <v>0</v>
      </c>
      <c r="Y138" s="155">
        <v>0</v>
      </c>
      <c r="Z138" s="156">
        <v>0</v>
      </c>
    </row>
    <row r="139" spans="2:26">
      <c r="B139" s="127" t="s">
        <v>1810</v>
      </c>
      <c r="C139" s="119" t="s">
        <v>1810</v>
      </c>
      <c r="D139" s="119" t="s">
        <v>1810</v>
      </c>
      <c r="E139" s="119" t="s">
        <v>425</v>
      </c>
      <c r="F139" s="119" t="s">
        <v>425</v>
      </c>
      <c r="G139" s="119" t="s">
        <v>1812</v>
      </c>
      <c r="H139" s="119" t="s">
        <v>2103</v>
      </c>
      <c r="I139" s="119" t="s">
        <v>2104</v>
      </c>
      <c r="J139" s="119" t="s">
        <v>1961</v>
      </c>
      <c r="K139" s="119" t="s">
        <v>1816</v>
      </c>
      <c r="L139" s="119" t="s">
        <v>1817</v>
      </c>
      <c r="M139" s="119" t="s">
        <v>1818</v>
      </c>
      <c r="N139" s="119" t="s">
        <v>1819</v>
      </c>
      <c r="O139" s="119" t="s">
        <v>1961</v>
      </c>
      <c r="P139" s="155">
        <v>23810.18</v>
      </c>
      <c r="Q139" s="155">
        <v>0</v>
      </c>
      <c r="R139" s="345">
        <v>0</v>
      </c>
      <c r="S139" s="155">
        <v>0</v>
      </c>
      <c r="T139" s="155">
        <v>23810.18</v>
      </c>
      <c r="U139" s="155">
        <v>0</v>
      </c>
      <c r="V139" s="120" t="s">
        <v>1820</v>
      </c>
      <c r="W139" s="120" t="s">
        <v>1821</v>
      </c>
      <c r="X139" s="155">
        <v>0</v>
      </c>
      <c r="Y139" s="155">
        <v>0</v>
      </c>
      <c r="Z139" s="156">
        <v>0</v>
      </c>
    </row>
    <row r="140" spans="2:26">
      <c r="B140" s="127" t="s">
        <v>1810</v>
      </c>
      <c r="C140" s="119" t="s">
        <v>1810</v>
      </c>
      <c r="D140" s="119" t="s">
        <v>1810</v>
      </c>
      <c r="E140" s="119" t="s">
        <v>425</v>
      </c>
      <c r="F140" s="119" t="s">
        <v>425</v>
      </c>
      <c r="G140" s="119" t="s">
        <v>1812</v>
      </c>
      <c r="H140" s="119" t="s">
        <v>2105</v>
      </c>
      <c r="I140" s="119" t="s">
        <v>2106</v>
      </c>
      <c r="J140" s="119" t="s">
        <v>1961</v>
      </c>
      <c r="K140" s="119" t="s">
        <v>1816</v>
      </c>
      <c r="L140" s="119" t="s">
        <v>1817</v>
      </c>
      <c r="M140" s="119" t="s">
        <v>1818</v>
      </c>
      <c r="N140" s="119" t="s">
        <v>1819</v>
      </c>
      <c r="O140" s="119" t="s">
        <v>1961</v>
      </c>
      <c r="P140" s="155">
        <v>20704.5</v>
      </c>
      <c r="Q140" s="155">
        <v>0</v>
      </c>
      <c r="R140" s="345">
        <v>0</v>
      </c>
      <c r="S140" s="155">
        <v>0</v>
      </c>
      <c r="T140" s="155">
        <v>20704.5</v>
      </c>
      <c r="U140" s="155">
        <v>0</v>
      </c>
      <c r="V140" s="120" t="s">
        <v>1820</v>
      </c>
      <c r="W140" s="120" t="s">
        <v>1821</v>
      </c>
      <c r="X140" s="155">
        <v>0</v>
      </c>
      <c r="Y140" s="155">
        <v>0</v>
      </c>
      <c r="Z140" s="156">
        <v>0</v>
      </c>
    </row>
    <row r="141" spans="2:26">
      <c r="B141" s="127" t="s">
        <v>1810</v>
      </c>
      <c r="C141" s="119" t="s">
        <v>1810</v>
      </c>
      <c r="D141" s="119" t="s">
        <v>1810</v>
      </c>
      <c r="E141" s="119" t="s">
        <v>425</v>
      </c>
      <c r="F141" s="119" t="s">
        <v>425</v>
      </c>
      <c r="G141" s="119" t="s">
        <v>1812</v>
      </c>
      <c r="H141" s="119" t="s">
        <v>2107</v>
      </c>
      <c r="I141" s="119" t="s">
        <v>2108</v>
      </c>
      <c r="J141" s="119" t="s">
        <v>1961</v>
      </c>
      <c r="K141" s="119" t="s">
        <v>1816</v>
      </c>
      <c r="L141" s="119" t="s">
        <v>1817</v>
      </c>
      <c r="M141" s="119" t="s">
        <v>1818</v>
      </c>
      <c r="N141" s="119" t="s">
        <v>1819</v>
      </c>
      <c r="O141" s="119" t="s">
        <v>1961</v>
      </c>
      <c r="P141" s="155">
        <v>2277.5</v>
      </c>
      <c r="Q141" s="155">
        <v>0</v>
      </c>
      <c r="R141" s="345">
        <v>0</v>
      </c>
      <c r="S141" s="155">
        <v>0</v>
      </c>
      <c r="T141" s="155">
        <v>2277.5</v>
      </c>
      <c r="U141" s="155">
        <v>0</v>
      </c>
      <c r="V141" s="120" t="s">
        <v>1820</v>
      </c>
      <c r="W141" s="120" t="s">
        <v>1821</v>
      </c>
      <c r="X141" s="155">
        <v>0</v>
      </c>
      <c r="Y141" s="155">
        <v>0</v>
      </c>
      <c r="Z141" s="156">
        <v>0</v>
      </c>
    </row>
    <row r="142" spans="2:26">
      <c r="B142" s="127" t="s">
        <v>1810</v>
      </c>
      <c r="C142" s="119" t="s">
        <v>1810</v>
      </c>
      <c r="D142" s="119" t="s">
        <v>1810</v>
      </c>
      <c r="E142" s="119" t="s">
        <v>425</v>
      </c>
      <c r="F142" s="119" t="s">
        <v>425</v>
      </c>
      <c r="G142" s="119" t="s">
        <v>1812</v>
      </c>
      <c r="H142" s="119" t="s">
        <v>2109</v>
      </c>
      <c r="I142" s="119" t="s">
        <v>2110</v>
      </c>
      <c r="J142" s="119" t="s">
        <v>1961</v>
      </c>
      <c r="K142" s="119" t="s">
        <v>1816</v>
      </c>
      <c r="L142" s="119" t="s">
        <v>1817</v>
      </c>
      <c r="M142" s="119" t="s">
        <v>1818</v>
      </c>
      <c r="N142" s="119" t="s">
        <v>1819</v>
      </c>
      <c r="O142" s="119" t="s">
        <v>1961</v>
      </c>
      <c r="P142" s="155">
        <v>43479.45</v>
      </c>
      <c r="Q142" s="155">
        <v>0</v>
      </c>
      <c r="R142" s="345">
        <v>0</v>
      </c>
      <c r="S142" s="155">
        <v>0</v>
      </c>
      <c r="T142" s="155">
        <v>43479.45</v>
      </c>
      <c r="U142" s="155">
        <v>0</v>
      </c>
      <c r="V142" s="120" t="s">
        <v>1820</v>
      </c>
      <c r="W142" s="120" t="s">
        <v>1821</v>
      </c>
      <c r="X142" s="155">
        <v>0</v>
      </c>
      <c r="Y142" s="155">
        <v>0</v>
      </c>
      <c r="Z142" s="156">
        <v>0</v>
      </c>
    </row>
    <row r="143" spans="2:26">
      <c r="B143" s="127" t="s">
        <v>1810</v>
      </c>
      <c r="C143" s="119" t="s">
        <v>1810</v>
      </c>
      <c r="D143" s="119" t="s">
        <v>1810</v>
      </c>
      <c r="E143" s="119" t="s">
        <v>425</v>
      </c>
      <c r="F143" s="119" t="s">
        <v>425</v>
      </c>
      <c r="G143" s="119" t="s">
        <v>1812</v>
      </c>
      <c r="H143" s="119" t="s">
        <v>2111</v>
      </c>
      <c r="I143" s="119" t="s">
        <v>2112</v>
      </c>
      <c r="J143" s="119" t="s">
        <v>1961</v>
      </c>
      <c r="K143" s="119" t="s">
        <v>1816</v>
      </c>
      <c r="L143" s="119" t="s">
        <v>1817</v>
      </c>
      <c r="M143" s="119" t="s">
        <v>1818</v>
      </c>
      <c r="N143" s="119" t="s">
        <v>1819</v>
      </c>
      <c r="O143" s="119" t="s">
        <v>1961</v>
      </c>
      <c r="P143" s="155">
        <v>32091.98</v>
      </c>
      <c r="Q143" s="155">
        <v>0</v>
      </c>
      <c r="R143" s="345">
        <v>0</v>
      </c>
      <c r="S143" s="155">
        <v>0</v>
      </c>
      <c r="T143" s="155">
        <v>32091.98</v>
      </c>
      <c r="U143" s="155">
        <v>0</v>
      </c>
      <c r="V143" s="120" t="s">
        <v>1820</v>
      </c>
      <c r="W143" s="120" t="s">
        <v>1821</v>
      </c>
      <c r="X143" s="155">
        <v>0</v>
      </c>
      <c r="Y143" s="155">
        <v>0</v>
      </c>
      <c r="Z143" s="156">
        <v>0</v>
      </c>
    </row>
    <row r="144" spans="2:26">
      <c r="B144" s="127" t="s">
        <v>1810</v>
      </c>
      <c r="C144" s="119" t="s">
        <v>1810</v>
      </c>
      <c r="D144" s="119" t="s">
        <v>1810</v>
      </c>
      <c r="E144" s="119" t="s">
        <v>425</v>
      </c>
      <c r="F144" s="119" t="s">
        <v>425</v>
      </c>
      <c r="G144" s="119" t="s">
        <v>1812</v>
      </c>
      <c r="H144" s="119" t="s">
        <v>2113</v>
      </c>
      <c r="I144" s="119" t="s">
        <v>2114</v>
      </c>
      <c r="J144" s="119" t="s">
        <v>1961</v>
      </c>
      <c r="K144" s="119" t="s">
        <v>1816</v>
      </c>
      <c r="L144" s="119" t="s">
        <v>1817</v>
      </c>
      <c r="M144" s="119" t="s">
        <v>1818</v>
      </c>
      <c r="N144" s="119" t="s">
        <v>1819</v>
      </c>
      <c r="O144" s="119" t="s">
        <v>1961</v>
      </c>
      <c r="P144" s="155">
        <v>24845.4</v>
      </c>
      <c r="Q144" s="155">
        <v>0</v>
      </c>
      <c r="R144" s="345">
        <v>0</v>
      </c>
      <c r="S144" s="155">
        <v>0</v>
      </c>
      <c r="T144" s="155">
        <v>24845.4</v>
      </c>
      <c r="U144" s="155">
        <v>0</v>
      </c>
      <c r="V144" s="120" t="s">
        <v>1820</v>
      </c>
      <c r="W144" s="120" t="s">
        <v>1821</v>
      </c>
      <c r="X144" s="155">
        <v>0</v>
      </c>
      <c r="Y144" s="155">
        <v>0</v>
      </c>
      <c r="Z144" s="156">
        <v>0</v>
      </c>
    </row>
    <row r="145" spans="2:26">
      <c r="B145" s="127" t="s">
        <v>1810</v>
      </c>
      <c r="C145" s="119" t="s">
        <v>1810</v>
      </c>
      <c r="D145" s="119" t="s">
        <v>1810</v>
      </c>
      <c r="E145" s="119" t="s">
        <v>425</v>
      </c>
      <c r="F145" s="119" t="s">
        <v>425</v>
      </c>
      <c r="G145" s="119" t="s">
        <v>1812</v>
      </c>
      <c r="H145" s="119" t="s">
        <v>2115</v>
      </c>
      <c r="I145" s="119" t="s">
        <v>2116</v>
      </c>
      <c r="J145" s="119" t="s">
        <v>1961</v>
      </c>
      <c r="K145" s="119" t="s">
        <v>1816</v>
      </c>
      <c r="L145" s="119" t="s">
        <v>1817</v>
      </c>
      <c r="M145" s="119" t="s">
        <v>1818</v>
      </c>
      <c r="N145" s="119" t="s">
        <v>1819</v>
      </c>
      <c r="O145" s="119" t="s">
        <v>1961</v>
      </c>
      <c r="P145" s="155">
        <v>9938.16</v>
      </c>
      <c r="Q145" s="155">
        <v>0</v>
      </c>
      <c r="R145" s="345">
        <v>0</v>
      </c>
      <c r="S145" s="155">
        <v>0</v>
      </c>
      <c r="T145" s="155">
        <v>9938.16</v>
      </c>
      <c r="U145" s="155">
        <v>0</v>
      </c>
      <c r="V145" s="120" t="s">
        <v>1820</v>
      </c>
      <c r="W145" s="120" t="s">
        <v>1821</v>
      </c>
      <c r="X145" s="155">
        <v>0</v>
      </c>
      <c r="Y145" s="155">
        <v>0</v>
      </c>
      <c r="Z145" s="156">
        <v>0</v>
      </c>
    </row>
    <row r="146" spans="2:26">
      <c r="B146" s="127" t="s">
        <v>1810</v>
      </c>
      <c r="C146" s="119" t="s">
        <v>1810</v>
      </c>
      <c r="D146" s="119" t="s">
        <v>1810</v>
      </c>
      <c r="E146" s="119" t="s">
        <v>425</v>
      </c>
      <c r="F146" s="119" t="s">
        <v>425</v>
      </c>
      <c r="G146" s="119" t="s">
        <v>1812</v>
      </c>
      <c r="H146" s="119" t="s">
        <v>2117</v>
      </c>
      <c r="I146" s="119" t="s">
        <v>2118</v>
      </c>
      <c r="J146" s="119" t="s">
        <v>1961</v>
      </c>
      <c r="K146" s="119" t="s">
        <v>1816</v>
      </c>
      <c r="L146" s="119" t="s">
        <v>1817</v>
      </c>
      <c r="M146" s="119" t="s">
        <v>1818</v>
      </c>
      <c r="N146" s="119" t="s">
        <v>1819</v>
      </c>
      <c r="O146" s="119" t="s">
        <v>1961</v>
      </c>
      <c r="P146" s="155">
        <v>18427.009999999998</v>
      </c>
      <c r="Q146" s="155">
        <v>0</v>
      </c>
      <c r="R146" s="345">
        <v>0</v>
      </c>
      <c r="S146" s="155">
        <v>0</v>
      </c>
      <c r="T146" s="155">
        <v>18427.009999999998</v>
      </c>
      <c r="U146" s="155">
        <v>0</v>
      </c>
      <c r="V146" s="120" t="s">
        <v>1820</v>
      </c>
      <c r="W146" s="120" t="s">
        <v>1821</v>
      </c>
      <c r="X146" s="155">
        <v>0</v>
      </c>
      <c r="Y146" s="155">
        <v>0</v>
      </c>
      <c r="Z146" s="156">
        <v>0</v>
      </c>
    </row>
    <row r="147" spans="2:26">
      <c r="B147" s="127" t="s">
        <v>1810</v>
      </c>
      <c r="C147" s="119" t="s">
        <v>1810</v>
      </c>
      <c r="D147" s="119" t="s">
        <v>1810</v>
      </c>
      <c r="E147" s="119" t="s">
        <v>425</v>
      </c>
      <c r="F147" s="119" t="s">
        <v>425</v>
      </c>
      <c r="G147" s="119" t="s">
        <v>1812</v>
      </c>
      <c r="H147" s="119" t="s">
        <v>2119</v>
      </c>
      <c r="I147" s="119" t="s">
        <v>2120</v>
      </c>
      <c r="J147" s="119" t="s">
        <v>1961</v>
      </c>
      <c r="K147" s="119" t="s">
        <v>1816</v>
      </c>
      <c r="L147" s="119" t="s">
        <v>1817</v>
      </c>
      <c r="M147" s="119" t="s">
        <v>1818</v>
      </c>
      <c r="N147" s="119" t="s">
        <v>1819</v>
      </c>
      <c r="O147" s="119" t="s">
        <v>1961</v>
      </c>
      <c r="P147" s="155">
        <v>16563.599999999999</v>
      </c>
      <c r="Q147" s="155">
        <v>0</v>
      </c>
      <c r="R147" s="345">
        <v>0</v>
      </c>
      <c r="S147" s="155">
        <v>0</v>
      </c>
      <c r="T147" s="155">
        <v>16563.599999999999</v>
      </c>
      <c r="U147" s="155">
        <v>0</v>
      </c>
      <c r="V147" s="120" t="s">
        <v>1820</v>
      </c>
      <c r="W147" s="120" t="s">
        <v>1821</v>
      </c>
      <c r="X147" s="155">
        <v>0</v>
      </c>
      <c r="Y147" s="155">
        <v>0</v>
      </c>
      <c r="Z147" s="156">
        <v>0</v>
      </c>
    </row>
    <row r="148" spans="2:26">
      <c r="B148" s="127" t="s">
        <v>1810</v>
      </c>
      <c r="C148" s="119" t="s">
        <v>1810</v>
      </c>
      <c r="D148" s="119" t="s">
        <v>1810</v>
      </c>
      <c r="E148" s="119" t="s">
        <v>425</v>
      </c>
      <c r="F148" s="119" t="s">
        <v>425</v>
      </c>
      <c r="G148" s="119" t="s">
        <v>1812</v>
      </c>
      <c r="H148" s="119" t="s">
        <v>2121</v>
      </c>
      <c r="I148" s="119" t="s">
        <v>2122</v>
      </c>
      <c r="J148" s="119" t="s">
        <v>1961</v>
      </c>
      <c r="K148" s="119" t="s">
        <v>1816</v>
      </c>
      <c r="L148" s="119" t="s">
        <v>1817</v>
      </c>
      <c r="M148" s="119" t="s">
        <v>1818</v>
      </c>
      <c r="N148" s="119" t="s">
        <v>1819</v>
      </c>
      <c r="O148" s="119" t="s">
        <v>1961</v>
      </c>
      <c r="P148" s="155">
        <v>18634.05</v>
      </c>
      <c r="Q148" s="155">
        <v>0</v>
      </c>
      <c r="R148" s="345">
        <v>0</v>
      </c>
      <c r="S148" s="155">
        <v>0</v>
      </c>
      <c r="T148" s="155">
        <v>18634.05</v>
      </c>
      <c r="U148" s="155">
        <v>0</v>
      </c>
      <c r="V148" s="120" t="s">
        <v>1820</v>
      </c>
      <c r="W148" s="120" t="s">
        <v>1821</v>
      </c>
      <c r="X148" s="155">
        <v>0</v>
      </c>
      <c r="Y148" s="155">
        <v>0</v>
      </c>
      <c r="Z148" s="156">
        <v>0</v>
      </c>
    </row>
    <row r="149" spans="2:26">
      <c r="B149" s="127" t="s">
        <v>1810</v>
      </c>
      <c r="C149" s="119" t="s">
        <v>1810</v>
      </c>
      <c r="D149" s="119" t="s">
        <v>1810</v>
      </c>
      <c r="E149" s="119" t="s">
        <v>425</v>
      </c>
      <c r="F149" s="119" t="s">
        <v>425</v>
      </c>
      <c r="G149" s="119" t="s">
        <v>1812</v>
      </c>
      <c r="H149" s="119" t="s">
        <v>2123</v>
      </c>
      <c r="I149" s="119" t="s">
        <v>2124</v>
      </c>
      <c r="J149" s="119" t="s">
        <v>1961</v>
      </c>
      <c r="K149" s="119" t="s">
        <v>1816</v>
      </c>
      <c r="L149" s="119" t="s">
        <v>1817</v>
      </c>
      <c r="M149" s="119" t="s">
        <v>1818</v>
      </c>
      <c r="N149" s="119" t="s">
        <v>1819</v>
      </c>
      <c r="O149" s="119" t="s">
        <v>1961</v>
      </c>
      <c r="P149" s="155">
        <v>72465.75</v>
      </c>
      <c r="Q149" s="155">
        <v>0</v>
      </c>
      <c r="R149" s="345">
        <v>0</v>
      </c>
      <c r="S149" s="155">
        <v>0</v>
      </c>
      <c r="T149" s="155">
        <v>72465.75</v>
      </c>
      <c r="U149" s="155">
        <v>0</v>
      </c>
      <c r="V149" s="120" t="s">
        <v>1820</v>
      </c>
      <c r="W149" s="120" t="s">
        <v>1821</v>
      </c>
      <c r="X149" s="155">
        <v>0</v>
      </c>
      <c r="Y149" s="155">
        <v>0</v>
      </c>
      <c r="Z149" s="156">
        <v>0</v>
      </c>
    </row>
    <row r="150" spans="2:26">
      <c r="B150" s="127" t="s">
        <v>1810</v>
      </c>
      <c r="C150" s="119" t="s">
        <v>1810</v>
      </c>
      <c r="D150" s="119" t="s">
        <v>1810</v>
      </c>
      <c r="E150" s="119" t="s">
        <v>425</v>
      </c>
      <c r="F150" s="119" t="s">
        <v>425</v>
      </c>
      <c r="G150" s="119" t="s">
        <v>1812</v>
      </c>
      <c r="H150" s="119" t="s">
        <v>2125</v>
      </c>
      <c r="I150" s="119" t="s">
        <v>2126</v>
      </c>
      <c r="J150" s="119" t="s">
        <v>1961</v>
      </c>
      <c r="K150" s="119" t="s">
        <v>1816</v>
      </c>
      <c r="L150" s="119" t="s">
        <v>1817</v>
      </c>
      <c r="M150" s="119" t="s">
        <v>1818</v>
      </c>
      <c r="N150" s="119" t="s">
        <v>1819</v>
      </c>
      <c r="O150" s="119" t="s">
        <v>1961</v>
      </c>
      <c r="P150" s="155">
        <v>7246.58</v>
      </c>
      <c r="Q150" s="155">
        <v>0</v>
      </c>
      <c r="R150" s="345">
        <v>0</v>
      </c>
      <c r="S150" s="155">
        <v>0</v>
      </c>
      <c r="T150" s="155">
        <v>7246.58</v>
      </c>
      <c r="U150" s="155">
        <v>0</v>
      </c>
      <c r="V150" s="120" t="s">
        <v>1820</v>
      </c>
      <c r="W150" s="120" t="s">
        <v>1821</v>
      </c>
      <c r="X150" s="155">
        <v>0</v>
      </c>
      <c r="Y150" s="155">
        <v>0</v>
      </c>
      <c r="Z150" s="156">
        <v>0</v>
      </c>
    </row>
    <row r="151" spans="2:26">
      <c r="B151" s="127" t="s">
        <v>1810</v>
      </c>
      <c r="C151" s="119" t="s">
        <v>1810</v>
      </c>
      <c r="D151" s="119" t="s">
        <v>1810</v>
      </c>
      <c r="E151" s="119" t="s">
        <v>425</v>
      </c>
      <c r="F151" s="119" t="s">
        <v>425</v>
      </c>
      <c r="G151" s="119" t="s">
        <v>1812</v>
      </c>
      <c r="H151" s="119" t="s">
        <v>2127</v>
      </c>
      <c r="I151" s="119" t="s">
        <v>2128</v>
      </c>
      <c r="J151" s="119" t="s">
        <v>1961</v>
      </c>
      <c r="K151" s="119" t="s">
        <v>1816</v>
      </c>
      <c r="L151" s="119" t="s">
        <v>1817</v>
      </c>
      <c r="M151" s="119" t="s">
        <v>1818</v>
      </c>
      <c r="N151" s="119" t="s">
        <v>1819</v>
      </c>
      <c r="O151" s="119" t="s">
        <v>1961</v>
      </c>
      <c r="P151" s="155">
        <v>16977.689999999999</v>
      </c>
      <c r="Q151" s="155">
        <v>0</v>
      </c>
      <c r="R151" s="345">
        <v>0</v>
      </c>
      <c r="S151" s="155">
        <v>0</v>
      </c>
      <c r="T151" s="155">
        <v>16977.689999999999</v>
      </c>
      <c r="U151" s="155">
        <v>0</v>
      </c>
      <c r="V151" s="120" t="s">
        <v>1820</v>
      </c>
      <c r="W151" s="120" t="s">
        <v>1821</v>
      </c>
      <c r="X151" s="155">
        <v>0</v>
      </c>
      <c r="Y151" s="155">
        <v>0</v>
      </c>
      <c r="Z151" s="156">
        <v>0</v>
      </c>
    </row>
    <row r="152" spans="2:26">
      <c r="B152" s="127" t="s">
        <v>1810</v>
      </c>
      <c r="C152" s="119" t="s">
        <v>1810</v>
      </c>
      <c r="D152" s="119" t="s">
        <v>1810</v>
      </c>
      <c r="E152" s="119" t="s">
        <v>425</v>
      </c>
      <c r="F152" s="119" t="s">
        <v>425</v>
      </c>
      <c r="G152" s="119" t="s">
        <v>1812</v>
      </c>
      <c r="H152" s="119" t="s">
        <v>2129</v>
      </c>
      <c r="I152" s="119" t="s">
        <v>2130</v>
      </c>
      <c r="J152" s="119" t="s">
        <v>1961</v>
      </c>
      <c r="K152" s="119" t="s">
        <v>1816</v>
      </c>
      <c r="L152" s="119" t="s">
        <v>1817</v>
      </c>
      <c r="M152" s="119" t="s">
        <v>1818</v>
      </c>
      <c r="N152" s="119" t="s">
        <v>1819</v>
      </c>
      <c r="O152" s="119" t="s">
        <v>1961</v>
      </c>
      <c r="P152" s="155">
        <v>19669.27</v>
      </c>
      <c r="Q152" s="155">
        <v>0</v>
      </c>
      <c r="R152" s="345">
        <v>0</v>
      </c>
      <c r="S152" s="155">
        <v>0</v>
      </c>
      <c r="T152" s="155">
        <v>19669.27</v>
      </c>
      <c r="U152" s="155">
        <v>0</v>
      </c>
      <c r="V152" s="120" t="s">
        <v>1820</v>
      </c>
      <c r="W152" s="120" t="s">
        <v>1821</v>
      </c>
      <c r="X152" s="155">
        <v>0</v>
      </c>
      <c r="Y152" s="155">
        <v>0</v>
      </c>
      <c r="Z152" s="156">
        <v>0</v>
      </c>
    </row>
    <row r="153" spans="2:26">
      <c r="B153" s="127" t="s">
        <v>1810</v>
      </c>
      <c r="C153" s="119" t="s">
        <v>1810</v>
      </c>
      <c r="D153" s="119" t="s">
        <v>1810</v>
      </c>
      <c r="E153" s="119" t="s">
        <v>425</v>
      </c>
      <c r="F153" s="119" t="s">
        <v>425</v>
      </c>
      <c r="G153" s="119" t="s">
        <v>1812</v>
      </c>
      <c r="H153" s="119" t="s">
        <v>2131</v>
      </c>
      <c r="I153" s="119" t="s">
        <v>2132</v>
      </c>
      <c r="J153" s="119" t="s">
        <v>1961</v>
      </c>
      <c r="K153" s="119" t="s">
        <v>1816</v>
      </c>
      <c r="L153" s="119" t="s">
        <v>1817</v>
      </c>
      <c r="M153" s="119" t="s">
        <v>1818</v>
      </c>
      <c r="N153" s="119" t="s">
        <v>1819</v>
      </c>
      <c r="O153" s="119" t="s">
        <v>1961</v>
      </c>
      <c r="P153" s="155">
        <v>32091.98</v>
      </c>
      <c r="Q153" s="155">
        <v>0</v>
      </c>
      <c r="R153" s="345">
        <v>0</v>
      </c>
      <c r="S153" s="155">
        <v>0</v>
      </c>
      <c r="T153" s="155">
        <v>32091.98</v>
      </c>
      <c r="U153" s="155">
        <v>0</v>
      </c>
      <c r="V153" s="120" t="s">
        <v>1820</v>
      </c>
      <c r="W153" s="120" t="s">
        <v>1821</v>
      </c>
      <c r="X153" s="155">
        <v>0</v>
      </c>
      <c r="Y153" s="155">
        <v>0</v>
      </c>
      <c r="Z153" s="156">
        <v>0</v>
      </c>
    </row>
    <row r="154" spans="2:26">
      <c r="B154" s="127" t="s">
        <v>1810</v>
      </c>
      <c r="C154" s="119" t="s">
        <v>1810</v>
      </c>
      <c r="D154" s="119" t="s">
        <v>1810</v>
      </c>
      <c r="E154" s="119" t="s">
        <v>425</v>
      </c>
      <c r="F154" s="119" t="s">
        <v>425</v>
      </c>
      <c r="G154" s="119" t="s">
        <v>1812</v>
      </c>
      <c r="H154" s="119" t="s">
        <v>2133</v>
      </c>
      <c r="I154" s="119" t="s">
        <v>2134</v>
      </c>
      <c r="J154" s="119" t="s">
        <v>1961</v>
      </c>
      <c r="K154" s="119" t="s">
        <v>1816</v>
      </c>
      <c r="L154" s="119" t="s">
        <v>1817</v>
      </c>
      <c r="M154" s="119" t="s">
        <v>1818</v>
      </c>
      <c r="N154" s="119" t="s">
        <v>1819</v>
      </c>
      <c r="O154" s="119" t="s">
        <v>1961</v>
      </c>
      <c r="P154" s="155">
        <v>12422.7</v>
      </c>
      <c r="Q154" s="155">
        <v>0</v>
      </c>
      <c r="R154" s="345">
        <v>0</v>
      </c>
      <c r="S154" s="155">
        <v>0</v>
      </c>
      <c r="T154" s="155">
        <v>12422.7</v>
      </c>
      <c r="U154" s="155">
        <v>0</v>
      </c>
      <c r="V154" s="120" t="s">
        <v>1820</v>
      </c>
      <c r="W154" s="120" t="s">
        <v>1821</v>
      </c>
      <c r="X154" s="155">
        <v>0</v>
      </c>
      <c r="Y154" s="155">
        <v>0</v>
      </c>
      <c r="Z154" s="156">
        <v>0</v>
      </c>
    </row>
    <row r="155" spans="2:26">
      <c r="B155" s="127" t="s">
        <v>1810</v>
      </c>
      <c r="C155" s="119" t="s">
        <v>1810</v>
      </c>
      <c r="D155" s="119" t="s">
        <v>1810</v>
      </c>
      <c r="E155" s="119" t="s">
        <v>425</v>
      </c>
      <c r="F155" s="119" t="s">
        <v>425</v>
      </c>
      <c r="G155" s="119" t="s">
        <v>1812</v>
      </c>
      <c r="H155" s="119" t="s">
        <v>2135</v>
      </c>
      <c r="I155" s="119" t="s">
        <v>2136</v>
      </c>
      <c r="J155" s="119" t="s">
        <v>1961</v>
      </c>
      <c r="K155" s="119" t="s">
        <v>1816</v>
      </c>
      <c r="L155" s="119" t="s">
        <v>1817</v>
      </c>
      <c r="M155" s="119" t="s">
        <v>1818</v>
      </c>
      <c r="N155" s="119" t="s">
        <v>1819</v>
      </c>
      <c r="O155" s="119" t="s">
        <v>1961</v>
      </c>
      <c r="P155" s="155">
        <v>30021.52</v>
      </c>
      <c r="Q155" s="155">
        <v>0</v>
      </c>
      <c r="R155" s="345">
        <v>0</v>
      </c>
      <c r="S155" s="155">
        <v>0</v>
      </c>
      <c r="T155" s="155">
        <v>30021.52</v>
      </c>
      <c r="U155" s="155">
        <v>0</v>
      </c>
      <c r="V155" s="120" t="s">
        <v>1820</v>
      </c>
      <c r="W155" s="120" t="s">
        <v>1821</v>
      </c>
      <c r="X155" s="155">
        <v>0</v>
      </c>
      <c r="Y155" s="155">
        <v>0</v>
      </c>
      <c r="Z155" s="156">
        <v>0</v>
      </c>
    </row>
    <row r="156" spans="2:26">
      <c r="B156" s="127" t="s">
        <v>1810</v>
      </c>
      <c r="C156" s="119" t="s">
        <v>1810</v>
      </c>
      <c r="D156" s="119" t="s">
        <v>1810</v>
      </c>
      <c r="F156" s="119" t="s">
        <v>1862</v>
      </c>
      <c r="G156" s="119" t="s">
        <v>1812</v>
      </c>
      <c r="H156" s="119" t="s">
        <v>2137</v>
      </c>
      <c r="I156" s="119" t="s">
        <v>2138</v>
      </c>
      <c r="J156" s="119" t="s">
        <v>2139</v>
      </c>
      <c r="K156" s="119" t="s">
        <v>1816</v>
      </c>
      <c r="L156" s="119" t="s">
        <v>1817</v>
      </c>
      <c r="M156" s="119" t="s">
        <v>1818</v>
      </c>
      <c r="N156" s="119" t="s">
        <v>1819</v>
      </c>
      <c r="O156" s="119" t="s">
        <v>2139</v>
      </c>
      <c r="P156" s="155">
        <v>13890.53</v>
      </c>
      <c r="Q156" s="155">
        <v>0</v>
      </c>
      <c r="R156" s="345">
        <v>0</v>
      </c>
      <c r="S156" s="155">
        <v>0</v>
      </c>
      <c r="T156" s="155">
        <v>13890.53</v>
      </c>
      <c r="U156" s="155">
        <v>0</v>
      </c>
      <c r="V156" s="120" t="s">
        <v>1820</v>
      </c>
      <c r="W156" s="120" t="s">
        <v>1821</v>
      </c>
      <c r="X156" s="155">
        <v>0</v>
      </c>
      <c r="Y156" s="155">
        <v>0</v>
      </c>
      <c r="Z156" s="156">
        <v>0</v>
      </c>
    </row>
    <row r="157" spans="2:26">
      <c r="B157" s="127" t="s">
        <v>1810</v>
      </c>
      <c r="C157" s="119" t="s">
        <v>1810</v>
      </c>
      <c r="D157" s="119" t="s">
        <v>1810</v>
      </c>
      <c r="E157" s="119" t="s">
        <v>1862</v>
      </c>
      <c r="F157" s="119" t="s">
        <v>1862</v>
      </c>
      <c r="G157" s="119" t="s">
        <v>1812</v>
      </c>
      <c r="H157" s="119" t="s">
        <v>2140</v>
      </c>
      <c r="I157" s="119" t="s">
        <v>2141</v>
      </c>
      <c r="J157" s="119" t="s">
        <v>2139</v>
      </c>
      <c r="K157" s="119" t="s">
        <v>1816</v>
      </c>
      <c r="L157" s="119" t="s">
        <v>1817</v>
      </c>
      <c r="M157" s="119" t="s">
        <v>1818</v>
      </c>
      <c r="N157" s="119" t="s">
        <v>1819</v>
      </c>
      <c r="O157" s="119" t="s">
        <v>2139</v>
      </c>
      <c r="P157" s="155">
        <v>97520.5</v>
      </c>
      <c r="Q157" s="155">
        <v>0</v>
      </c>
      <c r="R157" s="345">
        <v>0</v>
      </c>
      <c r="S157" s="155">
        <v>0</v>
      </c>
      <c r="T157" s="155">
        <v>97520.5</v>
      </c>
      <c r="U157" s="155">
        <v>0</v>
      </c>
      <c r="V157" s="120" t="s">
        <v>1820</v>
      </c>
      <c r="W157" s="120" t="s">
        <v>1821</v>
      </c>
      <c r="X157" s="155">
        <v>0</v>
      </c>
      <c r="Y157" s="155">
        <v>0</v>
      </c>
      <c r="Z157" s="156">
        <v>0</v>
      </c>
    </row>
    <row r="158" spans="2:26">
      <c r="B158" s="127" t="s">
        <v>1810</v>
      </c>
      <c r="C158" s="119" t="s">
        <v>1810</v>
      </c>
      <c r="D158" s="119" t="s">
        <v>1810</v>
      </c>
      <c r="E158" s="119" t="s">
        <v>1862</v>
      </c>
      <c r="F158" s="119" t="s">
        <v>1862</v>
      </c>
      <c r="G158" s="119" t="s">
        <v>1812</v>
      </c>
      <c r="H158" s="119" t="s">
        <v>2142</v>
      </c>
      <c r="I158" s="119" t="s">
        <v>2143</v>
      </c>
      <c r="J158" s="119" t="s">
        <v>2139</v>
      </c>
      <c r="K158" s="119" t="s">
        <v>1816</v>
      </c>
      <c r="L158" s="119" t="s">
        <v>1817</v>
      </c>
      <c r="M158" s="119" t="s">
        <v>1818</v>
      </c>
      <c r="N158" s="119" t="s">
        <v>1819</v>
      </c>
      <c r="O158" s="119" t="s">
        <v>2139</v>
      </c>
      <c r="P158" s="155">
        <v>180290</v>
      </c>
      <c r="Q158" s="155">
        <v>0</v>
      </c>
      <c r="R158" s="345">
        <v>0</v>
      </c>
      <c r="S158" s="155">
        <v>0</v>
      </c>
      <c r="T158" s="155">
        <v>180290</v>
      </c>
      <c r="U158" s="155">
        <v>0</v>
      </c>
      <c r="V158" s="120" t="s">
        <v>1820</v>
      </c>
      <c r="W158" s="120" t="s">
        <v>1821</v>
      </c>
      <c r="X158" s="155">
        <v>0</v>
      </c>
      <c r="Y158" s="155">
        <v>0</v>
      </c>
      <c r="Z158" s="156">
        <v>0</v>
      </c>
    </row>
    <row r="159" spans="2:26">
      <c r="B159" s="127" t="s">
        <v>1810</v>
      </c>
      <c r="C159" s="119" t="s">
        <v>1810</v>
      </c>
      <c r="D159" s="119" t="s">
        <v>1810</v>
      </c>
      <c r="E159" s="119" t="s">
        <v>1862</v>
      </c>
      <c r="F159" s="119" t="s">
        <v>1862</v>
      </c>
      <c r="G159" s="119" t="s">
        <v>1812</v>
      </c>
      <c r="H159" s="119" t="s">
        <v>2144</v>
      </c>
      <c r="I159" s="119" t="s">
        <v>2145</v>
      </c>
      <c r="J159" s="119" t="s">
        <v>2139</v>
      </c>
      <c r="K159" s="119" t="s">
        <v>1816</v>
      </c>
      <c r="L159" s="119" t="s">
        <v>1817</v>
      </c>
      <c r="M159" s="119" t="s">
        <v>1818</v>
      </c>
      <c r="N159" s="119" t="s">
        <v>1819</v>
      </c>
      <c r="O159" s="119" t="s">
        <v>2139</v>
      </c>
      <c r="P159" s="155">
        <v>180290</v>
      </c>
      <c r="Q159" s="155">
        <v>0</v>
      </c>
      <c r="R159" s="345">
        <v>0</v>
      </c>
      <c r="S159" s="155">
        <v>0</v>
      </c>
      <c r="T159" s="155">
        <v>180290</v>
      </c>
      <c r="U159" s="155">
        <v>0</v>
      </c>
      <c r="V159" s="120" t="s">
        <v>1820</v>
      </c>
      <c r="W159" s="120" t="s">
        <v>1821</v>
      </c>
      <c r="X159" s="155">
        <v>0</v>
      </c>
      <c r="Y159" s="155">
        <v>0</v>
      </c>
      <c r="Z159" s="156">
        <v>0</v>
      </c>
    </row>
    <row r="160" spans="2:26">
      <c r="B160" s="127" t="s">
        <v>1810</v>
      </c>
      <c r="C160" s="119" t="s">
        <v>1810</v>
      </c>
      <c r="D160" s="119" t="s">
        <v>1810</v>
      </c>
      <c r="E160" s="119" t="s">
        <v>1862</v>
      </c>
      <c r="F160" s="119" t="s">
        <v>1862</v>
      </c>
      <c r="G160" s="119" t="s">
        <v>1812</v>
      </c>
      <c r="H160" s="119" t="s">
        <v>2146</v>
      </c>
      <c r="I160" s="119" t="s">
        <v>2147</v>
      </c>
      <c r="J160" s="119" t="s">
        <v>2139</v>
      </c>
      <c r="K160" s="119" t="s">
        <v>1816</v>
      </c>
      <c r="L160" s="119" t="s">
        <v>1817</v>
      </c>
      <c r="M160" s="119" t="s">
        <v>1818</v>
      </c>
      <c r="N160" s="119" t="s">
        <v>1819</v>
      </c>
      <c r="O160" s="119" t="s">
        <v>2139</v>
      </c>
      <c r="P160" s="155">
        <v>177831.5</v>
      </c>
      <c r="Q160" s="155">
        <v>0</v>
      </c>
      <c r="R160" s="345">
        <v>0</v>
      </c>
      <c r="S160" s="155">
        <v>0</v>
      </c>
      <c r="T160" s="155">
        <v>177831.5</v>
      </c>
      <c r="U160" s="155">
        <v>0</v>
      </c>
      <c r="V160" s="120" t="s">
        <v>1820</v>
      </c>
      <c r="W160" s="120" t="s">
        <v>1821</v>
      </c>
      <c r="X160" s="155">
        <v>0</v>
      </c>
      <c r="Y160" s="155">
        <v>0</v>
      </c>
      <c r="Z160" s="156">
        <v>0</v>
      </c>
    </row>
    <row r="161" spans="2:26">
      <c r="B161" s="127" t="s">
        <v>1810</v>
      </c>
      <c r="C161" s="119" t="s">
        <v>1810</v>
      </c>
      <c r="D161" s="119" t="s">
        <v>1810</v>
      </c>
      <c r="E161" s="119" t="s">
        <v>1862</v>
      </c>
      <c r="F161" s="119" t="s">
        <v>1862</v>
      </c>
      <c r="G161" s="119" t="s">
        <v>1812</v>
      </c>
      <c r="H161" s="119" t="s">
        <v>2148</v>
      </c>
      <c r="I161" s="119" t="s">
        <v>2149</v>
      </c>
      <c r="J161" s="119" t="s">
        <v>2139</v>
      </c>
      <c r="K161" s="119" t="s">
        <v>1816</v>
      </c>
      <c r="L161" s="119" t="s">
        <v>1817</v>
      </c>
      <c r="M161" s="119" t="s">
        <v>1818</v>
      </c>
      <c r="N161" s="119" t="s">
        <v>1819</v>
      </c>
      <c r="O161" s="119" t="s">
        <v>2139</v>
      </c>
      <c r="P161" s="155">
        <v>164104.88</v>
      </c>
      <c r="Q161" s="155">
        <v>0</v>
      </c>
      <c r="R161" s="345">
        <v>0</v>
      </c>
      <c r="S161" s="155">
        <v>0</v>
      </c>
      <c r="T161" s="155">
        <v>164104.88</v>
      </c>
      <c r="U161" s="155">
        <v>0</v>
      </c>
      <c r="V161" s="120" t="s">
        <v>1820</v>
      </c>
      <c r="W161" s="120" t="s">
        <v>1821</v>
      </c>
      <c r="X161" s="155">
        <v>0</v>
      </c>
      <c r="Y161" s="155">
        <v>0</v>
      </c>
      <c r="Z161" s="156">
        <v>0</v>
      </c>
    </row>
    <row r="162" spans="2:26">
      <c r="B162" s="127" t="s">
        <v>1810</v>
      </c>
      <c r="C162" s="119" t="s">
        <v>1810</v>
      </c>
      <c r="D162" s="119" t="s">
        <v>1810</v>
      </c>
      <c r="E162" s="119" t="s">
        <v>1862</v>
      </c>
      <c r="F162" s="119" t="s">
        <v>1862</v>
      </c>
      <c r="G162" s="119" t="s">
        <v>1812</v>
      </c>
      <c r="H162" s="119" t="s">
        <v>2150</v>
      </c>
      <c r="I162" s="119" t="s">
        <v>2151</v>
      </c>
      <c r="J162" s="119" t="s">
        <v>2139</v>
      </c>
      <c r="K162" s="119" t="s">
        <v>1816</v>
      </c>
      <c r="L162" s="119" t="s">
        <v>1817</v>
      </c>
      <c r="M162" s="119" t="s">
        <v>1818</v>
      </c>
      <c r="N162" s="119" t="s">
        <v>1819</v>
      </c>
      <c r="O162" s="119" t="s">
        <v>2139</v>
      </c>
      <c r="P162" s="155">
        <v>144949.06</v>
      </c>
      <c r="Q162" s="155">
        <v>0</v>
      </c>
      <c r="R162" s="345">
        <v>0</v>
      </c>
      <c r="S162" s="155">
        <v>0</v>
      </c>
      <c r="T162" s="155">
        <v>144949.06</v>
      </c>
      <c r="U162" s="155">
        <v>0</v>
      </c>
      <c r="V162" s="120" t="s">
        <v>1820</v>
      </c>
      <c r="W162" s="120" t="s">
        <v>1821</v>
      </c>
      <c r="X162" s="155">
        <v>0</v>
      </c>
      <c r="Y162" s="155">
        <v>0</v>
      </c>
      <c r="Z162" s="156">
        <v>0</v>
      </c>
    </row>
    <row r="163" spans="2:26">
      <c r="B163" s="127" t="s">
        <v>1810</v>
      </c>
      <c r="C163" s="119" t="s">
        <v>1810</v>
      </c>
      <c r="D163" s="119" t="s">
        <v>1810</v>
      </c>
      <c r="E163" s="119" t="s">
        <v>1862</v>
      </c>
      <c r="F163" s="119" t="s">
        <v>1862</v>
      </c>
      <c r="G163" s="119" t="s">
        <v>1812</v>
      </c>
      <c r="H163" s="119" t="s">
        <v>2152</v>
      </c>
      <c r="I163" s="119" t="s">
        <v>2153</v>
      </c>
      <c r="J163" s="119" t="s">
        <v>2139</v>
      </c>
      <c r="K163" s="119" t="s">
        <v>1816</v>
      </c>
      <c r="L163" s="119" t="s">
        <v>1817</v>
      </c>
      <c r="M163" s="119" t="s">
        <v>1818</v>
      </c>
      <c r="N163" s="119" t="s">
        <v>1819</v>
      </c>
      <c r="O163" s="119" t="s">
        <v>2139</v>
      </c>
      <c r="P163" s="155">
        <v>131529.75</v>
      </c>
      <c r="Q163" s="155">
        <v>0</v>
      </c>
      <c r="R163" s="345">
        <v>0</v>
      </c>
      <c r="S163" s="155">
        <v>0</v>
      </c>
      <c r="T163" s="155">
        <v>131529.75</v>
      </c>
      <c r="U163" s="155">
        <v>0</v>
      </c>
      <c r="V163" s="120" t="s">
        <v>1820</v>
      </c>
      <c r="W163" s="120" t="s">
        <v>1821</v>
      </c>
      <c r="X163" s="155">
        <v>0</v>
      </c>
      <c r="Y163" s="155">
        <v>0</v>
      </c>
      <c r="Z163" s="156">
        <v>0</v>
      </c>
    </row>
    <row r="164" spans="2:26">
      <c r="B164" s="127" t="s">
        <v>1810</v>
      </c>
      <c r="C164" s="119" t="s">
        <v>1810</v>
      </c>
      <c r="D164" s="119" t="s">
        <v>1810</v>
      </c>
      <c r="E164" s="119" t="s">
        <v>1862</v>
      </c>
      <c r="F164" s="119" t="s">
        <v>1862</v>
      </c>
      <c r="G164" s="119" t="s">
        <v>1812</v>
      </c>
      <c r="H164" s="119" t="s">
        <v>2154</v>
      </c>
      <c r="I164" s="119" t="s">
        <v>2155</v>
      </c>
      <c r="J164" s="119" t="s">
        <v>2139</v>
      </c>
      <c r="K164" s="119" t="s">
        <v>1816</v>
      </c>
      <c r="L164" s="119" t="s">
        <v>1817</v>
      </c>
      <c r="M164" s="119" t="s">
        <v>1818</v>
      </c>
      <c r="N164" s="119" t="s">
        <v>1819</v>
      </c>
      <c r="O164" s="119" t="s">
        <v>2139</v>
      </c>
      <c r="P164" s="155">
        <v>133271.19</v>
      </c>
      <c r="Q164" s="155">
        <v>0</v>
      </c>
      <c r="R164" s="345">
        <v>0</v>
      </c>
      <c r="S164" s="155">
        <v>0</v>
      </c>
      <c r="T164" s="155">
        <v>133271.19</v>
      </c>
      <c r="U164" s="155">
        <v>0</v>
      </c>
      <c r="V164" s="120" t="s">
        <v>1820</v>
      </c>
      <c r="W164" s="120" t="s">
        <v>1821</v>
      </c>
      <c r="X164" s="155">
        <v>0</v>
      </c>
      <c r="Y164" s="155">
        <v>0</v>
      </c>
      <c r="Z164" s="156">
        <v>0</v>
      </c>
    </row>
    <row r="165" spans="2:26">
      <c r="B165" s="127" t="s">
        <v>1810</v>
      </c>
      <c r="C165" s="119" t="s">
        <v>1810</v>
      </c>
      <c r="D165" s="119" t="s">
        <v>1810</v>
      </c>
      <c r="E165" s="119" t="s">
        <v>1862</v>
      </c>
      <c r="F165" s="119" t="s">
        <v>1862</v>
      </c>
      <c r="G165" s="119" t="s">
        <v>1812</v>
      </c>
      <c r="H165" s="119" t="s">
        <v>2156</v>
      </c>
      <c r="I165" s="119" t="s">
        <v>2157</v>
      </c>
      <c r="J165" s="119" t="s">
        <v>2139</v>
      </c>
      <c r="K165" s="119" t="s">
        <v>1816</v>
      </c>
      <c r="L165" s="119" t="s">
        <v>1817</v>
      </c>
      <c r="M165" s="119" t="s">
        <v>1818</v>
      </c>
      <c r="N165" s="119" t="s">
        <v>1819</v>
      </c>
      <c r="O165" s="119" t="s">
        <v>2139</v>
      </c>
      <c r="P165" s="155">
        <v>93218.13</v>
      </c>
      <c r="Q165" s="155">
        <v>0</v>
      </c>
      <c r="R165" s="345">
        <v>0</v>
      </c>
      <c r="S165" s="155">
        <v>0</v>
      </c>
      <c r="T165" s="155">
        <v>93218.13</v>
      </c>
      <c r="U165" s="155">
        <v>0</v>
      </c>
      <c r="V165" s="120" t="s">
        <v>1820</v>
      </c>
      <c r="W165" s="120" t="s">
        <v>1821</v>
      </c>
      <c r="X165" s="155">
        <v>0</v>
      </c>
      <c r="Y165" s="155">
        <v>0</v>
      </c>
      <c r="Z165" s="156">
        <v>0</v>
      </c>
    </row>
    <row r="166" spans="2:26">
      <c r="B166" s="127" t="s">
        <v>1810</v>
      </c>
      <c r="C166" s="119" t="s">
        <v>1810</v>
      </c>
      <c r="D166" s="119" t="s">
        <v>1810</v>
      </c>
      <c r="E166" s="119" t="s">
        <v>1862</v>
      </c>
      <c r="F166" s="119" t="s">
        <v>1862</v>
      </c>
      <c r="G166" s="119" t="s">
        <v>1812</v>
      </c>
      <c r="H166" s="119" t="s">
        <v>2158</v>
      </c>
      <c r="I166" s="119" t="s">
        <v>2159</v>
      </c>
      <c r="J166" s="119" t="s">
        <v>2139</v>
      </c>
      <c r="K166" s="119" t="s">
        <v>1816</v>
      </c>
      <c r="L166" s="119" t="s">
        <v>1817</v>
      </c>
      <c r="M166" s="119" t="s">
        <v>1818</v>
      </c>
      <c r="N166" s="119" t="s">
        <v>1819</v>
      </c>
      <c r="O166" s="119" t="s">
        <v>2139</v>
      </c>
      <c r="P166" s="155">
        <v>80925.63</v>
      </c>
      <c r="Q166" s="155">
        <v>0</v>
      </c>
      <c r="R166" s="345">
        <v>0</v>
      </c>
      <c r="S166" s="155">
        <v>0</v>
      </c>
      <c r="T166" s="155">
        <v>80925.63</v>
      </c>
      <c r="U166" s="155">
        <v>0</v>
      </c>
      <c r="V166" s="120" t="s">
        <v>1820</v>
      </c>
      <c r="W166" s="120" t="s">
        <v>1821</v>
      </c>
      <c r="X166" s="155">
        <v>0</v>
      </c>
      <c r="Y166" s="155">
        <v>0</v>
      </c>
      <c r="Z166" s="156">
        <v>0</v>
      </c>
    </row>
    <row r="167" spans="2:26">
      <c r="B167" s="127" t="s">
        <v>1810</v>
      </c>
      <c r="C167" s="119" t="s">
        <v>1810</v>
      </c>
      <c r="D167" s="119" t="s">
        <v>1810</v>
      </c>
      <c r="E167" s="119" t="s">
        <v>1862</v>
      </c>
      <c r="F167" s="119" t="s">
        <v>1862</v>
      </c>
      <c r="G167" s="119" t="s">
        <v>1812</v>
      </c>
      <c r="H167" s="119" t="s">
        <v>2160</v>
      </c>
      <c r="I167" s="119" t="s">
        <v>2161</v>
      </c>
      <c r="J167" s="119" t="s">
        <v>2139</v>
      </c>
      <c r="K167" s="119" t="s">
        <v>1816</v>
      </c>
      <c r="L167" s="119" t="s">
        <v>1817</v>
      </c>
      <c r="M167" s="119" t="s">
        <v>1818</v>
      </c>
      <c r="N167" s="119" t="s">
        <v>1819</v>
      </c>
      <c r="O167" s="119" t="s">
        <v>2139</v>
      </c>
      <c r="P167" s="155">
        <v>46699.21</v>
      </c>
      <c r="Q167" s="155">
        <v>0</v>
      </c>
      <c r="R167" s="345">
        <v>0</v>
      </c>
      <c r="S167" s="155">
        <v>0</v>
      </c>
      <c r="T167" s="155">
        <v>46699.21</v>
      </c>
      <c r="U167" s="155">
        <v>0</v>
      </c>
      <c r="V167" s="120" t="s">
        <v>1820</v>
      </c>
      <c r="W167" s="120" t="s">
        <v>1821</v>
      </c>
      <c r="X167" s="155">
        <v>0</v>
      </c>
      <c r="Y167" s="155">
        <v>0</v>
      </c>
      <c r="Z167" s="156">
        <v>0</v>
      </c>
    </row>
    <row r="168" spans="2:26">
      <c r="B168" s="127" t="s">
        <v>1810</v>
      </c>
      <c r="C168" s="119" t="s">
        <v>1810</v>
      </c>
      <c r="D168" s="119" t="s">
        <v>1810</v>
      </c>
      <c r="E168" s="119" t="s">
        <v>1862</v>
      </c>
      <c r="F168" s="119" t="s">
        <v>1862</v>
      </c>
      <c r="G168" s="119" t="s">
        <v>1812</v>
      </c>
      <c r="H168" s="119" t="s">
        <v>2162</v>
      </c>
      <c r="I168" s="119" t="s">
        <v>2163</v>
      </c>
      <c r="J168" s="119" t="s">
        <v>2139</v>
      </c>
      <c r="K168" s="119" t="s">
        <v>1816</v>
      </c>
      <c r="L168" s="119" t="s">
        <v>1817</v>
      </c>
      <c r="M168" s="119" t="s">
        <v>1818</v>
      </c>
      <c r="N168" s="119" t="s">
        <v>1819</v>
      </c>
      <c r="O168" s="119" t="s">
        <v>2139</v>
      </c>
      <c r="P168" s="155">
        <v>88403.56</v>
      </c>
      <c r="Q168" s="155">
        <v>0</v>
      </c>
      <c r="R168" s="345">
        <v>0</v>
      </c>
      <c r="S168" s="155">
        <v>0</v>
      </c>
      <c r="T168" s="155">
        <v>88403.56</v>
      </c>
      <c r="U168" s="155">
        <v>0</v>
      </c>
      <c r="V168" s="120" t="s">
        <v>1820</v>
      </c>
      <c r="W168" s="120" t="s">
        <v>1821</v>
      </c>
      <c r="X168" s="155">
        <v>0</v>
      </c>
      <c r="Y168" s="155">
        <v>0</v>
      </c>
      <c r="Z168" s="156">
        <v>0</v>
      </c>
    </row>
    <row r="169" spans="2:26">
      <c r="B169" s="127" t="s">
        <v>1810</v>
      </c>
      <c r="C169" s="119" t="s">
        <v>1810</v>
      </c>
      <c r="D169" s="119" t="s">
        <v>1810</v>
      </c>
      <c r="E169" s="119" t="s">
        <v>1862</v>
      </c>
      <c r="F169" s="119" t="s">
        <v>1862</v>
      </c>
      <c r="G169" s="119" t="s">
        <v>1812</v>
      </c>
      <c r="H169" s="119" t="s">
        <v>2164</v>
      </c>
      <c r="I169" s="119" t="s">
        <v>2165</v>
      </c>
      <c r="J169" s="119" t="s">
        <v>2139</v>
      </c>
      <c r="K169" s="119" t="s">
        <v>1816</v>
      </c>
      <c r="L169" s="119" t="s">
        <v>1817</v>
      </c>
      <c r="M169" s="119" t="s">
        <v>1818</v>
      </c>
      <c r="N169" s="119" t="s">
        <v>1819</v>
      </c>
      <c r="O169" s="119" t="s">
        <v>2139</v>
      </c>
      <c r="P169" s="155">
        <v>67096.56</v>
      </c>
      <c r="Q169" s="155">
        <v>0</v>
      </c>
      <c r="R169" s="345">
        <v>0</v>
      </c>
      <c r="S169" s="155">
        <v>0</v>
      </c>
      <c r="T169" s="155">
        <v>67096.56</v>
      </c>
      <c r="U169" s="155">
        <v>0</v>
      </c>
      <c r="V169" s="120" t="s">
        <v>1820</v>
      </c>
      <c r="W169" s="120" t="s">
        <v>1821</v>
      </c>
      <c r="X169" s="155">
        <v>0</v>
      </c>
      <c r="Y169" s="155">
        <v>0</v>
      </c>
      <c r="Z169" s="156">
        <v>0</v>
      </c>
    </row>
    <row r="170" spans="2:26">
      <c r="B170" s="127" t="s">
        <v>1810</v>
      </c>
      <c r="C170" s="119" t="s">
        <v>1810</v>
      </c>
      <c r="D170" s="119" t="s">
        <v>1810</v>
      </c>
      <c r="E170" s="119" t="s">
        <v>1862</v>
      </c>
      <c r="F170" s="119" t="s">
        <v>1862</v>
      </c>
      <c r="G170" s="119" t="s">
        <v>1812</v>
      </c>
      <c r="H170" s="119" t="s">
        <v>2166</v>
      </c>
      <c r="I170" s="119" t="s">
        <v>2167</v>
      </c>
      <c r="J170" s="119" t="s">
        <v>2139</v>
      </c>
      <c r="K170" s="119" t="s">
        <v>1816</v>
      </c>
      <c r="L170" s="119" t="s">
        <v>1817</v>
      </c>
      <c r="M170" s="119" t="s">
        <v>1818</v>
      </c>
      <c r="N170" s="119" t="s">
        <v>1819</v>
      </c>
      <c r="O170" s="119" t="s">
        <v>2139</v>
      </c>
      <c r="P170" s="155">
        <v>50706.559999999998</v>
      </c>
      <c r="Q170" s="155">
        <v>0</v>
      </c>
      <c r="R170" s="345">
        <v>0</v>
      </c>
      <c r="S170" s="155">
        <v>0</v>
      </c>
      <c r="T170" s="155">
        <v>50706.559999999998</v>
      </c>
      <c r="U170" s="155">
        <v>0</v>
      </c>
      <c r="V170" s="120" t="s">
        <v>1820</v>
      </c>
      <c r="W170" s="120" t="s">
        <v>1821</v>
      </c>
      <c r="X170" s="155">
        <v>0</v>
      </c>
      <c r="Y170" s="155">
        <v>0</v>
      </c>
      <c r="Z170" s="156">
        <v>0</v>
      </c>
    </row>
    <row r="171" spans="2:26">
      <c r="B171" s="127" t="s">
        <v>1810</v>
      </c>
      <c r="C171" s="119" t="s">
        <v>1810</v>
      </c>
      <c r="D171" s="119" t="s">
        <v>1810</v>
      </c>
      <c r="E171" s="119" t="s">
        <v>1862</v>
      </c>
      <c r="F171" s="119" t="s">
        <v>1862</v>
      </c>
      <c r="G171" s="119" t="s">
        <v>1812</v>
      </c>
      <c r="H171" s="119" t="s">
        <v>2168</v>
      </c>
      <c r="I171" s="119" t="s">
        <v>2169</v>
      </c>
      <c r="J171" s="119" t="s">
        <v>2139</v>
      </c>
      <c r="K171" s="119" t="s">
        <v>1816</v>
      </c>
      <c r="L171" s="119" t="s">
        <v>1817</v>
      </c>
      <c r="M171" s="119" t="s">
        <v>1818</v>
      </c>
      <c r="N171" s="119" t="s">
        <v>1819</v>
      </c>
      <c r="O171" s="119" t="s">
        <v>2139</v>
      </c>
      <c r="P171" s="155">
        <v>21921.63</v>
      </c>
      <c r="Q171" s="155">
        <v>0</v>
      </c>
      <c r="R171" s="345">
        <v>0</v>
      </c>
      <c r="S171" s="155">
        <v>0</v>
      </c>
      <c r="T171" s="155">
        <v>21921.63</v>
      </c>
      <c r="U171" s="155">
        <v>0</v>
      </c>
      <c r="V171" s="120" t="s">
        <v>1820</v>
      </c>
      <c r="W171" s="120" t="s">
        <v>1821</v>
      </c>
      <c r="X171" s="155">
        <v>0</v>
      </c>
      <c r="Y171" s="155">
        <v>0</v>
      </c>
      <c r="Z171" s="156">
        <v>0</v>
      </c>
    </row>
    <row r="172" spans="2:26">
      <c r="B172" s="127" t="s">
        <v>1810</v>
      </c>
      <c r="C172" s="119" t="s">
        <v>1810</v>
      </c>
      <c r="D172" s="119" t="s">
        <v>1810</v>
      </c>
      <c r="E172" s="119" t="s">
        <v>1862</v>
      </c>
      <c r="F172" s="119" t="s">
        <v>1862</v>
      </c>
      <c r="G172" s="119" t="s">
        <v>1812</v>
      </c>
      <c r="H172" s="119" t="s">
        <v>2170</v>
      </c>
      <c r="I172" s="119" t="s">
        <v>2171</v>
      </c>
      <c r="J172" s="119" t="s">
        <v>2139</v>
      </c>
      <c r="K172" s="119" t="s">
        <v>1816</v>
      </c>
      <c r="L172" s="119" t="s">
        <v>1817</v>
      </c>
      <c r="M172" s="119" t="s">
        <v>1818</v>
      </c>
      <c r="N172" s="119" t="s">
        <v>1819</v>
      </c>
      <c r="O172" s="119" t="s">
        <v>2139</v>
      </c>
      <c r="P172" s="155">
        <v>61974.69</v>
      </c>
      <c r="Q172" s="155">
        <v>0</v>
      </c>
      <c r="R172" s="345">
        <v>0</v>
      </c>
      <c r="S172" s="155">
        <v>0</v>
      </c>
      <c r="T172" s="155">
        <v>61974.69</v>
      </c>
      <c r="U172" s="155">
        <v>0</v>
      </c>
      <c r="V172" s="120" t="s">
        <v>1820</v>
      </c>
      <c r="W172" s="120" t="s">
        <v>1821</v>
      </c>
      <c r="X172" s="155">
        <v>0</v>
      </c>
      <c r="Y172" s="155">
        <v>0</v>
      </c>
      <c r="Z172" s="156">
        <v>0</v>
      </c>
    </row>
    <row r="173" spans="2:26">
      <c r="B173" s="127" t="s">
        <v>1810</v>
      </c>
      <c r="C173" s="119" t="s">
        <v>1810</v>
      </c>
      <c r="D173" s="119" t="s">
        <v>1810</v>
      </c>
      <c r="E173" s="119" t="s">
        <v>1862</v>
      </c>
      <c r="F173" s="119" t="s">
        <v>1862</v>
      </c>
      <c r="G173" s="119" t="s">
        <v>1812</v>
      </c>
      <c r="H173" s="119" t="s">
        <v>2172</v>
      </c>
      <c r="I173" s="119" t="s">
        <v>2173</v>
      </c>
      <c r="J173" s="119" t="s">
        <v>2139</v>
      </c>
      <c r="K173" s="119" t="s">
        <v>1816</v>
      </c>
      <c r="L173" s="119" t="s">
        <v>1817</v>
      </c>
      <c r="M173" s="119" t="s">
        <v>1818</v>
      </c>
      <c r="N173" s="119" t="s">
        <v>1819</v>
      </c>
      <c r="O173" s="119" t="s">
        <v>2139</v>
      </c>
      <c r="P173" s="155">
        <v>63101.5</v>
      </c>
      <c r="Q173" s="155">
        <v>0</v>
      </c>
      <c r="R173" s="345">
        <v>0</v>
      </c>
      <c r="S173" s="155">
        <v>0</v>
      </c>
      <c r="T173" s="155">
        <v>63101.5</v>
      </c>
      <c r="U173" s="155">
        <v>0</v>
      </c>
      <c r="V173" s="120" t="s">
        <v>1820</v>
      </c>
      <c r="W173" s="120" t="s">
        <v>1821</v>
      </c>
      <c r="X173" s="155">
        <v>0</v>
      </c>
      <c r="Y173" s="155">
        <v>0</v>
      </c>
      <c r="Z173" s="156">
        <v>0</v>
      </c>
    </row>
    <row r="174" spans="2:26">
      <c r="B174" s="127" t="s">
        <v>1810</v>
      </c>
      <c r="C174" s="119" t="s">
        <v>1810</v>
      </c>
      <c r="D174" s="119" t="s">
        <v>1810</v>
      </c>
      <c r="E174" s="119" t="s">
        <v>1862</v>
      </c>
      <c r="F174" s="119" t="s">
        <v>1862</v>
      </c>
      <c r="G174" s="119" t="s">
        <v>1812</v>
      </c>
      <c r="H174" s="119" t="s">
        <v>2174</v>
      </c>
      <c r="I174" s="119" t="s">
        <v>2175</v>
      </c>
      <c r="J174" s="119" t="s">
        <v>2139</v>
      </c>
      <c r="K174" s="119" t="s">
        <v>1816</v>
      </c>
      <c r="L174" s="119" t="s">
        <v>1817</v>
      </c>
      <c r="M174" s="119" t="s">
        <v>1818</v>
      </c>
      <c r="N174" s="119" t="s">
        <v>1819</v>
      </c>
      <c r="O174" s="119" t="s">
        <v>2139</v>
      </c>
      <c r="P174" s="155">
        <v>81540.25</v>
      </c>
      <c r="Q174" s="155">
        <v>0</v>
      </c>
      <c r="R174" s="345">
        <v>0</v>
      </c>
      <c r="S174" s="155">
        <v>0</v>
      </c>
      <c r="T174" s="155">
        <v>81540.25</v>
      </c>
      <c r="U174" s="155">
        <v>0</v>
      </c>
      <c r="V174" s="120" t="s">
        <v>1820</v>
      </c>
      <c r="W174" s="120" t="s">
        <v>1821</v>
      </c>
      <c r="X174" s="155">
        <v>0</v>
      </c>
      <c r="Y174" s="155">
        <v>0</v>
      </c>
      <c r="Z174" s="156">
        <v>0</v>
      </c>
    </row>
    <row r="175" spans="2:26">
      <c r="B175" s="127" t="s">
        <v>1810</v>
      </c>
      <c r="C175" s="119" t="s">
        <v>1810</v>
      </c>
      <c r="D175" s="119" t="s">
        <v>1810</v>
      </c>
      <c r="E175" s="119" t="s">
        <v>1862</v>
      </c>
      <c r="F175" s="119" t="s">
        <v>1862</v>
      </c>
      <c r="G175" s="119" t="s">
        <v>1812</v>
      </c>
      <c r="H175" s="119" t="s">
        <v>2176</v>
      </c>
      <c r="I175" s="119" t="s">
        <v>2177</v>
      </c>
      <c r="J175" s="119" t="s">
        <v>2139</v>
      </c>
      <c r="K175" s="119" t="s">
        <v>1816</v>
      </c>
      <c r="L175" s="119" t="s">
        <v>1817</v>
      </c>
      <c r="M175" s="119" t="s">
        <v>1818</v>
      </c>
      <c r="N175" s="119" t="s">
        <v>1819</v>
      </c>
      <c r="O175" s="119" t="s">
        <v>2139</v>
      </c>
      <c r="P175" s="155">
        <v>48145.63</v>
      </c>
      <c r="Q175" s="155">
        <v>0</v>
      </c>
      <c r="R175" s="345">
        <v>0</v>
      </c>
      <c r="S175" s="155">
        <v>0</v>
      </c>
      <c r="T175" s="155">
        <v>48145.63</v>
      </c>
      <c r="U175" s="155">
        <v>0</v>
      </c>
      <c r="V175" s="120" t="s">
        <v>1820</v>
      </c>
      <c r="W175" s="120" t="s">
        <v>1821</v>
      </c>
      <c r="X175" s="155">
        <v>0</v>
      </c>
      <c r="Y175" s="155">
        <v>0</v>
      </c>
      <c r="Z175" s="156">
        <v>0</v>
      </c>
    </row>
    <row r="176" spans="2:26">
      <c r="B176" s="127" t="s">
        <v>1810</v>
      </c>
      <c r="C176" s="119" t="s">
        <v>1810</v>
      </c>
      <c r="D176" s="119" t="s">
        <v>1810</v>
      </c>
      <c r="E176" s="119" t="s">
        <v>1862</v>
      </c>
      <c r="F176" s="119" t="s">
        <v>1862</v>
      </c>
      <c r="G176" s="119" t="s">
        <v>1812</v>
      </c>
      <c r="H176" s="119" t="s">
        <v>2178</v>
      </c>
      <c r="I176" s="119" t="s">
        <v>2179</v>
      </c>
      <c r="J176" s="119" t="s">
        <v>2139</v>
      </c>
      <c r="K176" s="119" t="s">
        <v>1816</v>
      </c>
      <c r="L176" s="119" t="s">
        <v>1817</v>
      </c>
      <c r="M176" s="119" t="s">
        <v>1818</v>
      </c>
      <c r="N176" s="119" t="s">
        <v>1819</v>
      </c>
      <c r="O176" s="119" t="s">
        <v>2139</v>
      </c>
      <c r="P176" s="155">
        <v>65560</v>
      </c>
      <c r="Q176" s="155">
        <v>0</v>
      </c>
      <c r="R176" s="345">
        <v>0</v>
      </c>
      <c r="S176" s="155">
        <v>0</v>
      </c>
      <c r="T176" s="155">
        <v>65560</v>
      </c>
      <c r="U176" s="155">
        <v>0</v>
      </c>
      <c r="V176" s="120" t="s">
        <v>1820</v>
      </c>
      <c r="W176" s="120" t="s">
        <v>1821</v>
      </c>
      <c r="X176" s="155">
        <v>0</v>
      </c>
      <c r="Y176" s="155">
        <v>0</v>
      </c>
      <c r="Z176" s="156">
        <v>0</v>
      </c>
    </row>
    <row r="177" spans="2:26">
      <c r="B177" s="127" t="s">
        <v>1810</v>
      </c>
      <c r="C177" s="119" t="s">
        <v>1810</v>
      </c>
      <c r="D177" s="119" t="s">
        <v>1810</v>
      </c>
      <c r="E177" s="119" t="s">
        <v>1883</v>
      </c>
      <c r="F177" s="119" t="s">
        <v>1883</v>
      </c>
      <c r="G177" s="119" t="s">
        <v>1812</v>
      </c>
      <c r="H177" s="119" t="s">
        <v>2180</v>
      </c>
      <c r="I177" s="119" t="s">
        <v>2181</v>
      </c>
      <c r="J177" s="119" t="s">
        <v>2139</v>
      </c>
      <c r="K177" s="119" t="s">
        <v>1816</v>
      </c>
      <c r="L177" s="119" t="s">
        <v>1817</v>
      </c>
      <c r="M177" s="119" t="s">
        <v>1818</v>
      </c>
      <c r="N177" s="119" t="s">
        <v>1819</v>
      </c>
      <c r="O177" s="119" t="s">
        <v>2139</v>
      </c>
      <c r="P177" s="155">
        <v>77750.06</v>
      </c>
      <c r="Q177" s="155">
        <v>0</v>
      </c>
      <c r="R177" s="345">
        <v>0</v>
      </c>
      <c r="S177" s="155">
        <v>0</v>
      </c>
      <c r="T177" s="155">
        <v>77750.06</v>
      </c>
      <c r="U177" s="155">
        <v>0</v>
      </c>
      <c r="V177" s="120" t="s">
        <v>1820</v>
      </c>
      <c r="W177" s="120" t="s">
        <v>1821</v>
      </c>
      <c r="X177" s="155">
        <v>0</v>
      </c>
      <c r="Y177" s="155">
        <v>0</v>
      </c>
      <c r="Z177" s="156">
        <v>0</v>
      </c>
    </row>
    <row r="178" spans="2:26">
      <c r="B178" s="127" t="s">
        <v>1810</v>
      </c>
      <c r="C178" s="119" t="s">
        <v>1810</v>
      </c>
      <c r="D178" s="119" t="s">
        <v>1810</v>
      </c>
      <c r="E178" s="119" t="s">
        <v>391</v>
      </c>
      <c r="F178" s="119" t="s">
        <v>391</v>
      </c>
      <c r="G178" s="119" t="s">
        <v>1812</v>
      </c>
      <c r="H178" s="119" t="s">
        <v>2182</v>
      </c>
      <c r="I178" s="119" t="s">
        <v>2183</v>
      </c>
      <c r="J178" s="119" t="s">
        <v>2139</v>
      </c>
      <c r="K178" s="119" t="s">
        <v>1816</v>
      </c>
      <c r="L178" s="119" t="s">
        <v>1817</v>
      </c>
      <c r="M178" s="119" t="s">
        <v>1818</v>
      </c>
      <c r="N178" s="119" t="s">
        <v>1819</v>
      </c>
      <c r="O178" s="119" t="s">
        <v>2139</v>
      </c>
      <c r="P178" s="155">
        <v>129747.34</v>
      </c>
      <c r="Q178" s="155">
        <v>0</v>
      </c>
      <c r="R178" s="345">
        <v>0</v>
      </c>
      <c r="S178" s="155">
        <v>0</v>
      </c>
      <c r="T178" s="155">
        <v>129747.34</v>
      </c>
      <c r="U178" s="155">
        <v>0</v>
      </c>
      <c r="V178" s="120" t="s">
        <v>1820</v>
      </c>
      <c r="W178" s="120" t="s">
        <v>1821</v>
      </c>
      <c r="X178" s="155">
        <v>0</v>
      </c>
      <c r="Y178" s="155">
        <v>0</v>
      </c>
      <c r="Z178" s="156">
        <v>0</v>
      </c>
    </row>
    <row r="179" spans="2:26">
      <c r="B179" s="127" t="s">
        <v>1810</v>
      </c>
      <c r="C179" s="119" t="s">
        <v>1810</v>
      </c>
      <c r="D179" s="119" t="s">
        <v>1810</v>
      </c>
      <c r="E179" s="119" t="s">
        <v>1910</v>
      </c>
      <c r="F179" s="119" t="s">
        <v>1910</v>
      </c>
      <c r="G179" s="119" t="s">
        <v>1812</v>
      </c>
      <c r="H179" s="119" t="s">
        <v>2184</v>
      </c>
      <c r="I179" s="119" t="s">
        <v>2185</v>
      </c>
      <c r="J179" s="119" t="s">
        <v>2139</v>
      </c>
      <c r="K179" s="119" t="s">
        <v>1816</v>
      </c>
      <c r="L179" s="119" t="s">
        <v>1817</v>
      </c>
      <c r="M179" s="119" t="s">
        <v>1818</v>
      </c>
      <c r="N179" s="119" t="s">
        <v>1819</v>
      </c>
      <c r="O179" s="119" t="s">
        <v>2139</v>
      </c>
      <c r="P179" s="155">
        <v>160826.88</v>
      </c>
      <c r="Q179" s="155">
        <v>0</v>
      </c>
      <c r="R179" s="345">
        <v>0</v>
      </c>
      <c r="S179" s="155">
        <v>0</v>
      </c>
      <c r="T179" s="155">
        <v>160826.88</v>
      </c>
      <c r="U179" s="155">
        <v>0</v>
      </c>
      <c r="V179" s="120" t="s">
        <v>1820</v>
      </c>
      <c r="W179" s="120" t="s">
        <v>1821</v>
      </c>
      <c r="X179" s="155">
        <v>0</v>
      </c>
      <c r="Y179" s="155">
        <v>0</v>
      </c>
      <c r="Z179" s="156">
        <v>0</v>
      </c>
    </row>
    <row r="180" spans="2:26">
      <c r="B180" s="127" t="s">
        <v>1810</v>
      </c>
      <c r="C180" s="119" t="s">
        <v>1810</v>
      </c>
      <c r="D180" s="119" t="s">
        <v>1810</v>
      </c>
      <c r="E180" s="119" t="s">
        <v>1822</v>
      </c>
      <c r="F180" s="119" t="s">
        <v>1822</v>
      </c>
      <c r="G180" s="119" t="s">
        <v>1812</v>
      </c>
      <c r="H180" s="119" t="s">
        <v>2186</v>
      </c>
      <c r="I180" s="119" t="s">
        <v>2187</v>
      </c>
      <c r="J180" s="119" t="s">
        <v>2139</v>
      </c>
      <c r="K180" s="119" t="s">
        <v>1816</v>
      </c>
      <c r="L180" s="119" t="s">
        <v>1817</v>
      </c>
      <c r="M180" s="119" t="s">
        <v>1818</v>
      </c>
      <c r="N180" s="119" t="s">
        <v>1819</v>
      </c>
      <c r="O180" s="119" t="s">
        <v>2139</v>
      </c>
      <c r="P180" s="155">
        <v>22536.25</v>
      </c>
      <c r="Q180" s="155">
        <v>0</v>
      </c>
      <c r="R180" s="345">
        <v>0</v>
      </c>
      <c r="S180" s="155">
        <v>0</v>
      </c>
      <c r="T180" s="155">
        <v>22536.25</v>
      </c>
      <c r="U180" s="155">
        <v>0</v>
      </c>
      <c r="V180" s="120" t="s">
        <v>1820</v>
      </c>
      <c r="W180" s="120" t="s">
        <v>1821</v>
      </c>
      <c r="X180" s="155">
        <v>0</v>
      </c>
      <c r="Y180" s="155">
        <v>0</v>
      </c>
      <c r="Z180" s="156">
        <v>0</v>
      </c>
    </row>
    <row r="181" spans="2:26">
      <c r="B181" s="127" t="s">
        <v>1810</v>
      </c>
      <c r="C181" s="119" t="s">
        <v>1810</v>
      </c>
      <c r="D181" s="119" t="s">
        <v>1810</v>
      </c>
      <c r="E181" s="119" t="s">
        <v>1843</v>
      </c>
      <c r="F181" s="119" t="s">
        <v>1843</v>
      </c>
      <c r="G181" s="119" t="s">
        <v>1812</v>
      </c>
      <c r="H181" s="119" t="s">
        <v>2188</v>
      </c>
      <c r="I181" s="119" t="s">
        <v>2189</v>
      </c>
      <c r="J181" s="119" t="s">
        <v>2139</v>
      </c>
      <c r="K181" s="119" t="s">
        <v>1816</v>
      </c>
      <c r="L181" s="119" t="s">
        <v>1817</v>
      </c>
      <c r="M181" s="119" t="s">
        <v>1818</v>
      </c>
      <c r="N181" s="119" t="s">
        <v>1819</v>
      </c>
      <c r="O181" s="119" t="s">
        <v>2139</v>
      </c>
      <c r="P181" s="155">
        <v>358531.25</v>
      </c>
      <c r="Q181" s="155">
        <v>0</v>
      </c>
      <c r="R181" s="345">
        <v>0</v>
      </c>
      <c r="S181" s="155">
        <v>0</v>
      </c>
      <c r="T181" s="155">
        <v>358531.25</v>
      </c>
      <c r="U181" s="155">
        <v>0</v>
      </c>
      <c r="V181" s="120" t="s">
        <v>1820</v>
      </c>
      <c r="W181" s="120" t="s">
        <v>1821</v>
      </c>
      <c r="X181" s="155">
        <v>0</v>
      </c>
      <c r="Y181" s="155">
        <v>0</v>
      </c>
      <c r="Z181" s="156">
        <v>0</v>
      </c>
    </row>
    <row r="182" spans="2:26">
      <c r="B182" s="127" t="s">
        <v>1810</v>
      </c>
      <c r="C182" s="119" t="s">
        <v>1810</v>
      </c>
      <c r="D182" s="119" t="s">
        <v>1810</v>
      </c>
      <c r="E182" s="119" t="s">
        <v>1862</v>
      </c>
      <c r="F182" s="119" t="s">
        <v>1862</v>
      </c>
      <c r="G182" s="119" t="s">
        <v>1812</v>
      </c>
      <c r="H182" s="119" t="s">
        <v>2190</v>
      </c>
      <c r="I182" s="119" t="s">
        <v>2191</v>
      </c>
      <c r="J182" s="119" t="s">
        <v>2139</v>
      </c>
      <c r="K182" s="119" t="s">
        <v>1816</v>
      </c>
      <c r="L182" s="119" t="s">
        <v>1817</v>
      </c>
      <c r="M182" s="119" t="s">
        <v>1818</v>
      </c>
      <c r="N182" s="119" t="s">
        <v>1819</v>
      </c>
      <c r="O182" s="119" t="s">
        <v>2139</v>
      </c>
      <c r="P182" s="155">
        <v>13214.44</v>
      </c>
      <c r="Q182" s="155">
        <v>0</v>
      </c>
      <c r="R182" s="345">
        <v>0</v>
      </c>
      <c r="S182" s="155">
        <v>0</v>
      </c>
      <c r="T182" s="155">
        <v>13214.44</v>
      </c>
      <c r="U182" s="155">
        <v>0</v>
      </c>
      <c r="V182" s="120" t="s">
        <v>1820</v>
      </c>
      <c r="W182" s="120" t="s">
        <v>1821</v>
      </c>
      <c r="X182" s="155">
        <v>0</v>
      </c>
      <c r="Y182" s="155">
        <v>0</v>
      </c>
      <c r="Z182" s="156">
        <v>0</v>
      </c>
    </row>
    <row r="183" spans="2:26">
      <c r="B183" s="127" t="s">
        <v>1810</v>
      </c>
      <c r="C183" s="119" t="s">
        <v>1810</v>
      </c>
      <c r="D183" s="119" t="s">
        <v>1810</v>
      </c>
      <c r="E183" s="119" t="s">
        <v>1862</v>
      </c>
      <c r="F183" s="119" t="s">
        <v>1862</v>
      </c>
      <c r="G183" s="119" t="s">
        <v>1812</v>
      </c>
      <c r="H183" s="119" t="s">
        <v>2192</v>
      </c>
      <c r="I183" s="119" t="s">
        <v>2193</v>
      </c>
      <c r="J183" s="119" t="s">
        <v>2194</v>
      </c>
      <c r="K183" s="119" t="s">
        <v>1816</v>
      </c>
      <c r="L183" s="119" t="s">
        <v>1817</v>
      </c>
      <c r="M183" s="119" t="s">
        <v>1818</v>
      </c>
      <c r="N183" s="119" t="s">
        <v>1819</v>
      </c>
      <c r="O183" s="119" t="s">
        <v>2194</v>
      </c>
      <c r="P183" s="155">
        <v>95348.99</v>
      </c>
      <c r="Q183" s="155">
        <v>0</v>
      </c>
      <c r="R183" s="345">
        <v>0</v>
      </c>
      <c r="S183" s="155">
        <v>0</v>
      </c>
      <c r="T183" s="155">
        <v>95348.99</v>
      </c>
      <c r="U183" s="155">
        <v>0</v>
      </c>
      <c r="V183" s="120" t="s">
        <v>1820</v>
      </c>
      <c r="W183" s="120" t="s">
        <v>1821</v>
      </c>
      <c r="X183" s="155">
        <v>0</v>
      </c>
      <c r="Y183" s="155">
        <v>0</v>
      </c>
      <c r="Z183" s="156">
        <v>0</v>
      </c>
    </row>
    <row r="184" spans="2:26">
      <c r="B184" s="127" t="s">
        <v>1810</v>
      </c>
      <c r="C184" s="119" t="s">
        <v>1810</v>
      </c>
      <c r="D184" s="119" t="s">
        <v>1810</v>
      </c>
      <c r="E184" s="119" t="s">
        <v>1862</v>
      </c>
      <c r="F184" s="119" t="s">
        <v>1862</v>
      </c>
      <c r="G184" s="119" t="s">
        <v>1812</v>
      </c>
      <c r="H184" s="119" t="s">
        <v>2195</v>
      </c>
      <c r="I184" s="119" t="s">
        <v>2196</v>
      </c>
      <c r="J184" s="119" t="s">
        <v>2194</v>
      </c>
      <c r="K184" s="119" t="s">
        <v>1816</v>
      </c>
      <c r="L184" s="119" t="s">
        <v>1817</v>
      </c>
      <c r="M184" s="119" t="s">
        <v>1818</v>
      </c>
      <c r="N184" s="119" t="s">
        <v>1819</v>
      </c>
      <c r="O184" s="119" t="s">
        <v>2194</v>
      </c>
      <c r="P184" s="155">
        <v>116329.92</v>
      </c>
      <c r="Q184" s="155">
        <v>0</v>
      </c>
      <c r="R184" s="345">
        <v>0</v>
      </c>
      <c r="S184" s="155">
        <v>0</v>
      </c>
      <c r="T184" s="155">
        <v>116329.92</v>
      </c>
      <c r="U184" s="155">
        <v>0</v>
      </c>
      <c r="V184" s="120" t="s">
        <v>1820</v>
      </c>
      <c r="W184" s="120" t="s">
        <v>1821</v>
      </c>
      <c r="X184" s="155">
        <v>0</v>
      </c>
      <c r="Y184" s="155">
        <v>0</v>
      </c>
      <c r="Z184" s="156">
        <v>0</v>
      </c>
    </row>
    <row r="185" spans="2:26">
      <c r="B185" s="127" t="s">
        <v>1810</v>
      </c>
      <c r="C185" s="119" t="s">
        <v>1810</v>
      </c>
      <c r="D185" s="119" t="s">
        <v>1810</v>
      </c>
      <c r="F185" s="119" t="s">
        <v>391</v>
      </c>
      <c r="G185" s="119" t="s">
        <v>1812</v>
      </c>
      <c r="H185" s="119" t="s">
        <v>2197</v>
      </c>
      <c r="I185" s="119" t="s">
        <v>2198</v>
      </c>
      <c r="J185" s="119" t="s">
        <v>2194</v>
      </c>
      <c r="K185" s="119" t="s">
        <v>1816</v>
      </c>
      <c r="L185" s="119" t="s">
        <v>1817</v>
      </c>
      <c r="M185" s="119" t="s">
        <v>1818</v>
      </c>
      <c r="N185" s="119" t="s">
        <v>1819</v>
      </c>
      <c r="O185" s="119" t="s">
        <v>2194</v>
      </c>
      <c r="P185" s="155">
        <v>125324.72</v>
      </c>
      <c r="Q185" s="155">
        <v>0</v>
      </c>
      <c r="R185" s="345">
        <v>0</v>
      </c>
      <c r="S185" s="155">
        <v>0</v>
      </c>
      <c r="T185" s="155">
        <v>125324.72</v>
      </c>
      <c r="U185" s="155">
        <v>0</v>
      </c>
      <c r="V185" s="120" t="s">
        <v>1820</v>
      </c>
      <c r="W185" s="120" t="s">
        <v>1821</v>
      </c>
      <c r="X185" s="155">
        <v>0</v>
      </c>
      <c r="Y185" s="155">
        <v>0</v>
      </c>
      <c r="Z185" s="156">
        <v>0</v>
      </c>
    </row>
    <row r="186" spans="2:26">
      <c r="B186" s="127" t="s">
        <v>1810</v>
      </c>
      <c r="C186" s="119" t="s">
        <v>1810</v>
      </c>
      <c r="D186" s="119" t="s">
        <v>1810</v>
      </c>
      <c r="F186" s="119" t="s">
        <v>391</v>
      </c>
      <c r="G186" s="119" t="s">
        <v>1812</v>
      </c>
      <c r="H186" s="119" t="s">
        <v>2199</v>
      </c>
      <c r="I186" s="119" t="s">
        <v>2200</v>
      </c>
      <c r="J186" s="119" t="s">
        <v>2194</v>
      </c>
      <c r="K186" s="119" t="s">
        <v>1816</v>
      </c>
      <c r="L186" s="119" t="s">
        <v>1817</v>
      </c>
      <c r="M186" s="119" t="s">
        <v>1818</v>
      </c>
      <c r="N186" s="119" t="s">
        <v>1819</v>
      </c>
      <c r="O186" s="119" t="s">
        <v>2194</v>
      </c>
      <c r="P186" s="155">
        <v>125324.72</v>
      </c>
      <c r="Q186" s="155">
        <v>0</v>
      </c>
      <c r="R186" s="345">
        <v>0</v>
      </c>
      <c r="S186" s="155">
        <v>0</v>
      </c>
      <c r="T186" s="155">
        <v>125324.72</v>
      </c>
      <c r="U186" s="155">
        <v>0</v>
      </c>
      <c r="V186" s="120" t="s">
        <v>1820</v>
      </c>
      <c r="W186" s="120" t="s">
        <v>1821</v>
      </c>
      <c r="X186" s="155">
        <v>0</v>
      </c>
      <c r="Y186" s="155">
        <v>0</v>
      </c>
      <c r="Z186" s="156">
        <v>0</v>
      </c>
    </row>
    <row r="187" spans="2:26">
      <c r="B187" s="127" t="s">
        <v>1810</v>
      </c>
      <c r="C187" s="119" t="s">
        <v>1810</v>
      </c>
      <c r="D187" s="119" t="s">
        <v>1810</v>
      </c>
      <c r="E187" s="119" t="s">
        <v>1862</v>
      </c>
      <c r="F187" s="119" t="s">
        <v>1862</v>
      </c>
      <c r="G187" s="119" t="s">
        <v>1812</v>
      </c>
      <c r="H187" s="119" t="s">
        <v>2201</v>
      </c>
      <c r="I187" s="119" t="s">
        <v>2202</v>
      </c>
      <c r="J187" s="119" t="s">
        <v>2203</v>
      </c>
      <c r="K187" s="119" t="s">
        <v>1816</v>
      </c>
      <c r="L187" s="119" t="s">
        <v>1817</v>
      </c>
      <c r="M187" s="119" t="s">
        <v>1818</v>
      </c>
      <c r="N187" s="119" t="s">
        <v>1819</v>
      </c>
      <c r="O187" s="119" t="s">
        <v>2203</v>
      </c>
      <c r="P187" s="155">
        <v>61428.87</v>
      </c>
      <c r="Q187" s="155">
        <v>0</v>
      </c>
      <c r="R187" s="345">
        <v>0</v>
      </c>
      <c r="S187" s="155">
        <v>0</v>
      </c>
      <c r="T187" s="155">
        <v>61428.87</v>
      </c>
      <c r="U187" s="155">
        <v>0</v>
      </c>
      <c r="V187" s="120" t="s">
        <v>1820</v>
      </c>
      <c r="W187" s="120" t="s">
        <v>1821</v>
      </c>
      <c r="X187" s="155">
        <v>0</v>
      </c>
      <c r="Y187" s="155">
        <v>0</v>
      </c>
      <c r="Z187" s="156">
        <v>0</v>
      </c>
    </row>
    <row r="188" spans="2:26">
      <c r="B188" s="127" t="s">
        <v>1810</v>
      </c>
      <c r="C188" s="119" t="s">
        <v>1810</v>
      </c>
      <c r="D188" s="119" t="s">
        <v>1810</v>
      </c>
      <c r="E188" s="119" t="s">
        <v>1822</v>
      </c>
      <c r="F188" s="119" t="s">
        <v>1822</v>
      </c>
      <c r="G188" s="119" t="s">
        <v>1812</v>
      </c>
      <c r="H188" s="119" t="s">
        <v>2204</v>
      </c>
      <c r="I188" s="119" t="s">
        <v>2205</v>
      </c>
      <c r="J188" s="119" t="s">
        <v>2203</v>
      </c>
      <c r="K188" s="119" t="s">
        <v>1816</v>
      </c>
      <c r="L188" s="119" t="s">
        <v>1817</v>
      </c>
      <c r="M188" s="119" t="s">
        <v>1818</v>
      </c>
      <c r="N188" s="119" t="s">
        <v>1819</v>
      </c>
      <c r="O188" s="119" t="s">
        <v>2203</v>
      </c>
      <c r="P188" s="155">
        <v>42471.9</v>
      </c>
      <c r="Q188" s="155">
        <v>0</v>
      </c>
      <c r="R188" s="345">
        <v>0</v>
      </c>
      <c r="S188" s="155">
        <v>0</v>
      </c>
      <c r="T188" s="155">
        <v>42471.9</v>
      </c>
      <c r="U188" s="155">
        <v>0</v>
      </c>
      <c r="V188" s="120" t="s">
        <v>1820</v>
      </c>
      <c r="W188" s="120" t="s">
        <v>1821</v>
      </c>
      <c r="X188" s="155">
        <v>0</v>
      </c>
      <c r="Y188" s="155">
        <v>0</v>
      </c>
      <c r="Z188" s="156">
        <v>0</v>
      </c>
    </row>
    <row r="189" spans="2:26">
      <c r="B189" s="127" t="s">
        <v>1810</v>
      </c>
      <c r="C189" s="119" t="s">
        <v>1810</v>
      </c>
      <c r="D189" s="119" t="s">
        <v>1810</v>
      </c>
      <c r="E189" s="119" t="s">
        <v>1833</v>
      </c>
      <c r="F189" s="119" t="s">
        <v>1833</v>
      </c>
      <c r="G189" s="119" t="s">
        <v>1812</v>
      </c>
      <c r="H189" s="119" t="s">
        <v>2206</v>
      </c>
      <c r="I189" s="119" t="s">
        <v>2207</v>
      </c>
      <c r="J189" s="119" t="s">
        <v>2203</v>
      </c>
      <c r="K189" s="119" t="s">
        <v>1816</v>
      </c>
      <c r="L189" s="119" t="s">
        <v>1817</v>
      </c>
      <c r="M189" s="119" t="s">
        <v>1818</v>
      </c>
      <c r="N189" s="119" t="s">
        <v>1819</v>
      </c>
      <c r="O189" s="119" t="s">
        <v>2203</v>
      </c>
      <c r="P189" s="155">
        <v>26000</v>
      </c>
      <c r="Q189" s="155">
        <v>0</v>
      </c>
      <c r="R189" s="345">
        <v>0</v>
      </c>
      <c r="S189" s="155">
        <v>4160</v>
      </c>
      <c r="T189" s="155">
        <v>30160</v>
      </c>
      <c r="U189" s="155">
        <v>0</v>
      </c>
      <c r="V189" s="120" t="s">
        <v>1828</v>
      </c>
      <c r="W189" s="120" t="s">
        <v>1821</v>
      </c>
      <c r="X189" s="155">
        <v>0</v>
      </c>
      <c r="Y189" s="155">
        <v>4160</v>
      </c>
      <c r="Z189" s="156">
        <v>0</v>
      </c>
    </row>
    <row r="190" spans="2:26">
      <c r="B190" s="127" t="s">
        <v>1810</v>
      </c>
      <c r="C190" s="119" t="s">
        <v>1810</v>
      </c>
      <c r="D190" s="119" t="s">
        <v>1810</v>
      </c>
      <c r="E190" s="119" t="s">
        <v>1833</v>
      </c>
      <c r="F190" s="119" t="s">
        <v>1833</v>
      </c>
      <c r="G190" s="119" t="s">
        <v>1812</v>
      </c>
      <c r="H190" s="119" t="s">
        <v>2208</v>
      </c>
      <c r="I190" s="119" t="s">
        <v>2209</v>
      </c>
      <c r="J190" s="119" t="s">
        <v>2203</v>
      </c>
      <c r="K190" s="119" t="s">
        <v>1816</v>
      </c>
      <c r="L190" s="119" t="s">
        <v>1817</v>
      </c>
      <c r="M190" s="119" t="s">
        <v>1818</v>
      </c>
      <c r="N190" s="119" t="s">
        <v>1819</v>
      </c>
      <c r="O190" s="119" t="s">
        <v>2203</v>
      </c>
      <c r="P190" s="155">
        <v>15900</v>
      </c>
      <c r="Q190" s="155">
        <v>0</v>
      </c>
      <c r="R190" s="345">
        <v>0</v>
      </c>
      <c r="S190" s="155">
        <v>2544</v>
      </c>
      <c r="T190" s="155">
        <v>18444</v>
      </c>
      <c r="U190" s="155">
        <v>0</v>
      </c>
      <c r="V190" s="120" t="s">
        <v>1828</v>
      </c>
      <c r="W190" s="120" t="s">
        <v>1821</v>
      </c>
      <c r="X190" s="155">
        <v>0</v>
      </c>
      <c r="Y190" s="155">
        <v>2544</v>
      </c>
      <c r="Z190" s="156">
        <v>0</v>
      </c>
    </row>
    <row r="191" spans="2:26">
      <c r="B191" s="127" t="s">
        <v>1810</v>
      </c>
      <c r="C191" s="119" t="s">
        <v>1810</v>
      </c>
      <c r="D191" s="119" t="s">
        <v>1810</v>
      </c>
      <c r="E191" s="119" t="s">
        <v>1833</v>
      </c>
      <c r="F191" s="119" t="s">
        <v>1833</v>
      </c>
      <c r="G191" s="119" t="s">
        <v>1812</v>
      </c>
      <c r="H191" s="119" t="s">
        <v>2210</v>
      </c>
      <c r="I191" s="119" t="s">
        <v>2211</v>
      </c>
      <c r="J191" s="119" t="s">
        <v>2203</v>
      </c>
      <c r="K191" s="119" t="s">
        <v>1816</v>
      </c>
      <c r="L191" s="119" t="s">
        <v>1817</v>
      </c>
      <c r="M191" s="119" t="s">
        <v>1818</v>
      </c>
      <c r="N191" s="119" t="s">
        <v>1819</v>
      </c>
      <c r="O191" s="119" t="s">
        <v>2203</v>
      </c>
      <c r="P191" s="155">
        <v>13500</v>
      </c>
      <c r="Q191" s="155">
        <v>0</v>
      </c>
      <c r="R191" s="345">
        <v>0</v>
      </c>
      <c r="S191" s="155">
        <v>2160</v>
      </c>
      <c r="T191" s="155">
        <v>15660</v>
      </c>
      <c r="U191" s="155">
        <v>0</v>
      </c>
      <c r="V191" s="120" t="s">
        <v>1828</v>
      </c>
      <c r="W191" s="120" t="s">
        <v>1821</v>
      </c>
      <c r="X191" s="155">
        <v>0</v>
      </c>
      <c r="Y191" s="155">
        <v>2160</v>
      </c>
      <c r="Z191" s="156">
        <v>0</v>
      </c>
    </row>
    <row r="192" spans="2:26">
      <c r="B192" s="127" t="s">
        <v>1810</v>
      </c>
      <c r="C192" s="119" t="s">
        <v>1810</v>
      </c>
      <c r="D192" s="119" t="s">
        <v>1810</v>
      </c>
      <c r="E192" s="119" t="s">
        <v>413</v>
      </c>
      <c r="F192" s="119" t="s">
        <v>413</v>
      </c>
      <c r="G192" s="119" t="s">
        <v>1812</v>
      </c>
      <c r="H192" s="119" t="s">
        <v>2212</v>
      </c>
      <c r="I192" s="119" t="s">
        <v>2213</v>
      </c>
      <c r="J192" s="119" t="s">
        <v>2203</v>
      </c>
      <c r="K192" s="119" t="s">
        <v>1816</v>
      </c>
      <c r="L192" s="119" t="s">
        <v>1817</v>
      </c>
      <c r="M192" s="119" t="s">
        <v>1818</v>
      </c>
      <c r="N192" s="119" t="s">
        <v>1819</v>
      </c>
      <c r="O192" s="119" t="s">
        <v>2203</v>
      </c>
      <c r="P192" s="155">
        <v>128451.6</v>
      </c>
      <c r="Q192" s="155">
        <v>0</v>
      </c>
      <c r="R192" s="345">
        <v>0</v>
      </c>
      <c r="S192" s="155">
        <v>0</v>
      </c>
      <c r="T192" s="155">
        <v>128451.6</v>
      </c>
      <c r="U192" s="155">
        <v>0</v>
      </c>
      <c r="V192" s="120" t="s">
        <v>1820</v>
      </c>
      <c r="W192" s="120" t="s">
        <v>1821</v>
      </c>
      <c r="X192" s="155">
        <v>0</v>
      </c>
      <c r="Y192" s="155">
        <v>0</v>
      </c>
      <c r="Z192" s="156">
        <v>0</v>
      </c>
    </row>
    <row r="193" spans="2:26">
      <c r="B193" s="127" t="s">
        <v>1810</v>
      </c>
      <c r="C193" s="119" t="s">
        <v>1810</v>
      </c>
      <c r="D193" s="119" t="s">
        <v>1810</v>
      </c>
      <c r="E193" s="119" t="s">
        <v>1883</v>
      </c>
      <c r="F193" s="119" t="s">
        <v>1883</v>
      </c>
      <c r="G193" s="119" t="s">
        <v>1812</v>
      </c>
      <c r="H193" s="119" t="s">
        <v>2214</v>
      </c>
      <c r="I193" s="119" t="s">
        <v>2215</v>
      </c>
      <c r="J193" s="119" t="s">
        <v>2203</v>
      </c>
      <c r="K193" s="119" t="s">
        <v>1816</v>
      </c>
      <c r="L193" s="119" t="s">
        <v>1817</v>
      </c>
      <c r="M193" s="119" t="s">
        <v>1818</v>
      </c>
      <c r="N193" s="119" t="s">
        <v>1819</v>
      </c>
      <c r="O193" s="119" t="s">
        <v>2203</v>
      </c>
      <c r="P193" s="155">
        <v>78624.81</v>
      </c>
      <c r="Q193" s="155">
        <v>0</v>
      </c>
      <c r="R193" s="345">
        <v>0</v>
      </c>
      <c r="S193" s="155">
        <v>0</v>
      </c>
      <c r="T193" s="155">
        <v>78624.81</v>
      </c>
      <c r="U193" s="155">
        <v>0</v>
      </c>
      <c r="V193" s="120" t="s">
        <v>1820</v>
      </c>
      <c r="W193" s="120" t="s">
        <v>1821</v>
      </c>
      <c r="X193" s="155">
        <v>0</v>
      </c>
      <c r="Y193" s="155">
        <v>0</v>
      </c>
      <c r="Z193" s="156">
        <v>0</v>
      </c>
    </row>
    <row r="194" spans="2:26">
      <c r="B194" s="127" t="s">
        <v>1810</v>
      </c>
      <c r="C194" s="119" t="s">
        <v>1810</v>
      </c>
      <c r="D194" s="119" t="s">
        <v>1810</v>
      </c>
      <c r="F194" s="119" t="s">
        <v>391</v>
      </c>
      <c r="G194" s="119" t="s">
        <v>1812</v>
      </c>
      <c r="H194" s="119" t="s">
        <v>2216</v>
      </c>
      <c r="I194" s="119" t="s">
        <v>2217</v>
      </c>
      <c r="J194" s="119" t="s">
        <v>2203</v>
      </c>
      <c r="K194" s="119" t="s">
        <v>1816</v>
      </c>
      <c r="L194" s="119" t="s">
        <v>1817</v>
      </c>
      <c r="M194" s="119" t="s">
        <v>1818</v>
      </c>
      <c r="N194" s="119" t="s">
        <v>1819</v>
      </c>
      <c r="O194" s="119" t="s">
        <v>2203</v>
      </c>
      <c r="P194" s="155">
        <v>124991.69</v>
      </c>
      <c r="Q194" s="155">
        <v>0</v>
      </c>
      <c r="R194" s="345">
        <v>0</v>
      </c>
      <c r="S194" s="155">
        <v>0</v>
      </c>
      <c r="T194" s="155">
        <v>124991.69</v>
      </c>
      <c r="U194" s="155">
        <v>0</v>
      </c>
      <c r="V194" s="120" t="s">
        <v>1820</v>
      </c>
      <c r="W194" s="120" t="s">
        <v>1821</v>
      </c>
      <c r="X194" s="155">
        <v>0</v>
      </c>
      <c r="Y194" s="155">
        <v>0</v>
      </c>
      <c r="Z194" s="156">
        <v>0</v>
      </c>
    </row>
    <row r="195" spans="2:26">
      <c r="B195" s="127" t="s">
        <v>1810</v>
      </c>
      <c r="C195" s="119" t="s">
        <v>1810</v>
      </c>
      <c r="D195" s="119" t="s">
        <v>1810</v>
      </c>
      <c r="E195" s="119" t="s">
        <v>1833</v>
      </c>
      <c r="F195" s="119" t="s">
        <v>1833</v>
      </c>
      <c r="G195" s="119" t="s">
        <v>1812</v>
      </c>
      <c r="H195" s="119" t="s">
        <v>2218</v>
      </c>
      <c r="I195" s="119" t="s">
        <v>2219</v>
      </c>
      <c r="J195" s="119" t="s">
        <v>2220</v>
      </c>
      <c r="K195" s="119" t="s">
        <v>1816</v>
      </c>
      <c r="L195" s="119" t="s">
        <v>1817</v>
      </c>
      <c r="M195" s="119" t="s">
        <v>1818</v>
      </c>
      <c r="N195" s="119" t="s">
        <v>1819</v>
      </c>
      <c r="O195" s="119" t="s">
        <v>2220</v>
      </c>
      <c r="P195" s="155">
        <v>16000</v>
      </c>
      <c r="Q195" s="155">
        <v>0</v>
      </c>
      <c r="R195" s="345">
        <v>0</v>
      </c>
      <c r="S195" s="155">
        <v>2560</v>
      </c>
      <c r="T195" s="155">
        <v>18560</v>
      </c>
      <c r="U195" s="155">
        <v>0</v>
      </c>
      <c r="V195" s="120" t="s">
        <v>1828</v>
      </c>
      <c r="W195" s="120" t="s">
        <v>1821</v>
      </c>
      <c r="X195" s="155">
        <v>0</v>
      </c>
      <c r="Y195" s="155">
        <v>2560</v>
      </c>
      <c r="Z195" s="156">
        <v>0</v>
      </c>
    </row>
    <row r="196" spans="2:26">
      <c r="B196" s="127" t="s">
        <v>1810</v>
      </c>
      <c r="C196" s="119" t="s">
        <v>1810</v>
      </c>
      <c r="D196" s="119" t="s">
        <v>1810</v>
      </c>
      <c r="E196" s="119" t="s">
        <v>1833</v>
      </c>
      <c r="F196" s="119" t="s">
        <v>1833</v>
      </c>
      <c r="G196" s="119" t="s">
        <v>1812</v>
      </c>
      <c r="H196" s="119" t="s">
        <v>2221</v>
      </c>
      <c r="I196" s="119" t="s">
        <v>2222</v>
      </c>
      <c r="J196" s="119" t="s">
        <v>2220</v>
      </c>
      <c r="K196" s="119" t="s">
        <v>1816</v>
      </c>
      <c r="L196" s="119" t="s">
        <v>1817</v>
      </c>
      <c r="M196" s="119" t="s">
        <v>1818</v>
      </c>
      <c r="N196" s="119" t="s">
        <v>1819</v>
      </c>
      <c r="O196" s="119" t="s">
        <v>2220</v>
      </c>
      <c r="P196" s="155">
        <v>16000</v>
      </c>
      <c r="Q196" s="155">
        <v>0</v>
      </c>
      <c r="R196" s="345">
        <v>0</v>
      </c>
      <c r="S196" s="155">
        <v>2560</v>
      </c>
      <c r="T196" s="155">
        <v>18560</v>
      </c>
      <c r="U196" s="155">
        <v>0</v>
      </c>
      <c r="V196" s="120" t="s">
        <v>1828</v>
      </c>
      <c r="W196" s="120" t="s">
        <v>1821</v>
      </c>
      <c r="X196" s="155">
        <v>0</v>
      </c>
      <c r="Y196" s="155">
        <v>2560</v>
      </c>
      <c r="Z196" s="156">
        <v>0</v>
      </c>
    </row>
    <row r="197" spans="2:26">
      <c r="B197" s="127" t="s">
        <v>1810</v>
      </c>
      <c r="C197" s="119" t="s">
        <v>1810</v>
      </c>
      <c r="D197" s="119" t="s">
        <v>1810</v>
      </c>
      <c r="E197" s="119" t="s">
        <v>2223</v>
      </c>
      <c r="F197" s="119" t="s">
        <v>2223</v>
      </c>
      <c r="G197" s="119" t="s">
        <v>1812</v>
      </c>
      <c r="H197" s="119" t="s">
        <v>2224</v>
      </c>
      <c r="I197" s="119" t="s">
        <v>2225</v>
      </c>
      <c r="J197" s="119" t="s">
        <v>2220</v>
      </c>
      <c r="K197" s="119" t="s">
        <v>1816</v>
      </c>
      <c r="L197" s="119" t="s">
        <v>1817</v>
      </c>
      <c r="M197" s="119" t="s">
        <v>1818</v>
      </c>
      <c r="N197" s="119" t="s">
        <v>1819</v>
      </c>
      <c r="O197" s="119" t="s">
        <v>2220</v>
      </c>
      <c r="P197" s="155">
        <v>2684970.1</v>
      </c>
      <c r="Q197" s="155">
        <v>0</v>
      </c>
      <c r="R197" s="345">
        <v>0</v>
      </c>
      <c r="S197" s="155">
        <v>0</v>
      </c>
      <c r="T197" s="155">
        <v>2684970.1</v>
      </c>
      <c r="U197" s="155">
        <v>0</v>
      </c>
      <c r="V197" s="120" t="s">
        <v>1820</v>
      </c>
      <c r="W197" s="120" t="s">
        <v>1821</v>
      </c>
      <c r="X197" s="155">
        <v>0</v>
      </c>
      <c r="Y197" s="155">
        <v>0</v>
      </c>
      <c r="Z197" s="156">
        <v>0</v>
      </c>
    </row>
    <row r="198" spans="2:26">
      <c r="B198" s="127" t="s">
        <v>1810</v>
      </c>
      <c r="C198" s="119" t="s">
        <v>1810</v>
      </c>
      <c r="D198" s="119" t="s">
        <v>1810</v>
      </c>
      <c r="E198" s="119" t="s">
        <v>1862</v>
      </c>
      <c r="F198" s="119" t="s">
        <v>1862</v>
      </c>
      <c r="G198" s="119" t="s">
        <v>1812</v>
      </c>
      <c r="H198" s="119" t="s">
        <v>2226</v>
      </c>
      <c r="I198" s="119" t="s">
        <v>2227</v>
      </c>
      <c r="J198" s="119" t="s">
        <v>2220</v>
      </c>
      <c r="K198" s="119" t="s">
        <v>1816</v>
      </c>
      <c r="L198" s="119" t="s">
        <v>1817</v>
      </c>
      <c r="M198" s="119" t="s">
        <v>1818</v>
      </c>
      <c r="N198" s="119" t="s">
        <v>1819</v>
      </c>
      <c r="O198" s="119" t="s">
        <v>2220</v>
      </c>
      <c r="P198" s="155">
        <v>63683.3</v>
      </c>
      <c r="Q198" s="155">
        <v>0</v>
      </c>
      <c r="R198" s="345">
        <v>0</v>
      </c>
      <c r="S198" s="155">
        <v>0</v>
      </c>
      <c r="T198" s="155">
        <v>63683.3</v>
      </c>
      <c r="U198" s="155">
        <v>0</v>
      </c>
      <c r="V198" s="120" t="s">
        <v>1820</v>
      </c>
      <c r="W198" s="120" t="s">
        <v>1821</v>
      </c>
      <c r="X198" s="155">
        <v>0</v>
      </c>
      <c r="Y198" s="155">
        <v>0</v>
      </c>
      <c r="Z198" s="156">
        <v>0</v>
      </c>
    </row>
    <row r="199" spans="2:26">
      <c r="B199" s="127" t="s">
        <v>1810</v>
      </c>
      <c r="C199" s="119" t="s">
        <v>1810</v>
      </c>
      <c r="D199" s="119" t="s">
        <v>1810</v>
      </c>
      <c r="E199" s="119" t="s">
        <v>1862</v>
      </c>
      <c r="F199" s="119" t="s">
        <v>1862</v>
      </c>
      <c r="G199" s="119" t="s">
        <v>1812</v>
      </c>
      <c r="H199" s="119" t="s">
        <v>2228</v>
      </c>
      <c r="I199" s="119" t="s">
        <v>2229</v>
      </c>
      <c r="J199" s="119" t="s">
        <v>2220</v>
      </c>
      <c r="K199" s="119" t="s">
        <v>1816</v>
      </c>
      <c r="L199" s="119" t="s">
        <v>1817</v>
      </c>
      <c r="M199" s="119" t="s">
        <v>1818</v>
      </c>
      <c r="N199" s="119" t="s">
        <v>1819</v>
      </c>
      <c r="O199" s="119" t="s">
        <v>2220</v>
      </c>
      <c r="P199" s="155">
        <v>38500</v>
      </c>
      <c r="Q199" s="155">
        <v>0</v>
      </c>
      <c r="R199" s="345">
        <v>0</v>
      </c>
      <c r="S199" s="155">
        <v>6160</v>
      </c>
      <c r="T199" s="155">
        <v>44660</v>
      </c>
      <c r="U199" s="155">
        <v>0</v>
      </c>
      <c r="V199" s="120" t="s">
        <v>1828</v>
      </c>
      <c r="W199" s="120" t="s">
        <v>1821</v>
      </c>
      <c r="X199" s="155">
        <v>0</v>
      </c>
      <c r="Y199" s="155">
        <v>6160</v>
      </c>
      <c r="Z199" s="156">
        <v>0</v>
      </c>
    </row>
    <row r="200" spans="2:26">
      <c r="B200" s="127" t="s">
        <v>1810</v>
      </c>
      <c r="C200" s="119" t="s">
        <v>1810</v>
      </c>
      <c r="D200" s="119" t="s">
        <v>1810</v>
      </c>
      <c r="E200" s="119" t="s">
        <v>417</v>
      </c>
      <c r="F200" s="119" t="s">
        <v>417</v>
      </c>
      <c r="G200" s="119" t="s">
        <v>1812</v>
      </c>
      <c r="H200" s="119" t="s">
        <v>2230</v>
      </c>
      <c r="I200" s="119" t="s">
        <v>2231</v>
      </c>
      <c r="J200" s="119" t="s">
        <v>2220</v>
      </c>
      <c r="K200" s="119" t="s">
        <v>1816</v>
      </c>
      <c r="L200" s="119" t="s">
        <v>1817</v>
      </c>
      <c r="M200" s="119" t="s">
        <v>1818</v>
      </c>
      <c r="N200" s="119" t="s">
        <v>1819</v>
      </c>
      <c r="O200" s="119" t="s">
        <v>2220</v>
      </c>
      <c r="P200" s="155">
        <v>3500</v>
      </c>
      <c r="Q200" s="155">
        <v>0</v>
      </c>
      <c r="R200" s="345">
        <v>0</v>
      </c>
      <c r="S200" s="155">
        <v>560</v>
      </c>
      <c r="T200" s="155">
        <v>4060</v>
      </c>
      <c r="U200" s="155">
        <v>0</v>
      </c>
      <c r="V200" s="120" t="s">
        <v>1828</v>
      </c>
      <c r="W200" s="120" t="s">
        <v>1821</v>
      </c>
      <c r="X200" s="155">
        <v>0</v>
      </c>
      <c r="Y200" s="155">
        <v>560</v>
      </c>
      <c r="Z200" s="156">
        <v>0</v>
      </c>
    </row>
    <row r="201" spans="2:26">
      <c r="B201" s="127" t="s">
        <v>1810</v>
      </c>
      <c r="C201" s="119" t="s">
        <v>1810</v>
      </c>
      <c r="D201" s="119" t="s">
        <v>1810</v>
      </c>
      <c r="E201" s="119" t="s">
        <v>417</v>
      </c>
      <c r="F201" s="119" t="s">
        <v>417</v>
      </c>
      <c r="G201" s="119" t="s">
        <v>1812</v>
      </c>
      <c r="H201" s="119" t="s">
        <v>2232</v>
      </c>
      <c r="I201" s="119" t="s">
        <v>2233</v>
      </c>
      <c r="J201" s="119" t="s">
        <v>2220</v>
      </c>
      <c r="K201" s="119" t="s">
        <v>1816</v>
      </c>
      <c r="L201" s="119" t="s">
        <v>1817</v>
      </c>
      <c r="M201" s="119" t="s">
        <v>1818</v>
      </c>
      <c r="N201" s="119" t="s">
        <v>1819</v>
      </c>
      <c r="O201" s="119" t="s">
        <v>2220</v>
      </c>
      <c r="P201" s="155">
        <v>25000</v>
      </c>
      <c r="Q201" s="155">
        <v>0</v>
      </c>
      <c r="R201" s="345">
        <v>0</v>
      </c>
      <c r="S201" s="155">
        <v>4000</v>
      </c>
      <c r="T201" s="155">
        <v>29000</v>
      </c>
      <c r="U201" s="155">
        <v>0</v>
      </c>
      <c r="V201" s="120" t="s">
        <v>1828</v>
      </c>
      <c r="W201" s="120" t="s">
        <v>1821</v>
      </c>
      <c r="X201" s="155">
        <v>0</v>
      </c>
      <c r="Y201" s="155">
        <v>4000</v>
      </c>
      <c r="Z201" s="156">
        <v>0</v>
      </c>
    </row>
    <row r="202" spans="2:26">
      <c r="B202" s="127" t="s">
        <v>1810</v>
      </c>
      <c r="C202" s="119" t="s">
        <v>1810</v>
      </c>
      <c r="D202" s="119" t="s">
        <v>1810</v>
      </c>
      <c r="E202" s="119" t="s">
        <v>391</v>
      </c>
      <c r="F202" s="119" t="s">
        <v>391</v>
      </c>
      <c r="G202" s="119" t="s">
        <v>1812</v>
      </c>
      <c r="H202" s="119" t="s">
        <v>2234</v>
      </c>
      <c r="I202" s="119" t="s">
        <v>2235</v>
      </c>
      <c r="J202" s="119" t="s">
        <v>2220</v>
      </c>
      <c r="K202" s="119" t="s">
        <v>1816</v>
      </c>
      <c r="L202" s="119" t="s">
        <v>1817</v>
      </c>
      <c r="M202" s="119" t="s">
        <v>1818</v>
      </c>
      <c r="N202" s="119" t="s">
        <v>1819</v>
      </c>
      <c r="O202" s="119" t="s">
        <v>2220</v>
      </c>
      <c r="P202" s="155">
        <v>123935.92</v>
      </c>
      <c r="Q202" s="155">
        <v>0</v>
      </c>
      <c r="R202" s="345">
        <v>0</v>
      </c>
      <c r="S202" s="155">
        <v>0</v>
      </c>
      <c r="T202" s="155">
        <v>123935.92</v>
      </c>
      <c r="U202" s="155">
        <v>0</v>
      </c>
      <c r="V202" s="120" t="s">
        <v>1820</v>
      </c>
      <c r="W202" s="120" t="s">
        <v>1821</v>
      </c>
      <c r="X202" s="155">
        <v>0</v>
      </c>
      <c r="Y202" s="155">
        <v>0</v>
      </c>
      <c r="Z202" s="156">
        <v>0</v>
      </c>
    </row>
    <row r="203" spans="2:26">
      <c r="B203" s="127" t="s">
        <v>1810</v>
      </c>
      <c r="C203" s="119" t="s">
        <v>1810</v>
      </c>
      <c r="D203" s="119" t="s">
        <v>1810</v>
      </c>
      <c r="F203" s="119" t="s">
        <v>391</v>
      </c>
      <c r="G203" s="119" t="s">
        <v>1812</v>
      </c>
      <c r="H203" s="119" t="s">
        <v>2236</v>
      </c>
      <c r="I203" s="119" t="s">
        <v>2237</v>
      </c>
      <c r="J203" s="119" t="s">
        <v>2220</v>
      </c>
      <c r="K203" s="119" t="s">
        <v>1816</v>
      </c>
      <c r="L203" s="119" t="s">
        <v>1817</v>
      </c>
      <c r="M203" s="119" t="s">
        <v>1818</v>
      </c>
      <c r="N203" s="119" t="s">
        <v>1819</v>
      </c>
      <c r="O203" s="119" t="s">
        <v>2220</v>
      </c>
      <c r="P203" s="155">
        <v>123935.92</v>
      </c>
      <c r="Q203" s="155">
        <v>0</v>
      </c>
      <c r="R203" s="345">
        <v>0</v>
      </c>
      <c r="S203" s="155">
        <v>0</v>
      </c>
      <c r="T203" s="155">
        <v>123935.92</v>
      </c>
      <c r="U203" s="155">
        <v>0</v>
      </c>
      <c r="V203" s="120" t="s">
        <v>1820</v>
      </c>
      <c r="W203" s="120" t="s">
        <v>1821</v>
      </c>
      <c r="X203" s="155">
        <v>0</v>
      </c>
      <c r="Y203" s="155">
        <v>0</v>
      </c>
      <c r="Z203" s="156">
        <v>0</v>
      </c>
    </row>
    <row r="204" spans="2:26">
      <c r="B204" s="127" t="s">
        <v>1810</v>
      </c>
      <c r="C204" s="119" t="s">
        <v>1810</v>
      </c>
      <c r="D204" s="119" t="s">
        <v>1810</v>
      </c>
      <c r="F204" s="119" t="s">
        <v>391</v>
      </c>
      <c r="G204" s="119" t="s">
        <v>1812</v>
      </c>
      <c r="H204" s="119" t="s">
        <v>2238</v>
      </c>
      <c r="I204" s="119" t="s">
        <v>2239</v>
      </c>
      <c r="J204" s="119" t="s">
        <v>2220</v>
      </c>
      <c r="K204" s="119" t="s">
        <v>1816</v>
      </c>
      <c r="L204" s="119" t="s">
        <v>1817</v>
      </c>
      <c r="M204" s="119" t="s">
        <v>1818</v>
      </c>
      <c r="N204" s="119" t="s">
        <v>1819</v>
      </c>
      <c r="O204" s="119" t="s">
        <v>2220</v>
      </c>
      <c r="P204" s="155">
        <v>123935.92</v>
      </c>
      <c r="Q204" s="155">
        <v>0</v>
      </c>
      <c r="R204" s="345">
        <v>0</v>
      </c>
      <c r="S204" s="155">
        <v>0</v>
      </c>
      <c r="T204" s="155">
        <v>123935.92</v>
      </c>
      <c r="U204" s="155">
        <v>0</v>
      </c>
      <c r="V204" s="120" t="s">
        <v>1820</v>
      </c>
      <c r="W204" s="120" t="s">
        <v>1821</v>
      </c>
      <c r="X204" s="155">
        <v>0</v>
      </c>
      <c r="Y204" s="155">
        <v>0</v>
      </c>
      <c r="Z204" s="156">
        <v>0</v>
      </c>
    </row>
    <row r="205" spans="2:26">
      <c r="B205" s="127" t="s">
        <v>1810</v>
      </c>
      <c r="C205" s="119" t="s">
        <v>1810</v>
      </c>
      <c r="D205" s="119" t="s">
        <v>1810</v>
      </c>
      <c r="F205" s="119" t="s">
        <v>391</v>
      </c>
      <c r="G205" s="119" t="s">
        <v>1812</v>
      </c>
      <c r="H205" s="119" t="s">
        <v>2240</v>
      </c>
      <c r="I205" s="119" t="s">
        <v>2241</v>
      </c>
      <c r="J205" s="119" t="s">
        <v>2220</v>
      </c>
      <c r="K205" s="119" t="s">
        <v>1816</v>
      </c>
      <c r="L205" s="119" t="s">
        <v>1817</v>
      </c>
      <c r="M205" s="119" t="s">
        <v>1818</v>
      </c>
      <c r="N205" s="119" t="s">
        <v>1819</v>
      </c>
      <c r="O205" s="119" t="s">
        <v>2220</v>
      </c>
      <c r="P205" s="155">
        <v>123935.92</v>
      </c>
      <c r="Q205" s="155">
        <v>0</v>
      </c>
      <c r="R205" s="345">
        <v>0</v>
      </c>
      <c r="S205" s="155">
        <v>0</v>
      </c>
      <c r="T205" s="155">
        <v>123935.92</v>
      </c>
      <c r="U205" s="155">
        <v>0</v>
      </c>
      <c r="V205" s="120" t="s">
        <v>1820</v>
      </c>
      <c r="W205" s="120" t="s">
        <v>1821</v>
      </c>
      <c r="X205" s="155">
        <v>0</v>
      </c>
      <c r="Y205" s="155">
        <v>0</v>
      </c>
      <c r="Z205" s="156">
        <v>0</v>
      </c>
    </row>
    <row r="206" spans="2:26">
      <c r="B206" s="127" t="s">
        <v>1810</v>
      </c>
      <c r="C206" s="119" t="s">
        <v>1810</v>
      </c>
      <c r="D206" s="119" t="s">
        <v>1810</v>
      </c>
      <c r="F206" s="119" t="s">
        <v>391</v>
      </c>
      <c r="G206" s="119" t="s">
        <v>1812</v>
      </c>
      <c r="H206" s="119" t="s">
        <v>2242</v>
      </c>
      <c r="I206" s="119" t="s">
        <v>2243</v>
      </c>
      <c r="J206" s="119" t="s">
        <v>2220</v>
      </c>
      <c r="K206" s="119" t="s">
        <v>1816</v>
      </c>
      <c r="L206" s="119" t="s">
        <v>1817</v>
      </c>
      <c r="M206" s="119" t="s">
        <v>1818</v>
      </c>
      <c r="N206" s="119" t="s">
        <v>1819</v>
      </c>
      <c r="O206" s="119" t="s">
        <v>2220</v>
      </c>
      <c r="P206" s="155">
        <v>88334.9</v>
      </c>
      <c r="Q206" s="155">
        <v>0</v>
      </c>
      <c r="R206" s="345">
        <v>0</v>
      </c>
      <c r="S206" s="155">
        <v>0</v>
      </c>
      <c r="T206" s="155">
        <v>88334.9</v>
      </c>
      <c r="U206" s="155">
        <v>0</v>
      </c>
      <c r="V206" s="120" t="s">
        <v>1820</v>
      </c>
      <c r="W206" s="120" t="s">
        <v>1821</v>
      </c>
      <c r="X206" s="155">
        <v>0</v>
      </c>
      <c r="Y206" s="155">
        <v>0</v>
      </c>
      <c r="Z206" s="156">
        <v>0</v>
      </c>
    </row>
    <row r="207" spans="2:26">
      <c r="B207" s="127" t="s">
        <v>1810</v>
      </c>
      <c r="C207" s="119" t="s">
        <v>1810</v>
      </c>
      <c r="D207" s="119" t="s">
        <v>1810</v>
      </c>
      <c r="E207" s="119" t="s">
        <v>1825</v>
      </c>
      <c r="F207" s="119" t="s">
        <v>1825</v>
      </c>
      <c r="G207" s="119" t="s">
        <v>1812</v>
      </c>
      <c r="H207" s="119" t="s">
        <v>2244</v>
      </c>
      <c r="I207" s="119" t="s">
        <v>2245</v>
      </c>
      <c r="J207" s="119" t="s">
        <v>2246</v>
      </c>
      <c r="K207" s="119" t="s">
        <v>1816</v>
      </c>
      <c r="L207" s="119" t="s">
        <v>1817</v>
      </c>
      <c r="M207" s="119" t="s">
        <v>1818</v>
      </c>
      <c r="N207" s="119" t="s">
        <v>1819</v>
      </c>
      <c r="O207" s="119" t="s">
        <v>2246</v>
      </c>
      <c r="P207" s="155">
        <v>53800</v>
      </c>
      <c r="Q207" s="155">
        <v>0</v>
      </c>
      <c r="R207" s="345">
        <v>0</v>
      </c>
      <c r="S207" s="155">
        <v>8608</v>
      </c>
      <c r="T207" s="155">
        <v>62408</v>
      </c>
      <c r="U207" s="155">
        <v>0</v>
      </c>
      <c r="V207" s="120" t="s">
        <v>1828</v>
      </c>
      <c r="W207" s="120" t="s">
        <v>1821</v>
      </c>
      <c r="X207" s="155">
        <v>0</v>
      </c>
      <c r="Y207" s="155">
        <v>8608</v>
      </c>
      <c r="Z207" s="156">
        <v>0</v>
      </c>
    </row>
    <row r="208" spans="2:26">
      <c r="B208" s="127" t="s">
        <v>1810</v>
      </c>
      <c r="C208" s="119" t="s">
        <v>1810</v>
      </c>
      <c r="D208" s="119" t="s">
        <v>1810</v>
      </c>
      <c r="E208" s="119" t="s">
        <v>1825</v>
      </c>
      <c r="F208" s="119" t="s">
        <v>1825</v>
      </c>
      <c r="G208" s="119" t="s">
        <v>1812</v>
      </c>
      <c r="H208" s="119" t="s">
        <v>2247</v>
      </c>
      <c r="I208" s="119" t="s">
        <v>2248</v>
      </c>
      <c r="J208" s="119" t="s">
        <v>2246</v>
      </c>
      <c r="K208" s="119" t="s">
        <v>1816</v>
      </c>
      <c r="L208" s="119" t="s">
        <v>1817</v>
      </c>
      <c r="M208" s="119" t="s">
        <v>1818</v>
      </c>
      <c r="N208" s="119" t="s">
        <v>1819</v>
      </c>
      <c r="O208" s="119" t="s">
        <v>2246</v>
      </c>
      <c r="P208" s="155">
        <v>53800</v>
      </c>
      <c r="Q208" s="155">
        <v>0</v>
      </c>
      <c r="R208" s="345">
        <v>0</v>
      </c>
      <c r="S208" s="155">
        <v>8608</v>
      </c>
      <c r="T208" s="155">
        <v>62408</v>
      </c>
      <c r="U208" s="155">
        <v>0</v>
      </c>
      <c r="V208" s="120" t="s">
        <v>1828</v>
      </c>
      <c r="W208" s="120" t="s">
        <v>1821</v>
      </c>
      <c r="X208" s="155">
        <v>0</v>
      </c>
      <c r="Y208" s="155">
        <v>8608</v>
      </c>
      <c r="Z208" s="156">
        <v>0</v>
      </c>
    </row>
    <row r="209" spans="2:26">
      <c r="B209" s="127" t="s">
        <v>1810</v>
      </c>
      <c r="C209" s="119" t="s">
        <v>1810</v>
      </c>
      <c r="D209" s="119" t="s">
        <v>1810</v>
      </c>
      <c r="E209" s="119" t="s">
        <v>1825</v>
      </c>
      <c r="F209" s="119" t="s">
        <v>1825</v>
      </c>
      <c r="G209" s="119" t="s">
        <v>1812</v>
      </c>
      <c r="H209" s="119" t="s">
        <v>2249</v>
      </c>
      <c r="I209" s="119" t="s">
        <v>2250</v>
      </c>
      <c r="J209" s="119" t="s">
        <v>2246</v>
      </c>
      <c r="K209" s="119" t="s">
        <v>1816</v>
      </c>
      <c r="L209" s="119" t="s">
        <v>1817</v>
      </c>
      <c r="M209" s="119" t="s">
        <v>1818</v>
      </c>
      <c r="N209" s="119" t="s">
        <v>1819</v>
      </c>
      <c r="O209" s="119" t="s">
        <v>2246</v>
      </c>
      <c r="P209" s="155">
        <v>53800</v>
      </c>
      <c r="Q209" s="155">
        <v>0</v>
      </c>
      <c r="R209" s="345">
        <v>0</v>
      </c>
      <c r="S209" s="155">
        <v>8608</v>
      </c>
      <c r="T209" s="155">
        <v>62408</v>
      </c>
      <c r="U209" s="155">
        <v>0</v>
      </c>
      <c r="V209" s="120" t="s">
        <v>1828</v>
      </c>
      <c r="W209" s="120" t="s">
        <v>1821</v>
      </c>
      <c r="X209" s="155">
        <v>0</v>
      </c>
      <c r="Y209" s="155">
        <v>8608</v>
      </c>
      <c r="Z209" s="156">
        <v>0</v>
      </c>
    </row>
    <row r="210" spans="2:26">
      <c r="B210" s="127" t="s">
        <v>1810</v>
      </c>
      <c r="C210" s="119" t="s">
        <v>1810</v>
      </c>
      <c r="D210" s="119" t="s">
        <v>1810</v>
      </c>
      <c r="E210" s="119" t="s">
        <v>1862</v>
      </c>
      <c r="F210" s="119" t="s">
        <v>1862</v>
      </c>
      <c r="G210" s="119" t="s">
        <v>1812</v>
      </c>
      <c r="H210" s="119" t="s">
        <v>2251</v>
      </c>
      <c r="I210" s="119" t="s">
        <v>2252</v>
      </c>
      <c r="J210" s="119" t="s">
        <v>2246</v>
      </c>
      <c r="K210" s="119" t="s">
        <v>1816</v>
      </c>
      <c r="L210" s="119" t="s">
        <v>1817</v>
      </c>
      <c r="M210" s="119" t="s">
        <v>1818</v>
      </c>
      <c r="N210" s="119" t="s">
        <v>1819</v>
      </c>
      <c r="O210" s="119" t="s">
        <v>2246</v>
      </c>
      <c r="P210" s="155">
        <v>34917.49</v>
      </c>
      <c r="Q210" s="155">
        <v>0</v>
      </c>
      <c r="R210" s="345">
        <v>0</v>
      </c>
      <c r="S210" s="155">
        <v>0</v>
      </c>
      <c r="T210" s="155">
        <v>34917.49</v>
      </c>
      <c r="U210" s="155">
        <v>0</v>
      </c>
      <c r="V210" s="120" t="s">
        <v>1820</v>
      </c>
      <c r="W210" s="120" t="s">
        <v>1821</v>
      </c>
      <c r="X210" s="155">
        <v>0</v>
      </c>
      <c r="Y210" s="155">
        <v>0</v>
      </c>
      <c r="Z210" s="156">
        <v>0</v>
      </c>
    </row>
    <row r="211" spans="2:26">
      <c r="B211" s="127" t="s">
        <v>1810</v>
      </c>
      <c r="C211" s="119" t="s">
        <v>1810</v>
      </c>
      <c r="D211" s="119" t="s">
        <v>1810</v>
      </c>
      <c r="E211" s="119" t="s">
        <v>1862</v>
      </c>
      <c r="F211" s="119" t="s">
        <v>1862</v>
      </c>
      <c r="G211" s="119" t="s">
        <v>1812</v>
      </c>
      <c r="H211" s="119" t="s">
        <v>2253</v>
      </c>
      <c r="I211" s="119" t="s">
        <v>2254</v>
      </c>
      <c r="J211" s="119" t="s">
        <v>2246</v>
      </c>
      <c r="K211" s="119" t="s">
        <v>1816</v>
      </c>
      <c r="L211" s="119" t="s">
        <v>1817</v>
      </c>
      <c r="M211" s="119" t="s">
        <v>1818</v>
      </c>
      <c r="N211" s="119" t="s">
        <v>1819</v>
      </c>
      <c r="O211" s="119" t="s">
        <v>2246</v>
      </c>
      <c r="P211" s="155">
        <v>63673.07</v>
      </c>
      <c r="Q211" s="155">
        <v>0</v>
      </c>
      <c r="R211" s="345">
        <v>0</v>
      </c>
      <c r="S211" s="155">
        <v>0</v>
      </c>
      <c r="T211" s="155">
        <v>63673.07</v>
      </c>
      <c r="U211" s="155">
        <v>0</v>
      </c>
      <c r="V211" s="120" t="s">
        <v>1820</v>
      </c>
      <c r="W211" s="120" t="s">
        <v>1821</v>
      </c>
      <c r="X211" s="155">
        <v>0</v>
      </c>
      <c r="Y211" s="155">
        <v>0</v>
      </c>
      <c r="Z211" s="156">
        <v>0</v>
      </c>
    </row>
    <row r="212" spans="2:26">
      <c r="B212" s="127" t="s">
        <v>1810</v>
      </c>
      <c r="C212" s="119" t="s">
        <v>1810</v>
      </c>
      <c r="D212" s="119" t="s">
        <v>1810</v>
      </c>
      <c r="E212" s="119" t="s">
        <v>1862</v>
      </c>
      <c r="F212" s="119" t="s">
        <v>1862</v>
      </c>
      <c r="G212" s="119" t="s">
        <v>1812</v>
      </c>
      <c r="H212" s="119" t="s">
        <v>2255</v>
      </c>
      <c r="I212" s="119" t="s">
        <v>2256</v>
      </c>
      <c r="J212" s="119" t="s">
        <v>2246</v>
      </c>
      <c r="K212" s="119" t="s">
        <v>1816</v>
      </c>
      <c r="L212" s="119" t="s">
        <v>1817</v>
      </c>
      <c r="M212" s="119" t="s">
        <v>1818</v>
      </c>
      <c r="N212" s="119" t="s">
        <v>1819</v>
      </c>
      <c r="O212" s="119" t="s">
        <v>2246</v>
      </c>
      <c r="P212" s="155">
        <v>1845089.47</v>
      </c>
      <c r="Q212" s="155">
        <v>0</v>
      </c>
      <c r="R212" s="345">
        <v>0</v>
      </c>
      <c r="S212" s="155">
        <v>295214.23</v>
      </c>
      <c r="T212" s="155">
        <v>2140303.7000000002</v>
      </c>
      <c r="U212" s="155">
        <v>0</v>
      </c>
      <c r="V212" s="120" t="s">
        <v>1820</v>
      </c>
      <c r="W212" s="120" t="s">
        <v>1821</v>
      </c>
      <c r="X212" s="155">
        <v>0</v>
      </c>
      <c r="Y212" s="155">
        <v>14372.86</v>
      </c>
      <c r="Z212" s="156">
        <v>0</v>
      </c>
    </row>
    <row r="213" spans="2:26">
      <c r="B213" s="127" t="s">
        <v>1810</v>
      </c>
      <c r="C213" s="119" t="s">
        <v>1810</v>
      </c>
      <c r="D213" s="119" t="s">
        <v>1810</v>
      </c>
      <c r="F213" s="119" t="s">
        <v>391</v>
      </c>
      <c r="G213" s="119" t="s">
        <v>1812</v>
      </c>
      <c r="H213" s="119" t="s">
        <v>2257</v>
      </c>
      <c r="I213" s="119" t="s">
        <v>2258</v>
      </c>
      <c r="J213" s="119" t="s">
        <v>2246</v>
      </c>
      <c r="K213" s="119" t="s">
        <v>1816</v>
      </c>
      <c r="L213" s="119" t="s">
        <v>1817</v>
      </c>
      <c r="M213" s="119" t="s">
        <v>1818</v>
      </c>
      <c r="N213" s="119" t="s">
        <v>1819</v>
      </c>
      <c r="O213" s="119" t="s">
        <v>2246</v>
      </c>
      <c r="P213" s="155">
        <v>128845.54</v>
      </c>
      <c r="Q213" s="155">
        <v>0</v>
      </c>
      <c r="R213" s="345">
        <v>0</v>
      </c>
      <c r="S213" s="155">
        <v>0</v>
      </c>
      <c r="T213" s="155">
        <v>128845.54</v>
      </c>
      <c r="U213" s="155">
        <v>0</v>
      </c>
      <c r="V213" s="120" t="s">
        <v>1820</v>
      </c>
      <c r="W213" s="120" t="s">
        <v>1821</v>
      </c>
      <c r="X213" s="155">
        <v>0</v>
      </c>
      <c r="Y213" s="155">
        <v>0</v>
      </c>
      <c r="Z213" s="156">
        <v>0</v>
      </c>
    </row>
    <row r="214" spans="2:26">
      <c r="B214" s="127" t="s">
        <v>1810</v>
      </c>
      <c r="C214" s="119" t="s">
        <v>1810</v>
      </c>
      <c r="D214" s="119" t="s">
        <v>1810</v>
      </c>
      <c r="E214" s="119" t="s">
        <v>386</v>
      </c>
      <c r="F214" s="119" t="s">
        <v>386</v>
      </c>
      <c r="G214" s="119" t="s">
        <v>1812</v>
      </c>
      <c r="H214" s="119" t="s">
        <v>2259</v>
      </c>
      <c r="I214" s="119" t="s">
        <v>2260</v>
      </c>
      <c r="J214" s="119" t="s">
        <v>2261</v>
      </c>
      <c r="K214" s="119" t="s">
        <v>1816</v>
      </c>
      <c r="L214" s="119" t="s">
        <v>1817</v>
      </c>
      <c r="M214" s="119" t="s">
        <v>1818</v>
      </c>
      <c r="N214" s="119" t="s">
        <v>1819</v>
      </c>
      <c r="O214" s="119" t="s">
        <v>2261</v>
      </c>
      <c r="P214" s="155">
        <v>66235</v>
      </c>
      <c r="Q214" s="155">
        <v>0</v>
      </c>
      <c r="R214" s="345">
        <v>0</v>
      </c>
      <c r="S214" s="155">
        <v>0</v>
      </c>
      <c r="T214" s="155">
        <v>66235</v>
      </c>
      <c r="U214" s="155">
        <v>0</v>
      </c>
      <c r="V214" s="120" t="s">
        <v>1828</v>
      </c>
      <c r="W214" s="120" t="s">
        <v>1821</v>
      </c>
      <c r="X214" s="155">
        <v>0</v>
      </c>
      <c r="Y214" s="155">
        <v>0</v>
      </c>
      <c r="Z214" s="156">
        <v>0</v>
      </c>
    </row>
    <row r="215" spans="2:26">
      <c r="B215" s="127" t="s">
        <v>1810</v>
      </c>
      <c r="C215" s="119" t="s">
        <v>1810</v>
      </c>
      <c r="D215" s="119" t="s">
        <v>1810</v>
      </c>
      <c r="E215" s="119" t="s">
        <v>1822</v>
      </c>
      <c r="F215" s="119" t="s">
        <v>1822</v>
      </c>
      <c r="G215" s="119" t="s">
        <v>1812</v>
      </c>
      <c r="H215" s="119" t="s">
        <v>2262</v>
      </c>
      <c r="I215" s="119" t="s">
        <v>2263</v>
      </c>
      <c r="J215" s="119" t="s">
        <v>2261</v>
      </c>
      <c r="K215" s="119" t="s">
        <v>1816</v>
      </c>
      <c r="L215" s="119" t="s">
        <v>1817</v>
      </c>
      <c r="M215" s="119" t="s">
        <v>1818</v>
      </c>
      <c r="N215" s="119" t="s">
        <v>1819</v>
      </c>
      <c r="O215" s="119" t="s">
        <v>2261</v>
      </c>
      <c r="P215" s="155">
        <v>42473.55</v>
      </c>
      <c r="Q215" s="155">
        <v>0</v>
      </c>
      <c r="R215" s="345">
        <v>0</v>
      </c>
      <c r="S215" s="155">
        <v>0</v>
      </c>
      <c r="T215" s="155">
        <v>42473.55</v>
      </c>
      <c r="U215" s="155">
        <v>0</v>
      </c>
      <c r="V215" s="120" t="s">
        <v>1820</v>
      </c>
      <c r="W215" s="120" t="s">
        <v>1821</v>
      </c>
      <c r="X215" s="155">
        <v>0</v>
      </c>
      <c r="Y215" s="155">
        <v>0</v>
      </c>
      <c r="Z215" s="156">
        <v>0</v>
      </c>
    </row>
    <row r="216" spans="2:26">
      <c r="B216" s="127" t="s">
        <v>1810</v>
      </c>
      <c r="C216" s="119" t="s">
        <v>1810</v>
      </c>
      <c r="D216" s="119" t="s">
        <v>1810</v>
      </c>
      <c r="E216" s="119" t="s">
        <v>1825</v>
      </c>
      <c r="F216" s="119" t="s">
        <v>1825</v>
      </c>
      <c r="G216" s="119" t="s">
        <v>1812</v>
      </c>
      <c r="H216" s="119" t="s">
        <v>2264</v>
      </c>
      <c r="I216" s="119" t="s">
        <v>2265</v>
      </c>
      <c r="J216" s="119" t="s">
        <v>2261</v>
      </c>
      <c r="K216" s="119" t="s">
        <v>1816</v>
      </c>
      <c r="L216" s="119" t="s">
        <v>1817</v>
      </c>
      <c r="M216" s="119" t="s">
        <v>1818</v>
      </c>
      <c r="N216" s="119" t="s">
        <v>1819</v>
      </c>
      <c r="O216" s="119" t="s">
        <v>2261</v>
      </c>
      <c r="P216" s="155">
        <v>53800</v>
      </c>
      <c r="Q216" s="155">
        <v>0</v>
      </c>
      <c r="R216" s="345">
        <v>0</v>
      </c>
      <c r="S216" s="155">
        <v>8608</v>
      </c>
      <c r="T216" s="155">
        <v>62408</v>
      </c>
      <c r="U216" s="155">
        <v>0</v>
      </c>
      <c r="V216" s="120" t="s">
        <v>1828</v>
      </c>
      <c r="W216" s="120" t="s">
        <v>1821</v>
      </c>
      <c r="X216" s="155">
        <v>0</v>
      </c>
      <c r="Y216" s="155">
        <v>8608</v>
      </c>
      <c r="Z216" s="156">
        <v>0</v>
      </c>
    </row>
    <row r="217" spans="2:26">
      <c r="B217" s="127" t="s">
        <v>1810</v>
      </c>
      <c r="C217" s="119" t="s">
        <v>1810</v>
      </c>
      <c r="D217" s="119" t="s">
        <v>1810</v>
      </c>
      <c r="E217" s="119" t="s">
        <v>1833</v>
      </c>
      <c r="F217" s="119" t="s">
        <v>1833</v>
      </c>
      <c r="G217" s="119" t="s">
        <v>1812</v>
      </c>
      <c r="H217" s="119" t="s">
        <v>2266</v>
      </c>
      <c r="I217" s="119" t="s">
        <v>2267</v>
      </c>
      <c r="J217" s="119" t="s">
        <v>2261</v>
      </c>
      <c r="K217" s="119" t="s">
        <v>1816</v>
      </c>
      <c r="L217" s="119" t="s">
        <v>1817</v>
      </c>
      <c r="M217" s="119" t="s">
        <v>1818</v>
      </c>
      <c r="N217" s="119" t="s">
        <v>1819</v>
      </c>
      <c r="O217" s="119" t="s">
        <v>2261</v>
      </c>
      <c r="P217" s="155">
        <v>8500</v>
      </c>
      <c r="Q217" s="155">
        <v>0</v>
      </c>
      <c r="R217" s="345">
        <v>0</v>
      </c>
      <c r="S217" s="155">
        <v>1360</v>
      </c>
      <c r="T217" s="155">
        <v>9860</v>
      </c>
      <c r="U217" s="155">
        <v>0</v>
      </c>
      <c r="V217" s="120" t="s">
        <v>1828</v>
      </c>
      <c r="W217" s="120" t="s">
        <v>1821</v>
      </c>
      <c r="X217" s="155">
        <v>0</v>
      </c>
      <c r="Y217" s="155">
        <v>1360</v>
      </c>
      <c r="Z217" s="156">
        <v>0</v>
      </c>
    </row>
    <row r="218" spans="2:26">
      <c r="B218" s="127" t="s">
        <v>1810</v>
      </c>
      <c r="C218" s="119" t="s">
        <v>1810</v>
      </c>
      <c r="D218" s="119" t="s">
        <v>1810</v>
      </c>
      <c r="E218" s="119" t="s">
        <v>1838</v>
      </c>
      <c r="F218" s="119" t="s">
        <v>1838</v>
      </c>
      <c r="G218" s="119" t="s">
        <v>1812</v>
      </c>
      <c r="H218" s="119" t="s">
        <v>2268</v>
      </c>
      <c r="I218" s="119" t="s">
        <v>2269</v>
      </c>
      <c r="J218" s="119" t="s">
        <v>2261</v>
      </c>
      <c r="K218" s="119" t="s">
        <v>1816</v>
      </c>
      <c r="L218" s="119" t="s">
        <v>1817</v>
      </c>
      <c r="M218" s="119" t="s">
        <v>1818</v>
      </c>
      <c r="N218" s="119" t="s">
        <v>1819</v>
      </c>
      <c r="O218" s="119" t="s">
        <v>2261</v>
      </c>
      <c r="P218" s="155">
        <v>74227.59</v>
      </c>
      <c r="Q218" s="155">
        <v>0</v>
      </c>
      <c r="R218" s="345">
        <v>0</v>
      </c>
      <c r="S218" s="155">
        <v>0</v>
      </c>
      <c r="T218" s="155">
        <v>74227.59</v>
      </c>
      <c r="U218" s="155">
        <v>0</v>
      </c>
      <c r="V218" s="120" t="s">
        <v>1820</v>
      </c>
      <c r="W218" s="120" t="s">
        <v>1821</v>
      </c>
      <c r="X218" s="155">
        <v>0</v>
      </c>
      <c r="Y218" s="155">
        <v>0</v>
      </c>
      <c r="Z218" s="156">
        <v>0</v>
      </c>
    </row>
    <row r="219" spans="2:26">
      <c r="B219" s="127" t="s">
        <v>1810</v>
      </c>
      <c r="C219" s="119" t="s">
        <v>1810</v>
      </c>
      <c r="D219" s="119" t="s">
        <v>1810</v>
      </c>
      <c r="E219" s="119" t="s">
        <v>1838</v>
      </c>
      <c r="F219" s="119" t="s">
        <v>1838</v>
      </c>
      <c r="G219" s="119" t="s">
        <v>1812</v>
      </c>
      <c r="H219" s="119" t="s">
        <v>2270</v>
      </c>
      <c r="I219" s="119" t="s">
        <v>2271</v>
      </c>
      <c r="J219" s="119" t="s">
        <v>2261</v>
      </c>
      <c r="K219" s="119" t="s">
        <v>1816</v>
      </c>
      <c r="L219" s="119" t="s">
        <v>1817</v>
      </c>
      <c r="M219" s="119" t="s">
        <v>1818</v>
      </c>
      <c r="N219" s="119" t="s">
        <v>1819</v>
      </c>
      <c r="O219" s="119" t="s">
        <v>2261</v>
      </c>
      <c r="P219" s="155">
        <v>95464.36</v>
      </c>
      <c r="Q219" s="155">
        <v>0</v>
      </c>
      <c r="R219" s="345">
        <v>0</v>
      </c>
      <c r="S219" s="155">
        <v>0</v>
      </c>
      <c r="T219" s="155">
        <v>95464.36</v>
      </c>
      <c r="U219" s="155">
        <v>0</v>
      </c>
      <c r="V219" s="120" t="s">
        <v>1820</v>
      </c>
      <c r="W219" s="120" t="s">
        <v>1821</v>
      </c>
      <c r="X219" s="155">
        <v>0</v>
      </c>
      <c r="Y219" s="155">
        <v>0</v>
      </c>
      <c r="Z219" s="156">
        <v>0</v>
      </c>
    </row>
    <row r="220" spans="2:26">
      <c r="B220" s="127" t="s">
        <v>1810</v>
      </c>
      <c r="C220" s="119" t="s">
        <v>1810</v>
      </c>
      <c r="D220" s="119" t="s">
        <v>1810</v>
      </c>
      <c r="E220" s="119" t="s">
        <v>1838</v>
      </c>
      <c r="F220" s="119" t="s">
        <v>1838</v>
      </c>
      <c r="G220" s="119" t="s">
        <v>1812</v>
      </c>
      <c r="H220" s="119" t="s">
        <v>2272</v>
      </c>
      <c r="I220" s="119" t="s">
        <v>2273</v>
      </c>
      <c r="J220" s="119" t="s">
        <v>2261</v>
      </c>
      <c r="K220" s="119" t="s">
        <v>1816</v>
      </c>
      <c r="L220" s="119" t="s">
        <v>1817</v>
      </c>
      <c r="M220" s="119" t="s">
        <v>1818</v>
      </c>
      <c r="N220" s="119" t="s">
        <v>1819</v>
      </c>
      <c r="O220" s="119" t="s">
        <v>2261</v>
      </c>
      <c r="P220" s="155">
        <v>71193.759999999995</v>
      </c>
      <c r="Q220" s="155">
        <v>0</v>
      </c>
      <c r="R220" s="345">
        <v>0</v>
      </c>
      <c r="S220" s="155">
        <v>0</v>
      </c>
      <c r="T220" s="155">
        <v>71193.759999999995</v>
      </c>
      <c r="U220" s="155">
        <v>0</v>
      </c>
      <c r="V220" s="120" t="s">
        <v>1820</v>
      </c>
      <c r="W220" s="120" t="s">
        <v>1821</v>
      </c>
      <c r="X220" s="155">
        <v>0</v>
      </c>
      <c r="Y220" s="155">
        <v>0</v>
      </c>
      <c r="Z220" s="156">
        <v>0</v>
      </c>
    </row>
    <row r="221" spans="2:26">
      <c r="B221" s="127" t="s">
        <v>1810</v>
      </c>
      <c r="C221" s="119" t="s">
        <v>1810</v>
      </c>
      <c r="D221" s="119" t="s">
        <v>1810</v>
      </c>
      <c r="E221" s="119" t="s">
        <v>1838</v>
      </c>
      <c r="F221" s="119" t="s">
        <v>1838</v>
      </c>
      <c r="G221" s="119" t="s">
        <v>1812</v>
      </c>
      <c r="H221" s="119" t="s">
        <v>2274</v>
      </c>
      <c r="I221" s="119" t="s">
        <v>2275</v>
      </c>
      <c r="J221" s="119" t="s">
        <v>2261</v>
      </c>
      <c r="K221" s="119" t="s">
        <v>1816</v>
      </c>
      <c r="L221" s="119" t="s">
        <v>1817</v>
      </c>
      <c r="M221" s="119" t="s">
        <v>1818</v>
      </c>
      <c r="N221" s="119" t="s">
        <v>1819</v>
      </c>
      <c r="O221" s="119" t="s">
        <v>2261</v>
      </c>
      <c r="P221" s="155">
        <v>67148.66</v>
      </c>
      <c r="Q221" s="155">
        <v>0</v>
      </c>
      <c r="R221" s="345">
        <v>0</v>
      </c>
      <c r="S221" s="155">
        <v>0</v>
      </c>
      <c r="T221" s="155">
        <v>67148.66</v>
      </c>
      <c r="U221" s="155">
        <v>0</v>
      </c>
      <c r="V221" s="120" t="s">
        <v>1820</v>
      </c>
      <c r="W221" s="120" t="s">
        <v>1821</v>
      </c>
      <c r="X221" s="155">
        <v>0</v>
      </c>
      <c r="Y221" s="155">
        <v>0</v>
      </c>
      <c r="Z221" s="156">
        <v>0</v>
      </c>
    </row>
    <row r="222" spans="2:26">
      <c r="B222" s="127" t="s">
        <v>1810</v>
      </c>
      <c r="C222" s="119" t="s">
        <v>1810</v>
      </c>
      <c r="D222" s="119" t="s">
        <v>1810</v>
      </c>
      <c r="E222" s="119" t="s">
        <v>2276</v>
      </c>
      <c r="F222" s="119" t="s">
        <v>2223</v>
      </c>
      <c r="G222" s="119" t="s">
        <v>1812</v>
      </c>
      <c r="H222" s="119" t="s">
        <v>2277</v>
      </c>
      <c r="I222" s="119" t="s">
        <v>2278</v>
      </c>
      <c r="J222" s="119" t="s">
        <v>2261</v>
      </c>
      <c r="K222" s="119" t="s">
        <v>1816</v>
      </c>
      <c r="L222" s="119" t="s">
        <v>1817</v>
      </c>
      <c r="M222" s="119" t="s">
        <v>1818</v>
      </c>
      <c r="N222" s="119" t="s">
        <v>1819</v>
      </c>
      <c r="O222" s="119" t="s">
        <v>2261</v>
      </c>
      <c r="P222" s="155">
        <v>95069.96</v>
      </c>
      <c r="Q222" s="155">
        <v>0</v>
      </c>
      <c r="R222" s="345">
        <v>0</v>
      </c>
      <c r="S222" s="155">
        <v>0</v>
      </c>
      <c r="T222" s="155">
        <v>95069.96</v>
      </c>
      <c r="U222" s="155">
        <v>0</v>
      </c>
      <c r="V222" s="120" t="s">
        <v>1820</v>
      </c>
      <c r="W222" s="120" t="s">
        <v>1821</v>
      </c>
      <c r="X222" s="155">
        <v>0</v>
      </c>
      <c r="Y222" s="155">
        <v>0</v>
      </c>
      <c r="Z222" s="156">
        <v>0</v>
      </c>
    </row>
    <row r="223" spans="2:26">
      <c r="B223" s="127" t="s">
        <v>1810</v>
      </c>
      <c r="C223" s="119" t="s">
        <v>1810</v>
      </c>
      <c r="D223" s="119" t="s">
        <v>1810</v>
      </c>
      <c r="E223" s="119" t="s">
        <v>1862</v>
      </c>
      <c r="F223" s="119" t="s">
        <v>1862</v>
      </c>
      <c r="G223" s="119" t="s">
        <v>1812</v>
      </c>
      <c r="H223" s="119" t="s">
        <v>2279</v>
      </c>
      <c r="I223" s="119" t="s">
        <v>2280</v>
      </c>
      <c r="J223" s="119" t="s">
        <v>2261</v>
      </c>
      <c r="K223" s="119" t="s">
        <v>1816</v>
      </c>
      <c r="L223" s="119" t="s">
        <v>1817</v>
      </c>
      <c r="M223" s="119" t="s">
        <v>1818</v>
      </c>
      <c r="N223" s="119" t="s">
        <v>1819</v>
      </c>
      <c r="O223" s="119" t="s">
        <v>2261</v>
      </c>
      <c r="P223" s="155">
        <v>30338.25</v>
      </c>
      <c r="Q223" s="155">
        <v>0</v>
      </c>
      <c r="R223" s="345">
        <v>0</v>
      </c>
      <c r="S223" s="155">
        <v>0</v>
      </c>
      <c r="T223" s="155">
        <v>30338.25</v>
      </c>
      <c r="U223" s="155">
        <v>0</v>
      </c>
      <c r="V223" s="120" t="s">
        <v>1820</v>
      </c>
      <c r="W223" s="120" t="s">
        <v>1821</v>
      </c>
      <c r="X223" s="155">
        <v>0</v>
      </c>
      <c r="Y223" s="155">
        <v>0</v>
      </c>
      <c r="Z223" s="156">
        <v>0</v>
      </c>
    </row>
    <row r="224" spans="2:26">
      <c r="B224" s="127" t="s">
        <v>1810</v>
      </c>
      <c r="C224" s="119" t="s">
        <v>1810</v>
      </c>
      <c r="D224" s="119" t="s">
        <v>1810</v>
      </c>
      <c r="E224" s="119" t="s">
        <v>1862</v>
      </c>
      <c r="F224" s="119" t="s">
        <v>1862</v>
      </c>
      <c r="G224" s="119" t="s">
        <v>1812</v>
      </c>
      <c r="H224" s="119" t="s">
        <v>2281</v>
      </c>
      <c r="I224" s="119" t="s">
        <v>2282</v>
      </c>
      <c r="J224" s="119" t="s">
        <v>2261</v>
      </c>
      <c r="K224" s="119" t="s">
        <v>1816</v>
      </c>
      <c r="L224" s="119" t="s">
        <v>1817</v>
      </c>
      <c r="M224" s="119" t="s">
        <v>1818</v>
      </c>
      <c r="N224" s="119" t="s">
        <v>1819</v>
      </c>
      <c r="O224" s="119" t="s">
        <v>2261</v>
      </c>
      <c r="P224" s="155">
        <v>74632.100000000006</v>
      </c>
      <c r="Q224" s="155">
        <v>0</v>
      </c>
      <c r="R224" s="345">
        <v>0</v>
      </c>
      <c r="S224" s="155">
        <v>0</v>
      </c>
      <c r="T224" s="155">
        <v>74632.100000000006</v>
      </c>
      <c r="U224" s="155">
        <v>0</v>
      </c>
      <c r="V224" s="120" t="s">
        <v>1820</v>
      </c>
      <c r="W224" s="120" t="s">
        <v>1821</v>
      </c>
      <c r="X224" s="155">
        <v>0</v>
      </c>
      <c r="Y224" s="155">
        <v>0</v>
      </c>
      <c r="Z224" s="156">
        <v>0</v>
      </c>
    </row>
    <row r="225" spans="2:26">
      <c r="B225" s="127" t="s">
        <v>1810</v>
      </c>
      <c r="C225" s="119" t="s">
        <v>1810</v>
      </c>
      <c r="D225" s="119" t="s">
        <v>1810</v>
      </c>
      <c r="E225" s="119" t="s">
        <v>1862</v>
      </c>
      <c r="F225" s="119" t="s">
        <v>1862</v>
      </c>
      <c r="G225" s="119" t="s">
        <v>1812</v>
      </c>
      <c r="H225" s="119" t="s">
        <v>2283</v>
      </c>
      <c r="I225" s="119" t="s">
        <v>2284</v>
      </c>
      <c r="J225" s="119" t="s">
        <v>2261</v>
      </c>
      <c r="K225" s="119" t="s">
        <v>1816</v>
      </c>
      <c r="L225" s="119" t="s">
        <v>1817</v>
      </c>
      <c r="M225" s="119" t="s">
        <v>1818</v>
      </c>
      <c r="N225" s="119" t="s">
        <v>1819</v>
      </c>
      <c r="O225" s="119" t="s">
        <v>2261</v>
      </c>
      <c r="P225" s="155">
        <v>13348.83</v>
      </c>
      <c r="Q225" s="155">
        <v>0</v>
      </c>
      <c r="R225" s="345">
        <v>0</v>
      </c>
      <c r="S225" s="155">
        <v>0</v>
      </c>
      <c r="T225" s="155">
        <v>13348.83</v>
      </c>
      <c r="U225" s="155">
        <v>0</v>
      </c>
      <c r="V225" s="120" t="s">
        <v>1820</v>
      </c>
      <c r="W225" s="120" t="s">
        <v>1821</v>
      </c>
      <c r="X225" s="155">
        <v>0</v>
      </c>
      <c r="Y225" s="155">
        <v>0</v>
      </c>
      <c r="Z225" s="156">
        <v>0</v>
      </c>
    </row>
    <row r="226" spans="2:26">
      <c r="B226" s="127" t="s">
        <v>1810</v>
      </c>
      <c r="C226" s="119" t="s">
        <v>1810</v>
      </c>
      <c r="D226" s="119" t="s">
        <v>1810</v>
      </c>
      <c r="E226" s="119" t="s">
        <v>1862</v>
      </c>
      <c r="F226" s="119" t="s">
        <v>1862</v>
      </c>
      <c r="G226" s="119" t="s">
        <v>1812</v>
      </c>
      <c r="H226" s="119" t="s">
        <v>2285</v>
      </c>
      <c r="I226" s="119" t="s">
        <v>2286</v>
      </c>
      <c r="J226" s="119" t="s">
        <v>2261</v>
      </c>
      <c r="K226" s="119" t="s">
        <v>1816</v>
      </c>
      <c r="L226" s="119" t="s">
        <v>1817</v>
      </c>
      <c r="M226" s="119" t="s">
        <v>1818</v>
      </c>
      <c r="N226" s="119" t="s">
        <v>1819</v>
      </c>
      <c r="O226" s="119" t="s">
        <v>2261</v>
      </c>
      <c r="P226" s="155">
        <v>201648.24</v>
      </c>
      <c r="Q226" s="155">
        <v>0</v>
      </c>
      <c r="R226" s="345">
        <v>0</v>
      </c>
      <c r="S226" s="155">
        <v>0</v>
      </c>
      <c r="T226" s="155">
        <v>201648.24</v>
      </c>
      <c r="U226" s="155">
        <v>0</v>
      </c>
      <c r="V226" s="120" t="s">
        <v>1820</v>
      </c>
      <c r="W226" s="120" t="s">
        <v>1821</v>
      </c>
      <c r="X226" s="155">
        <v>0</v>
      </c>
      <c r="Y226" s="155">
        <v>0</v>
      </c>
      <c r="Z226" s="156">
        <v>0</v>
      </c>
    </row>
    <row r="227" spans="2:26">
      <c r="B227" s="127" t="s">
        <v>1810</v>
      </c>
      <c r="C227" s="119" t="s">
        <v>1810</v>
      </c>
      <c r="D227" s="119" t="s">
        <v>1810</v>
      </c>
      <c r="E227" s="119" t="s">
        <v>1862</v>
      </c>
      <c r="F227" s="119" t="s">
        <v>1862</v>
      </c>
      <c r="G227" s="119" t="s">
        <v>1812</v>
      </c>
      <c r="H227" s="119" t="s">
        <v>2287</v>
      </c>
      <c r="I227" s="119" t="s">
        <v>2288</v>
      </c>
      <c r="J227" s="119" t="s">
        <v>2261</v>
      </c>
      <c r="K227" s="119" t="s">
        <v>1816</v>
      </c>
      <c r="L227" s="119" t="s">
        <v>1817</v>
      </c>
      <c r="M227" s="119" t="s">
        <v>1818</v>
      </c>
      <c r="N227" s="119" t="s">
        <v>1819</v>
      </c>
      <c r="O227" s="119" t="s">
        <v>2261</v>
      </c>
      <c r="P227" s="155">
        <v>56429.15</v>
      </c>
      <c r="Q227" s="155">
        <v>0</v>
      </c>
      <c r="R227" s="345">
        <v>0</v>
      </c>
      <c r="S227" s="155">
        <v>0</v>
      </c>
      <c r="T227" s="155">
        <v>56429.15</v>
      </c>
      <c r="U227" s="155">
        <v>0</v>
      </c>
      <c r="V227" s="120" t="s">
        <v>1820</v>
      </c>
      <c r="W227" s="120" t="s">
        <v>1821</v>
      </c>
      <c r="X227" s="155">
        <v>0</v>
      </c>
      <c r="Y227" s="155">
        <v>0</v>
      </c>
      <c r="Z227" s="156">
        <v>0</v>
      </c>
    </row>
    <row r="228" spans="2:26">
      <c r="B228" s="127" t="s">
        <v>1810</v>
      </c>
      <c r="C228" s="119" t="s">
        <v>1810</v>
      </c>
      <c r="D228" s="119" t="s">
        <v>1810</v>
      </c>
      <c r="E228" s="119" t="s">
        <v>417</v>
      </c>
      <c r="F228" s="119" t="s">
        <v>417</v>
      </c>
      <c r="G228" s="119" t="s">
        <v>1812</v>
      </c>
      <c r="H228" s="119" t="s">
        <v>2289</v>
      </c>
      <c r="I228" s="119" t="s">
        <v>2290</v>
      </c>
      <c r="J228" s="119" t="s">
        <v>2261</v>
      </c>
      <c r="K228" s="119" t="s">
        <v>1816</v>
      </c>
      <c r="L228" s="119" t="s">
        <v>1817</v>
      </c>
      <c r="M228" s="119" t="s">
        <v>1818</v>
      </c>
      <c r="N228" s="119" t="s">
        <v>1819</v>
      </c>
      <c r="O228" s="119" t="s">
        <v>2261</v>
      </c>
      <c r="P228" s="155">
        <v>24500</v>
      </c>
      <c r="Q228" s="155">
        <v>0</v>
      </c>
      <c r="R228" s="345">
        <v>0</v>
      </c>
      <c r="S228" s="155">
        <v>3920</v>
      </c>
      <c r="T228" s="155">
        <v>28420</v>
      </c>
      <c r="U228" s="155">
        <v>0</v>
      </c>
      <c r="V228" s="120" t="s">
        <v>1828</v>
      </c>
      <c r="W228" s="120" t="s">
        <v>1821</v>
      </c>
      <c r="X228" s="155">
        <v>0</v>
      </c>
      <c r="Y228" s="155">
        <v>3920</v>
      </c>
      <c r="Z228" s="156">
        <v>0</v>
      </c>
    </row>
    <row r="229" spans="2:26">
      <c r="B229" s="127" t="s">
        <v>1810</v>
      </c>
      <c r="C229" s="119" t="s">
        <v>1810</v>
      </c>
      <c r="D229" s="119" t="s">
        <v>1810</v>
      </c>
      <c r="E229" s="119" t="s">
        <v>1883</v>
      </c>
      <c r="F229" s="119" t="s">
        <v>1883</v>
      </c>
      <c r="G229" s="119" t="s">
        <v>1812</v>
      </c>
      <c r="H229" s="119" t="s">
        <v>2291</v>
      </c>
      <c r="I229" s="119" t="s">
        <v>2292</v>
      </c>
      <c r="J229" s="119" t="s">
        <v>2261</v>
      </c>
      <c r="K229" s="119" t="s">
        <v>1816</v>
      </c>
      <c r="L229" s="119" t="s">
        <v>1817</v>
      </c>
      <c r="M229" s="119" t="s">
        <v>1818</v>
      </c>
      <c r="N229" s="119" t="s">
        <v>1819</v>
      </c>
      <c r="O229" s="119" t="s">
        <v>2261</v>
      </c>
      <c r="P229" s="155">
        <v>88284.31</v>
      </c>
      <c r="Q229" s="155">
        <v>0</v>
      </c>
      <c r="R229" s="345">
        <v>0</v>
      </c>
      <c r="S229" s="155">
        <v>0</v>
      </c>
      <c r="T229" s="155">
        <v>88284.31</v>
      </c>
      <c r="U229" s="155">
        <v>0</v>
      </c>
      <c r="V229" s="120" t="s">
        <v>1820</v>
      </c>
      <c r="W229" s="120" t="s">
        <v>1821</v>
      </c>
      <c r="X229" s="155">
        <v>0</v>
      </c>
      <c r="Y229" s="155">
        <v>0</v>
      </c>
      <c r="Z229" s="156">
        <v>0</v>
      </c>
    </row>
    <row r="230" spans="2:26">
      <c r="B230" s="127" t="s">
        <v>1810</v>
      </c>
      <c r="C230" s="119" t="s">
        <v>1810</v>
      </c>
      <c r="D230" s="119" t="s">
        <v>1810</v>
      </c>
      <c r="E230" s="119" t="s">
        <v>1862</v>
      </c>
      <c r="F230" s="119" t="s">
        <v>1862</v>
      </c>
      <c r="G230" s="119" t="s">
        <v>1812</v>
      </c>
      <c r="H230" s="119" t="s">
        <v>2293</v>
      </c>
      <c r="I230" s="119" t="s">
        <v>2294</v>
      </c>
      <c r="J230" s="119" t="s">
        <v>2261</v>
      </c>
      <c r="K230" s="119" t="s">
        <v>1816</v>
      </c>
      <c r="L230" s="119" t="s">
        <v>1817</v>
      </c>
      <c r="M230" s="119" t="s">
        <v>1818</v>
      </c>
      <c r="N230" s="119" t="s">
        <v>1819</v>
      </c>
      <c r="O230" s="119" t="s">
        <v>2261</v>
      </c>
      <c r="P230" s="155">
        <v>72609.55</v>
      </c>
      <c r="Q230" s="155">
        <v>0</v>
      </c>
      <c r="R230" s="345">
        <v>0</v>
      </c>
      <c r="S230" s="155">
        <v>0</v>
      </c>
      <c r="T230" s="155">
        <v>72609.55</v>
      </c>
      <c r="U230" s="155">
        <v>0</v>
      </c>
      <c r="V230" s="120" t="s">
        <v>1820</v>
      </c>
      <c r="W230" s="120" t="s">
        <v>1821</v>
      </c>
      <c r="X230" s="155">
        <v>0</v>
      </c>
      <c r="Y230" s="155">
        <v>0</v>
      </c>
      <c r="Z230" s="156">
        <v>0</v>
      </c>
    </row>
    <row r="231" spans="2:26">
      <c r="B231" s="127" t="s">
        <v>1810</v>
      </c>
      <c r="C231" s="119" t="s">
        <v>1810</v>
      </c>
      <c r="D231" s="119" t="s">
        <v>1810</v>
      </c>
      <c r="E231" s="119" t="s">
        <v>1862</v>
      </c>
      <c r="F231" s="119" t="s">
        <v>1862</v>
      </c>
      <c r="G231" s="119" t="s">
        <v>1812</v>
      </c>
      <c r="H231" s="119" t="s">
        <v>2295</v>
      </c>
      <c r="I231" s="119" t="s">
        <v>2296</v>
      </c>
      <c r="J231" s="119" t="s">
        <v>2261</v>
      </c>
      <c r="K231" s="119" t="s">
        <v>1816</v>
      </c>
      <c r="L231" s="119" t="s">
        <v>1817</v>
      </c>
      <c r="M231" s="119" t="s">
        <v>1818</v>
      </c>
      <c r="N231" s="119" t="s">
        <v>1819</v>
      </c>
      <c r="O231" s="119" t="s">
        <v>2261</v>
      </c>
      <c r="P231" s="155">
        <v>16500</v>
      </c>
      <c r="Q231" s="155">
        <v>0</v>
      </c>
      <c r="R231" s="345">
        <v>0</v>
      </c>
      <c r="S231" s="155">
        <v>2640</v>
      </c>
      <c r="T231" s="155">
        <v>19140</v>
      </c>
      <c r="U231" s="155">
        <v>0</v>
      </c>
      <c r="V231" s="120" t="s">
        <v>1828</v>
      </c>
      <c r="W231" s="120" t="s">
        <v>1821</v>
      </c>
      <c r="X231" s="155">
        <v>0</v>
      </c>
      <c r="Y231" s="155">
        <v>2640</v>
      </c>
      <c r="Z231" s="156">
        <v>0</v>
      </c>
    </row>
    <row r="232" spans="2:26">
      <c r="B232" s="127" t="s">
        <v>1810</v>
      </c>
      <c r="C232" s="119" t="s">
        <v>1810</v>
      </c>
      <c r="D232" s="119" t="s">
        <v>1810</v>
      </c>
      <c r="E232" s="119" t="s">
        <v>1883</v>
      </c>
      <c r="F232" s="119" t="s">
        <v>1883</v>
      </c>
      <c r="G232" s="119" t="s">
        <v>1812</v>
      </c>
      <c r="H232" s="119" t="s">
        <v>2297</v>
      </c>
      <c r="I232" s="119" t="s">
        <v>2298</v>
      </c>
      <c r="J232" s="119" t="s">
        <v>2261</v>
      </c>
      <c r="K232" s="119" t="s">
        <v>1816</v>
      </c>
      <c r="L232" s="119" t="s">
        <v>1817</v>
      </c>
      <c r="M232" s="119" t="s">
        <v>1818</v>
      </c>
      <c r="N232" s="119" t="s">
        <v>1819</v>
      </c>
      <c r="O232" s="119" t="s">
        <v>2261</v>
      </c>
      <c r="P232" s="155">
        <v>88284.31</v>
      </c>
      <c r="Q232" s="155">
        <v>0</v>
      </c>
      <c r="R232" s="345">
        <v>0</v>
      </c>
      <c r="S232" s="155">
        <v>0</v>
      </c>
      <c r="T232" s="155">
        <v>88284.31</v>
      </c>
      <c r="U232" s="155">
        <v>0</v>
      </c>
      <c r="V232" s="120" t="s">
        <v>1820</v>
      </c>
      <c r="W232" s="120" t="s">
        <v>1821</v>
      </c>
      <c r="X232" s="155">
        <v>0</v>
      </c>
      <c r="Y232" s="155">
        <v>0</v>
      </c>
      <c r="Z232" s="156">
        <v>0</v>
      </c>
    </row>
    <row r="233" spans="2:26">
      <c r="B233" s="127" t="s">
        <v>1810</v>
      </c>
      <c r="C233" s="119" t="s">
        <v>1810</v>
      </c>
      <c r="D233" s="119" t="s">
        <v>1810</v>
      </c>
      <c r="F233" s="119" t="s">
        <v>391</v>
      </c>
      <c r="G233" s="119" t="s">
        <v>1812</v>
      </c>
      <c r="H233" s="119" t="s">
        <v>2299</v>
      </c>
      <c r="I233" s="119" t="s">
        <v>2300</v>
      </c>
      <c r="J233" s="119" t="s">
        <v>2261</v>
      </c>
      <c r="K233" s="119" t="s">
        <v>1816</v>
      </c>
      <c r="L233" s="119" t="s">
        <v>1817</v>
      </c>
      <c r="M233" s="119" t="s">
        <v>1818</v>
      </c>
      <c r="N233" s="119" t="s">
        <v>1819</v>
      </c>
      <c r="O233" s="119" t="s">
        <v>2261</v>
      </c>
      <c r="P233" s="155">
        <v>86969.65</v>
      </c>
      <c r="Q233" s="155">
        <v>0</v>
      </c>
      <c r="R233" s="345">
        <v>0</v>
      </c>
      <c r="S233" s="155">
        <v>0</v>
      </c>
      <c r="T233" s="155">
        <v>86969.65</v>
      </c>
      <c r="U233" s="155">
        <v>0</v>
      </c>
      <c r="V233" s="120" t="s">
        <v>1820</v>
      </c>
      <c r="W233" s="120" t="s">
        <v>1821</v>
      </c>
      <c r="X233" s="155">
        <v>0</v>
      </c>
      <c r="Y233" s="155">
        <v>0</v>
      </c>
      <c r="Z233" s="156">
        <v>0</v>
      </c>
    </row>
    <row r="234" spans="2:26">
      <c r="B234" s="127" t="s">
        <v>1810</v>
      </c>
      <c r="C234" s="119" t="s">
        <v>1810</v>
      </c>
      <c r="D234" s="119" t="s">
        <v>1810</v>
      </c>
      <c r="E234" s="119" t="s">
        <v>2301</v>
      </c>
      <c r="F234" s="119" t="s">
        <v>2301</v>
      </c>
      <c r="G234" s="119" t="s">
        <v>1812</v>
      </c>
      <c r="H234" s="119" t="s">
        <v>2302</v>
      </c>
      <c r="I234" s="119" t="s">
        <v>2303</v>
      </c>
      <c r="J234" s="119" t="s">
        <v>2304</v>
      </c>
      <c r="K234" s="119" t="s">
        <v>1816</v>
      </c>
      <c r="L234" s="119" t="s">
        <v>1817</v>
      </c>
      <c r="M234" s="119" t="s">
        <v>1818</v>
      </c>
      <c r="N234" s="119" t="s">
        <v>1819</v>
      </c>
      <c r="O234" s="119" t="s">
        <v>2304</v>
      </c>
      <c r="P234" s="155">
        <v>107641.04</v>
      </c>
      <c r="Q234" s="155">
        <v>0</v>
      </c>
      <c r="R234" s="345">
        <v>0</v>
      </c>
      <c r="S234" s="155">
        <v>0</v>
      </c>
      <c r="T234" s="155">
        <v>107641.04</v>
      </c>
      <c r="U234" s="155">
        <v>0</v>
      </c>
      <c r="V234" s="120" t="s">
        <v>1820</v>
      </c>
      <c r="W234" s="120" t="s">
        <v>1821</v>
      </c>
      <c r="X234" s="155">
        <v>0</v>
      </c>
      <c r="Y234" s="155">
        <v>0</v>
      </c>
      <c r="Z234" s="156">
        <v>0</v>
      </c>
    </row>
    <row r="235" spans="2:26">
      <c r="B235" s="127" t="s">
        <v>1810</v>
      </c>
      <c r="C235" s="119" t="s">
        <v>1810</v>
      </c>
      <c r="D235" s="119" t="s">
        <v>1810</v>
      </c>
      <c r="E235" s="119" t="s">
        <v>2305</v>
      </c>
      <c r="F235" s="119" t="s">
        <v>2305</v>
      </c>
      <c r="G235" s="119" t="s">
        <v>1812</v>
      </c>
      <c r="H235" s="119" t="s">
        <v>2306</v>
      </c>
      <c r="I235" s="119" t="s">
        <v>2307</v>
      </c>
      <c r="J235" s="119" t="s">
        <v>2304</v>
      </c>
      <c r="K235" s="119" t="s">
        <v>1816</v>
      </c>
      <c r="L235" s="119" t="s">
        <v>1817</v>
      </c>
      <c r="M235" s="119" t="s">
        <v>1818</v>
      </c>
      <c r="N235" s="119" t="s">
        <v>1819</v>
      </c>
      <c r="O235" s="119" t="s">
        <v>2304</v>
      </c>
      <c r="P235" s="155">
        <v>17595.169999999998</v>
      </c>
      <c r="Q235" s="155">
        <v>0</v>
      </c>
      <c r="R235" s="345">
        <v>0</v>
      </c>
      <c r="S235" s="155">
        <v>0</v>
      </c>
      <c r="T235" s="155">
        <v>17595.169999999998</v>
      </c>
      <c r="U235" s="155">
        <v>0</v>
      </c>
      <c r="V235" s="120" t="s">
        <v>1820</v>
      </c>
      <c r="W235" s="120" t="s">
        <v>1821</v>
      </c>
      <c r="X235" s="155">
        <v>0</v>
      </c>
      <c r="Y235" s="155">
        <v>0</v>
      </c>
      <c r="Z235" s="156">
        <v>0</v>
      </c>
    </row>
    <row r="236" spans="2:26">
      <c r="B236" s="127" t="s">
        <v>1810</v>
      </c>
      <c r="C236" s="119" t="s">
        <v>1810</v>
      </c>
      <c r="D236" s="119" t="s">
        <v>1810</v>
      </c>
      <c r="E236" s="119" t="s">
        <v>2305</v>
      </c>
      <c r="F236" s="119" t="s">
        <v>2305</v>
      </c>
      <c r="G236" s="119" t="s">
        <v>1812</v>
      </c>
      <c r="H236" s="119" t="s">
        <v>2308</v>
      </c>
      <c r="I236" s="119" t="s">
        <v>2309</v>
      </c>
      <c r="J236" s="119" t="s">
        <v>2304</v>
      </c>
      <c r="K236" s="119" t="s">
        <v>1816</v>
      </c>
      <c r="L236" s="119" t="s">
        <v>1817</v>
      </c>
      <c r="M236" s="119" t="s">
        <v>1818</v>
      </c>
      <c r="N236" s="119" t="s">
        <v>1819</v>
      </c>
      <c r="O236" s="119" t="s">
        <v>2304</v>
      </c>
      <c r="P236" s="155">
        <v>48645.47</v>
      </c>
      <c r="Q236" s="155">
        <v>0</v>
      </c>
      <c r="R236" s="345">
        <v>0</v>
      </c>
      <c r="S236" s="155">
        <v>0</v>
      </c>
      <c r="T236" s="155">
        <v>48645.47</v>
      </c>
      <c r="U236" s="155">
        <v>0</v>
      </c>
      <c r="V236" s="120" t="s">
        <v>1820</v>
      </c>
      <c r="W236" s="120" t="s">
        <v>1821</v>
      </c>
      <c r="X236" s="155">
        <v>0</v>
      </c>
      <c r="Y236" s="155">
        <v>0</v>
      </c>
      <c r="Z236" s="156">
        <v>0</v>
      </c>
    </row>
    <row r="237" spans="2:26">
      <c r="B237" s="127" t="s">
        <v>1810</v>
      </c>
      <c r="C237" s="119" t="s">
        <v>1810</v>
      </c>
      <c r="D237" s="119" t="s">
        <v>1810</v>
      </c>
      <c r="E237" s="119" t="s">
        <v>2305</v>
      </c>
      <c r="F237" s="119" t="s">
        <v>2305</v>
      </c>
      <c r="G237" s="119" t="s">
        <v>1812</v>
      </c>
      <c r="H237" s="119" t="s">
        <v>2310</v>
      </c>
      <c r="I237" s="119" t="s">
        <v>2311</v>
      </c>
      <c r="J237" s="119" t="s">
        <v>2304</v>
      </c>
      <c r="K237" s="119" t="s">
        <v>1816</v>
      </c>
      <c r="L237" s="119" t="s">
        <v>1817</v>
      </c>
      <c r="M237" s="119" t="s">
        <v>1818</v>
      </c>
      <c r="N237" s="119" t="s">
        <v>1819</v>
      </c>
      <c r="O237" s="119" t="s">
        <v>2304</v>
      </c>
      <c r="P237" s="155">
        <v>51750.5</v>
      </c>
      <c r="Q237" s="155">
        <v>0</v>
      </c>
      <c r="R237" s="345">
        <v>0</v>
      </c>
      <c r="S237" s="155">
        <v>0</v>
      </c>
      <c r="T237" s="155">
        <v>51750.5</v>
      </c>
      <c r="U237" s="155">
        <v>0</v>
      </c>
      <c r="V237" s="120" t="s">
        <v>1820</v>
      </c>
      <c r="W237" s="120" t="s">
        <v>1821</v>
      </c>
      <c r="X237" s="155">
        <v>0</v>
      </c>
      <c r="Y237" s="155">
        <v>0</v>
      </c>
      <c r="Z237" s="156">
        <v>0</v>
      </c>
    </row>
    <row r="238" spans="2:26">
      <c r="B238" s="127" t="s">
        <v>1810</v>
      </c>
      <c r="C238" s="119" t="s">
        <v>1810</v>
      </c>
      <c r="D238" s="119" t="s">
        <v>1810</v>
      </c>
      <c r="E238" s="119" t="s">
        <v>1825</v>
      </c>
      <c r="F238" s="119" t="s">
        <v>1825</v>
      </c>
      <c r="G238" s="119" t="s">
        <v>1812</v>
      </c>
      <c r="H238" s="119" t="s">
        <v>2312</v>
      </c>
      <c r="I238" s="119" t="s">
        <v>2313</v>
      </c>
      <c r="J238" s="119" t="s">
        <v>2304</v>
      </c>
      <c r="K238" s="119" t="s">
        <v>1816</v>
      </c>
      <c r="L238" s="119" t="s">
        <v>1817</v>
      </c>
      <c r="M238" s="119" t="s">
        <v>1818</v>
      </c>
      <c r="N238" s="119" t="s">
        <v>1819</v>
      </c>
      <c r="O238" s="119" t="s">
        <v>2304</v>
      </c>
      <c r="P238" s="155">
        <v>53800</v>
      </c>
      <c r="Q238" s="155">
        <v>0</v>
      </c>
      <c r="R238" s="345">
        <v>0</v>
      </c>
      <c r="S238" s="155">
        <v>8608</v>
      </c>
      <c r="T238" s="155">
        <v>62408</v>
      </c>
      <c r="U238" s="155">
        <v>0</v>
      </c>
      <c r="V238" s="120" t="s">
        <v>1828</v>
      </c>
      <c r="W238" s="120" t="s">
        <v>1821</v>
      </c>
      <c r="X238" s="155">
        <v>0</v>
      </c>
      <c r="Y238" s="155">
        <v>8608</v>
      </c>
      <c r="Z238" s="156">
        <v>0</v>
      </c>
    </row>
    <row r="239" spans="2:26">
      <c r="B239" s="127" t="s">
        <v>1810</v>
      </c>
      <c r="C239" s="119" t="s">
        <v>1810</v>
      </c>
      <c r="D239" s="119" t="s">
        <v>1810</v>
      </c>
      <c r="E239" s="119" t="s">
        <v>1825</v>
      </c>
      <c r="F239" s="119" t="s">
        <v>1825</v>
      </c>
      <c r="G239" s="119" t="s">
        <v>1812</v>
      </c>
      <c r="H239" s="119" t="s">
        <v>2314</v>
      </c>
      <c r="I239" s="119" t="s">
        <v>2315</v>
      </c>
      <c r="J239" s="119" t="s">
        <v>2304</v>
      </c>
      <c r="K239" s="119" t="s">
        <v>1816</v>
      </c>
      <c r="L239" s="119" t="s">
        <v>1817</v>
      </c>
      <c r="M239" s="119" t="s">
        <v>1818</v>
      </c>
      <c r="N239" s="119" t="s">
        <v>1819</v>
      </c>
      <c r="O239" s="119" t="s">
        <v>2304</v>
      </c>
      <c r="P239" s="155">
        <v>53800</v>
      </c>
      <c r="Q239" s="155">
        <v>0</v>
      </c>
      <c r="R239" s="345">
        <v>0</v>
      </c>
      <c r="S239" s="155">
        <v>8608</v>
      </c>
      <c r="T239" s="155">
        <v>62408</v>
      </c>
      <c r="U239" s="155">
        <v>0</v>
      </c>
      <c r="V239" s="120" t="s">
        <v>1828</v>
      </c>
      <c r="W239" s="120" t="s">
        <v>1821</v>
      </c>
      <c r="X239" s="155">
        <v>0</v>
      </c>
      <c r="Y239" s="155">
        <v>8608</v>
      </c>
      <c r="Z239" s="156">
        <v>0</v>
      </c>
    </row>
    <row r="240" spans="2:26">
      <c r="B240" s="127" t="s">
        <v>1810</v>
      </c>
      <c r="C240" s="119" t="s">
        <v>1810</v>
      </c>
      <c r="D240" s="119" t="s">
        <v>1810</v>
      </c>
      <c r="E240" s="119" t="s">
        <v>1825</v>
      </c>
      <c r="F240" s="119" t="s">
        <v>1825</v>
      </c>
      <c r="G240" s="119" t="s">
        <v>1812</v>
      </c>
      <c r="H240" s="119" t="s">
        <v>2316</v>
      </c>
      <c r="I240" s="119" t="s">
        <v>2317</v>
      </c>
      <c r="J240" s="119" t="s">
        <v>2304</v>
      </c>
      <c r="K240" s="119" t="s">
        <v>1816</v>
      </c>
      <c r="L240" s="119" t="s">
        <v>1817</v>
      </c>
      <c r="M240" s="119" t="s">
        <v>1818</v>
      </c>
      <c r="N240" s="119" t="s">
        <v>1819</v>
      </c>
      <c r="O240" s="119" t="s">
        <v>2304</v>
      </c>
      <c r="P240" s="155">
        <v>53800</v>
      </c>
      <c r="Q240" s="155">
        <v>0</v>
      </c>
      <c r="R240" s="345">
        <v>0</v>
      </c>
      <c r="S240" s="155">
        <v>8608</v>
      </c>
      <c r="T240" s="155">
        <v>62408</v>
      </c>
      <c r="U240" s="155">
        <v>0</v>
      </c>
      <c r="V240" s="120" t="s">
        <v>1828</v>
      </c>
      <c r="W240" s="120" t="s">
        <v>1821</v>
      </c>
      <c r="X240" s="155">
        <v>0</v>
      </c>
      <c r="Y240" s="155">
        <v>8608</v>
      </c>
      <c r="Z240" s="156">
        <v>0</v>
      </c>
    </row>
    <row r="241" spans="2:26">
      <c r="B241" s="127" t="s">
        <v>1810</v>
      </c>
      <c r="C241" s="119" t="s">
        <v>1810</v>
      </c>
      <c r="D241" s="119" t="s">
        <v>1810</v>
      </c>
      <c r="E241" s="119" t="s">
        <v>1825</v>
      </c>
      <c r="F241" s="119" t="s">
        <v>1825</v>
      </c>
      <c r="G241" s="119" t="s">
        <v>1812</v>
      </c>
      <c r="H241" s="119" t="s">
        <v>2318</v>
      </c>
      <c r="I241" s="119" t="s">
        <v>2319</v>
      </c>
      <c r="J241" s="119" t="s">
        <v>2304</v>
      </c>
      <c r="K241" s="119" t="s">
        <v>1816</v>
      </c>
      <c r="L241" s="119" t="s">
        <v>1817</v>
      </c>
      <c r="M241" s="119" t="s">
        <v>1818</v>
      </c>
      <c r="N241" s="119" t="s">
        <v>1819</v>
      </c>
      <c r="O241" s="119" t="s">
        <v>2304</v>
      </c>
      <c r="P241" s="155">
        <v>53800</v>
      </c>
      <c r="Q241" s="155">
        <v>0</v>
      </c>
      <c r="R241" s="345">
        <v>0</v>
      </c>
      <c r="S241" s="155">
        <v>8608</v>
      </c>
      <c r="T241" s="155">
        <v>62408</v>
      </c>
      <c r="U241" s="155">
        <v>0</v>
      </c>
      <c r="V241" s="120" t="s">
        <v>1828</v>
      </c>
      <c r="W241" s="120" t="s">
        <v>1821</v>
      </c>
      <c r="X241" s="155">
        <v>0</v>
      </c>
      <c r="Y241" s="155">
        <v>8608</v>
      </c>
      <c r="Z241" s="156">
        <v>0</v>
      </c>
    </row>
    <row r="242" spans="2:26">
      <c r="B242" s="127" t="s">
        <v>1810</v>
      </c>
      <c r="C242" s="119" t="s">
        <v>1810</v>
      </c>
      <c r="D242" s="119" t="s">
        <v>1810</v>
      </c>
      <c r="E242" s="119" t="s">
        <v>1825</v>
      </c>
      <c r="F242" s="119" t="s">
        <v>1825</v>
      </c>
      <c r="G242" s="119" t="s">
        <v>1812</v>
      </c>
      <c r="H242" s="119" t="s">
        <v>2320</v>
      </c>
      <c r="I242" s="119" t="s">
        <v>2321</v>
      </c>
      <c r="J242" s="119" t="s">
        <v>2304</v>
      </c>
      <c r="K242" s="119" t="s">
        <v>1816</v>
      </c>
      <c r="L242" s="119" t="s">
        <v>1817</v>
      </c>
      <c r="M242" s="119" t="s">
        <v>1818</v>
      </c>
      <c r="N242" s="119" t="s">
        <v>1819</v>
      </c>
      <c r="O242" s="119" t="s">
        <v>2304</v>
      </c>
      <c r="P242" s="155">
        <v>53800</v>
      </c>
      <c r="Q242" s="155">
        <v>0</v>
      </c>
      <c r="R242" s="345">
        <v>0</v>
      </c>
      <c r="S242" s="155">
        <v>8608</v>
      </c>
      <c r="T242" s="155">
        <v>62408</v>
      </c>
      <c r="U242" s="155">
        <v>0</v>
      </c>
      <c r="V242" s="120" t="s">
        <v>1828</v>
      </c>
      <c r="W242" s="120" t="s">
        <v>1821</v>
      </c>
      <c r="X242" s="155">
        <v>0</v>
      </c>
      <c r="Y242" s="155">
        <v>8608</v>
      </c>
      <c r="Z242" s="156">
        <v>0</v>
      </c>
    </row>
    <row r="243" spans="2:26">
      <c r="B243" s="127" t="s">
        <v>1810</v>
      </c>
      <c r="C243" s="119" t="s">
        <v>1810</v>
      </c>
      <c r="D243" s="119" t="s">
        <v>1810</v>
      </c>
      <c r="E243" s="119" t="s">
        <v>1825</v>
      </c>
      <c r="F243" s="119" t="s">
        <v>1825</v>
      </c>
      <c r="G243" s="119" t="s">
        <v>1812</v>
      </c>
      <c r="H243" s="119" t="s">
        <v>2322</v>
      </c>
      <c r="I243" s="119" t="s">
        <v>2323</v>
      </c>
      <c r="J243" s="119" t="s">
        <v>2304</v>
      </c>
      <c r="K243" s="119" t="s">
        <v>1816</v>
      </c>
      <c r="L243" s="119" t="s">
        <v>1817</v>
      </c>
      <c r="M243" s="119" t="s">
        <v>1818</v>
      </c>
      <c r="N243" s="119" t="s">
        <v>1819</v>
      </c>
      <c r="O243" s="119" t="s">
        <v>2304</v>
      </c>
      <c r="P243" s="155">
        <v>53800</v>
      </c>
      <c r="Q243" s="155">
        <v>0</v>
      </c>
      <c r="R243" s="345">
        <v>0</v>
      </c>
      <c r="S243" s="155">
        <v>8608</v>
      </c>
      <c r="T243" s="155">
        <v>62408</v>
      </c>
      <c r="U243" s="155">
        <v>0</v>
      </c>
      <c r="V243" s="120" t="s">
        <v>1828</v>
      </c>
      <c r="W243" s="120" t="s">
        <v>1821</v>
      </c>
      <c r="X243" s="155">
        <v>0</v>
      </c>
      <c r="Y243" s="155">
        <v>8608</v>
      </c>
      <c r="Z243" s="156">
        <v>0</v>
      </c>
    </row>
    <row r="244" spans="2:26">
      <c r="B244" s="127" t="s">
        <v>1810</v>
      </c>
      <c r="C244" s="119" t="s">
        <v>1810</v>
      </c>
      <c r="D244" s="119" t="s">
        <v>1810</v>
      </c>
      <c r="E244" s="119" t="s">
        <v>1833</v>
      </c>
      <c r="F244" s="119" t="s">
        <v>1833</v>
      </c>
      <c r="G244" s="119" t="s">
        <v>1812</v>
      </c>
      <c r="H244" s="119" t="s">
        <v>2324</v>
      </c>
      <c r="I244" s="119" t="s">
        <v>2325</v>
      </c>
      <c r="J244" s="119" t="s">
        <v>2304</v>
      </c>
      <c r="K244" s="119" t="s">
        <v>1816</v>
      </c>
      <c r="L244" s="119" t="s">
        <v>1817</v>
      </c>
      <c r="M244" s="119" t="s">
        <v>1818</v>
      </c>
      <c r="N244" s="119" t="s">
        <v>1819</v>
      </c>
      <c r="O244" s="119" t="s">
        <v>2304</v>
      </c>
      <c r="P244" s="155">
        <v>16000</v>
      </c>
      <c r="Q244" s="155">
        <v>0</v>
      </c>
      <c r="R244" s="345">
        <v>0</v>
      </c>
      <c r="S244" s="155">
        <v>2560</v>
      </c>
      <c r="T244" s="155">
        <v>18560</v>
      </c>
      <c r="U244" s="155">
        <v>0</v>
      </c>
      <c r="V244" s="120" t="s">
        <v>1828</v>
      </c>
      <c r="W244" s="120" t="s">
        <v>1821</v>
      </c>
      <c r="X244" s="155">
        <v>0</v>
      </c>
      <c r="Y244" s="155">
        <v>2560</v>
      </c>
      <c r="Z244" s="156">
        <v>0</v>
      </c>
    </row>
    <row r="245" spans="2:26">
      <c r="B245" s="127" t="s">
        <v>1810</v>
      </c>
      <c r="C245" s="119" t="s">
        <v>1810</v>
      </c>
      <c r="D245" s="119" t="s">
        <v>1810</v>
      </c>
      <c r="E245" s="119" t="s">
        <v>1833</v>
      </c>
      <c r="F245" s="119" t="s">
        <v>1833</v>
      </c>
      <c r="G245" s="119" t="s">
        <v>1812</v>
      </c>
      <c r="H245" s="119" t="s">
        <v>2326</v>
      </c>
      <c r="I245" s="119" t="s">
        <v>2327</v>
      </c>
      <c r="J245" s="119" t="s">
        <v>2304</v>
      </c>
      <c r="K245" s="119" t="s">
        <v>1816</v>
      </c>
      <c r="L245" s="119" t="s">
        <v>1817</v>
      </c>
      <c r="M245" s="119" t="s">
        <v>1818</v>
      </c>
      <c r="N245" s="119" t="s">
        <v>1819</v>
      </c>
      <c r="O245" s="119" t="s">
        <v>2304</v>
      </c>
      <c r="P245" s="155">
        <v>8000</v>
      </c>
      <c r="Q245" s="155">
        <v>0</v>
      </c>
      <c r="R245" s="345">
        <v>0</v>
      </c>
      <c r="S245" s="155">
        <v>1280</v>
      </c>
      <c r="T245" s="155">
        <v>9280</v>
      </c>
      <c r="U245" s="155">
        <v>0</v>
      </c>
      <c r="V245" s="120" t="s">
        <v>1828</v>
      </c>
      <c r="W245" s="120" t="s">
        <v>1821</v>
      </c>
      <c r="X245" s="155">
        <v>0</v>
      </c>
      <c r="Y245" s="155">
        <v>1280</v>
      </c>
      <c r="Z245" s="156">
        <v>0</v>
      </c>
    </row>
    <row r="246" spans="2:26">
      <c r="B246" s="127" t="s">
        <v>1810</v>
      </c>
      <c r="C246" s="119" t="s">
        <v>1810</v>
      </c>
      <c r="D246" s="119" t="s">
        <v>1810</v>
      </c>
      <c r="E246" s="119" t="s">
        <v>1838</v>
      </c>
      <c r="F246" s="119" t="s">
        <v>1838</v>
      </c>
      <c r="G246" s="119" t="s">
        <v>1812</v>
      </c>
      <c r="H246" s="119" t="s">
        <v>2328</v>
      </c>
      <c r="I246" s="119" t="s">
        <v>2329</v>
      </c>
      <c r="J246" s="119" t="s">
        <v>2304</v>
      </c>
      <c r="K246" s="119" t="s">
        <v>1816</v>
      </c>
      <c r="L246" s="119" t="s">
        <v>1817</v>
      </c>
      <c r="M246" s="119" t="s">
        <v>1818</v>
      </c>
      <c r="N246" s="119" t="s">
        <v>1819</v>
      </c>
      <c r="O246" s="119" t="s">
        <v>2304</v>
      </c>
      <c r="P246" s="155">
        <v>102258.99</v>
      </c>
      <c r="Q246" s="155">
        <v>0</v>
      </c>
      <c r="R246" s="345">
        <v>0</v>
      </c>
      <c r="S246" s="155">
        <v>0</v>
      </c>
      <c r="T246" s="155">
        <v>102258.99</v>
      </c>
      <c r="U246" s="155">
        <v>0</v>
      </c>
      <c r="V246" s="120" t="s">
        <v>1820</v>
      </c>
      <c r="W246" s="120" t="s">
        <v>1821</v>
      </c>
      <c r="X246" s="155">
        <v>0</v>
      </c>
      <c r="Y246" s="155">
        <v>0</v>
      </c>
      <c r="Z246" s="156">
        <v>0</v>
      </c>
    </row>
    <row r="247" spans="2:26">
      <c r="B247" s="127" t="s">
        <v>1810</v>
      </c>
      <c r="C247" s="119" t="s">
        <v>1810</v>
      </c>
      <c r="D247" s="119" t="s">
        <v>1810</v>
      </c>
      <c r="E247" s="119" t="s">
        <v>1838</v>
      </c>
      <c r="F247" s="119" t="s">
        <v>1838</v>
      </c>
      <c r="G247" s="119" t="s">
        <v>1812</v>
      </c>
      <c r="H247" s="119" t="s">
        <v>2330</v>
      </c>
      <c r="I247" s="119" t="s">
        <v>2331</v>
      </c>
      <c r="J247" s="119" t="s">
        <v>2304</v>
      </c>
      <c r="K247" s="119" t="s">
        <v>1816</v>
      </c>
      <c r="L247" s="119" t="s">
        <v>1817</v>
      </c>
      <c r="M247" s="119" t="s">
        <v>1818</v>
      </c>
      <c r="N247" s="119" t="s">
        <v>1819</v>
      </c>
      <c r="O247" s="119" t="s">
        <v>2304</v>
      </c>
      <c r="P247" s="155">
        <v>74934.720000000001</v>
      </c>
      <c r="Q247" s="155">
        <v>0</v>
      </c>
      <c r="R247" s="345">
        <v>0</v>
      </c>
      <c r="S247" s="155">
        <v>0</v>
      </c>
      <c r="T247" s="155">
        <v>74934.720000000001</v>
      </c>
      <c r="U247" s="155">
        <v>0</v>
      </c>
      <c r="V247" s="120" t="s">
        <v>1820</v>
      </c>
      <c r="W247" s="120" t="s">
        <v>1821</v>
      </c>
      <c r="X247" s="155">
        <v>0</v>
      </c>
      <c r="Y247" s="155">
        <v>0</v>
      </c>
      <c r="Z247" s="156">
        <v>0</v>
      </c>
    </row>
    <row r="248" spans="2:26">
      <c r="B248" s="127" t="s">
        <v>1810</v>
      </c>
      <c r="C248" s="119" t="s">
        <v>1810</v>
      </c>
      <c r="D248" s="119" t="s">
        <v>1810</v>
      </c>
      <c r="E248" s="119" t="s">
        <v>1838</v>
      </c>
      <c r="F248" s="119" t="s">
        <v>1838</v>
      </c>
      <c r="G248" s="119" t="s">
        <v>1812</v>
      </c>
      <c r="H248" s="119" t="s">
        <v>2332</v>
      </c>
      <c r="I248" s="119" t="s">
        <v>2333</v>
      </c>
      <c r="J248" s="119" t="s">
        <v>2304</v>
      </c>
      <c r="K248" s="119" t="s">
        <v>1816</v>
      </c>
      <c r="L248" s="119" t="s">
        <v>1817</v>
      </c>
      <c r="M248" s="119" t="s">
        <v>1818</v>
      </c>
      <c r="N248" s="119" t="s">
        <v>1819</v>
      </c>
      <c r="O248" s="119" t="s">
        <v>2304</v>
      </c>
      <c r="P248" s="155">
        <v>74934.720000000001</v>
      </c>
      <c r="Q248" s="155">
        <v>0</v>
      </c>
      <c r="R248" s="345">
        <v>0</v>
      </c>
      <c r="S248" s="155">
        <v>0</v>
      </c>
      <c r="T248" s="155">
        <v>74934.720000000001</v>
      </c>
      <c r="U248" s="155">
        <v>0</v>
      </c>
      <c r="V248" s="120" t="s">
        <v>1820</v>
      </c>
      <c r="W248" s="120" t="s">
        <v>1821</v>
      </c>
      <c r="X248" s="155">
        <v>0</v>
      </c>
      <c r="Y248" s="155">
        <v>0</v>
      </c>
      <c r="Z248" s="156">
        <v>0</v>
      </c>
    </row>
    <row r="249" spans="2:26">
      <c r="B249" s="127" t="s">
        <v>1810</v>
      </c>
      <c r="C249" s="119" t="s">
        <v>1810</v>
      </c>
      <c r="D249" s="119" t="s">
        <v>1810</v>
      </c>
      <c r="E249" s="119" t="s">
        <v>1838</v>
      </c>
      <c r="F249" s="119" t="s">
        <v>1838</v>
      </c>
      <c r="G249" s="119" t="s">
        <v>1812</v>
      </c>
      <c r="H249" s="119" t="s">
        <v>2334</v>
      </c>
      <c r="I249" s="119" t="s">
        <v>2335</v>
      </c>
      <c r="J249" s="119" t="s">
        <v>2304</v>
      </c>
      <c r="K249" s="119" t="s">
        <v>1816</v>
      </c>
      <c r="L249" s="119" t="s">
        <v>1817</v>
      </c>
      <c r="M249" s="119" t="s">
        <v>1818</v>
      </c>
      <c r="N249" s="119" t="s">
        <v>1819</v>
      </c>
      <c r="O249" s="119" t="s">
        <v>2304</v>
      </c>
      <c r="P249" s="155">
        <v>74934.720000000001</v>
      </c>
      <c r="Q249" s="155">
        <v>0</v>
      </c>
      <c r="R249" s="345">
        <v>0</v>
      </c>
      <c r="S249" s="155">
        <v>0</v>
      </c>
      <c r="T249" s="155">
        <v>74934.720000000001</v>
      </c>
      <c r="U249" s="155">
        <v>0</v>
      </c>
      <c r="V249" s="120" t="s">
        <v>1820</v>
      </c>
      <c r="W249" s="120" t="s">
        <v>1821</v>
      </c>
      <c r="X249" s="155">
        <v>0</v>
      </c>
      <c r="Y249" s="155">
        <v>0</v>
      </c>
      <c r="Z249" s="156">
        <v>0</v>
      </c>
    </row>
    <row r="250" spans="2:26">
      <c r="B250" s="127" t="s">
        <v>1810</v>
      </c>
      <c r="C250" s="119" t="s">
        <v>1810</v>
      </c>
      <c r="D250" s="119" t="s">
        <v>1810</v>
      </c>
      <c r="E250" s="119" t="s">
        <v>1838</v>
      </c>
      <c r="F250" s="119" t="s">
        <v>1838</v>
      </c>
      <c r="G250" s="119" t="s">
        <v>1812</v>
      </c>
      <c r="H250" s="119" t="s">
        <v>2336</v>
      </c>
      <c r="I250" s="119" t="s">
        <v>2337</v>
      </c>
      <c r="J250" s="119" t="s">
        <v>2304</v>
      </c>
      <c r="K250" s="119" t="s">
        <v>1816</v>
      </c>
      <c r="L250" s="119" t="s">
        <v>1817</v>
      </c>
      <c r="M250" s="119" t="s">
        <v>1818</v>
      </c>
      <c r="N250" s="119" t="s">
        <v>1819</v>
      </c>
      <c r="O250" s="119" t="s">
        <v>2304</v>
      </c>
      <c r="P250" s="155">
        <v>84042.81</v>
      </c>
      <c r="Q250" s="155">
        <v>0</v>
      </c>
      <c r="R250" s="345">
        <v>0</v>
      </c>
      <c r="S250" s="155">
        <v>0</v>
      </c>
      <c r="T250" s="155">
        <v>84042.81</v>
      </c>
      <c r="U250" s="155">
        <v>0</v>
      </c>
      <c r="V250" s="120" t="s">
        <v>1820</v>
      </c>
      <c r="W250" s="120" t="s">
        <v>1821</v>
      </c>
      <c r="X250" s="155">
        <v>0</v>
      </c>
      <c r="Y250" s="155">
        <v>0</v>
      </c>
      <c r="Z250" s="156">
        <v>0</v>
      </c>
    </row>
    <row r="251" spans="2:26">
      <c r="B251" s="127" t="s">
        <v>1810</v>
      </c>
      <c r="C251" s="119" t="s">
        <v>1810</v>
      </c>
      <c r="D251" s="119" t="s">
        <v>1810</v>
      </c>
      <c r="E251" s="119" t="s">
        <v>1838</v>
      </c>
      <c r="F251" s="119" t="s">
        <v>1838</v>
      </c>
      <c r="G251" s="119" t="s">
        <v>1812</v>
      </c>
      <c r="H251" s="119" t="s">
        <v>2338</v>
      </c>
      <c r="I251" s="119" t="s">
        <v>2339</v>
      </c>
      <c r="J251" s="119" t="s">
        <v>2304</v>
      </c>
      <c r="K251" s="119" t="s">
        <v>1816</v>
      </c>
      <c r="L251" s="119" t="s">
        <v>1817</v>
      </c>
      <c r="M251" s="119" t="s">
        <v>1818</v>
      </c>
      <c r="N251" s="119" t="s">
        <v>1819</v>
      </c>
      <c r="O251" s="119" t="s">
        <v>2304</v>
      </c>
      <c r="P251" s="155">
        <v>80730.78</v>
      </c>
      <c r="Q251" s="155">
        <v>0</v>
      </c>
      <c r="R251" s="345">
        <v>0</v>
      </c>
      <c r="S251" s="155">
        <v>0</v>
      </c>
      <c r="T251" s="155">
        <v>80730.78</v>
      </c>
      <c r="U251" s="155">
        <v>0</v>
      </c>
      <c r="V251" s="120" t="s">
        <v>1820</v>
      </c>
      <c r="W251" s="120" t="s">
        <v>1821</v>
      </c>
      <c r="X251" s="155">
        <v>0</v>
      </c>
      <c r="Y251" s="155">
        <v>0</v>
      </c>
      <c r="Z251" s="156">
        <v>0</v>
      </c>
    </row>
    <row r="252" spans="2:26">
      <c r="B252" s="127" t="s">
        <v>1810</v>
      </c>
      <c r="C252" s="119" t="s">
        <v>1810</v>
      </c>
      <c r="D252" s="119" t="s">
        <v>1810</v>
      </c>
      <c r="E252" s="119" t="s">
        <v>1838</v>
      </c>
      <c r="F252" s="119" t="s">
        <v>1838</v>
      </c>
      <c r="G252" s="119" t="s">
        <v>1812</v>
      </c>
      <c r="H252" s="119" t="s">
        <v>2340</v>
      </c>
      <c r="I252" s="119" t="s">
        <v>2341</v>
      </c>
      <c r="J252" s="119" t="s">
        <v>2304</v>
      </c>
      <c r="K252" s="119" t="s">
        <v>1816</v>
      </c>
      <c r="L252" s="119" t="s">
        <v>1817</v>
      </c>
      <c r="M252" s="119" t="s">
        <v>1818</v>
      </c>
      <c r="N252" s="119" t="s">
        <v>1819</v>
      </c>
      <c r="O252" s="119" t="s">
        <v>2304</v>
      </c>
      <c r="P252" s="155">
        <v>101430.98</v>
      </c>
      <c r="Q252" s="155">
        <v>0</v>
      </c>
      <c r="R252" s="345">
        <v>0</v>
      </c>
      <c r="S252" s="155">
        <v>0</v>
      </c>
      <c r="T252" s="155">
        <v>101430.98</v>
      </c>
      <c r="U252" s="155">
        <v>0</v>
      </c>
      <c r="V252" s="120" t="s">
        <v>1820</v>
      </c>
      <c r="W252" s="120" t="s">
        <v>1821</v>
      </c>
      <c r="X252" s="155">
        <v>0</v>
      </c>
      <c r="Y252" s="155">
        <v>0</v>
      </c>
      <c r="Z252" s="156">
        <v>0</v>
      </c>
    </row>
    <row r="253" spans="2:26">
      <c r="B253" s="127" t="s">
        <v>1810</v>
      </c>
      <c r="C253" s="119" t="s">
        <v>1810</v>
      </c>
      <c r="D253" s="119" t="s">
        <v>1810</v>
      </c>
      <c r="E253" s="119" t="s">
        <v>370</v>
      </c>
      <c r="F253" s="119" t="s">
        <v>370</v>
      </c>
      <c r="G253" s="119" t="s">
        <v>1812</v>
      </c>
      <c r="H253" s="119" t="s">
        <v>2342</v>
      </c>
      <c r="I253" s="119" t="s">
        <v>2343</v>
      </c>
      <c r="J253" s="119" t="s">
        <v>2304</v>
      </c>
      <c r="K253" s="119" t="s">
        <v>1816</v>
      </c>
      <c r="L253" s="119" t="s">
        <v>1817</v>
      </c>
      <c r="M253" s="119" t="s">
        <v>1818</v>
      </c>
      <c r="N253" s="119" t="s">
        <v>1819</v>
      </c>
      <c r="O253" s="119" t="s">
        <v>2304</v>
      </c>
      <c r="P253" s="155">
        <v>74313.72</v>
      </c>
      <c r="Q253" s="155">
        <v>0</v>
      </c>
      <c r="R253" s="345">
        <v>0</v>
      </c>
      <c r="S253" s="155">
        <v>0</v>
      </c>
      <c r="T253" s="155">
        <v>74313.72</v>
      </c>
      <c r="U253" s="155">
        <v>0</v>
      </c>
      <c r="V253" s="120" t="s">
        <v>1820</v>
      </c>
      <c r="W253" s="120" t="s">
        <v>1821</v>
      </c>
      <c r="X253" s="155">
        <v>0</v>
      </c>
      <c r="Y253" s="155">
        <v>0</v>
      </c>
      <c r="Z253" s="156">
        <v>0</v>
      </c>
    </row>
    <row r="254" spans="2:26">
      <c r="B254" s="127" t="s">
        <v>1810</v>
      </c>
      <c r="C254" s="119" t="s">
        <v>1810</v>
      </c>
      <c r="D254" s="119" t="s">
        <v>1810</v>
      </c>
      <c r="E254" s="119" t="s">
        <v>1843</v>
      </c>
      <c r="F254" s="119" t="s">
        <v>1843</v>
      </c>
      <c r="G254" s="119" t="s">
        <v>1812</v>
      </c>
      <c r="H254" s="119" t="s">
        <v>2344</v>
      </c>
      <c r="I254" s="119" t="s">
        <v>2345</v>
      </c>
      <c r="J254" s="119" t="s">
        <v>2304</v>
      </c>
      <c r="K254" s="119" t="s">
        <v>1816</v>
      </c>
      <c r="L254" s="119" t="s">
        <v>1817</v>
      </c>
      <c r="M254" s="119" t="s">
        <v>1818</v>
      </c>
      <c r="N254" s="119" t="s">
        <v>1819</v>
      </c>
      <c r="O254" s="119" t="s">
        <v>2304</v>
      </c>
      <c r="P254" s="155">
        <v>34155.33</v>
      </c>
      <c r="Q254" s="155">
        <v>0</v>
      </c>
      <c r="R254" s="345">
        <v>0</v>
      </c>
      <c r="S254" s="155">
        <v>0</v>
      </c>
      <c r="T254" s="155">
        <v>34155.33</v>
      </c>
      <c r="U254" s="155">
        <v>0</v>
      </c>
      <c r="V254" s="120" t="s">
        <v>1820</v>
      </c>
      <c r="W254" s="120" t="s">
        <v>1821</v>
      </c>
      <c r="X254" s="155">
        <v>0</v>
      </c>
      <c r="Y254" s="155">
        <v>0</v>
      </c>
      <c r="Z254" s="156">
        <v>0</v>
      </c>
    </row>
    <row r="255" spans="2:26">
      <c r="B255" s="127" t="s">
        <v>1810</v>
      </c>
      <c r="C255" s="119" t="s">
        <v>1810</v>
      </c>
      <c r="D255" s="119" t="s">
        <v>1810</v>
      </c>
      <c r="E255" s="119" t="s">
        <v>1843</v>
      </c>
      <c r="F255" s="119" t="s">
        <v>1843</v>
      </c>
      <c r="G255" s="119" t="s">
        <v>1812</v>
      </c>
      <c r="H255" s="119" t="s">
        <v>2346</v>
      </c>
      <c r="I255" s="119" t="s">
        <v>2347</v>
      </c>
      <c r="J255" s="119" t="s">
        <v>2304</v>
      </c>
      <c r="K255" s="119" t="s">
        <v>1816</v>
      </c>
      <c r="L255" s="119" t="s">
        <v>1817</v>
      </c>
      <c r="M255" s="119" t="s">
        <v>1818</v>
      </c>
      <c r="N255" s="119" t="s">
        <v>1819</v>
      </c>
      <c r="O255" s="119" t="s">
        <v>2304</v>
      </c>
      <c r="P255" s="155">
        <v>31671.31</v>
      </c>
      <c r="Q255" s="155">
        <v>0</v>
      </c>
      <c r="R255" s="345">
        <v>0</v>
      </c>
      <c r="S255" s="155">
        <v>0</v>
      </c>
      <c r="T255" s="155">
        <v>31671.31</v>
      </c>
      <c r="U255" s="155">
        <v>0</v>
      </c>
      <c r="V255" s="120" t="s">
        <v>1820</v>
      </c>
      <c r="W255" s="120" t="s">
        <v>1821</v>
      </c>
      <c r="X255" s="155">
        <v>0</v>
      </c>
      <c r="Y255" s="155">
        <v>0</v>
      </c>
      <c r="Z255" s="156">
        <v>0</v>
      </c>
    </row>
    <row r="256" spans="2:26">
      <c r="B256" s="127" t="s">
        <v>1810</v>
      </c>
      <c r="C256" s="119" t="s">
        <v>1810</v>
      </c>
      <c r="D256" s="119" t="s">
        <v>1810</v>
      </c>
      <c r="E256" s="119" t="s">
        <v>1843</v>
      </c>
      <c r="F256" s="119" t="s">
        <v>1843</v>
      </c>
      <c r="G256" s="119" t="s">
        <v>1812</v>
      </c>
      <c r="H256" s="119" t="s">
        <v>2348</v>
      </c>
      <c r="I256" s="119" t="s">
        <v>2349</v>
      </c>
      <c r="J256" s="119" t="s">
        <v>2304</v>
      </c>
      <c r="K256" s="119" t="s">
        <v>1816</v>
      </c>
      <c r="L256" s="119" t="s">
        <v>1817</v>
      </c>
      <c r="M256" s="119" t="s">
        <v>1818</v>
      </c>
      <c r="N256" s="119" t="s">
        <v>1819</v>
      </c>
      <c r="O256" s="119" t="s">
        <v>2304</v>
      </c>
      <c r="P256" s="155">
        <v>33120.32</v>
      </c>
      <c r="Q256" s="155">
        <v>0</v>
      </c>
      <c r="R256" s="345">
        <v>0</v>
      </c>
      <c r="S256" s="155">
        <v>0</v>
      </c>
      <c r="T256" s="155">
        <v>33120.32</v>
      </c>
      <c r="U256" s="155">
        <v>0</v>
      </c>
      <c r="V256" s="120" t="s">
        <v>1820</v>
      </c>
      <c r="W256" s="120" t="s">
        <v>1821</v>
      </c>
      <c r="X256" s="155">
        <v>0</v>
      </c>
      <c r="Y256" s="155">
        <v>0</v>
      </c>
      <c r="Z256" s="156">
        <v>0</v>
      </c>
    </row>
    <row r="257" spans="2:26">
      <c r="B257" s="127" t="s">
        <v>1810</v>
      </c>
      <c r="C257" s="119" t="s">
        <v>1810</v>
      </c>
      <c r="D257" s="119" t="s">
        <v>1810</v>
      </c>
      <c r="E257" s="119" t="s">
        <v>1843</v>
      </c>
      <c r="F257" s="119" t="s">
        <v>1843</v>
      </c>
      <c r="G257" s="119" t="s">
        <v>1812</v>
      </c>
      <c r="H257" s="119" t="s">
        <v>2350</v>
      </c>
      <c r="I257" s="119" t="s">
        <v>2351</v>
      </c>
      <c r="J257" s="119" t="s">
        <v>2304</v>
      </c>
      <c r="K257" s="119" t="s">
        <v>1816</v>
      </c>
      <c r="L257" s="119" t="s">
        <v>1817</v>
      </c>
      <c r="M257" s="119" t="s">
        <v>1818</v>
      </c>
      <c r="N257" s="119" t="s">
        <v>1819</v>
      </c>
      <c r="O257" s="119" t="s">
        <v>2304</v>
      </c>
      <c r="P257" s="155">
        <v>32085.31</v>
      </c>
      <c r="Q257" s="155">
        <v>0</v>
      </c>
      <c r="R257" s="345">
        <v>0</v>
      </c>
      <c r="S257" s="155">
        <v>0</v>
      </c>
      <c r="T257" s="155">
        <v>32085.31</v>
      </c>
      <c r="U257" s="155">
        <v>0</v>
      </c>
      <c r="V257" s="120" t="s">
        <v>1820</v>
      </c>
      <c r="W257" s="120" t="s">
        <v>1821</v>
      </c>
      <c r="X257" s="155">
        <v>0</v>
      </c>
      <c r="Y257" s="155">
        <v>0</v>
      </c>
      <c r="Z257" s="156">
        <v>0</v>
      </c>
    </row>
    <row r="258" spans="2:26">
      <c r="B258" s="127" t="s">
        <v>1810</v>
      </c>
      <c r="C258" s="119" t="s">
        <v>1810</v>
      </c>
      <c r="D258" s="119" t="s">
        <v>1810</v>
      </c>
      <c r="E258" s="119" t="s">
        <v>1843</v>
      </c>
      <c r="F258" s="119" t="s">
        <v>1843</v>
      </c>
      <c r="G258" s="119" t="s">
        <v>1812</v>
      </c>
      <c r="H258" s="119" t="s">
        <v>2352</v>
      </c>
      <c r="I258" s="119" t="s">
        <v>2353</v>
      </c>
      <c r="J258" s="119" t="s">
        <v>2304</v>
      </c>
      <c r="K258" s="119" t="s">
        <v>1816</v>
      </c>
      <c r="L258" s="119" t="s">
        <v>1817</v>
      </c>
      <c r="M258" s="119" t="s">
        <v>1818</v>
      </c>
      <c r="N258" s="119" t="s">
        <v>1819</v>
      </c>
      <c r="O258" s="119" t="s">
        <v>2304</v>
      </c>
      <c r="P258" s="155">
        <v>43470.42</v>
      </c>
      <c r="Q258" s="155">
        <v>0</v>
      </c>
      <c r="R258" s="345">
        <v>0</v>
      </c>
      <c r="S258" s="155">
        <v>0</v>
      </c>
      <c r="T258" s="155">
        <v>43470.42</v>
      </c>
      <c r="U258" s="155">
        <v>0</v>
      </c>
      <c r="V258" s="120" t="s">
        <v>1820</v>
      </c>
      <c r="W258" s="120" t="s">
        <v>1821</v>
      </c>
      <c r="X258" s="155">
        <v>0</v>
      </c>
      <c r="Y258" s="155">
        <v>0</v>
      </c>
      <c r="Z258" s="156">
        <v>0</v>
      </c>
    </row>
    <row r="259" spans="2:26">
      <c r="B259" s="127" t="s">
        <v>1810</v>
      </c>
      <c r="C259" s="119" t="s">
        <v>1810</v>
      </c>
      <c r="D259" s="119" t="s">
        <v>1810</v>
      </c>
      <c r="E259" s="119" t="s">
        <v>1923</v>
      </c>
      <c r="F259" s="119" t="s">
        <v>1923</v>
      </c>
      <c r="G259" s="119" t="s">
        <v>1812</v>
      </c>
      <c r="H259" s="119" t="s">
        <v>2354</v>
      </c>
      <c r="I259" s="119" t="s">
        <v>2355</v>
      </c>
      <c r="J259" s="119" t="s">
        <v>2304</v>
      </c>
      <c r="K259" s="119" t="s">
        <v>1816</v>
      </c>
      <c r="L259" s="119" t="s">
        <v>1817</v>
      </c>
      <c r="M259" s="119" t="s">
        <v>1818</v>
      </c>
      <c r="N259" s="119" t="s">
        <v>1819</v>
      </c>
      <c r="O259" s="119" t="s">
        <v>2304</v>
      </c>
      <c r="P259" s="155">
        <v>460</v>
      </c>
      <c r="Q259" s="155">
        <v>0</v>
      </c>
      <c r="R259" s="345">
        <v>0</v>
      </c>
      <c r="S259" s="155">
        <v>73.599999999999994</v>
      </c>
      <c r="T259" s="155">
        <v>533.6</v>
      </c>
      <c r="U259" s="155">
        <v>0</v>
      </c>
      <c r="V259" s="120" t="s">
        <v>1828</v>
      </c>
      <c r="W259" s="120" t="s">
        <v>1821</v>
      </c>
      <c r="X259" s="155">
        <v>0</v>
      </c>
      <c r="Y259" s="155">
        <v>73.599999999999994</v>
      </c>
      <c r="Z259" s="156">
        <v>0</v>
      </c>
    </row>
    <row r="260" spans="2:26">
      <c r="B260" s="127" t="s">
        <v>1810</v>
      </c>
      <c r="C260" s="119" t="s">
        <v>1810</v>
      </c>
      <c r="D260" s="119" t="s">
        <v>1810</v>
      </c>
      <c r="E260" s="119" t="s">
        <v>1923</v>
      </c>
      <c r="F260" s="119" t="s">
        <v>1923</v>
      </c>
      <c r="G260" s="119" t="s">
        <v>1812</v>
      </c>
      <c r="H260" s="119" t="s">
        <v>2356</v>
      </c>
      <c r="I260" s="119" t="s">
        <v>2357</v>
      </c>
      <c r="J260" s="119" t="s">
        <v>2304</v>
      </c>
      <c r="K260" s="119" t="s">
        <v>1816</v>
      </c>
      <c r="L260" s="119" t="s">
        <v>1817</v>
      </c>
      <c r="M260" s="119" t="s">
        <v>1818</v>
      </c>
      <c r="N260" s="119" t="s">
        <v>1819</v>
      </c>
      <c r="O260" s="119" t="s">
        <v>2304</v>
      </c>
      <c r="P260" s="155">
        <v>2040</v>
      </c>
      <c r="Q260" s="155">
        <v>0</v>
      </c>
      <c r="R260" s="345">
        <v>0</v>
      </c>
      <c r="S260" s="155">
        <v>326.39999999999998</v>
      </c>
      <c r="T260" s="155">
        <v>2366.4</v>
      </c>
      <c r="U260" s="155">
        <v>0</v>
      </c>
      <c r="V260" s="120" t="s">
        <v>1828</v>
      </c>
      <c r="W260" s="120" t="s">
        <v>1821</v>
      </c>
      <c r="X260" s="155">
        <v>0</v>
      </c>
      <c r="Y260" s="155">
        <v>326.39999999999998</v>
      </c>
      <c r="Z260" s="156">
        <v>0</v>
      </c>
    </row>
    <row r="261" spans="2:26">
      <c r="B261" s="127" t="s">
        <v>1810</v>
      </c>
      <c r="C261" s="119" t="s">
        <v>1810</v>
      </c>
      <c r="D261" s="119" t="s">
        <v>1810</v>
      </c>
      <c r="E261" s="119" t="s">
        <v>1923</v>
      </c>
      <c r="F261" s="119" t="s">
        <v>1923</v>
      </c>
      <c r="G261" s="119" t="s">
        <v>1812</v>
      </c>
      <c r="H261" s="119" t="s">
        <v>2358</v>
      </c>
      <c r="I261" s="119" t="s">
        <v>2359</v>
      </c>
      <c r="J261" s="119" t="s">
        <v>2304</v>
      </c>
      <c r="K261" s="119" t="s">
        <v>1816</v>
      </c>
      <c r="L261" s="119" t="s">
        <v>1817</v>
      </c>
      <c r="M261" s="119" t="s">
        <v>1818</v>
      </c>
      <c r="N261" s="119" t="s">
        <v>1819</v>
      </c>
      <c r="O261" s="119" t="s">
        <v>2304</v>
      </c>
      <c r="P261" s="155">
        <v>1040</v>
      </c>
      <c r="Q261" s="155">
        <v>0</v>
      </c>
      <c r="R261" s="345">
        <v>0</v>
      </c>
      <c r="S261" s="155">
        <v>166.4</v>
      </c>
      <c r="T261" s="155">
        <v>1206.4000000000001</v>
      </c>
      <c r="U261" s="155">
        <v>0</v>
      </c>
      <c r="V261" s="120" t="s">
        <v>1828</v>
      </c>
      <c r="W261" s="120" t="s">
        <v>1821</v>
      </c>
      <c r="X261" s="155">
        <v>0</v>
      </c>
      <c r="Y261" s="155">
        <v>166.4</v>
      </c>
      <c r="Z261" s="156">
        <v>0</v>
      </c>
    </row>
    <row r="262" spans="2:26">
      <c r="B262" s="127" t="s">
        <v>1810</v>
      </c>
      <c r="C262" s="119" t="s">
        <v>1810</v>
      </c>
      <c r="D262" s="119" t="s">
        <v>1810</v>
      </c>
      <c r="E262" s="119" t="s">
        <v>1923</v>
      </c>
      <c r="F262" s="119" t="s">
        <v>1923</v>
      </c>
      <c r="G262" s="119" t="s">
        <v>1812</v>
      </c>
      <c r="H262" s="119" t="s">
        <v>2360</v>
      </c>
      <c r="I262" s="119" t="s">
        <v>2361</v>
      </c>
      <c r="J262" s="119" t="s">
        <v>2304</v>
      </c>
      <c r="K262" s="119" t="s">
        <v>1816</v>
      </c>
      <c r="L262" s="119" t="s">
        <v>1817</v>
      </c>
      <c r="M262" s="119" t="s">
        <v>1818</v>
      </c>
      <c r="N262" s="119" t="s">
        <v>1819</v>
      </c>
      <c r="O262" s="119" t="s">
        <v>2304</v>
      </c>
      <c r="P262" s="155">
        <v>870</v>
      </c>
      <c r="Q262" s="155">
        <v>0</v>
      </c>
      <c r="R262" s="345">
        <v>0</v>
      </c>
      <c r="S262" s="155">
        <v>139.19999999999999</v>
      </c>
      <c r="T262" s="155">
        <v>1009.2</v>
      </c>
      <c r="U262" s="155">
        <v>0</v>
      </c>
      <c r="V262" s="120" t="s">
        <v>1828</v>
      </c>
      <c r="W262" s="120" t="s">
        <v>1821</v>
      </c>
      <c r="X262" s="155">
        <v>0</v>
      </c>
      <c r="Y262" s="155">
        <v>139.19999999999999</v>
      </c>
      <c r="Z262" s="156">
        <v>0</v>
      </c>
    </row>
    <row r="263" spans="2:26">
      <c r="B263" s="127" t="s">
        <v>1810</v>
      </c>
      <c r="C263" s="119" t="s">
        <v>1810</v>
      </c>
      <c r="D263" s="119" t="s">
        <v>1810</v>
      </c>
      <c r="E263" s="119" t="s">
        <v>1923</v>
      </c>
      <c r="F263" s="119" t="s">
        <v>1923</v>
      </c>
      <c r="G263" s="119" t="s">
        <v>1812</v>
      </c>
      <c r="H263" s="119" t="s">
        <v>2362</v>
      </c>
      <c r="I263" s="119" t="s">
        <v>2363</v>
      </c>
      <c r="J263" s="119" t="s">
        <v>2304</v>
      </c>
      <c r="K263" s="119" t="s">
        <v>1816</v>
      </c>
      <c r="L263" s="119" t="s">
        <v>1817</v>
      </c>
      <c r="M263" s="119" t="s">
        <v>1818</v>
      </c>
      <c r="N263" s="119" t="s">
        <v>1819</v>
      </c>
      <c r="O263" s="119" t="s">
        <v>2304</v>
      </c>
      <c r="P263" s="155">
        <v>1210</v>
      </c>
      <c r="Q263" s="155">
        <v>0</v>
      </c>
      <c r="R263" s="345">
        <v>0</v>
      </c>
      <c r="S263" s="155">
        <v>193.6</v>
      </c>
      <c r="T263" s="155">
        <v>1403.6</v>
      </c>
      <c r="U263" s="155">
        <v>0</v>
      </c>
      <c r="V263" s="120" t="s">
        <v>1828</v>
      </c>
      <c r="W263" s="120" t="s">
        <v>1821</v>
      </c>
      <c r="X263" s="155">
        <v>0</v>
      </c>
      <c r="Y263" s="155">
        <v>193.6</v>
      </c>
      <c r="Z263" s="156">
        <v>0</v>
      </c>
    </row>
    <row r="264" spans="2:26">
      <c r="B264" s="127" t="s">
        <v>1810</v>
      </c>
      <c r="C264" s="119" t="s">
        <v>1810</v>
      </c>
      <c r="D264" s="119" t="s">
        <v>1810</v>
      </c>
      <c r="E264" s="119" t="s">
        <v>1825</v>
      </c>
      <c r="F264" s="119" t="s">
        <v>1825</v>
      </c>
      <c r="G264" s="119" t="s">
        <v>1812</v>
      </c>
      <c r="H264" s="119" t="s">
        <v>2364</v>
      </c>
      <c r="I264" s="119" t="s">
        <v>2365</v>
      </c>
      <c r="J264" s="119" t="s">
        <v>2304</v>
      </c>
      <c r="K264" s="119" t="s">
        <v>1816</v>
      </c>
      <c r="L264" s="119" t="s">
        <v>1817</v>
      </c>
      <c r="M264" s="119" t="s">
        <v>1818</v>
      </c>
      <c r="N264" s="119" t="s">
        <v>1819</v>
      </c>
      <c r="O264" s="119" t="s">
        <v>2304</v>
      </c>
      <c r="P264" s="155">
        <v>53800</v>
      </c>
      <c r="Q264" s="155">
        <v>0</v>
      </c>
      <c r="R264" s="345">
        <v>0</v>
      </c>
      <c r="S264" s="155">
        <v>8608</v>
      </c>
      <c r="T264" s="155">
        <v>62408</v>
      </c>
      <c r="U264" s="155">
        <v>0</v>
      </c>
      <c r="V264" s="120" t="s">
        <v>1828</v>
      </c>
      <c r="W264" s="120" t="s">
        <v>1821</v>
      </c>
      <c r="X264" s="155">
        <v>0</v>
      </c>
      <c r="Y264" s="155">
        <v>8608</v>
      </c>
      <c r="Z264" s="156">
        <v>0</v>
      </c>
    </row>
    <row r="265" spans="2:26">
      <c r="B265" s="127" t="s">
        <v>1810</v>
      </c>
      <c r="C265" s="119" t="s">
        <v>1810</v>
      </c>
      <c r="D265" s="119" t="s">
        <v>1810</v>
      </c>
      <c r="E265" s="119" t="s">
        <v>1825</v>
      </c>
      <c r="F265" s="119" t="s">
        <v>1825</v>
      </c>
      <c r="G265" s="119" t="s">
        <v>1812</v>
      </c>
      <c r="H265" s="119" t="s">
        <v>2366</v>
      </c>
      <c r="I265" s="119" t="s">
        <v>2367</v>
      </c>
      <c r="J265" s="119" t="s">
        <v>2304</v>
      </c>
      <c r="K265" s="119" t="s">
        <v>1816</v>
      </c>
      <c r="L265" s="119" t="s">
        <v>1817</v>
      </c>
      <c r="M265" s="119" t="s">
        <v>1818</v>
      </c>
      <c r="N265" s="119" t="s">
        <v>1819</v>
      </c>
      <c r="O265" s="119" t="s">
        <v>2304</v>
      </c>
      <c r="P265" s="155">
        <v>53800</v>
      </c>
      <c r="Q265" s="155">
        <v>0</v>
      </c>
      <c r="R265" s="345">
        <v>0</v>
      </c>
      <c r="S265" s="155">
        <v>8608</v>
      </c>
      <c r="T265" s="155">
        <v>62408</v>
      </c>
      <c r="U265" s="155">
        <v>0</v>
      </c>
      <c r="V265" s="120" t="s">
        <v>1828</v>
      </c>
      <c r="W265" s="120" t="s">
        <v>1821</v>
      </c>
      <c r="X265" s="155">
        <v>0</v>
      </c>
      <c r="Y265" s="155">
        <v>8608</v>
      </c>
      <c r="Z265" s="156">
        <v>0</v>
      </c>
    </row>
    <row r="266" spans="2:26">
      <c r="B266" s="127" t="s">
        <v>1810</v>
      </c>
      <c r="C266" s="119" t="s">
        <v>1810</v>
      </c>
      <c r="D266" s="119" t="s">
        <v>1810</v>
      </c>
      <c r="E266" s="119" t="s">
        <v>1833</v>
      </c>
      <c r="F266" s="119" t="s">
        <v>1833</v>
      </c>
      <c r="G266" s="119" t="s">
        <v>1812</v>
      </c>
      <c r="H266" s="119" t="s">
        <v>2368</v>
      </c>
      <c r="I266" s="119" t="s">
        <v>2369</v>
      </c>
      <c r="J266" s="119" t="s">
        <v>2304</v>
      </c>
      <c r="K266" s="119" t="s">
        <v>1816</v>
      </c>
      <c r="L266" s="119" t="s">
        <v>1817</v>
      </c>
      <c r="M266" s="119" t="s">
        <v>1818</v>
      </c>
      <c r="N266" s="119" t="s">
        <v>1819</v>
      </c>
      <c r="O266" s="119" t="s">
        <v>2304</v>
      </c>
      <c r="P266" s="155">
        <v>5000</v>
      </c>
      <c r="Q266" s="155">
        <v>0</v>
      </c>
      <c r="R266" s="345">
        <v>0</v>
      </c>
      <c r="S266" s="155">
        <v>800</v>
      </c>
      <c r="T266" s="155">
        <v>5800</v>
      </c>
      <c r="U266" s="155">
        <v>0</v>
      </c>
      <c r="V266" s="120" t="s">
        <v>1828</v>
      </c>
      <c r="W266" s="120" t="s">
        <v>1821</v>
      </c>
      <c r="X266" s="155">
        <v>0</v>
      </c>
      <c r="Y266" s="155">
        <v>800</v>
      </c>
      <c r="Z266" s="156">
        <v>0</v>
      </c>
    </row>
    <row r="267" spans="2:26">
      <c r="B267" s="127" t="s">
        <v>1810</v>
      </c>
      <c r="C267" s="119" t="s">
        <v>1810</v>
      </c>
      <c r="D267" s="119" t="s">
        <v>1810</v>
      </c>
      <c r="E267" s="119" t="s">
        <v>1833</v>
      </c>
      <c r="F267" s="119" t="s">
        <v>1833</v>
      </c>
      <c r="G267" s="119" t="s">
        <v>1812</v>
      </c>
      <c r="H267" s="119" t="s">
        <v>2370</v>
      </c>
      <c r="I267" s="119" t="s">
        <v>2371</v>
      </c>
      <c r="J267" s="119" t="s">
        <v>2304</v>
      </c>
      <c r="K267" s="119" t="s">
        <v>1816</v>
      </c>
      <c r="L267" s="119" t="s">
        <v>1817</v>
      </c>
      <c r="M267" s="119" t="s">
        <v>1818</v>
      </c>
      <c r="N267" s="119" t="s">
        <v>1819</v>
      </c>
      <c r="O267" s="119" t="s">
        <v>2304</v>
      </c>
      <c r="P267" s="155">
        <v>16500</v>
      </c>
      <c r="Q267" s="155">
        <v>0</v>
      </c>
      <c r="R267" s="345">
        <v>0</v>
      </c>
      <c r="S267" s="155">
        <v>2640</v>
      </c>
      <c r="T267" s="155">
        <v>19140</v>
      </c>
      <c r="U267" s="155">
        <v>0</v>
      </c>
      <c r="V267" s="120" t="s">
        <v>1828</v>
      </c>
      <c r="W267" s="120" t="s">
        <v>1821</v>
      </c>
      <c r="X267" s="155">
        <v>0</v>
      </c>
      <c r="Y267" s="155">
        <v>2640</v>
      </c>
      <c r="Z267" s="156">
        <v>0</v>
      </c>
    </row>
    <row r="268" spans="2:26">
      <c r="B268" s="127" t="s">
        <v>1810</v>
      </c>
      <c r="C268" s="119" t="s">
        <v>1810</v>
      </c>
      <c r="D268" s="119" t="s">
        <v>1810</v>
      </c>
      <c r="E268" s="119" t="s">
        <v>1833</v>
      </c>
      <c r="F268" s="119" t="s">
        <v>1833</v>
      </c>
      <c r="G268" s="119" t="s">
        <v>1812</v>
      </c>
      <c r="H268" s="119" t="s">
        <v>2372</v>
      </c>
      <c r="I268" s="119" t="s">
        <v>2373</v>
      </c>
      <c r="J268" s="119" t="s">
        <v>2304</v>
      </c>
      <c r="K268" s="119" t="s">
        <v>1816</v>
      </c>
      <c r="L268" s="119" t="s">
        <v>1817</v>
      </c>
      <c r="M268" s="119" t="s">
        <v>1818</v>
      </c>
      <c r="N268" s="119" t="s">
        <v>1819</v>
      </c>
      <c r="O268" s="119" t="s">
        <v>2304</v>
      </c>
      <c r="P268" s="155">
        <v>10500</v>
      </c>
      <c r="Q268" s="155">
        <v>0</v>
      </c>
      <c r="R268" s="345">
        <v>0</v>
      </c>
      <c r="S268" s="155">
        <v>1680</v>
      </c>
      <c r="T268" s="155">
        <v>12180</v>
      </c>
      <c r="U268" s="155">
        <v>0</v>
      </c>
      <c r="V268" s="120" t="s">
        <v>1828</v>
      </c>
      <c r="W268" s="120" t="s">
        <v>1821</v>
      </c>
      <c r="X268" s="155">
        <v>0</v>
      </c>
      <c r="Y268" s="155">
        <v>1680</v>
      </c>
      <c r="Z268" s="156">
        <v>0</v>
      </c>
    </row>
    <row r="269" spans="2:26">
      <c r="B269" s="127" t="s">
        <v>1810</v>
      </c>
      <c r="C269" s="119" t="s">
        <v>1810</v>
      </c>
      <c r="D269" s="119" t="s">
        <v>1810</v>
      </c>
      <c r="E269" s="119" t="s">
        <v>1833</v>
      </c>
      <c r="F269" s="119" t="s">
        <v>1833</v>
      </c>
      <c r="G269" s="119" t="s">
        <v>1812</v>
      </c>
      <c r="H269" s="119" t="s">
        <v>2374</v>
      </c>
      <c r="I269" s="119" t="s">
        <v>2375</v>
      </c>
      <c r="J269" s="119" t="s">
        <v>2304</v>
      </c>
      <c r="K269" s="119" t="s">
        <v>1816</v>
      </c>
      <c r="L269" s="119" t="s">
        <v>1817</v>
      </c>
      <c r="M269" s="119" t="s">
        <v>1818</v>
      </c>
      <c r="N269" s="119" t="s">
        <v>1819</v>
      </c>
      <c r="O269" s="119" t="s">
        <v>2304</v>
      </c>
      <c r="P269" s="155">
        <v>15000</v>
      </c>
      <c r="Q269" s="155">
        <v>0</v>
      </c>
      <c r="R269" s="345">
        <v>0</v>
      </c>
      <c r="S269" s="155">
        <v>2400</v>
      </c>
      <c r="T269" s="155">
        <v>17400</v>
      </c>
      <c r="U269" s="155">
        <v>0</v>
      </c>
      <c r="V269" s="120" t="s">
        <v>1828</v>
      </c>
      <c r="W269" s="120" t="s">
        <v>1821</v>
      </c>
      <c r="X269" s="155">
        <v>0</v>
      </c>
      <c r="Y269" s="155">
        <v>2400</v>
      </c>
      <c r="Z269" s="156">
        <v>0</v>
      </c>
    </row>
    <row r="270" spans="2:26">
      <c r="B270" s="127" t="s">
        <v>1810</v>
      </c>
      <c r="C270" s="119" t="s">
        <v>1810</v>
      </c>
      <c r="D270" s="119" t="s">
        <v>1810</v>
      </c>
      <c r="E270" s="119" t="s">
        <v>1833</v>
      </c>
      <c r="F270" s="119" t="s">
        <v>1833</v>
      </c>
      <c r="G270" s="119" t="s">
        <v>1812</v>
      </c>
      <c r="H270" s="119" t="s">
        <v>2376</v>
      </c>
      <c r="I270" s="119" t="s">
        <v>2377</v>
      </c>
      <c r="J270" s="119" t="s">
        <v>2304</v>
      </c>
      <c r="K270" s="119" t="s">
        <v>1816</v>
      </c>
      <c r="L270" s="119" t="s">
        <v>1817</v>
      </c>
      <c r="M270" s="119" t="s">
        <v>1818</v>
      </c>
      <c r="N270" s="119" t="s">
        <v>1819</v>
      </c>
      <c r="O270" s="119" t="s">
        <v>2304</v>
      </c>
      <c r="P270" s="155">
        <v>10500</v>
      </c>
      <c r="Q270" s="155">
        <v>0</v>
      </c>
      <c r="R270" s="345">
        <v>0</v>
      </c>
      <c r="S270" s="155">
        <v>1680</v>
      </c>
      <c r="T270" s="155">
        <v>12180</v>
      </c>
      <c r="U270" s="155">
        <v>0</v>
      </c>
      <c r="V270" s="120" t="s">
        <v>1828</v>
      </c>
      <c r="W270" s="120" t="s">
        <v>1821</v>
      </c>
      <c r="X270" s="155">
        <v>0</v>
      </c>
      <c r="Y270" s="155">
        <v>1680</v>
      </c>
      <c r="Z270" s="156">
        <v>0</v>
      </c>
    </row>
    <row r="271" spans="2:26">
      <c r="B271" s="127" t="s">
        <v>1810</v>
      </c>
      <c r="C271" s="119" t="s">
        <v>1810</v>
      </c>
      <c r="D271" s="119" t="s">
        <v>1810</v>
      </c>
      <c r="E271" s="119" t="s">
        <v>1833</v>
      </c>
      <c r="F271" s="119" t="s">
        <v>1833</v>
      </c>
      <c r="G271" s="119" t="s">
        <v>1812</v>
      </c>
      <c r="H271" s="119" t="s">
        <v>2378</v>
      </c>
      <c r="I271" s="119" t="s">
        <v>2379</v>
      </c>
      <c r="J271" s="119" t="s">
        <v>2304</v>
      </c>
      <c r="K271" s="119" t="s">
        <v>1816</v>
      </c>
      <c r="L271" s="119" t="s">
        <v>1817</v>
      </c>
      <c r="M271" s="119" t="s">
        <v>1818</v>
      </c>
      <c r="N271" s="119" t="s">
        <v>1819</v>
      </c>
      <c r="O271" s="119" t="s">
        <v>2304</v>
      </c>
      <c r="P271" s="155">
        <v>10500</v>
      </c>
      <c r="Q271" s="155">
        <v>0</v>
      </c>
      <c r="R271" s="345">
        <v>0</v>
      </c>
      <c r="S271" s="155">
        <v>1680</v>
      </c>
      <c r="T271" s="155">
        <v>12180</v>
      </c>
      <c r="U271" s="155">
        <v>0</v>
      </c>
      <c r="V271" s="120" t="s">
        <v>1828</v>
      </c>
      <c r="W271" s="120" t="s">
        <v>1821</v>
      </c>
      <c r="X271" s="155">
        <v>0</v>
      </c>
      <c r="Y271" s="155">
        <v>1680</v>
      </c>
      <c r="Z271" s="156">
        <v>0</v>
      </c>
    </row>
    <row r="272" spans="2:26">
      <c r="B272" s="127" t="s">
        <v>1810</v>
      </c>
      <c r="C272" s="119" t="s">
        <v>1810</v>
      </c>
      <c r="D272" s="119" t="s">
        <v>1810</v>
      </c>
      <c r="E272" s="119" t="s">
        <v>1833</v>
      </c>
      <c r="F272" s="119" t="s">
        <v>1833</v>
      </c>
      <c r="G272" s="119" t="s">
        <v>1812</v>
      </c>
      <c r="H272" s="119" t="s">
        <v>2380</v>
      </c>
      <c r="I272" s="119" t="s">
        <v>2381</v>
      </c>
      <c r="J272" s="119" t="s">
        <v>2304</v>
      </c>
      <c r="K272" s="119" t="s">
        <v>1816</v>
      </c>
      <c r="L272" s="119" t="s">
        <v>1817</v>
      </c>
      <c r="M272" s="119" t="s">
        <v>1818</v>
      </c>
      <c r="N272" s="119" t="s">
        <v>1819</v>
      </c>
      <c r="O272" s="119" t="s">
        <v>2304</v>
      </c>
      <c r="P272" s="155">
        <v>10500</v>
      </c>
      <c r="Q272" s="155">
        <v>0</v>
      </c>
      <c r="R272" s="345">
        <v>0</v>
      </c>
      <c r="S272" s="155">
        <v>1680</v>
      </c>
      <c r="T272" s="155">
        <v>12180</v>
      </c>
      <c r="U272" s="155">
        <v>0</v>
      </c>
      <c r="V272" s="120" t="s">
        <v>1828</v>
      </c>
      <c r="W272" s="120" t="s">
        <v>1821</v>
      </c>
      <c r="X272" s="155">
        <v>0</v>
      </c>
      <c r="Y272" s="155">
        <v>1680</v>
      </c>
      <c r="Z272" s="156">
        <v>0</v>
      </c>
    </row>
    <row r="273" spans="2:26">
      <c r="B273" s="127" t="s">
        <v>1810</v>
      </c>
      <c r="C273" s="119" t="s">
        <v>1810</v>
      </c>
      <c r="D273" s="119" t="s">
        <v>1810</v>
      </c>
      <c r="E273" s="119" t="s">
        <v>1833</v>
      </c>
      <c r="F273" s="119" t="s">
        <v>1833</v>
      </c>
      <c r="G273" s="119" t="s">
        <v>1812</v>
      </c>
      <c r="H273" s="119" t="s">
        <v>2382</v>
      </c>
      <c r="I273" s="119" t="s">
        <v>2383</v>
      </c>
      <c r="J273" s="119" t="s">
        <v>2304</v>
      </c>
      <c r="K273" s="119" t="s">
        <v>1816</v>
      </c>
      <c r="L273" s="119" t="s">
        <v>1817</v>
      </c>
      <c r="M273" s="119" t="s">
        <v>1818</v>
      </c>
      <c r="N273" s="119" t="s">
        <v>1819</v>
      </c>
      <c r="O273" s="119" t="s">
        <v>2304</v>
      </c>
      <c r="P273" s="155">
        <v>10500</v>
      </c>
      <c r="Q273" s="155">
        <v>0</v>
      </c>
      <c r="R273" s="345">
        <v>0</v>
      </c>
      <c r="S273" s="155">
        <v>1680</v>
      </c>
      <c r="T273" s="155">
        <v>12180</v>
      </c>
      <c r="U273" s="155">
        <v>0</v>
      </c>
      <c r="V273" s="120" t="s">
        <v>1828</v>
      </c>
      <c r="W273" s="120" t="s">
        <v>1821</v>
      </c>
      <c r="X273" s="155">
        <v>0</v>
      </c>
      <c r="Y273" s="155">
        <v>1680</v>
      </c>
      <c r="Z273" s="156">
        <v>0</v>
      </c>
    </row>
    <row r="274" spans="2:26">
      <c r="B274" s="127" t="s">
        <v>1810</v>
      </c>
      <c r="C274" s="119" t="s">
        <v>1810</v>
      </c>
      <c r="D274" s="119" t="s">
        <v>1810</v>
      </c>
      <c r="E274" s="119" t="s">
        <v>1833</v>
      </c>
      <c r="F274" s="119" t="s">
        <v>1833</v>
      </c>
      <c r="G274" s="119" t="s">
        <v>1812</v>
      </c>
      <c r="H274" s="119" t="s">
        <v>2384</v>
      </c>
      <c r="I274" s="119" t="s">
        <v>2385</v>
      </c>
      <c r="J274" s="119" t="s">
        <v>2304</v>
      </c>
      <c r="K274" s="119" t="s">
        <v>1816</v>
      </c>
      <c r="L274" s="119" t="s">
        <v>1817</v>
      </c>
      <c r="M274" s="119" t="s">
        <v>1818</v>
      </c>
      <c r="N274" s="119" t="s">
        <v>1819</v>
      </c>
      <c r="O274" s="119" t="s">
        <v>2304</v>
      </c>
      <c r="P274" s="155">
        <v>10500</v>
      </c>
      <c r="Q274" s="155">
        <v>0</v>
      </c>
      <c r="R274" s="345">
        <v>0</v>
      </c>
      <c r="S274" s="155">
        <v>1680</v>
      </c>
      <c r="T274" s="155">
        <v>12180</v>
      </c>
      <c r="U274" s="155">
        <v>0</v>
      </c>
      <c r="V274" s="120" t="s">
        <v>1828</v>
      </c>
      <c r="W274" s="120" t="s">
        <v>1821</v>
      </c>
      <c r="X274" s="155">
        <v>0</v>
      </c>
      <c r="Y274" s="155">
        <v>1680</v>
      </c>
      <c r="Z274" s="156">
        <v>0</v>
      </c>
    </row>
    <row r="275" spans="2:26">
      <c r="B275" s="127" t="s">
        <v>1810</v>
      </c>
      <c r="C275" s="119" t="s">
        <v>1810</v>
      </c>
      <c r="D275" s="119" t="s">
        <v>1810</v>
      </c>
      <c r="E275" s="119" t="s">
        <v>1923</v>
      </c>
      <c r="F275" s="119" t="s">
        <v>1923</v>
      </c>
      <c r="G275" s="119" t="s">
        <v>1812</v>
      </c>
      <c r="H275" s="119" t="s">
        <v>2386</v>
      </c>
      <c r="I275" s="119" t="s">
        <v>2387</v>
      </c>
      <c r="J275" s="119" t="s">
        <v>2304</v>
      </c>
      <c r="K275" s="119" t="s">
        <v>1816</v>
      </c>
      <c r="L275" s="119" t="s">
        <v>1817</v>
      </c>
      <c r="M275" s="119" t="s">
        <v>1818</v>
      </c>
      <c r="N275" s="119" t="s">
        <v>1819</v>
      </c>
      <c r="O275" s="119" t="s">
        <v>2304</v>
      </c>
      <c r="P275" s="155">
        <v>170</v>
      </c>
      <c r="Q275" s="155">
        <v>0</v>
      </c>
      <c r="R275" s="345">
        <v>0</v>
      </c>
      <c r="S275" s="155">
        <v>27.2</v>
      </c>
      <c r="T275" s="155">
        <v>197.2</v>
      </c>
      <c r="U275" s="155">
        <v>0</v>
      </c>
      <c r="V275" s="120" t="s">
        <v>1828</v>
      </c>
      <c r="W275" s="120" t="s">
        <v>1821</v>
      </c>
      <c r="X275" s="155">
        <v>0</v>
      </c>
      <c r="Y275" s="155">
        <v>27.2</v>
      </c>
      <c r="Z275" s="156">
        <v>0</v>
      </c>
    </row>
    <row r="276" spans="2:26">
      <c r="B276" s="127" t="s">
        <v>1810</v>
      </c>
      <c r="C276" s="119" t="s">
        <v>1810</v>
      </c>
      <c r="D276" s="119" t="s">
        <v>1810</v>
      </c>
      <c r="E276" s="119" t="s">
        <v>1923</v>
      </c>
      <c r="F276" s="119" t="s">
        <v>1923</v>
      </c>
      <c r="G276" s="119" t="s">
        <v>1812</v>
      </c>
      <c r="H276" s="119" t="s">
        <v>2388</v>
      </c>
      <c r="I276" s="119" t="s">
        <v>2389</v>
      </c>
      <c r="J276" s="119" t="s">
        <v>2304</v>
      </c>
      <c r="K276" s="119" t="s">
        <v>1816</v>
      </c>
      <c r="L276" s="119" t="s">
        <v>1817</v>
      </c>
      <c r="M276" s="119" t="s">
        <v>1818</v>
      </c>
      <c r="N276" s="119" t="s">
        <v>1819</v>
      </c>
      <c r="O276" s="119" t="s">
        <v>2304</v>
      </c>
      <c r="P276" s="155">
        <v>1160</v>
      </c>
      <c r="Q276" s="155">
        <v>0</v>
      </c>
      <c r="R276" s="345">
        <v>0</v>
      </c>
      <c r="S276" s="155">
        <v>185.6</v>
      </c>
      <c r="T276" s="155">
        <v>1345.6</v>
      </c>
      <c r="U276" s="155">
        <v>0</v>
      </c>
      <c r="V276" s="120" t="s">
        <v>1828</v>
      </c>
      <c r="W276" s="120" t="s">
        <v>1821</v>
      </c>
      <c r="X276" s="155">
        <v>0</v>
      </c>
      <c r="Y276" s="155">
        <v>185.6</v>
      </c>
      <c r="Z276" s="156">
        <v>0</v>
      </c>
    </row>
    <row r="277" spans="2:26">
      <c r="B277" s="127" t="s">
        <v>1810</v>
      </c>
      <c r="C277" s="119" t="s">
        <v>1810</v>
      </c>
      <c r="D277" s="119" t="s">
        <v>1810</v>
      </c>
      <c r="E277" s="119" t="s">
        <v>1838</v>
      </c>
      <c r="F277" s="119" t="s">
        <v>1838</v>
      </c>
      <c r="G277" s="119" t="s">
        <v>1812</v>
      </c>
      <c r="H277" s="119" t="s">
        <v>2390</v>
      </c>
      <c r="I277" s="119" t="s">
        <v>2391</v>
      </c>
      <c r="J277" s="119" t="s">
        <v>2304</v>
      </c>
      <c r="K277" s="119" t="s">
        <v>1816</v>
      </c>
      <c r="L277" s="119" t="s">
        <v>1817</v>
      </c>
      <c r="M277" s="119" t="s">
        <v>1818</v>
      </c>
      <c r="N277" s="119" t="s">
        <v>1819</v>
      </c>
      <c r="O277" s="119" t="s">
        <v>2304</v>
      </c>
      <c r="P277" s="155">
        <v>81144.78</v>
      </c>
      <c r="Q277" s="155">
        <v>0</v>
      </c>
      <c r="R277" s="345">
        <v>0</v>
      </c>
      <c r="S277" s="155">
        <v>0</v>
      </c>
      <c r="T277" s="155">
        <v>81144.78</v>
      </c>
      <c r="U277" s="155">
        <v>0</v>
      </c>
      <c r="V277" s="120" t="s">
        <v>1820</v>
      </c>
      <c r="W277" s="120" t="s">
        <v>1821</v>
      </c>
      <c r="X277" s="155">
        <v>0</v>
      </c>
      <c r="Y277" s="155">
        <v>0</v>
      </c>
      <c r="Z277" s="156">
        <v>0</v>
      </c>
    </row>
    <row r="278" spans="2:26">
      <c r="B278" s="127" t="s">
        <v>1810</v>
      </c>
      <c r="C278" s="119" t="s">
        <v>1810</v>
      </c>
      <c r="D278" s="119" t="s">
        <v>1810</v>
      </c>
      <c r="E278" s="119" t="s">
        <v>1843</v>
      </c>
      <c r="F278" s="119" t="s">
        <v>1843</v>
      </c>
      <c r="G278" s="119" t="s">
        <v>1812</v>
      </c>
      <c r="H278" s="119" t="s">
        <v>2392</v>
      </c>
      <c r="I278" s="119" t="s">
        <v>2393</v>
      </c>
      <c r="J278" s="119" t="s">
        <v>2304</v>
      </c>
      <c r="K278" s="119" t="s">
        <v>1816</v>
      </c>
      <c r="L278" s="119" t="s">
        <v>1817</v>
      </c>
      <c r="M278" s="119" t="s">
        <v>1818</v>
      </c>
      <c r="N278" s="119" t="s">
        <v>1819</v>
      </c>
      <c r="O278" s="119" t="s">
        <v>2304</v>
      </c>
      <c r="P278" s="155">
        <v>58995.57</v>
      </c>
      <c r="Q278" s="155">
        <v>0</v>
      </c>
      <c r="R278" s="345">
        <v>0</v>
      </c>
      <c r="S278" s="155">
        <v>0</v>
      </c>
      <c r="T278" s="155">
        <v>58995.57</v>
      </c>
      <c r="U278" s="155">
        <v>0</v>
      </c>
      <c r="V278" s="120" t="s">
        <v>1820</v>
      </c>
      <c r="W278" s="120" t="s">
        <v>1821</v>
      </c>
      <c r="X278" s="155">
        <v>0</v>
      </c>
      <c r="Y278" s="155">
        <v>0</v>
      </c>
      <c r="Z278" s="156">
        <v>0</v>
      </c>
    </row>
    <row r="279" spans="2:26">
      <c r="B279" s="127" t="s">
        <v>1810</v>
      </c>
      <c r="C279" s="119" t="s">
        <v>1810</v>
      </c>
      <c r="D279" s="119" t="s">
        <v>1810</v>
      </c>
      <c r="E279" s="119" t="s">
        <v>1833</v>
      </c>
      <c r="F279" s="119" t="s">
        <v>1833</v>
      </c>
      <c r="G279" s="119" t="s">
        <v>1812</v>
      </c>
      <c r="H279" s="119" t="s">
        <v>2394</v>
      </c>
      <c r="I279" s="119" t="s">
        <v>2395</v>
      </c>
      <c r="J279" s="119" t="s">
        <v>2396</v>
      </c>
      <c r="K279" s="119" t="s">
        <v>1816</v>
      </c>
      <c r="L279" s="119" t="s">
        <v>1817</v>
      </c>
      <c r="M279" s="119" t="s">
        <v>1818</v>
      </c>
      <c r="N279" s="119" t="s">
        <v>1819</v>
      </c>
      <c r="O279" s="119" t="s">
        <v>2396</v>
      </c>
      <c r="P279" s="155">
        <v>7000</v>
      </c>
      <c r="Q279" s="155">
        <v>0</v>
      </c>
      <c r="R279" s="345">
        <v>0</v>
      </c>
      <c r="S279" s="155">
        <v>1120</v>
      </c>
      <c r="T279" s="155">
        <v>8120</v>
      </c>
      <c r="U279" s="155">
        <v>0</v>
      </c>
      <c r="V279" s="120" t="s">
        <v>1828</v>
      </c>
      <c r="W279" s="120" t="s">
        <v>1821</v>
      </c>
      <c r="X279" s="155">
        <v>0</v>
      </c>
      <c r="Y279" s="155">
        <v>1120</v>
      </c>
      <c r="Z279" s="156">
        <v>0</v>
      </c>
    </row>
    <row r="280" spans="2:26">
      <c r="B280" s="127" t="s">
        <v>1810</v>
      </c>
      <c r="C280" s="119" t="s">
        <v>1810</v>
      </c>
      <c r="D280" s="119" t="s">
        <v>1810</v>
      </c>
      <c r="E280" s="119" t="s">
        <v>1833</v>
      </c>
      <c r="F280" s="119" t="s">
        <v>1833</v>
      </c>
      <c r="G280" s="119" t="s">
        <v>1812</v>
      </c>
      <c r="H280" s="119" t="s">
        <v>2397</v>
      </c>
      <c r="I280" s="119" t="s">
        <v>2398</v>
      </c>
      <c r="J280" s="119" t="s">
        <v>2396</v>
      </c>
      <c r="K280" s="119" t="s">
        <v>1816</v>
      </c>
      <c r="L280" s="119" t="s">
        <v>1817</v>
      </c>
      <c r="M280" s="119" t="s">
        <v>1818</v>
      </c>
      <c r="N280" s="119" t="s">
        <v>1819</v>
      </c>
      <c r="O280" s="119" t="s">
        <v>2396</v>
      </c>
      <c r="P280" s="155">
        <v>5000</v>
      </c>
      <c r="Q280" s="155">
        <v>0</v>
      </c>
      <c r="R280" s="345">
        <v>0</v>
      </c>
      <c r="S280" s="155">
        <v>800</v>
      </c>
      <c r="T280" s="155">
        <v>5800</v>
      </c>
      <c r="U280" s="155">
        <v>0</v>
      </c>
      <c r="V280" s="120" t="s">
        <v>1828</v>
      </c>
      <c r="W280" s="120" t="s">
        <v>1821</v>
      </c>
      <c r="X280" s="155">
        <v>0</v>
      </c>
      <c r="Y280" s="155">
        <v>800</v>
      </c>
      <c r="Z280" s="156">
        <v>0</v>
      </c>
    </row>
    <row r="281" spans="2:26">
      <c r="B281" s="127" t="s">
        <v>1810</v>
      </c>
      <c r="C281" s="119" t="s">
        <v>1810</v>
      </c>
      <c r="D281" s="119" t="s">
        <v>1810</v>
      </c>
      <c r="E281" s="119" t="s">
        <v>1923</v>
      </c>
      <c r="F281" s="119" t="s">
        <v>1923</v>
      </c>
      <c r="G281" s="119" t="s">
        <v>1812</v>
      </c>
      <c r="H281" s="119" t="s">
        <v>2399</v>
      </c>
      <c r="I281" s="119" t="s">
        <v>2400</v>
      </c>
      <c r="J281" s="119" t="s">
        <v>2396</v>
      </c>
      <c r="K281" s="119" t="s">
        <v>1816</v>
      </c>
      <c r="L281" s="119" t="s">
        <v>1817</v>
      </c>
      <c r="M281" s="119" t="s">
        <v>1818</v>
      </c>
      <c r="N281" s="119" t="s">
        <v>1819</v>
      </c>
      <c r="O281" s="119" t="s">
        <v>2396</v>
      </c>
      <c r="P281" s="155">
        <v>700</v>
      </c>
      <c r="Q281" s="155">
        <v>0</v>
      </c>
      <c r="R281" s="345">
        <v>0</v>
      </c>
      <c r="S281" s="155">
        <v>112</v>
      </c>
      <c r="T281" s="155">
        <v>812</v>
      </c>
      <c r="U281" s="155">
        <v>0</v>
      </c>
      <c r="V281" s="120" t="s">
        <v>1828</v>
      </c>
      <c r="W281" s="120" t="s">
        <v>1821</v>
      </c>
      <c r="X281" s="155">
        <v>0</v>
      </c>
      <c r="Y281" s="155">
        <v>112</v>
      </c>
      <c r="Z281" s="156">
        <v>0</v>
      </c>
    </row>
    <row r="282" spans="2:26">
      <c r="B282" s="127" t="s">
        <v>1810</v>
      </c>
      <c r="C282" s="119" t="s">
        <v>1810</v>
      </c>
      <c r="D282" s="119" t="s">
        <v>1810</v>
      </c>
      <c r="F282" s="119" t="s">
        <v>1862</v>
      </c>
      <c r="G282" s="119" t="s">
        <v>1812</v>
      </c>
      <c r="H282" s="119" t="s">
        <v>2401</v>
      </c>
      <c r="I282" s="119" t="s">
        <v>2402</v>
      </c>
      <c r="J282" s="119" t="s">
        <v>2396</v>
      </c>
      <c r="K282" s="119" t="s">
        <v>1816</v>
      </c>
      <c r="L282" s="119" t="s">
        <v>1817</v>
      </c>
      <c r="M282" s="119" t="s">
        <v>1818</v>
      </c>
      <c r="N282" s="119" t="s">
        <v>1819</v>
      </c>
      <c r="O282" s="119" t="s">
        <v>2396</v>
      </c>
      <c r="P282" s="155">
        <v>17070.439999999999</v>
      </c>
      <c r="Q282" s="155">
        <v>0</v>
      </c>
      <c r="R282" s="345">
        <v>0</v>
      </c>
      <c r="S282" s="155">
        <v>0</v>
      </c>
      <c r="T282" s="155">
        <v>17070.439999999999</v>
      </c>
      <c r="U282" s="155">
        <v>0</v>
      </c>
      <c r="V282" s="120" t="s">
        <v>1820</v>
      </c>
      <c r="W282" s="120" t="s">
        <v>1821</v>
      </c>
      <c r="X282" s="155">
        <v>0</v>
      </c>
      <c r="Y282" s="155">
        <v>0</v>
      </c>
      <c r="Z282" s="156">
        <v>0</v>
      </c>
    </row>
    <row r="283" spans="2:26">
      <c r="B283" s="127" t="s">
        <v>1810</v>
      </c>
      <c r="C283" s="119" t="s">
        <v>1810</v>
      </c>
      <c r="D283" s="119" t="s">
        <v>1810</v>
      </c>
      <c r="E283" s="119" t="s">
        <v>1862</v>
      </c>
      <c r="F283" s="119" t="s">
        <v>1862</v>
      </c>
      <c r="G283" s="119" t="s">
        <v>1812</v>
      </c>
      <c r="H283" s="119" t="s">
        <v>2403</v>
      </c>
      <c r="I283" s="119" t="s">
        <v>2404</v>
      </c>
      <c r="J283" s="119" t="s">
        <v>2396</v>
      </c>
      <c r="K283" s="119" t="s">
        <v>1816</v>
      </c>
      <c r="L283" s="119" t="s">
        <v>1817</v>
      </c>
      <c r="M283" s="119" t="s">
        <v>1818</v>
      </c>
      <c r="N283" s="119" t="s">
        <v>1819</v>
      </c>
      <c r="O283" s="119" t="s">
        <v>2396</v>
      </c>
      <c r="P283" s="155">
        <v>80000</v>
      </c>
      <c r="Q283" s="155">
        <v>0</v>
      </c>
      <c r="R283" s="345">
        <v>0</v>
      </c>
      <c r="S283" s="155">
        <v>12800</v>
      </c>
      <c r="T283" s="155">
        <v>92800</v>
      </c>
      <c r="U283" s="155">
        <v>0</v>
      </c>
      <c r="V283" s="120" t="s">
        <v>1828</v>
      </c>
      <c r="W283" s="120" t="s">
        <v>1821</v>
      </c>
      <c r="X283" s="155">
        <v>0</v>
      </c>
      <c r="Y283" s="155">
        <v>12800</v>
      </c>
      <c r="Z283" s="156">
        <v>0</v>
      </c>
    </row>
    <row r="284" spans="2:26">
      <c r="B284" s="127" t="s">
        <v>1810</v>
      </c>
      <c r="C284" s="119" t="s">
        <v>1810</v>
      </c>
      <c r="D284" s="119" t="s">
        <v>1810</v>
      </c>
      <c r="F284" s="119" t="s">
        <v>1862</v>
      </c>
      <c r="G284" s="119" t="s">
        <v>1812</v>
      </c>
      <c r="H284" s="119" t="s">
        <v>2405</v>
      </c>
      <c r="I284" s="119" t="s">
        <v>2406</v>
      </c>
      <c r="J284" s="119" t="s">
        <v>2396</v>
      </c>
      <c r="K284" s="119" t="s">
        <v>1816</v>
      </c>
      <c r="L284" s="119" t="s">
        <v>1817</v>
      </c>
      <c r="M284" s="119" t="s">
        <v>1818</v>
      </c>
      <c r="N284" s="119" t="s">
        <v>1819</v>
      </c>
      <c r="O284" s="119" t="s">
        <v>2396</v>
      </c>
      <c r="P284" s="155">
        <v>6170.04</v>
      </c>
      <c r="Q284" s="155">
        <v>0</v>
      </c>
      <c r="R284" s="345">
        <v>0</v>
      </c>
      <c r="S284" s="155">
        <v>0</v>
      </c>
      <c r="T284" s="155">
        <v>6170.04</v>
      </c>
      <c r="U284" s="155">
        <v>0</v>
      </c>
      <c r="V284" s="120" t="s">
        <v>1820</v>
      </c>
      <c r="W284" s="120" t="s">
        <v>1821</v>
      </c>
      <c r="X284" s="155">
        <v>0</v>
      </c>
      <c r="Y284" s="155">
        <v>0</v>
      </c>
      <c r="Z284" s="156">
        <v>0</v>
      </c>
    </row>
    <row r="285" spans="2:26">
      <c r="B285" s="127" t="s">
        <v>1810</v>
      </c>
      <c r="C285" s="119" t="s">
        <v>1810</v>
      </c>
      <c r="D285" s="119" t="s">
        <v>1810</v>
      </c>
      <c r="E285" s="119" t="s">
        <v>1862</v>
      </c>
      <c r="F285" s="119" t="s">
        <v>1862</v>
      </c>
      <c r="G285" s="119" t="s">
        <v>1812</v>
      </c>
      <c r="H285" s="119" t="s">
        <v>2407</v>
      </c>
      <c r="I285" s="119" t="s">
        <v>2408</v>
      </c>
      <c r="J285" s="119" t="s">
        <v>2396</v>
      </c>
      <c r="K285" s="119" t="s">
        <v>1816</v>
      </c>
      <c r="L285" s="119" t="s">
        <v>1817</v>
      </c>
      <c r="M285" s="119" t="s">
        <v>1818</v>
      </c>
      <c r="N285" s="119" t="s">
        <v>1819</v>
      </c>
      <c r="O285" s="119" t="s">
        <v>2396</v>
      </c>
      <c r="P285" s="155">
        <v>65813.759999999995</v>
      </c>
      <c r="Q285" s="155">
        <v>0</v>
      </c>
      <c r="R285" s="345">
        <v>0</v>
      </c>
      <c r="S285" s="155">
        <v>0</v>
      </c>
      <c r="T285" s="155">
        <v>65813.759999999995</v>
      </c>
      <c r="U285" s="155">
        <v>0</v>
      </c>
      <c r="V285" s="120" t="s">
        <v>1820</v>
      </c>
      <c r="W285" s="120" t="s">
        <v>1821</v>
      </c>
      <c r="X285" s="155">
        <v>0</v>
      </c>
      <c r="Y285" s="155">
        <v>0</v>
      </c>
      <c r="Z285" s="156">
        <v>0</v>
      </c>
    </row>
    <row r="286" spans="2:26">
      <c r="B286" s="127" t="s">
        <v>1810</v>
      </c>
      <c r="C286" s="119" t="s">
        <v>1810</v>
      </c>
      <c r="D286" s="119" t="s">
        <v>1810</v>
      </c>
      <c r="F286" s="119" t="s">
        <v>1862</v>
      </c>
      <c r="G286" s="119" t="s">
        <v>1812</v>
      </c>
      <c r="H286" s="119" t="s">
        <v>2409</v>
      </c>
      <c r="I286" s="119" t="s">
        <v>2410</v>
      </c>
      <c r="J286" s="119" t="s">
        <v>2396</v>
      </c>
      <c r="K286" s="119" t="s">
        <v>1816</v>
      </c>
      <c r="L286" s="119" t="s">
        <v>1817</v>
      </c>
      <c r="M286" s="119" t="s">
        <v>1818</v>
      </c>
      <c r="N286" s="119" t="s">
        <v>1819</v>
      </c>
      <c r="O286" s="119" t="s">
        <v>2396</v>
      </c>
      <c r="P286" s="155">
        <v>38500</v>
      </c>
      <c r="Q286" s="155">
        <v>0</v>
      </c>
      <c r="R286" s="345">
        <v>0</v>
      </c>
      <c r="S286" s="155">
        <v>6160</v>
      </c>
      <c r="T286" s="155">
        <v>44660</v>
      </c>
      <c r="U286" s="155">
        <v>0</v>
      </c>
      <c r="V286" s="120" t="s">
        <v>1828</v>
      </c>
      <c r="W286" s="120" t="s">
        <v>1821</v>
      </c>
      <c r="X286" s="155">
        <v>0</v>
      </c>
      <c r="Y286" s="155">
        <v>6160</v>
      </c>
      <c r="Z286" s="156">
        <v>0</v>
      </c>
    </row>
    <row r="287" spans="2:26">
      <c r="B287" s="127" t="s">
        <v>1810</v>
      </c>
      <c r="C287" s="119" t="s">
        <v>1810</v>
      </c>
      <c r="D287" s="119" t="s">
        <v>1810</v>
      </c>
      <c r="F287" s="119" t="s">
        <v>1862</v>
      </c>
      <c r="G287" s="119" t="s">
        <v>1812</v>
      </c>
      <c r="H287" s="119" t="s">
        <v>2411</v>
      </c>
      <c r="I287" s="119" t="s">
        <v>2412</v>
      </c>
      <c r="J287" s="119" t="s">
        <v>2396</v>
      </c>
      <c r="K287" s="119" t="s">
        <v>1816</v>
      </c>
      <c r="L287" s="119" t="s">
        <v>1817</v>
      </c>
      <c r="M287" s="119" t="s">
        <v>1818</v>
      </c>
      <c r="N287" s="119" t="s">
        <v>1819</v>
      </c>
      <c r="O287" s="119" t="s">
        <v>2396</v>
      </c>
      <c r="P287" s="155">
        <v>61700.4</v>
      </c>
      <c r="Q287" s="155">
        <v>0</v>
      </c>
      <c r="R287" s="345">
        <v>0</v>
      </c>
      <c r="S287" s="155">
        <v>0</v>
      </c>
      <c r="T287" s="155">
        <v>61700.4</v>
      </c>
      <c r="U287" s="155">
        <v>0</v>
      </c>
      <c r="V287" s="120" t="s">
        <v>1820</v>
      </c>
      <c r="W287" s="120" t="s">
        <v>1821</v>
      </c>
      <c r="X287" s="155">
        <v>0</v>
      </c>
      <c r="Y287" s="155">
        <v>0</v>
      </c>
      <c r="Z287" s="156">
        <v>0</v>
      </c>
    </row>
    <row r="288" spans="2:26">
      <c r="B288" s="127" t="s">
        <v>1810</v>
      </c>
      <c r="C288" s="119" t="s">
        <v>1810</v>
      </c>
      <c r="D288" s="119" t="s">
        <v>1810</v>
      </c>
      <c r="F288" s="119" t="s">
        <v>1862</v>
      </c>
      <c r="G288" s="119" t="s">
        <v>1812</v>
      </c>
      <c r="H288" s="119" t="s">
        <v>2413</v>
      </c>
      <c r="I288" s="119" t="s">
        <v>2414</v>
      </c>
      <c r="J288" s="119" t="s">
        <v>2396</v>
      </c>
      <c r="K288" s="119" t="s">
        <v>1816</v>
      </c>
      <c r="L288" s="119" t="s">
        <v>1817</v>
      </c>
      <c r="M288" s="119" t="s">
        <v>1818</v>
      </c>
      <c r="N288" s="119" t="s">
        <v>1819</v>
      </c>
      <c r="O288" s="119" t="s">
        <v>2396</v>
      </c>
      <c r="P288" s="155">
        <v>92947.199999999997</v>
      </c>
      <c r="Q288" s="155">
        <v>0</v>
      </c>
      <c r="R288" s="345">
        <v>0</v>
      </c>
      <c r="S288" s="155">
        <v>14871.55</v>
      </c>
      <c r="T288" s="155">
        <v>107818.75</v>
      </c>
      <c r="U288" s="155">
        <v>0</v>
      </c>
      <c r="V288" s="120" t="s">
        <v>1828</v>
      </c>
      <c r="W288" s="120" t="s">
        <v>1821</v>
      </c>
      <c r="X288" s="155">
        <v>0</v>
      </c>
      <c r="Y288" s="155">
        <v>14871.55</v>
      </c>
      <c r="Z288" s="156">
        <v>0</v>
      </c>
    </row>
    <row r="289" spans="2:26">
      <c r="B289" s="127" t="s">
        <v>1810</v>
      </c>
      <c r="C289" s="119" t="s">
        <v>1810</v>
      </c>
      <c r="D289" s="119" t="s">
        <v>1810</v>
      </c>
      <c r="F289" s="119" t="s">
        <v>1862</v>
      </c>
      <c r="G289" s="119" t="s">
        <v>1812</v>
      </c>
      <c r="H289" s="119" t="s">
        <v>2415</v>
      </c>
      <c r="I289" s="119" t="s">
        <v>2416</v>
      </c>
      <c r="J289" s="119" t="s">
        <v>2396</v>
      </c>
      <c r="K289" s="119" t="s">
        <v>1816</v>
      </c>
      <c r="L289" s="119" t="s">
        <v>1817</v>
      </c>
      <c r="M289" s="119" t="s">
        <v>1818</v>
      </c>
      <c r="N289" s="119" t="s">
        <v>1819</v>
      </c>
      <c r="O289" s="119" t="s">
        <v>2396</v>
      </c>
      <c r="P289" s="155">
        <v>38500</v>
      </c>
      <c r="Q289" s="155">
        <v>0</v>
      </c>
      <c r="R289" s="345">
        <v>0</v>
      </c>
      <c r="S289" s="155">
        <v>6160</v>
      </c>
      <c r="T289" s="155">
        <v>44660</v>
      </c>
      <c r="U289" s="155">
        <v>0</v>
      </c>
      <c r="V289" s="120" t="s">
        <v>1828</v>
      </c>
      <c r="W289" s="120" t="s">
        <v>1821</v>
      </c>
      <c r="X289" s="155">
        <v>0</v>
      </c>
      <c r="Y289" s="155">
        <v>6160</v>
      </c>
      <c r="Z289" s="156">
        <v>0</v>
      </c>
    </row>
    <row r="290" spans="2:26">
      <c r="B290" s="127" t="s">
        <v>1810</v>
      </c>
      <c r="C290" s="119" t="s">
        <v>1810</v>
      </c>
      <c r="D290" s="119" t="s">
        <v>1810</v>
      </c>
      <c r="E290" s="119" t="s">
        <v>1883</v>
      </c>
      <c r="F290" s="119" t="s">
        <v>1883</v>
      </c>
      <c r="G290" s="119" t="s">
        <v>1812</v>
      </c>
      <c r="H290" s="119" t="s">
        <v>2417</v>
      </c>
      <c r="I290" s="119" t="s">
        <v>2418</v>
      </c>
      <c r="J290" s="119" t="s">
        <v>2396</v>
      </c>
      <c r="K290" s="119" t="s">
        <v>1816</v>
      </c>
      <c r="L290" s="119" t="s">
        <v>1817</v>
      </c>
      <c r="M290" s="119" t="s">
        <v>1818</v>
      </c>
      <c r="N290" s="119" t="s">
        <v>1819</v>
      </c>
      <c r="O290" s="119" t="s">
        <v>2396</v>
      </c>
      <c r="P290" s="155">
        <v>89774.080000000002</v>
      </c>
      <c r="Q290" s="155">
        <v>0</v>
      </c>
      <c r="R290" s="345">
        <v>0</v>
      </c>
      <c r="S290" s="155">
        <v>0</v>
      </c>
      <c r="T290" s="155">
        <v>89774.080000000002</v>
      </c>
      <c r="U290" s="155">
        <v>0</v>
      </c>
      <c r="V290" s="120" t="s">
        <v>1820</v>
      </c>
      <c r="W290" s="120" t="s">
        <v>1821</v>
      </c>
      <c r="X290" s="155">
        <v>0</v>
      </c>
      <c r="Y290" s="155">
        <v>0</v>
      </c>
      <c r="Z290" s="156">
        <v>0</v>
      </c>
    </row>
    <row r="291" spans="2:26">
      <c r="B291" s="127" t="s">
        <v>1810</v>
      </c>
      <c r="C291" s="119" t="s">
        <v>1810</v>
      </c>
      <c r="D291" s="119" t="s">
        <v>1810</v>
      </c>
      <c r="F291" s="119" t="s">
        <v>391</v>
      </c>
      <c r="G291" s="119" t="s">
        <v>1812</v>
      </c>
      <c r="H291" s="119" t="s">
        <v>2419</v>
      </c>
      <c r="I291" s="119" t="s">
        <v>2420</v>
      </c>
      <c r="J291" s="119" t="s">
        <v>2396</v>
      </c>
      <c r="K291" s="119" t="s">
        <v>1816</v>
      </c>
      <c r="L291" s="119" t="s">
        <v>1817</v>
      </c>
      <c r="M291" s="119" t="s">
        <v>1818</v>
      </c>
      <c r="N291" s="119" t="s">
        <v>2421</v>
      </c>
      <c r="O291" s="119" t="s">
        <v>2396</v>
      </c>
      <c r="P291" s="155">
        <v>122372.46</v>
      </c>
      <c r="Q291" s="155">
        <v>0</v>
      </c>
      <c r="R291" s="345">
        <v>0</v>
      </c>
      <c r="S291" s="155">
        <v>0</v>
      </c>
      <c r="T291" s="155">
        <v>122372.46</v>
      </c>
      <c r="U291" s="155">
        <v>0</v>
      </c>
      <c r="V291" s="120" t="s">
        <v>1820</v>
      </c>
      <c r="W291" s="120" t="s">
        <v>1821</v>
      </c>
      <c r="X291" s="155">
        <v>0</v>
      </c>
      <c r="Y291" s="155">
        <v>0</v>
      </c>
      <c r="Z291" s="156">
        <v>0</v>
      </c>
    </row>
    <row r="292" spans="2:26">
      <c r="B292" s="127" t="s">
        <v>1810</v>
      </c>
      <c r="C292" s="119" t="s">
        <v>1810</v>
      </c>
      <c r="D292" s="119" t="s">
        <v>1810</v>
      </c>
      <c r="E292" s="119" t="s">
        <v>393</v>
      </c>
      <c r="F292" s="119" t="s">
        <v>393</v>
      </c>
      <c r="G292" s="119" t="s">
        <v>1812</v>
      </c>
      <c r="H292" s="119" t="s">
        <v>2422</v>
      </c>
      <c r="I292" s="119" t="s">
        <v>2423</v>
      </c>
      <c r="J292" s="119" t="s">
        <v>2396</v>
      </c>
      <c r="K292" s="119" t="s">
        <v>1816</v>
      </c>
      <c r="L292" s="119" t="s">
        <v>1817</v>
      </c>
      <c r="M292" s="119" t="s">
        <v>1818</v>
      </c>
      <c r="N292" s="119" t="s">
        <v>1819</v>
      </c>
      <c r="O292" s="119" t="s">
        <v>2396</v>
      </c>
      <c r="P292" s="155">
        <v>85969.22</v>
      </c>
      <c r="Q292" s="155">
        <v>0</v>
      </c>
      <c r="R292" s="345">
        <v>0</v>
      </c>
      <c r="S292" s="155">
        <v>0</v>
      </c>
      <c r="T292" s="155">
        <v>85969.22</v>
      </c>
      <c r="U292" s="155">
        <v>0</v>
      </c>
      <c r="V292" s="120" t="s">
        <v>1820</v>
      </c>
      <c r="W292" s="120" t="s">
        <v>1821</v>
      </c>
      <c r="X292" s="155">
        <v>0</v>
      </c>
      <c r="Y292" s="155">
        <v>0</v>
      </c>
      <c r="Z292" s="156">
        <v>0</v>
      </c>
    </row>
    <row r="293" spans="2:26">
      <c r="B293" s="127" t="s">
        <v>1810</v>
      </c>
      <c r="C293" s="119" t="s">
        <v>1810</v>
      </c>
      <c r="D293" s="119" t="s">
        <v>1810</v>
      </c>
      <c r="E293" s="119" t="s">
        <v>1833</v>
      </c>
      <c r="F293" s="119" t="s">
        <v>1833</v>
      </c>
      <c r="G293" s="119" t="s">
        <v>1812</v>
      </c>
      <c r="H293" s="119" t="s">
        <v>2424</v>
      </c>
      <c r="I293" s="119" t="s">
        <v>2425</v>
      </c>
      <c r="J293" s="119" t="s">
        <v>2426</v>
      </c>
      <c r="K293" s="119" t="s">
        <v>1816</v>
      </c>
      <c r="L293" s="119" t="s">
        <v>1817</v>
      </c>
      <c r="M293" s="119" t="s">
        <v>1818</v>
      </c>
      <c r="N293" s="119" t="s">
        <v>1819</v>
      </c>
      <c r="O293" s="119" t="s">
        <v>2426</v>
      </c>
      <c r="P293" s="155">
        <v>11000</v>
      </c>
      <c r="Q293" s="155">
        <v>0</v>
      </c>
      <c r="R293" s="345">
        <v>0</v>
      </c>
      <c r="S293" s="155">
        <v>1760</v>
      </c>
      <c r="T293" s="155">
        <v>12760</v>
      </c>
      <c r="U293" s="155">
        <v>0</v>
      </c>
      <c r="V293" s="120" t="s">
        <v>1828</v>
      </c>
      <c r="W293" s="120" t="s">
        <v>1821</v>
      </c>
      <c r="X293" s="155">
        <v>0</v>
      </c>
      <c r="Y293" s="155">
        <v>1760</v>
      </c>
      <c r="Z293" s="156">
        <v>0</v>
      </c>
    </row>
    <row r="294" spans="2:26">
      <c r="B294" s="127" t="s">
        <v>1810</v>
      </c>
      <c r="C294" s="119" t="s">
        <v>1810</v>
      </c>
      <c r="D294" s="119" t="s">
        <v>1810</v>
      </c>
      <c r="E294" s="119" t="s">
        <v>2223</v>
      </c>
      <c r="F294" s="119" t="s">
        <v>2223</v>
      </c>
      <c r="G294" s="119" t="s">
        <v>1812</v>
      </c>
      <c r="H294" s="119" t="s">
        <v>2427</v>
      </c>
      <c r="I294" s="119" t="s">
        <v>2428</v>
      </c>
      <c r="J294" s="119" t="s">
        <v>2426</v>
      </c>
      <c r="K294" s="119" t="s">
        <v>1816</v>
      </c>
      <c r="L294" s="119" t="s">
        <v>1817</v>
      </c>
      <c r="M294" s="119" t="s">
        <v>1818</v>
      </c>
      <c r="N294" s="119" t="s">
        <v>1819</v>
      </c>
      <c r="O294" s="119" t="s">
        <v>2426</v>
      </c>
      <c r="P294" s="155">
        <v>139860.35999999999</v>
      </c>
      <c r="Q294" s="155">
        <v>0</v>
      </c>
      <c r="R294" s="345">
        <v>0</v>
      </c>
      <c r="S294" s="155">
        <v>0</v>
      </c>
      <c r="T294" s="155">
        <v>139860.35999999999</v>
      </c>
      <c r="U294" s="155">
        <v>0</v>
      </c>
      <c r="V294" s="120" t="s">
        <v>1820</v>
      </c>
      <c r="W294" s="120" t="s">
        <v>1821</v>
      </c>
      <c r="X294" s="155">
        <v>0</v>
      </c>
      <c r="Y294" s="155">
        <v>0</v>
      </c>
      <c r="Z294" s="156">
        <v>0</v>
      </c>
    </row>
    <row r="295" spans="2:26">
      <c r="B295" s="127" t="s">
        <v>1810</v>
      </c>
      <c r="C295" s="119" t="s">
        <v>1810</v>
      </c>
      <c r="D295" s="119" t="s">
        <v>1810</v>
      </c>
      <c r="E295" s="119" t="s">
        <v>1883</v>
      </c>
      <c r="F295" s="119" t="s">
        <v>1883</v>
      </c>
      <c r="G295" s="119" t="s">
        <v>1812</v>
      </c>
      <c r="H295" s="119" t="s">
        <v>2429</v>
      </c>
      <c r="I295" s="119" t="s">
        <v>2430</v>
      </c>
      <c r="J295" s="119" t="s">
        <v>2426</v>
      </c>
      <c r="K295" s="119" t="s">
        <v>1816</v>
      </c>
      <c r="L295" s="119" t="s">
        <v>1817</v>
      </c>
      <c r="M295" s="119" t="s">
        <v>1818</v>
      </c>
      <c r="N295" s="119" t="s">
        <v>1819</v>
      </c>
      <c r="O295" s="119" t="s">
        <v>2426</v>
      </c>
      <c r="P295" s="155">
        <v>89778.01</v>
      </c>
      <c r="Q295" s="155">
        <v>0</v>
      </c>
      <c r="R295" s="345">
        <v>0</v>
      </c>
      <c r="S295" s="155">
        <v>0</v>
      </c>
      <c r="T295" s="155">
        <v>89778.01</v>
      </c>
      <c r="U295" s="155">
        <v>0</v>
      </c>
      <c r="V295" s="120" t="s">
        <v>1820</v>
      </c>
      <c r="W295" s="120" t="s">
        <v>1821</v>
      </c>
      <c r="X295" s="155">
        <v>0</v>
      </c>
      <c r="Y295" s="155">
        <v>0</v>
      </c>
      <c r="Z295" s="156">
        <v>0</v>
      </c>
    </row>
    <row r="296" spans="2:26" ht="16" thickBot="1">
      <c r="B296" s="148" t="s">
        <v>1810</v>
      </c>
      <c r="C296" s="149" t="s">
        <v>1810</v>
      </c>
      <c r="D296" s="149" t="s">
        <v>1810</v>
      </c>
      <c r="E296" s="149" t="s">
        <v>1910</v>
      </c>
      <c r="F296" s="149" t="s">
        <v>1910</v>
      </c>
      <c r="G296" s="149" t="s">
        <v>1812</v>
      </c>
      <c r="H296" s="149" t="s">
        <v>2431</v>
      </c>
      <c r="I296" s="149" t="s">
        <v>2432</v>
      </c>
      <c r="J296" s="149" t="s">
        <v>2426</v>
      </c>
      <c r="K296" s="149" t="s">
        <v>1816</v>
      </c>
      <c r="L296" s="149" t="s">
        <v>1817</v>
      </c>
      <c r="M296" s="149" t="s">
        <v>1818</v>
      </c>
      <c r="N296" s="149" t="s">
        <v>1819</v>
      </c>
      <c r="O296" s="149" t="s">
        <v>2426</v>
      </c>
      <c r="P296" s="122">
        <v>39154.94</v>
      </c>
      <c r="Q296" s="122">
        <v>0</v>
      </c>
      <c r="R296" s="346">
        <v>0</v>
      </c>
      <c r="S296" s="122">
        <v>6264.72</v>
      </c>
      <c r="T296" s="122">
        <v>45419.65</v>
      </c>
      <c r="U296" s="122">
        <v>0</v>
      </c>
      <c r="V296" s="122" t="s">
        <v>1820</v>
      </c>
      <c r="W296" s="122" t="s">
        <v>1821</v>
      </c>
      <c r="X296" s="122">
        <v>0</v>
      </c>
      <c r="Y296" s="122">
        <v>304.58999999999997</v>
      </c>
      <c r="Z296" s="157">
        <v>0</v>
      </c>
    </row>
    <row r="297" spans="2:26" ht="16" thickBot="1">
      <c r="B297" s="165" t="s">
        <v>153</v>
      </c>
      <c r="C297" s="166"/>
      <c r="D297" s="166"/>
      <c r="E297" s="166"/>
      <c r="F297" s="166"/>
      <c r="G297" s="166"/>
      <c r="H297" s="166"/>
      <c r="I297" s="166"/>
      <c r="J297" s="166"/>
      <c r="K297" s="166"/>
      <c r="L297" s="166"/>
      <c r="M297" s="166"/>
      <c r="N297" s="166"/>
      <c r="O297" s="166"/>
      <c r="P297" s="164">
        <f>SUM(P4:P296)</f>
        <v>25551509.080000002</v>
      </c>
      <c r="Q297" s="167">
        <f t="shared" ref="Q297:Z297" si="0">SUM(Q4:Q296)</f>
        <v>0</v>
      </c>
      <c r="R297" s="347">
        <f t="shared" si="0"/>
        <v>0</v>
      </c>
      <c r="S297" s="167">
        <f t="shared" si="0"/>
        <v>674445.85999999987</v>
      </c>
      <c r="T297" s="167">
        <f t="shared" si="0"/>
        <v>26225954.919999998</v>
      </c>
      <c r="U297" s="167">
        <f t="shared" si="0"/>
        <v>166916.45000000001</v>
      </c>
      <c r="V297" s="167"/>
      <c r="W297" s="167"/>
      <c r="X297" s="167"/>
      <c r="Y297" s="167">
        <f t="shared" si="0"/>
        <v>347210.87</v>
      </c>
      <c r="Z297" s="168">
        <f t="shared" si="0"/>
        <v>0</v>
      </c>
    </row>
    <row r="301" spans="2:26" ht="16" thickBot="1"/>
    <row r="302" spans="2:26" ht="30" thickBot="1">
      <c r="B302" s="439" t="s">
        <v>6</v>
      </c>
      <c r="C302" s="440"/>
      <c r="D302" s="440"/>
      <c r="E302" s="440"/>
      <c r="F302" s="440"/>
      <c r="G302" s="440"/>
      <c r="H302" s="440"/>
      <c r="I302" s="440"/>
      <c r="J302" s="440"/>
      <c r="K302" s="440"/>
      <c r="L302" s="440"/>
      <c r="M302" s="440"/>
      <c r="N302" s="440"/>
      <c r="O302" s="440"/>
      <c r="P302" s="440"/>
      <c r="Q302" s="440"/>
      <c r="R302" s="440"/>
      <c r="S302" s="440"/>
      <c r="T302" s="440"/>
      <c r="U302" s="440"/>
      <c r="V302" s="440"/>
      <c r="W302" s="440"/>
      <c r="X302" s="440"/>
      <c r="Y302" s="440"/>
      <c r="Z302" s="441"/>
    </row>
    <row r="303" spans="2:26" ht="16" thickBot="1">
      <c r="B303" s="150" t="s">
        <v>1787</v>
      </c>
      <c r="C303" s="150" t="s">
        <v>1788</v>
      </c>
      <c r="D303" s="150" t="s">
        <v>1789</v>
      </c>
      <c r="E303" s="150" t="s">
        <v>1790</v>
      </c>
      <c r="F303" s="150" t="s">
        <v>1791</v>
      </c>
      <c r="G303" s="150" t="s">
        <v>1792</v>
      </c>
      <c r="H303" s="150" t="s">
        <v>92</v>
      </c>
      <c r="I303" s="150" t="s">
        <v>1793</v>
      </c>
      <c r="J303" s="150" t="s">
        <v>1794</v>
      </c>
      <c r="K303" s="150" t="s">
        <v>1795</v>
      </c>
      <c r="L303" s="150" t="s">
        <v>1796</v>
      </c>
      <c r="M303" s="150" t="s">
        <v>1797</v>
      </c>
      <c r="N303" s="150" t="s">
        <v>1798</v>
      </c>
      <c r="O303" s="150" t="s">
        <v>1799</v>
      </c>
      <c r="P303" s="163" t="s">
        <v>1800</v>
      </c>
      <c r="Q303" s="163" t="s">
        <v>1801</v>
      </c>
      <c r="R303" s="344" t="s">
        <v>1802</v>
      </c>
      <c r="S303" s="163" t="s">
        <v>1803</v>
      </c>
      <c r="T303" s="163" t="s">
        <v>153</v>
      </c>
      <c r="U303" s="163" t="s">
        <v>1804</v>
      </c>
      <c r="V303" s="163" t="s">
        <v>1805</v>
      </c>
      <c r="W303" s="163" t="s">
        <v>1806</v>
      </c>
      <c r="X303" s="163" t="s">
        <v>1808</v>
      </c>
      <c r="Y303" s="163" t="s">
        <v>1807</v>
      </c>
      <c r="Z303" s="163" t="s">
        <v>1809</v>
      </c>
    </row>
    <row r="304" spans="2:26">
      <c r="B304" s="211" t="s">
        <v>1810</v>
      </c>
      <c r="C304" s="170" t="s">
        <v>1810</v>
      </c>
      <c r="D304" s="170" t="s">
        <v>1810</v>
      </c>
      <c r="E304" s="170" t="s">
        <v>1833</v>
      </c>
      <c r="F304" s="170" t="s">
        <v>1833</v>
      </c>
      <c r="G304" s="170" t="s">
        <v>1812</v>
      </c>
      <c r="H304" s="170" t="s">
        <v>2433</v>
      </c>
      <c r="I304" s="170" t="s">
        <v>2434</v>
      </c>
      <c r="J304" s="170" t="s">
        <v>2435</v>
      </c>
      <c r="K304" s="170" t="s">
        <v>1816</v>
      </c>
      <c r="L304" s="170" t="s">
        <v>1817</v>
      </c>
      <c r="M304" s="170" t="s">
        <v>1818</v>
      </c>
      <c r="N304" s="170" t="s">
        <v>1819</v>
      </c>
      <c r="O304" s="170" t="s">
        <v>2435</v>
      </c>
      <c r="P304" s="171">
        <v>10500</v>
      </c>
      <c r="Q304" s="171">
        <v>0</v>
      </c>
      <c r="R304" s="348">
        <v>0</v>
      </c>
      <c r="S304" s="171">
        <v>1680</v>
      </c>
      <c r="T304" s="171">
        <v>12180</v>
      </c>
      <c r="U304" s="171">
        <v>0</v>
      </c>
      <c r="V304" s="171" t="s">
        <v>1828</v>
      </c>
      <c r="W304" s="171" t="s">
        <v>1821</v>
      </c>
      <c r="X304" s="171">
        <v>1680</v>
      </c>
      <c r="Y304" s="171">
        <v>0</v>
      </c>
      <c r="Z304" s="172">
        <v>0</v>
      </c>
    </row>
    <row r="305" spans="2:26">
      <c r="B305" s="127" t="s">
        <v>1810</v>
      </c>
      <c r="C305" s="119" t="s">
        <v>1810</v>
      </c>
      <c r="D305" s="119" t="s">
        <v>1810</v>
      </c>
      <c r="E305" s="119" t="s">
        <v>1833</v>
      </c>
      <c r="F305" s="119" t="s">
        <v>1833</v>
      </c>
      <c r="G305" s="119" t="s">
        <v>1812</v>
      </c>
      <c r="H305" s="119" t="s">
        <v>2436</v>
      </c>
      <c r="I305" s="119" t="s">
        <v>2437</v>
      </c>
      <c r="J305" s="119" t="s">
        <v>2435</v>
      </c>
      <c r="K305" s="119" t="s">
        <v>1816</v>
      </c>
      <c r="L305" s="119" t="s">
        <v>1817</v>
      </c>
      <c r="M305" s="119" t="s">
        <v>1818</v>
      </c>
      <c r="N305" s="119" t="s">
        <v>1819</v>
      </c>
      <c r="O305" s="119" t="s">
        <v>2435</v>
      </c>
      <c r="P305" s="155">
        <v>10500</v>
      </c>
      <c r="Q305" s="155">
        <v>0</v>
      </c>
      <c r="R305" s="345">
        <v>0</v>
      </c>
      <c r="S305" s="155">
        <v>1680</v>
      </c>
      <c r="T305" s="155">
        <v>12180</v>
      </c>
      <c r="U305" s="155">
        <v>0</v>
      </c>
      <c r="V305" s="155" t="s">
        <v>1828</v>
      </c>
      <c r="W305" s="155" t="s">
        <v>1821</v>
      </c>
      <c r="X305" s="155">
        <v>1680</v>
      </c>
      <c r="Y305" s="155">
        <v>0</v>
      </c>
      <c r="Z305" s="156">
        <v>0</v>
      </c>
    </row>
    <row r="306" spans="2:26">
      <c r="B306" s="127" t="s">
        <v>1810</v>
      </c>
      <c r="C306" s="119" t="s">
        <v>1810</v>
      </c>
      <c r="D306" s="119" t="s">
        <v>1810</v>
      </c>
      <c r="E306" s="119" t="s">
        <v>1833</v>
      </c>
      <c r="F306" s="119" t="s">
        <v>1833</v>
      </c>
      <c r="G306" s="119" t="s">
        <v>1812</v>
      </c>
      <c r="H306" s="119" t="s">
        <v>2438</v>
      </c>
      <c r="I306" s="119" t="s">
        <v>2439</v>
      </c>
      <c r="J306" s="119" t="s">
        <v>2435</v>
      </c>
      <c r="K306" s="119" t="s">
        <v>1816</v>
      </c>
      <c r="L306" s="119" t="s">
        <v>1817</v>
      </c>
      <c r="M306" s="119" t="s">
        <v>1818</v>
      </c>
      <c r="N306" s="119" t="s">
        <v>1819</v>
      </c>
      <c r="O306" s="119" t="s">
        <v>2435</v>
      </c>
      <c r="P306" s="155">
        <v>10500</v>
      </c>
      <c r="Q306" s="155">
        <v>0</v>
      </c>
      <c r="R306" s="345">
        <v>0</v>
      </c>
      <c r="S306" s="155">
        <v>1680</v>
      </c>
      <c r="T306" s="155">
        <v>12180</v>
      </c>
      <c r="U306" s="155">
        <v>0</v>
      </c>
      <c r="V306" s="155" t="s">
        <v>1828</v>
      </c>
      <c r="W306" s="155" t="s">
        <v>1821</v>
      </c>
      <c r="X306" s="155">
        <v>1680</v>
      </c>
      <c r="Y306" s="155">
        <v>0</v>
      </c>
      <c r="Z306" s="156">
        <v>0</v>
      </c>
    </row>
    <row r="307" spans="2:26">
      <c r="B307" s="127" t="s">
        <v>1810</v>
      </c>
      <c r="C307" s="119" t="s">
        <v>1810</v>
      </c>
      <c r="D307" s="119" t="s">
        <v>1810</v>
      </c>
      <c r="F307" s="119" t="s">
        <v>391</v>
      </c>
      <c r="G307" s="119" t="s">
        <v>1812</v>
      </c>
      <c r="H307" s="119" t="s">
        <v>2440</v>
      </c>
      <c r="I307" s="119" t="s">
        <v>2441</v>
      </c>
      <c r="J307" s="119" t="s">
        <v>2442</v>
      </c>
      <c r="K307" s="119" t="s">
        <v>1816</v>
      </c>
      <c r="L307" s="119" t="s">
        <v>1817</v>
      </c>
      <c r="M307" s="119" t="s">
        <v>1818</v>
      </c>
      <c r="N307" s="119" t="s">
        <v>1819</v>
      </c>
      <c r="O307" s="119" t="s">
        <v>2442</v>
      </c>
      <c r="P307" s="155">
        <v>28849.52</v>
      </c>
      <c r="Q307" s="155">
        <v>0</v>
      </c>
      <c r="R307" s="345">
        <v>0</v>
      </c>
      <c r="S307" s="155">
        <v>4615.92</v>
      </c>
      <c r="T307" s="155">
        <v>33465.440000000002</v>
      </c>
      <c r="U307" s="155">
        <v>1624</v>
      </c>
      <c r="V307" s="155" t="s">
        <v>1820</v>
      </c>
      <c r="W307" s="155" t="s">
        <v>1821</v>
      </c>
      <c r="X307" s="155">
        <v>224</v>
      </c>
      <c r="Y307" s="155">
        <v>0</v>
      </c>
      <c r="Z307" s="156">
        <v>0</v>
      </c>
    </row>
    <row r="308" spans="2:26">
      <c r="B308" s="127" t="s">
        <v>1810</v>
      </c>
      <c r="C308" s="119" t="s">
        <v>1810</v>
      </c>
      <c r="D308" s="119" t="s">
        <v>1810</v>
      </c>
      <c r="E308" s="119" t="s">
        <v>1825</v>
      </c>
      <c r="F308" s="119" t="s">
        <v>1825</v>
      </c>
      <c r="G308" s="119" t="s">
        <v>1812</v>
      </c>
      <c r="H308" s="119" t="s">
        <v>2443</v>
      </c>
      <c r="I308" s="119" t="s">
        <v>2444</v>
      </c>
      <c r="J308" s="119" t="s">
        <v>2445</v>
      </c>
      <c r="K308" s="119" t="s">
        <v>1816</v>
      </c>
      <c r="L308" s="119" t="s">
        <v>1817</v>
      </c>
      <c r="M308" s="119" t="s">
        <v>1818</v>
      </c>
      <c r="N308" s="119" t="s">
        <v>1819</v>
      </c>
      <c r="O308" s="119" t="s">
        <v>2445</v>
      </c>
      <c r="P308" s="155">
        <v>53800</v>
      </c>
      <c r="Q308" s="155">
        <v>0</v>
      </c>
      <c r="R308" s="345">
        <v>0</v>
      </c>
      <c r="S308" s="155">
        <v>8608</v>
      </c>
      <c r="T308" s="155">
        <v>62408</v>
      </c>
      <c r="U308" s="155">
        <v>0</v>
      </c>
      <c r="V308" s="155" t="s">
        <v>1828</v>
      </c>
      <c r="W308" s="155" t="s">
        <v>1821</v>
      </c>
      <c r="X308" s="155">
        <v>8608</v>
      </c>
      <c r="Y308" s="155">
        <v>0</v>
      </c>
      <c r="Z308" s="156">
        <v>0</v>
      </c>
    </row>
    <row r="309" spans="2:26">
      <c r="B309" s="127" t="s">
        <v>1810</v>
      </c>
      <c r="C309" s="119" t="s">
        <v>1810</v>
      </c>
      <c r="D309" s="119" t="s">
        <v>1810</v>
      </c>
      <c r="E309" s="119" t="s">
        <v>1825</v>
      </c>
      <c r="F309" s="119" t="s">
        <v>1825</v>
      </c>
      <c r="G309" s="119" t="s">
        <v>1812</v>
      </c>
      <c r="H309" s="119" t="s">
        <v>2446</v>
      </c>
      <c r="I309" s="119" t="s">
        <v>2447</v>
      </c>
      <c r="J309" s="119" t="s">
        <v>2445</v>
      </c>
      <c r="K309" s="119" t="s">
        <v>1816</v>
      </c>
      <c r="L309" s="119" t="s">
        <v>1817</v>
      </c>
      <c r="M309" s="119" t="s">
        <v>1818</v>
      </c>
      <c r="N309" s="119" t="s">
        <v>1819</v>
      </c>
      <c r="O309" s="119" t="s">
        <v>2445</v>
      </c>
      <c r="P309" s="155">
        <v>53800</v>
      </c>
      <c r="Q309" s="155">
        <v>0</v>
      </c>
      <c r="R309" s="345">
        <v>0</v>
      </c>
      <c r="S309" s="155">
        <v>8608</v>
      </c>
      <c r="T309" s="155">
        <v>62408</v>
      </c>
      <c r="U309" s="155">
        <v>0</v>
      </c>
      <c r="V309" s="155" t="s">
        <v>1828</v>
      </c>
      <c r="W309" s="155" t="s">
        <v>1821</v>
      </c>
      <c r="X309" s="155">
        <v>8608</v>
      </c>
      <c r="Y309" s="155">
        <v>0</v>
      </c>
      <c r="Z309" s="156">
        <v>0</v>
      </c>
    </row>
    <row r="310" spans="2:26">
      <c r="B310" s="127" t="s">
        <v>1810</v>
      </c>
      <c r="C310" s="119" t="s">
        <v>1810</v>
      </c>
      <c r="D310" s="119" t="s">
        <v>1810</v>
      </c>
      <c r="E310" s="119" t="s">
        <v>1833</v>
      </c>
      <c r="F310" s="119" t="s">
        <v>1833</v>
      </c>
      <c r="G310" s="119" t="s">
        <v>1812</v>
      </c>
      <c r="H310" s="119" t="s">
        <v>2448</v>
      </c>
      <c r="I310" s="119" t="s">
        <v>2449</v>
      </c>
      <c r="J310" s="119" t="s">
        <v>2445</v>
      </c>
      <c r="K310" s="119" t="s">
        <v>1816</v>
      </c>
      <c r="L310" s="119" t="s">
        <v>1817</v>
      </c>
      <c r="M310" s="119" t="s">
        <v>1818</v>
      </c>
      <c r="N310" s="119" t="s">
        <v>1819</v>
      </c>
      <c r="O310" s="119" t="s">
        <v>2445</v>
      </c>
      <c r="P310" s="155">
        <v>28500</v>
      </c>
      <c r="Q310" s="155">
        <v>0</v>
      </c>
      <c r="R310" s="345">
        <v>0</v>
      </c>
      <c r="S310" s="155">
        <v>4560</v>
      </c>
      <c r="T310" s="155">
        <v>33060</v>
      </c>
      <c r="U310" s="155">
        <v>0</v>
      </c>
      <c r="V310" s="155" t="s">
        <v>1828</v>
      </c>
      <c r="W310" s="155" t="s">
        <v>1821</v>
      </c>
      <c r="X310" s="155">
        <v>4560</v>
      </c>
      <c r="Y310" s="155">
        <v>0</v>
      </c>
      <c r="Z310" s="156">
        <v>0</v>
      </c>
    </row>
    <row r="311" spans="2:26">
      <c r="B311" s="127" t="s">
        <v>1810</v>
      </c>
      <c r="C311" s="119" t="s">
        <v>1810</v>
      </c>
      <c r="D311" s="119" t="s">
        <v>1810</v>
      </c>
      <c r="E311" s="119" t="s">
        <v>395</v>
      </c>
      <c r="F311" s="119" t="s">
        <v>395</v>
      </c>
      <c r="G311" s="119" t="s">
        <v>1812</v>
      </c>
      <c r="H311" s="119" t="s">
        <v>2450</v>
      </c>
      <c r="I311" s="119" t="s">
        <v>2451</v>
      </c>
      <c r="J311" s="119" t="s">
        <v>2445</v>
      </c>
      <c r="K311" s="119" t="s">
        <v>1816</v>
      </c>
      <c r="L311" s="119" t="s">
        <v>1817</v>
      </c>
      <c r="M311" s="119" t="s">
        <v>1818</v>
      </c>
      <c r="N311" s="119" t="s">
        <v>1819</v>
      </c>
      <c r="O311" s="119" t="s">
        <v>2445</v>
      </c>
      <c r="P311" s="155">
        <v>375.93</v>
      </c>
      <c r="Q311" s="155">
        <v>0</v>
      </c>
      <c r="R311" s="345">
        <v>0</v>
      </c>
      <c r="S311" s="155">
        <v>60.15</v>
      </c>
      <c r="T311" s="155">
        <v>436.08</v>
      </c>
      <c r="U311" s="155">
        <v>436.08</v>
      </c>
      <c r="V311" s="155" t="s">
        <v>1828</v>
      </c>
      <c r="W311" s="155" t="s">
        <v>1821</v>
      </c>
      <c r="X311" s="155">
        <v>60.15</v>
      </c>
      <c r="Y311" s="155">
        <v>0</v>
      </c>
      <c r="Z311" s="156">
        <v>0</v>
      </c>
    </row>
    <row r="312" spans="2:26">
      <c r="B312" s="127" t="s">
        <v>1810</v>
      </c>
      <c r="C312" s="119" t="s">
        <v>1810</v>
      </c>
      <c r="D312" s="119" t="s">
        <v>1810</v>
      </c>
      <c r="E312" s="119" t="s">
        <v>1923</v>
      </c>
      <c r="F312" s="119" t="s">
        <v>1923</v>
      </c>
      <c r="G312" s="119" t="s">
        <v>1812</v>
      </c>
      <c r="H312" s="119" t="s">
        <v>2452</v>
      </c>
      <c r="I312" s="119" t="s">
        <v>2453</v>
      </c>
      <c r="J312" s="119" t="s">
        <v>2445</v>
      </c>
      <c r="K312" s="119" t="s">
        <v>1816</v>
      </c>
      <c r="L312" s="119" t="s">
        <v>1817</v>
      </c>
      <c r="M312" s="119" t="s">
        <v>1818</v>
      </c>
      <c r="N312" s="119" t="s">
        <v>1819</v>
      </c>
      <c r="O312" s="119" t="s">
        <v>2445</v>
      </c>
      <c r="P312" s="155">
        <v>340</v>
      </c>
      <c r="Q312" s="155">
        <v>0</v>
      </c>
      <c r="R312" s="345">
        <v>0</v>
      </c>
      <c r="S312" s="155">
        <v>54.4</v>
      </c>
      <c r="T312" s="155">
        <v>394.4</v>
      </c>
      <c r="U312" s="155">
        <v>0</v>
      </c>
      <c r="V312" s="155" t="s">
        <v>1828</v>
      </c>
      <c r="W312" s="155" t="s">
        <v>1821</v>
      </c>
      <c r="X312" s="155">
        <v>54.4</v>
      </c>
      <c r="Y312" s="155">
        <v>0</v>
      </c>
      <c r="Z312" s="156">
        <v>0</v>
      </c>
    </row>
    <row r="313" spans="2:26">
      <c r="B313" s="127" t="s">
        <v>1810</v>
      </c>
      <c r="C313" s="119" t="s">
        <v>1810</v>
      </c>
      <c r="D313" s="119" t="s">
        <v>1810</v>
      </c>
      <c r="E313" s="119" t="s">
        <v>1923</v>
      </c>
      <c r="F313" s="119" t="s">
        <v>1923</v>
      </c>
      <c r="G313" s="119" t="s">
        <v>1812</v>
      </c>
      <c r="H313" s="119" t="s">
        <v>2454</v>
      </c>
      <c r="I313" s="119" t="s">
        <v>2455</v>
      </c>
      <c r="J313" s="119" t="s">
        <v>2445</v>
      </c>
      <c r="K313" s="119" t="s">
        <v>1816</v>
      </c>
      <c r="L313" s="119" t="s">
        <v>1817</v>
      </c>
      <c r="M313" s="119" t="s">
        <v>1818</v>
      </c>
      <c r="N313" s="119" t="s">
        <v>1819</v>
      </c>
      <c r="O313" s="119" t="s">
        <v>2445</v>
      </c>
      <c r="P313" s="155">
        <v>1450</v>
      </c>
      <c r="Q313" s="155">
        <v>0</v>
      </c>
      <c r="R313" s="345">
        <v>0</v>
      </c>
      <c r="S313" s="155">
        <v>232</v>
      </c>
      <c r="T313" s="155">
        <v>1682</v>
      </c>
      <c r="U313" s="155">
        <v>0</v>
      </c>
      <c r="V313" s="155" t="s">
        <v>1828</v>
      </c>
      <c r="W313" s="155" t="s">
        <v>1821</v>
      </c>
      <c r="X313" s="155">
        <v>232</v>
      </c>
      <c r="Y313" s="155">
        <v>0</v>
      </c>
      <c r="Z313" s="156">
        <v>0</v>
      </c>
    </row>
    <row r="314" spans="2:26">
      <c r="B314" s="127" t="s">
        <v>1810</v>
      </c>
      <c r="C314" s="119" t="s">
        <v>1810</v>
      </c>
      <c r="D314" s="119" t="s">
        <v>1810</v>
      </c>
      <c r="F314" s="119" t="s">
        <v>1862</v>
      </c>
      <c r="G314" s="119" t="s">
        <v>1812</v>
      </c>
      <c r="H314" s="119" t="s">
        <v>2456</v>
      </c>
      <c r="I314" s="119" t="s">
        <v>2457</v>
      </c>
      <c r="J314" s="119" t="s">
        <v>2445</v>
      </c>
      <c r="K314" s="119" t="s">
        <v>1816</v>
      </c>
      <c r="L314" s="119" t="s">
        <v>1817</v>
      </c>
      <c r="M314" s="119" t="s">
        <v>1818</v>
      </c>
      <c r="N314" s="119" t="s">
        <v>1819</v>
      </c>
      <c r="O314" s="119" t="s">
        <v>2445</v>
      </c>
      <c r="P314" s="155">
        <v>80000</v>
      </c>
      <c r="Q314" s="155">
        <v>0</v>
      </c>
      <c r="R314" s="345">
        <v>0</v>
      </c>
      <c r="S314" s="155">
        <v>12800</v>
      </c>
      <c r="T314" s="155">
        <v>92800</v>
      </c>
      <c r="U314" s="155">
        <v>0</v>
      </c>
      <c r="V314" s="155" t="s">
        <v>1828</v>
      </c>
      <c r="W314" s="155" t="s">
        <v>1821</v>
      </c>
      <c r="X314" s="155">
        <v>12800</v>
      </c>
      <c r="Y314" s="155">
        <v>0</v>
      </c>
      <c r="Z314" s="156">
        <v>0</v>
      </c>
    </row>
    <row r="315" spans="2:26">
      <c r="B315" s="127" t="s">
        <v>1810</v>
      </c>
      <c r="C315" s="119" t="s">
        <v>1810</v>
      </c>
      <c r="D315" s="119" t="s">
        <v>1810</v>
      </c>
      <c r="F315" s="119" t="s">
        <v>1862</v>
      </c>
      <c r="G315" s="119" t="s">
        <v>1812</v>
      </c>
      <c r="H315" s="119" t="s">
        <v>2458</v>
      </c>
      <c r="I315" s="119" t="s">
        <v>2459</v>
      </c>
      <c r="J315" s="119" t="s">
        <v>2445</v>
      </c>
      <c r="K315" s="119" t="s">
        <v>1816</v>
      </c>
      <c r="L315" s="119" t="s">
        <v>1817</v>
      </c>
      <c r="M315" s="119" t="s">
        <v>1818</v>
      </c>
      <c r="N315" s="119" t="s">
        <v>1819</v>
      </c>
      <c r="O315" s="119" t="s">
        <v>2445</v>
      </c>
      <c r="P315" s="155">
        <v>84362.68</v>
      </c>
      <c r="Q315" s="155">
        <v>0</v>
      </c>
      <c r="R315" s="345">
        <v>0</v>
      </c>
      <c r="S315" s="155">
        <v>0</v>
      </c>
      <c r="T315" s="155">
        <v>84362.68</v>
      </c>
      <c r="U315" s="155">
        <v>0</v>
      </c>
      <c r="V315" s="155" t="s">
        <v>1820</v>
      </c>
      <c r="W315" s="155" t="s">
        <v>1821</v>
      </c>
      <c r="X315" s="155">
        <v>0</v>
      </c>
      <c r="Y315" s="155">
        <v>0</v>
      </c>
      <c r="Z315" s="156">
        <v>0</v>
      </c>
    </row>
    <row r="316" spans="2:26">
      <c r="B316" s="127" t="s">
        <v>1810</v>
      </c>
      <c r="C316" s="119" t="s">
        <v>1810</v>
      </c>
      <c r="D316" s="119" t="s">
        <v>1810</v>
      </c>
      <c r="F316" s="119" t="s">
        <v>391</v>
      </c>
      <c r="G316" s="119" t="s">
        <v>1812</v>
      </c>
      <c r="H316" s="119" t="s">
        <v>2460</v>
      </c>
      <c r="I316" s="119" t="s">
        <v>2461</v>
      </c>
      <c r="J316" s="119" t="s">
        <v>2445</v>
      </c>
      <c r="K316" s="119" t="s">
        <v>1816</v>
      </c>
      <c r="L316" s="119" t="s">
        <v>1817</v>
      </c>
      <c r="M316" s="119" t="s">
        <v>1818</v>
      </c>
      <c r="N316" s="119" t="s">
        <v>1819</v>
      </c>
      <c r="O316" s="119" t="s">
        <v>2445</v>
      </c>
      <c r="P316" s="155">
        <v>121539.46</v>
      </c>
      <c r="Q316" s="155">
        <v>0</v>
      </c>
      <c r="R316" s="345">
        <v>0</v>
      </c>
      <c r="S316" s="155">
        <v>0</v>
      </c>
      <c r="T316" s="155">
        <v>121539.46</v>
      </c>
      <c r="U316" s="155">
        <v>0</v>
      </c>
      <c r="V316" s="155" t="s">
        <v>1820</v>
      </c>
      <c r="W316" s="155" t="s">
        <v>1821</v>
      </c>
      <c r="X316" s="155">
        <v>0</v>
      </c>
      <c r="Y316" s="155">
        <v>0</v>
      </c>
      <c r="Z316" s="156">
        <v>0</v>
      </c>
    </row>
    <row r="317" spans="2:26">
      <c r="B317" s="127" t="s">
        <v>1810</v>
      </c>
      <c r="C317" s="119" t="s">
        <v>1810</v>
      </c>
      <c r="D317" s="119" t="s">
        <v>1810</v>
      </c>
      <c r="F317" s="119" t="s">
        <v>391</v>
      </c>
      <c r="G317" s="119" t="s">
        <v>1812</v>
      </c>
      <c r="H317" s="119" t="s">
        <v>2462</v>
      </c>
      <c r="I317" s="119" t="s">
        <v>2463</v>
      </c>
      <c r="J317" s="119" t="s">
        <v>2445</v>
      </c>
      <c r="K317" s="119" t="s">
        <v>1816</v>
      </c>
      <c r="L317" s="119" t="s">
        <v>1817</v>
      </c>
      <c r="M317" s="119" t="s">
        <v>1818</v>
      </c>
      <c r="N317" s="119" t="s">
        <v>1819</v>
      </c>
      <c r="O317" s="119" t="s">
        <v>2445</v>
      </c>
      <c r="P317" s="155">
        <v>87835.24</v>
      </c>
      <c r="Q317" s="155">
        <v>0</v>
      </c>
      <c r="R317" s="345">
        <v>0</v>
      </c>
      <c r="S317" s="155">
        <v>0</v>
      </c>
      <c r="T317" s="155">
        <v>87835.24</v>
      </c>
      <c r="U317" s="155">
        <v>0</v>
      </c>
      <c r="V317" s="155" t="s">
        <v>1820</v>
      </c>
      <c r="W317" s="155" t="s">
        <v>1821</v>
      </c>
      <c r="X317" s="155">
        <v>0</v>
      </c>
      <c r="Y317" s="155">
        <v>0</v>
      </c>
      <c r="Z317" s="156">
        <v>0</v>
      </c>
    </row>
    <row r="318" spans="2:26">
      <c r="B318" s="127" t="s">
        <v>1810</v>
      </c>
      <c r="C318" s="119" t="s">
        <v>1810</v>
      </c>
      <c r="D318" s="119" t="s">
        <v>1810</v>
      </c>
      <c r="E318" s="119" t="s">
        <v>1825</v>
      </c>
      <c r="F318" s="119" t="s">
        <v>1825</v>
      </c>
      <c r="G318" s="119" t="s">
        <v>1812</v>
      </c>
      <c r="H318" s="119" t="s">
        <v>2464</v>
      </c>
      <c r="I318" s="119" t="s">
        <v>2465</v>
      </c>
      <c r="J318" s="119" t="s">
        <v>2445</v>
      </c>
      <c r="K318" s="119" t="s">
        <v>1816</v>
      </c>
      <c r="L318" s="119" t="s">
        <v>1817</v>
      </c>
      <c r="M318" s="119" t="s">
        <v>1818</v>
      </c>
      <c r="N318" s="119" t="s">
        <v>1819</v>
      </c>
      <c r="O318" s="119" t="s">
        <v>2445</v>
      </c>
      <c r="P318" s="155">
        <v>53800</v>
      </c>
      <c r="Q318" s="155">
        <v>0</v>
      </c>
      <c r="R318" s="345">
        <v>0</v>
      </c>
      <c r="S318" s="155">
        <v>8608</v>
      </c>
      <c r="T318" s="155">
        <v>62408</v>
      </c>
      <c r="U318" s="155">
        <v>0</v>
      </c>
      <c r="V318" s="155" t="s">
        <v>1828</v>
      </c>
      <c r="W318" s="155" t="s">
        <v>1821</v>
      </c>
      <c r="X318" s="155">
        <v>8608</v>
      </c>
      <c r="Y318" s="155">
        <v>0</v>
      </c>
      <c r="Z318" s="156">
        <v>0</v>
      </c>
    </row>
    <row r="319" spans="2:26">
      <c r="B319" s="127" t="s">
        <v>1810</v>
      </c>
      <c r="C319" s="119" t="s">
        <v>1810</v>
      </c>
      <c r="D319" s="119" t="s">
        <v>1810</v>
      </c>
      <c r="E319" s="119" t="s">
        <v>1833</v>
      </c>
      <c r="F319" s="119" t="s">
        <v>1833</v>
      </c>
      <c r="G319" s="119" t="s">
        <v>1812</v>
      </c>
      <c r="H319" s="119" t="s">
        <v>2466</v>
      </c>
      <c r="I319" s="119" t="s">
        <v>2467</v>
      </c>
      <c r="J319" s="119" t="s">
        <v>2445</v>
      </c>
      <c r="K319" s="119" t="s">
        <v>1816</v>
      </c>
      <c r="L319" s="119" t="s">
        <v>1817</v>
      </c>
      <c r="M319" s="119" t="s">
        <v>1818</v>
      </c>
      <c r="N319" s="119" t="s">
        <v>1819</v>
      </c>
      <c r="O319" s="119" t="s">
        <v>2445</v>
      </c>
      <c r="P319" s="155">
        <v>1250</v>
      </c>
      <c r="Q319" s="155">
        <v>0</v>
      </c>
      <c r="R319" s="345">
        <v>0</v>
      </c>
      <c r="S319" s="155">
        <v>200</v>
      </c>
      <c r="T319" s="155">
        <v>1450</v>
      </c>
      <c r="U319" s="155">
        <v>0</v>
      </c>
      <c r="V319" s="155" t="s">
        <v>1828</v>
      </c>
      <c r="W319" s="155" t="s">
        <v>1821</v>
      </c>
      <c r="X319" s="155">
        <v>200</v>
      </c>
      <c r="Y319" s="155">
        <v>0</v>
      </c>
      <c r="Z319" s="156">
        <v>0</v>
      </c>
    </row>
    <row r="320" spans="2:26">
      <c r="B320" s="127" t="s">
        <v>1810</v>
      </c>
      <c r="C320" s="119" t="s">
        <v>1810</v>
      </c>
      <c r="D320" s="119" t="s">
        <v>1810</v>
      </c>
      <c r="E320" s="119" t="s">
        <v>1833</v>
      </c>
      <c r="F320" s="119" t="s">
        <v>1833</v>
      </c>
      <c r="G320" s="119" t="s">
        <v>1812</v>
      </c>
      <c r="H320" s="119" t="s">
        <v>2468</v>
      </c>
      <c r="I320" s="119" t="s">
        <v>2469</v>
      </c>
      <c r="J320" s="119" t="s">
        <v>2445</v>
      </c>
      <c r="K320" s="119" t="s">
        <v>1816</v>
      </c>
      <c r="L320" s="119" t="s">
        <v>1817</v>
      </c>
      <c r="M320" s="119" t="s">
        <v>1818</v>
      </c>
      <c r="N320" s="119" t="s">
        <v>1819</v>
      </c>
      <c r="O320" s="119" t="s">
        <v>2445</v>
      </c>
      <c r="P320" s="155">
        <v>13492.51</v>
      </c>
      <c r="Q320" s="155">
        <v>0</v>
      </c>
      <c r="R320" s="345">
        <v>0</v>
      </c>
      <c r="S320" s="155">
        <v>2158.6999999999998</v>
      </c>
      <c r="T320" s="155">
        <v>15651.22</v>
      </c>
      <c r="U320" s="155">
        <v>0</v>
      </c>
      <c r="V320" s="155" t="s">
        <v>1820</v>
      </c>
      <c r="W320" s="155" t="s">
        <v>1821</v>
      </c>
      <c r="X320" s="155">
        <v>105.68</v>
      </c>
      <c r="Y320" s="155">
        <v>0</v>
      </c>
      <c r="Z320" s="156">
        <v>0</v>
      </c>
    </row>
    <row r="321" spans="2:26">
      <c r="B321" s="127" t="s">
        <v>1810</v>
      </c>
      <c r="C321" s="119" t="s">
        <v>1810</v>
      </c>
      <c r="D321" s="119" t="s">
        <v>1810</v>
      </c>
      <c r="E321" s="119" t="s">
        <v>1833</v>
      </c>
      <c r="F321" s="119" t="s">
        <v>1833</v>
      </c>
      <c r="G321" s="119" t="s">
        <v>1812</v>
      </c>
      <c r="H321" s="119" t="s">
        <v>2470</v>
      </c>
      <c r="I321" s="119" t="s">
        <v>2471</v>
      </c>
      <c r="J321" s="119" t="s">
        <v>2445</v>
      </c>
      <c r="K321" s="119" t="s">
        <v>1816</v>
      </c>
      <c r="L321" s="119" t="s">
        <v>1817</v>
      </c>
      <c r="M321" s="119" t="s">
        <v>1818</v>
      </c>
      <c r="N321" s="119" t="s">
        <v>1819</v>
      </c>
      <c r="O321" s="119" t="s">
        <v>2445</v>
      </c>
      <c r="P321" s="155">
        <v>93140.49</v>
      </c>
      <c r="Q321" s="155">
        <v>0</v>
      </c>
      <c r="R321" s="345">
        <v>0</v>
      </c>
      <c r="S321" s="155">
        <v>14902.58</v>
      </c>
      <c r="T321" s="155">
        <v>108043.06</v>
      </c>
      <c r="U321" s="155">
        <v>0</v>
      </c>
      <c r="V321" s="155" t="s">
        <v>1820</v>
      </c>
      <c r="W321" s="155" t="s">
        <v>1821</v>
      </c>
      <c r="X321" s="155">
        <v>729.56</v>
      </c>
      <c r="Y321" s="155">
        <v>0</v>
      </c>
      <c r="Z321" s="156">
        <v>0</v>
      </c>
    </row>
    <row r="322" spans="2:26">
      <c r="B322" s="127" t="s">
        <v>1810</v>
      </c>
      <c r="C322" s="119" t="s">
        <v>1810</v>
      </c>
      <c r="D322" s="119" t="s">
        <v>1810</v>
      </c>
      <c r="E322" s="119" t="s">
        <v>1515</v>
      </c>
      <c r="F322" s="119" t="s">
        <v>1515</v>
      </c>
      <c r="G322" s="119" t="s">
        <v>1812</v>
      </c>
      <c r="H322" s="119" t="s">
        <v>2472</v>
      </c>
      <c r="I322" s="119" t="s">
        <v>2473</v>
      </c>
      <c r="J322" s="119" t="s">
        <v>2445</v>
      </c>
      <c r="K322" s="119" t="s">
        <v>1816</v>
      </c>
      <c r="L322" s="119" t="s">
        <v>1817</v>
      </c>
      <c r="M322" s="119" t="s">
        <v>1818</v>
      </c>
      <c r="N322" s="119" t="s">
        <v>1819</v>
      </c>
      <c r="O322" s="119" t="s">
        <v>2445</v>
      </c>
      <c r="P322" s="155">
        <v>112347.4</v>
      </c>
      <c r="Q322" s="155">
        <v>0</v>
      </c>
      <c r="R322" s="345">
        <v>0</v>
      </c>
      <c r="S322" s="155">
        <v>0</v>
      </c>
      <c r="T322" s="155">
        <v>112347.4</v>
      </c>
      <c r="U322" s="155">
        <v>0</v>
      </c>
      <c r="V322" s="155" t="s">
        <v>1820</v>
      </c>
      <c r="W322" s="155" t="s">
        <v>1821</v>
      </c>
      <c r="X322" s="155">
        <v>0</v>
      </c>
      <c r="Y322" s="155">
        <v>0</v>
      </c>
      <c r="Z322" s="156">
        <v>0</v>
      </c>
    </row>
    <row r="323" spans="2:26">
      <c r="B323" s="127" t="s">
        <v>1810</v>
      </c>
      <c r="C323" s="119" t="s">
        <v>1810</v>
      </c>
      <c r="D323" s="119" t="s">
        <v>1810</v>
      </c>
      <c r="F323" s="119" t="s">
        <v>391</v>
      </c>
      <c r="G323" s="119" t="s">
        <v>1812</v>
      </c>
      <c r="H323" s="119" t="s">
        <v>2474</v>
      </c>
      <c r="I323" s="119" t="s">
        <v>2475</v>
      </c>
      <c r="J323" s="119" t="s">
        <v>2445</v>
      </c>
      <c r="K323" s="119" t="s">
        <v>1816</v>
      </c>
      <c r="L323" s="119" t="s">
        <v>1817</v>
      </c>
      <c r="M323" s="119" t="s">
        <v>1818</v>
      </c>
      <c r="N323" s="119" t="s">
        <v>1819</v>
      </c>
      <c r="O323" s="119" t="s">
        <v>2445</v>
      </c>
      <c r="P323" s="155">
        <v>121539.46</v>
      </c>
      <c r="Q323" s="155">
        <v>0</v>
      </c>
      <c r="R323" s="345">
        <v>0</v>
      </c>
      <c r="S323" s="155">
        <v>0</v>
      </c>
      <c r="T323" s="155">
        <v>121539.46</v>
      </c>
      <c r="U323" s="155">
        <v>0</v>
      </c>
      <c r="V323" s="155" t="s">
        <v>1820</v>
      </c>
      <c r="W323" s="155" t="s">
        <v>1821</v>
      </c>
      <c r="X323" s="155">
        <v>0</v>
      </c>
      <c r="Y323" s="155">
        <v>0</v>
      </c>
      <c r="Z323" s="156">
        <v>0</v>
      </c>
    </row>
    <row r="324" spans="2:26">
      <c r="B324" s="127" t="s">
        <v>1810</v>
      </c>
      <c r="C324" s="119" t="s">
        <v>1810</v>
      </c>
      <c r="D324" s="119" t="s">
        <v>1810</v>
      </c>
      <c r="E324" s="119" t="s">
        <v>429</v>
      </c>
      <c r="F324" s="119" t="s">
        <v>429</v>
      </c>
      <c r="G324" s="119" t="s">
        <v>1812</v>
      </c>
      <c r="H324" s="119" t="s">
        <v>2476</v>
      </c>
      <c r="I324" s="119" t="s">
        <v>2477</v>
      </c>
      <c r="J324" s="119" t="s">
        <v>2478</v>
      </c>
      <c r="K324" s="119" t="s">
        <v>1816</v>
      </c>
      <c r="L324" s="119" t="s">
        <v>1817</v>
      </c>
      <c r="M324" s="119" t="s">
        <v>1818</v>
      </c>
      <c r="N324" s="119" t="s">
        <v>1819</v>
      </c>
      <c r="O324" s="119" t="s">
        <v>2478</v>
      </c>
      <c r="P324" s="155">
        <v>28890.82</v>
      </c>
      <c r="Q324" s="155">
        <v>0</v>
      </c>
      <c r="R324" s="345">
        <v>0</v>
      </c>
      <c r="S324" s="155">
        <v>0</v>
      </c>
      <c r="T324" s="155">
        <v>28890.82</v>
      </c>
      <c r="U324" s="155">
        <v>1400</v>
      </c>
      <c r="V324" s="155" t="s">
        <v>1820</v>
      </c>
      <c r="W324" s="155" t="s">
        <v>1821</v>
      </c>
      <c r="X324" s="155">
        <v>0</v>
      </c>
      <c r="Y324" s="155">
        <v>0</v>
      </c>
      <c r="Z324" s="156">
        <v>0</v>
      </c>
    </row>
    <row r="325" spans="2:26">
      <c r="B325" s="127" t="s">
        <v>1810</v>
      </c>
      <c r="C325" s="119" t="s">
        <v>1810</v>
      </c>
      <c r="D325" s="119" t="s">
        <v>1810</v>
      </c>
      <c r="E325" s="119" t="s">
        <v>1833</v>
      </c>
      <c r="F325" s="119" t="s">
        <v>1833</v>
      </c>
      <c r="G325" s="119" t="s">
        <v>1812</v>
      </c>
      <c r="H325" s="119" t="s">
        <v>2479</v>
      </c>
      <c r="I325" s="119" t="s">
        <v>2480</v>
      </c>
      <c r="J325" s="119" t="s">
        <v>2478</v>
      </c>
      <c r="K325" s="119" t="s">
        <v>1816</v>
      </c>
      <c r="L325" s="119" t="s">
        <v>1817</v>
      </c>
      <c r="M325" s="119" t="s">
        <v>1818</v>
      </c>
      <c r="N325" s="119" t="s">
        <v>1819</v>
      </c>
      <c r="O325" s="119" t="s">
        <v>2478</v>
      </c>
      <c r="P325" s="155">
        <v>5500</v>
      </c>
      <c r="Q325" s="155">
        <v>0</v>
      </c>
      <c r="R325" s="345">
        <v>0</v>
      </c>
      <c r="S325" s="155">
        <v>880</v>
      </c>
      <c r="T325" s="155">
        <v>6380</v>
      </c>
      <c r="U325" s="155">
        <v>0</v>
      </c>
      <c r="V325" s="155" t="s">
        <v>1828</v>
      </c>
      <c r="W325" s="155" t="s">
        <v>1821</v>
      </c>
      <c r="X325" s="155">
        <v>880</v>
      </c>
      <c r="Y325" s="155">
        <v>0</v>
      </c>
      <c r="Z325" s="156">
        <v>0</v>
      </c>
    </row>
    <row r="326" spans="2:26">
      <c r="B326" s="127" t="s">
        <v>1810</v>
      </c>
      <c r="C326" s="119" t="s">
        <v>1810</v>
      </c>
      <c r="D326" s="119" t="s">
        <v>1810</v>
      </c>
      <c r="E326" s="119" t="s">
        <v>1883</v>
      </c>
      <c r="F326" s="119" t="s">
        <v>1883</v>
      </c>
      <c r="G326" s="119" t="s">
        <v>1812</v>
      </c>
      <c r="H326" s="119" t="s">
        <v>2481</v>
      </c>
      <c r="I326" s="119" t="s">
        <v>2482</v>
      </c>
      <c r="J326" s="119" t="s">
        <v>2478</v>
      </c>
      <c r="K326" s="119" t="s">
        <v>1816</v>
      </c>
      <c r="L326" s="119" t="s">
        <v>1817</v>
      </c>
      <c r="M326" s="119" t="s">
        <v>1818</v>
      </c>
      <c r="N326" s="119" t="s">
        <v>1819</v>
      </c>
      <c r="O326" s="119" t="s">
        <v>2478</v>
      </c>
      <c r="P326" s="155">
        <v>88426.55</v>
      </c>
      <c r="Q326" s="155">
        <v>0</v>
      </c>
      <c r="R326" s="345">
        <v>0</v>
      </c>
      <c r="S326" s="155">
        <v>0</v>
      </c>
      <c r="T326" s="155">
        <v>88426.55</v>
      </c>
      <c r="U326" s="155">
        <v>0</v>
      </c>
      <c r="V326" s="155" t="s">
        <v>1820</v>
      </c>
      <c r="W326" s="155" t="s">
        <v>1821</v>
      </c>
      <c r="X326" s="155">
        <v>0</v>
      </c>
      <c r="Y326" s="155">
        <v>0</v>
      </c>
      <c r="Z326" s="156">
        <v>0</v>
      </c>
    </row>
    <row r="327" spans="2:26">
      <c r="B327" s="127" t="s">
        <v>1810</v>
      </c>
      <c r="C327" s="119" t="s">
        <v>1810</v>
      </c>
      <c r="D327" s="119" t="s">
        <v>1810</v>
      </c>
      <c r="F327" s="119" t="s">
        <v>391</v>
      </c>
      <c r="G327" s="119" t="s">
        <v>1812</v>
      </c>
      <c r="H327" s="119" t="s">
        <v>2483</v>
      </c>
      <c r="I327" s="119" t="s">
        <v>2484</v>
      </c>
      <c r="J327" s="119" t="s">
        <v>2478</v>
      </c>
      <c r="K327" s="119" t="s">
        <v>1816</v>
      </c>
      <c r="L327" s="119" t="s">
        <v>1817</v>
      </c>
      <c r="M327" s="119" t="s">
        <v>1818</v>
      </c>
      <c r="N327" s="119" t="s">
        <v>1819</v>
      </c>
      <c r="O327" s="119" t="s">
        <v>2478</v>
      </c>
      <c r="P327" s="155">
        <v>122785.98</v>
      </c>
      <c r="Q327" s="155">
        <v>0</v>
      </c>
      <c r="R327" s="345">
        <v>0</v>
      </c>
      <c r="S327" s="155">
        <v>0</v>
      </c>
      <c r="T327" s="155">
        <v>122785.98</v>
      </c>
      <c r="U327" s="155">
        <v>0</v>
      </c>
      <c r="V327" s="155" t="s">
        <v>1820</v>
      </c>
      <c r="W327" s="155" t="s">
        <v>1821</v>
      </c>
      <c r="X327" s="155">
        <v>0</v>
      </c>
      <c r="Y327" s="155">
        <v>0</v>
      </c>
      <c r="Z327" s="156">
        <v>0</v>
      </c>
    </row>
    <row r="328" spans="2:26">
      <c r="B328" s="127" t="s">
        <v>1810</v>
      </c>
      <c r="C328" s="119" t="s">
        <v>1810</v>
      </c>
      <c r="D328" s="119" t="s">
        <v>1810</v>
      </c>
      <c r="F328" s="119" t="s">
        <v>391</v>
      </c>
      <c r="G328" s="119" t="s">
        <v>1812</v>
      </c>
      <c r="H328" s="119" t="s">
        <v>2485</v>
      </c>
      <c r="I328" s="119" t="s">
        <v>2486</v>
      </c>
      <c r="J328" s="119" t="s">
        <v>2478</v>
      </c>
      <c r="K328" s="119" t="s">
        <v>1816</v>
      </c>
      <c r="L328" s="119" t="s">
        <v>1817</v>
      </c>
      <c r="M328" s="119" t="s">
        <v>1818</v>
      </c>
      <c r="N328" s="119" t="s">
        <v>1819</v>
      </c>
      <c r="O328" s="119" t="s">
        <v>2478</v>
      </c>
      <c r="P328" s="155">
        <v>26414.46</v>
      </c>
      <c r="Q328" s="155">
        <v>0</v>
      </c>
      <c r="R328" s="345">
        <v>0</v>
      </c>
      <c r="S328" s="155">
        <v>0</v>
      </c>
      <c r="T328" s="155">
        <v>26414.46</v>
      </c>
      <c r="U328" s="155">
        <v>0</v>
      </c>
      <c r="V328" s="155" t="s">
        <v>1820</v>
      </c>
      <c r="W328" s="155" t="s">
        <v>1821</v>
      </c>
      <c r="X328" s="155">
        <v>0</v>
      </c>
      <c r="Y328" s="155">
        <v>0</v>
      </c>
      <c r="Z328" s="156">
        <v>0</v>
      </c>
    </row>
    <row r="329" spans="2:26">
      <c r="B329" s="127" t="s">
        <v>1810</v>
      </c>
      <c r="C329" s="119" t="s">
        <v>1810</v>
      </c>
      <c r="D329" s="119" t="s">
        <v>1810</v>
      </c>
      <c r="E329" s="119" t="s">
        <v>1825</v>
      </c>
      <c r="F329" s="119" t="s">
        <v>1825</v>
      </c>
      <c r="G329" s="119" t="s">
        <v>1812</v>
      </c>
      <c r="H329" s="119" t="s">
        <v>2487</v>
      </c>
      <c r="I329" s="119" t="s">
        <v>2488</v>
      </c>
      <c r="J329" s="119" t="s">
        <v>2489</v>
      </c>
      <c r="K329" s="119" t="s">
        <v>1816</v>
      </c>
      <c r="L329" s="119" t="s">
        <v>1817</v>
      </c>
      <c r="M329" s="119" t="s">
        <v>1818</v>
      </c>
      <c r="N329" s="119" t="s">
        <v>1819</v>
      </c>
      <c r="O329" s="119" t="s">
        <v>2489</v>
      </c>
      <c r="P329" s="155">
        <v>53800</v>
      </c>
      <c r="Q329" s="155">
        <v>0</v>
      </c>
      <c r="R329" s="345">
        <v>0</v>
      </c>
      <c r="S329" s="155">
        <v>8608</v>
      </c>
      <c r="T329" s="155">
        <v>62408</v>
      </c>
      <c r="U329" s="155">
        <v>0</v>
      </c>
      <c r="V329" s="155" t="s">
        <v>1828</v>
      </c>
      <c r="W329" s="155" t="s">
        <v>1821</v>
      </c>
      <c r="X329" s="155">
        <v>8608</v>
      </c>
      <c r="Y329" s="155">
        <v>0</v>
      </c>
      <c r="Z329" s="156">
        <v>0</v>
      </c>
    </row>
    <row r="330" spans="2:26">
      <c r="B330" s="127" t="s">
        <v>1810</v>
      </c>
      <c r="C330" s="119" t="s">
        <v>1810</v>
      </c>
      <c r="D330" s="119" t="s">
        <v>1810</v>
      </c>
      <c r="E330" s="119" t="s">
        <v>1825</v>
      </c>
      <c r="F330" s="119" t="s">
        <v>1825</v>
      </c>
      <c r="G330" s="119" t="s">
        <v>1812</v>
      </c>
      <c r="H330" s="119" t="s">
        <v>2490</v>
      </c>
      <c r="I330" s="119" t="s">
        <v>2491</v>
      </c>
      <c r="J330" s="119" t="s">
        <v>2489</v>
      </c>
      <c r="K330" s="119" t="s">
        <v>1816</v>
      </c>
      <c r="L330" s="119" t="s">
        <v>1817</v>
      </c>
      <c r="M330" s="119" t="s">
        <v>1818</v>
      </c>
      <c r="N330" s="119" t="s">
        <v>1819</v>
      </c>
      <c r="O330" s="119" t="s">
        <v>2489</v>
      </c>
      <c r="P330" s="155">
        <v>53800</v>
      </c>
      <c r="Q330" s="155">
        <v>0</v>
      </c>
      <c r="R330" s="345">
        <v>0</v>
      </c>
      <c r="S330" s="155">
        <v>8608</v>
      </c>
      <c r="T330" s="155">
        <v>62408</v>
      </c>
      <c r="U330" s="155">
        <v>0</v>
      </c>
      <c r="V330" s="155" t="s">
        <v>1828</v>
      </c>
      <c r="W330" s="155" t="s">
        <v>1821</v>
      </c>
      <c r="X330" s="155">
        <v>8608</v>
      </c>
      <c r="Y330" s="155">
        <v>0</v>
      </c>
      <c r="Z330" s="156">
        <v>0</v>
      </c>
    </row>
    <row r="331" spans="2:26">
      <c r="B331" s="127" t="s">
        <v>1810</v>
      </c>
      <c r="C331" s="119" t="s">
        <v>1810</v>
      </c>
      <c r="D331" s="119" t="s">
        <v>1810</v>
      </c>
      <c r="E331" s="119" t="s">
        <v>378</v>
      </c>
      <c r="F331" s="119" t="s">
        <v>378</v>
      </c>
      <c r="G331" s="119" t="s">
        <v>1812</v>
      </c>
      <c r="H331" s="119" t="s">
        <v>2492</v>
      </c>
      <c r="I331" s="119" t="s">
        <v>2493</v>
      </c>
      <c r="J331" s="119" t="s">
        <v>2489</v>
      </c>
      <c r="K331" s="119" t="s">
        <v>1816</v>
      </c>
      <c r="L331" s="119" t="s">
        <v>1817</v>
      </c>
      <c r="M331" s="119" t="s">
        <v>1818</v>
      </c>
      <c r="N331" s="119" t="s">
        <v>1819</v>
      </c>
      <c r="O331" s="119" t="s">
        <v>2489</v>
      </c>
      <c r="P331" s="155">
        <v>32820</v>
      </c>
      <c r="Q331" s="155">
        <v>0</v>
      </c>
      <c r="R331" s="345">
        <v>0</v>
      </c>
      <c r="S331" s="155">
        <v>0</v>
      </c>
      <c r="T331" s="155">
        <v>32820</v>
      </c>
      <c r="U331" s="155">
        <v>0</v>
      </c>
      <c r="V331" s="155" t="s">
        <v>1820</v>
      </c>
      <c r="W331" s="155" t="s">
        <v>1821</v>
      </c>
      <c r="X331" s="155">
        <v>0</v>
      </c>
      <c r="Y331" s="155">
        <v>0</v>
      </c>
      <c r="Z331" s="156">
        <v>0</v>
      </c>
    </row>
    <row r="332" spans="2:26">
      <c r="B332" s="127" t="s">
        <v>1810</v>
      </c>
      <c r="C332" s="119" t="s">
        <v>1810</v>
      </c>
      <c r="D332" s="119" t="s">
        <v>1810</v>
      </c>
      <c r="E332" s="119" t="s">
        <v>1883</v>
      </c>
      <c r="F332" s="119" t="s">
        <v>1883</v>
      </c>
      <c r="G332" s="119" t="s">
        <v>1812</v>
      </c>
      <c r="H332" s="119" t="s">
        <v>2494</v>
      </c>
      <c r="I332" s="119" t="s">
        <v>2495</v>
      </c>
      <c r="J332" s="119" t="s">
        <v>2489</v>
      </c>
      <c r="K332" s="119" t="s">
        <v>1816</v>
      </c>
      <c r="L332" s="119" t="s">
        <v>1817</v>
      </c>
      <c r="M332" s="119" t="s">
        <v>1818</v>
      </c>
      <c r="N332" s="119" t="s">
        <v>1819</v>
      </c>
      <c r="O332" s="119" t="s">
        <v>2489</v>
      </c>
      <c r="P332" s="155">
        <v>87896.06</v>
      </c>
      <c r="Q332" s="155">
        <v>0</v>
      </c>
      <c r="R332" s="345">
        <v>0</v>
      </c>
      <c r="S332" s="155">
        <v>0</v>
      </c>
      <c r="T332" s="155">
        <v>87896.06</v>
      </c>
      <c r="U332" s="155">
        <v>0</v>
      </c>
      <c r="V332" s="155" t="s">
        <v>1820</v>
      </c>
      <c r="W332" s="155" t="s">
        <v>1821</v>
      </c>
      <c r="X332" s="155">
        <v>0</v>
      </c>
      <c r="Y332" s="155">
        <v>0</v>
      </c>
      <c r="Z332" s="156">
        <v>0</v>
      </c>
    </row>
    <row r="333" spans="2:26">
      <c r="B333" s="127" t="s">
        <v>1810</v>
      </c>
      <c r="C333" s="119" t="s">
        <v>1810</v>
      </c>
      <c r="D333" s="119" t="s">
        <v>1810</v>
      </c>
      <c r="E333" s="119" t="s">
        <v>429</v>
      </c>
      <c r="F333" s="119" t="s">
        <v>429</v>
      </c>
      <c r="G333" s="119" t="s">
        <v>1812</v>
      </c>
      <c r="H333" s="119" t="s">
        <v>2496</v>
      </c>
      <c r="I333" s="119" t="s">
        <v>2497</v>
      </c>
      <c r="J333" s="119" t="s">
        <v>2498</v>
      </c>
      <c r="K333" s="119" t="s">
        <v>1816</v>
      </c>
      <c r="L333" s="119" t="s">
        <v>1817</v>
      </c>
      <c r="M333" s="119" t="s">
        <v>1818</v>
      </c>
      <c r="N333" s="119" t="s">
        <v>1819</v>
      </c>
      <c r="O333" s="119" t="s">
        <v>2498</v>
      </c>
      <c r="P333" s="155">
        <v>19523.64</v>
      </c>
      <c r="Q333" s="155">
        <v>0</v>
      </c>
      <c r="R333" s="345">
        <v>0</v>
      </c>
      <c r="S333" s="155">
        <v>0</v>
      </c>
      <c r="T333" s="155">
        <v>19523.64</v>
      </c>
      <c r="U333" s="155">
        <v>950</v>
      </c>
      <c r="V333" s="155" t="s">
        <v>1820</v>
      </c>
      <c r="W333" s="155" t="s">
        <v>1821</v>
      </c>
      <c r="X333" s="155">
        <v>0</v>
      </c>
      <c r="Y333" s="155">
        <v>0</v>
      </c>
      <c r="Z333" s="156">
        <v>0</v>
      </c>
    </row>
    <row r="334" spans="2:26">
      <c r="B334" s="127" t="s">
        <v>1810</v>
      </c>
      <c r="C334" s="119" t="s">
        <v>1810</v>
      </c>
      <c r="D334" s="119" t="s">
        <v>1810</v>
      </c>
      <c r="E334" s="119" t="s">
        <v>413</v>
      </c>
      <c r="F334" s="119" t="s">
        <v>413</v>
      </c>
      <c r="G334" s="119" t="s">
        <v>1812</v>
      </c>
      <c r="H334" s="119" t="s">
        <v>2499</v>
      </c>
      <c r="I334" s="119" t="s">
        <v>2500</v>
      </c>
      <c r="J334" s="119" t="s">
        <v>2498</v>
      </c>
      <c r="K334" s="119" t="s">
        <v>1816</v>
      </c>
      <c r="L334" s="119" t="s">
        <v>1817</v>
      </c>
      <c r="M334" s="119" t="s">
        <v>1818</v>
      </c>
      <c r="N334" s="119" t="s">
        <v>1819</v>
      </c>
      <c r="O334" s="119" t="s">
        <v>2498</v>
      </c>
      <c r="P334" s="155">
        <v>116319.79</v>
      </c>
      <c r="Q334" s="155">
        <v>0</v>
      </c>
      <c r="R334" s="345">
        <v>0</v>
      </c>
      <c r="S334" s="155">
        <v>0</v>
      </c>
      <c r="T334" s="155">
        <v>116319.79</v>
      </c>
      <c r="U334" s="155">
        <v>0</v>
      </c>
      <c r="V334" s="155" t="s">
        <v>1820</v>
      </c>
      <c r="W334" s="155" t="s">
        <v>1821</v>
      </c>
      <c r="X334" s="155">
        <v>0</v>
      </c>
      <c r="Y334" s="155">
        <v>0</v>
      </c>
      <c r="Z334" s="156">
        <v>0</v>
      </c>
    </row>
    <row r="335" spans="2:26">
      <c r="B335" s="127" t="s">
        <v>1810</v>
      </c>
      <c r="C335" s="119" t="s">
        <v>1810</v>
      </c>
      <c r="D335" s="119" t="s">
        <v>1810</v>
      </c>
      <c r="E335" s="119" t="s">
        <v>1833</v>
      </c>
      <c r="F335" s="119" t="s">
        <v>1833</v>
      </c>
      <c r="G335" s="119" t="s">
        <v>1812</v>
      </c>
      <c r="H335" s="119" t="s">
        <v>2501</v>
      </c>
      <c r="I335" s="119" t="s">
        <v>2502</v>
      </c>
      <c r="J335" s="119" t="s">
        <v>2503</v>
      </c>
      <c r="K335" s="119" t="s">
        <v>1816</v>
      </c>
      <c r="L335" s="119" t="s">
        <v>1817</v>
      </c>
      <c r="M335" s="119" t="s">
        <v>1818</v>
      </c>
      <c r="N335" s="119" t="s">
        <v>1819</v>
      </c>
      <c r="O335" s="119" t="s">
        <v>2503</v>
      </c>
      <c r="P335" s="155">
        <v>8500</v>
      </c>
      <c r="Q335" s="155">
        <v>0</v>
      </c>
      <c r="R335" s="345">
        <v>0</v>
      </c>
      <c r="S335" s="155">
        <v>1360</v>
      </c>
      <c r="T335" s="155">
        <v>9860</v>
      </c>
      <c r="U335" s="155">
        <v>0</v>
      </c>
      <c r="V335" s="155" t="s">
        <v>1828</v>
      </c>
      <c r="W335" s="155" t="s">
        <v>1821</v>
      </c>
      <c r="X335" s="155">
        <v>1360</v>
      </c>
      <c r="Y335" s="155">
        <v>0</v>
      </c>
      <c r="Z335" s="156">
        <v>0</v>
      </c>
    </row>
    <row r="336" spans="2:26">
      <c r="B336" s="127" t="s">
        <v>1810</v>
      </c>
      <c r="C336" s="119" t="s">
        <v>1810</v>
      </c>
      <c r="D336" s="119" t="s">
        <v>1810</v>
      </c>
      <c r="E336" s="119" t="s">
        <v>1833</v>
      </c>
      <c r="F336" s="119" t="s">
        <v>1833</v>
      </c>
      <c r="G336" s="119" t="s">
        <v>1812</v>
      </c>
      <c r="H336" s="119" t="s">
        <v>2504</v>
      </c>
      <c r="I336" s="119" t="s">
        <v>2505</v>
      </c>
      <c r="J336" s="119" t="s">
        <v>2503</v>
      </c>
      <c r="K336" s="119" t="s">
        <v>1816</v>
      </c>
      <c r="L336" s="119" t="s">
        <v>1817</v>
      </c>
      <c r="M336" s="119" t="s">
        <v>1818</v>
      </c>
      <c r="N336" s="119" t="s">
        <v>1819</v>
      </c>
      <c r="O336" s="119" t="s">
        <v>2503</v>
      </c>
      <c r="P336" s="155">
        <v>12000</v>
      </c>
      <c r="Q336" s="155">
        <v>0</v>
      </c>
      <c r="R336" s="345">
        <v>0</v>
      </c>
      <c r="S336" s="155">
        <v>1920</v>
      </c>
      <c r="T336" s="155">
        <v>13920</v>
      </c>
      <c r="U336" s="155">
        <v>0</v>
      </c>
      <c r="V336" s="155" t="s">
        <v>1828</v>
      </c>
      <c r="W336" s="155" t="s">
        <v>1821</v>
      </c>
      <c r="X336" s="155">
        <v>1920</v>
      </c>
      <c r="Y336" s="155">
        <v>0</v>
      </c>
      <c r="Z336" s="156">
        <v>0</v>
      </c>
    </row>
    <row r="337" spans="2:26">
      <c r="B337" s="127" t="s">
        <v>1810</v>
      </c>
      <c r="C337" s="119" t="s">
        <v>1810</v>
      </c>
      <c r="D337" s="119" t="s">
        <v>1810</v>
      </c>
      <c r="E337" s="119" t="s">
        <v>376</v>
      </c>
      <c r="F337" s="119" t="s">
        <v>376</v>
      </c>
      <c r="G337" s="119" t="s">
        <v>1812</v>
      </c>
      <c r="H337" s="119" t="s">
        <v>2506</v>
      </c>
      <c r="I337" s="119" t="s">
        <v>2507</v>
      </c>
      <c r="J337" s="119" t="s">
        <v>2503</v>
      </c>
      <c r="K337" s="119" t="s">
        <v>1816</v>
      </c>
      <c r="L337" s="119" t="s">
        <v>1817</v>
      </c>
      <c r="M337" s="119" t="s">
        <v>1818</v>
      </c>
      <c r="N337" s="119" t="s">
        <v>1819</v>
      </c>
      <c r="O337" s="119" t="s">
        <v>2503</v>
      </c>
      <c r="P337" s="155">
        <v>16454.400000000001</v>
      </c>
      <c r="Q337" s="155">
        <v>0</v>
      </c>
      <c r="R337" s="345">
        <v>0</v>
      </c>
      <c r="S337" s="155">
        <v>0</v>
      </c>
      <c r="T337" s="155">
        <v>16454.400000000001</v>
      </c>
      <c r="U337" s="155">
        <v>800</v>
      </c>
      <c r="V337" s="155" t="s">
        <v>1820</v>
      </c>
      <c r="W337" s="155" t="s">
        <v>1821</v>
      </c>
      <c r="X337" s="155">
        <v>0</v>
      </c>
      <c r="Y337" s="155">
        <v>0</v>
      </c>
      <c r="Z337" s="156">
        <v>0</v>
      </c>
    </row>
    <row r="338" spans="2:26">
      <c r="B338" s="127" t="s">
        <v>1810</v>
      </c>
      <c r="C338" s="119" t="s">
        <v>1810</v>
      </c>
      <c r="D338" s="119" t="s">
        <v>1810</v>
      </c>
      <c r="F338" s="119" t="s">
        <v>386</v>
      </c>
      <c r="G338" s="119" t="s">
        <v>1812</v>
      </c>
      <c r="H338" s="119" t="s">
        <v>2508</v>
      </c>
      <c r="I338" s="119" t="s">
        <v>2509</v>
      </c>
      <c r="J338" s="119" t="s">
        <v>2503</v>
      </c>
      <c r="K338" s="119" t="s">
        <v>1816</v>
      </c>
      <c r="L338" s="119" t="s">
        <v>1817</v>
      </c>
      <c r="M338" s="119" t="s">
        <v>1818</v>
      </c>
      <c r="N338" s="119" t="s">
        <v>1819</v>
      </c>
      <c r="O338" s="119" t="s">
        <v>2503</v>
      </c>
      <c r="P338" s="155">
        <v>30825</v>
      </c>
      <c r="Q338" s="155">
        <v>0</v>
      </c>
      <c r="R338" s="345">
        <v>0</v>
      </c>
      <c r="S338" s="155">
        <v>0</v>
      </c>
      <c r="T338" s="155">
        <v>30825</v>
      </c>
      <c r="U338" s="155">
        <v>0</v>
      </c>
      <c r="V338" s="155" t="s">
        <v>1828</v>
      </c>
      <c r="W338" s="155" t="s">
        <v>1821</v>
      </c>
      <c r="X338" s="155">
        <v>0</v>
      </c>
      <c r="Y338" s="155">
        <v>0</v>
      </c>
      <c r="Z338" s="156">
        <v>0</v>
      </c>
    </row>
    <row r="339" spans="2:26">
      <c r="B339" s="127" t="s">
        <v>1810</v>
      </c>
      <c r="C339" s="119" t="s">
        <v>1810</v>
      </c>
      <c r="D339" s="119" t="s">
        <v>1810</v>
      </c>
      <c r="E339" s="119" t="s">
        <v>425</v>
      </c>
      <c r="F339" s="119" t="s">
        <v>425</v>
      </c>
      <c r="G339" s="119" t="s">
        <v>1812</v>
      </c>
      <c r="H339" s="119" t="s">
        <v>2510</v>
      </c>
      <c r="I339" s="119" t="s">
        <v>2511</v>
      </c>
      <c r="J339" s="119" t="s">
        <v>2503</v>
      </c>
      <c r="K339" s="119" t="s">
        <v>1816</v>
      </c>
      <c r="L339" s="119" t="s">
        <v>1817</v>
      </c>
      <c r="M339" s="119" t="s">
        <v>1818</v>
      </c>
      <c r="N339" s="119" t="s">
        <v>1819</v>
      </c>
      <c r="O339" s="119" t="s">
        <v>2503</v>
      </c>
      <c r="P339" s="155">
        <v>20568</v>
      </c>
      <c r="Q339" s="155">
        <v>0</v>
      </c>
      <c r="R339" s="345">
        <v>0</v>
      </c>
      <c r="S339" s="155">
        <v>0</v>
      </c>
      <c r="T339" s="155">
        <v>20568</v>
      </c>
      <c r="U339" s="155">
        <v>0</v>
      </c>
      <c r="V339" s="155" t="s">
        <v>1820</v>
      </c>
      <c r="W339" s="155" t="s">
        <v>1821</v>
      </c>
      <c r="X339" s="155">
        <v>0</v>
      </c>
      <c r="Y339" s="155">
        <v>0</v>
      </c>
      <c r="Z339" s="156">
        <v>0</v>
      </c>
    </row>
    <row r="340" spans="2:26">
      <c r="B340" s="127" t="s">
        <v>1810</v>
      </c>
      <c r="C340" s="119" t="s">
        <v>1810</v>
      </c>
      <c r="D340" s="119" t="s">
        <v>1810</v>
      </c>
      <c r="E340" s="119" t="s">
        <v>425</v>
      </c>
      <c r="F340" s="119" t="s">
        <v>425</v>
      </c>
      <c r="G340" s="119" t="s">
        <v>1812</v>
      </c>
      <c r="H340" s="119" t="s">
        <v>2512</v>
      </c>
      <c r="I340" s="119" t="s">
        <v>2513</v>
      </c>
      <c r="J340" s="119" t="s">
        <v>2503</v>
      </c>
      <c r="K340" s="119" t="s">
        <v>1816</v>
      </c>
      <c r="L340" s="119" t="s">
        <v>1817</v>
      </c>
      <c r="M340" s="119" t="s">
        <v>1818</v>
      </c>
      <c r="N340" s="119" t="s">
        <v>1819</v>
      </c>
      <c r="O340" s="119" t="s">
        <v>2503</v>
      </c>
      <c r="P340" s="155">
        <v>90499.199999999997</v>
      </c>
      <c r="Q340" s="155">
        <v>0</v>
      </c>
      <c r="R340" s="345">
        <v>0</v>
      </c>
      <c r="S340" s="155">
        <v>0</v>
      </c>
      <c r="T340" s="155">
        <v>90499.199999999997</v>
      </c>
      <c r="U340" s="155">
        <v>0</v>
      </c>
      <c r="V340" s="155" t="s">
        <v>1820</v>
      </c>
      <c r="W340" s="155" t="s">
        <v>1821</v>
      </c>
      <c r="X340" s="155">
        <v>0</v>
      </c>
      <c r="Y340" s="155">
        <v>0</v>
      </c>
      <c r="Z340" s="156">
        <v>0</v>
      </c>
    </row>
    <row r="341" spans="2:26">
      <c r="B341" s="127" t="s">
        <v>1810</v>
      </c>
      <c r="C341" s="119" t="s">
        <v>1810</v>
      </c>
      <c r="D341" s="119" t="s">
        <v>1810</v>
      </c>
      <c r="E341" s="119" t="s">
        <v>425</v>
      </c>
      <c r="F341" s="119" t="s">
        <v>425</v>
      </c>
      <c r="G341" s="119" t="s">
        <v>1812</v>
      </c>
      <c r="H341" s="119" t="s">
        <v>2514</v>
      </c>
      <c r="I341" s="119" t="s">
        <v>2515</v>
      </c>
      <c r="J341" s="119" t="s">
        <v>2503</v>
      </c>
      <c r="K341" s="119" t="s">
        <v>1816</v>
      </c>
      <c r="L341" s="119" t="s">
        <v>1817</v>
      </c>
      <c r="M341" s="119" t="s">
        <v>1818</v>
      </c>
      <c r="N341" s="119" t="s">
        <v>1819</v>
      </c>
      <c r="O341" s="119" t="s">
        <v>2503</v>
      </c>
      <c r="P341" s="155">
        <v>90499.199999999997</v>
      </c>
      <c r="Q341" s="155">
        <v>0</v>
      </c>
      <c r="R341" s="345">
        <v>0</v>
      </c>
      <c r="S341" s="155">
        <v>0</v>
      </c>
      <c r="T341" s="155">
        <v>90499.199999999997</v>
      </c>
      <c r="U341" s="155">
        <v>0</v>
      </c>
      <c r="V341" s="155" t="s">
        <v>1820</v>
      </c>
      <c r="W341" s="155" t="s">
        <v>1821</v>
      </c>
      <c r="X341" s="155">
        <v>0</v>
      </c>
      <c r="Y341" s="155">
        <v>0</v>
      </c>
      <c r="Z341" s="156">
        <v>0</v>
      </c>
    </row>
    <row r="342" spans="2:26">
      <c r="B342" s="127" t="s">
        <v>1810</v>
      </c>
      <c r="C342" s="119" t="s">
        <v>1810</v>
      </c>
      <c r="D342" s="119" t="s">
        <v>1810</v>
      </c>
      <c r="E342" s="119" t="s">
        <v>425</v>
      </c>
      <c r="F342" s="119" t="s">
        <v>425</v>
      </c>
      <c r="G342" s="119" t="s">
        <v>1812</v>
      </c>
      <c r="H342" s="119" t="s">
        <v>2516</v>
      </c>
      <c r="I342" s="119" t="s">
        <v>2517</v>
      </c>
      <c r="J342" s="119" t="s">
        <v>2503</v>
      </c>
      <c r="K342" s="119" t="s">
        <v>1816</v>
      </c>
      <c r="L342" s="119" t="s">
        <v>1817</v>
      </c>
      <c r="M342" s="119" t="s">
        <v>1818</v>
      </c>
      <c r="N342" s="119" t="s">
        <v>1819</v>
      </c>
      <c r="O342" s="119" t="s">
        <v>2503</v>
      </c>
      <c r="P342" s="155">
        <v>96669.6</v>
      </c>
      <c r="Q342" s="155">
        <v>0</v>
      </c>
      <c r="R342" s="345">
        <v>0</v>
      </c>
      <c r="S342" s="155">
        <v>0</v>
      </c>
      <c r="T342" s="155">
        <v>96669.6</v>
      </c>
      <c r="U342" s="155">
        <v>0</v>
      </c>
      <c r="V342" s="155" t="s">
        <v>1820</v>
      </c>
      <c r="W342" s="155" t="s">
        <v>1821</v>
      </c>
      <c r="X342" s="155">
        <v>0</v>
      </c>
      <c r="Y342" s="155">
        <v>0</v>
      </c>
      <c r="Z342" s="156">
        <v>0</v>
      </c>
    </row>
    <row r="343" spans="2:26">
      <c r="B343" s="127" t="s">
        <v>1810</v>
      </c>
      <c r="C343" s="119" t="s">
        <v>1810</v>
      </c>
      <c r="D343" s="119" t="s">
        <v>1810</v>
      </c>
      <c r="E343" s="119" t="s">
        <v>425</v>
      </c>
      <c r="F343" s="119" t="s">
        <v>425</v>
      </c>
      <c r="G343" s="119" t="s">
        <v>1812</v>
      </c>
      <c r="H343" s="119" t="s">
        <v>2518</v>
      </c>
      <c r="I343" s="119" t="s">
        <v>2519</v>
      </c>
      <c r="J343" s="119" t="s">
        <v>2503</v>
      </c>
      <c r="K343" s="119" t="s">
        <v>1816</v>
      </c>
      <c r="L343" s="119" t="s">
        <v>1817</v>
      </c>
      <c r="M343" s="119" t="s">
        <v>1818</v>
      </c>
      <c r="N343" s="119" t="s">
        <v>1819</v>
      </c>
      <c r="O343" s="119" t="s">
        <v>2503</v>
      </c>
      <c r="P343" s="155">
        <v>27766.799999999999</v>
      </c>
      <c r="Q343" s="155">
        <v>0</v>
      </c>
      <c r="R343" s="345">
        <v>0</v>
      </c>
      <c r="S343" s="155">
        <v>0</v>
      </c>
      <c r="T343" s="155">
        <v>27766.799999999999</v>
      </c>
      <c r="U343" s="155">
        <v>0</v>
      </c>
      <c r="V343" s="155" t="s">
        <v>1820</v>
      </c>
      <c r="W343" s="155" t="s">
        <v>1821</v>
      </c>
      <c r="X343" s="155">
        <v>0</v>
      </c>
      <c r="Y343" s="155">
        <v>0</v>
      </c>
      <c r="Z343" s="156">
        <v>0</v>
      </c>
    </row>
    <row r="344" spans="2:26">
      <c r="B344" s="127" t="s">
        <v>1810</v>
      </c>
      <c r="C344" s="119" t="s">
        <v>1810</v>
      </c>
      <c r="D344" s="119" t="s">
        <v>1810</v>
      </c>
      <c r="E344" s="119" t="s">
        <v>425</v>
      </c>
      <c r="F344" s="119" t="s">
        <v>425</v>
      </c>
      <c r="G344" s="119" t="s">
        <v>1812</v>
      </c>
      <c r="H344" s="119" t="s">
        <v>2520</v>
      </c>
      <c r="I344" s="119" t="s">
        <v>2521</v>
      </c>
      <c r="J344" s="119" t="s">
        <v>2503</v>
      </c>
      <c r="K344" s="119" t="s">
        <v>1816</v>
      </c>
      <c r="L344" s="119" t="s">
        <v>1817</v>
      </c>
      <c r="M344" s="119" t="s">
        <v>1818</v>
      </c>
      <c r="N344" s="119" t="s">
        <v>1819</v>
      </c>
      <c r="O344" s="119" t="s">
        <v>2503</v>
      </c>
      <c r="P344" s="155">
        <v>40724.639999999999</v>
      </c>
      <c r="Q344" s="155">
        <v>0</v>
      </c>
      <c r="R344" s="345">
        <v>0</v>
      </c>
      <c r="S344" s="155">
        <v>0</v>
      </c>
      <c r="T344" s="155">
        <v>40724.639999999999</v>
      </c>
      <c r="U344" s="155">
        <v>0</v>
      </c>
      <c r="V344" s="155" t="s">
        <v>1820</v>
      </c>
      <c r="W344" s="155" t="s">
        <v>1821</v>
      </c>
      <c r="X344" s="155">
        <v>0</v>
      </c>
      <c r="Y344" s="155">
        <v>0</v>
      </c>
      <c r="Z344" s="156">
        <v>0</v>
      </c>
    </row>
    <row r="345" spans="2:26">
      <c r="B345" s="127" t="s">
        <v>1810</v>
      </c>
      <c r="C345" s="119" t="s">
        <v>1810</v>
      </c>
      <c r="D345" s="119" t="s">
        <v>1810</v>
      </c>
      <c r="E345" s="119" t="s">
        <v>425</v>
      </c>
      <c r="F345" s="119" t="s">
        <v>425</v>
      </c>
      <c r="G345" s="119" t="s">
        <v>1812</v>
      </c>
      <c r="H345" s="119" t="s">
        <v>2522</v>
      </c>
      <c r="I345" s="119" t="s">
        <v>2523</v>
      </c>
      <c r="J345" s="119" t="s">
        <v>2503</v>
      </c>
      <c r="K345" s="119" t="s">
        <v>1816</v>
      </c>
      <c r="L345" s="119" t="s">
        <v>1817</v>
      </c>
      <c r="M345" s="119" t="s">
        <v>1818</v>
      </c>
      <c r="N345" s="119" t="s">
        <v>1819</v>
      </c>
      <c r="O345" s="119" t="s">
        <v>2503</v>
      </c>
      <c r="P345" s="155">
        <v>119294.39999999999</v>
      </c>
      <c r="Q345" s="155">
        <v>0</v>
      </c>
      <c r="R345" s="345">
        <v>0</v>
      </c>
      <c r="S345" s="155">
        <v>0</v>
      </c>
      <c r="T345" s="155">
        <v>119294.39999999999</v>
      </c>
      <c r="U345" s="155">
        <v>0</v>
      </c>
      <c r="V345" s="155" t="s">
        <v>1820</v>
      </c>
      <c r="W345" s="155" t="s">
        <v>1821</v>
      </c>
      <c r="X345" s="155">
        <v>0</v>
      </c>
      <c r="Y345" s="155">
        <v>0</v>
      </c>
      <c r="Z345" s="156">
        <v>0</v>
      </c>
    </row>
    <row r="346" spans="2:26">
      <c r="B346" s="127" t="s">
        <v>1810</v>
      </c>
      <c r="C346" s="119" t="s">
        <v>1810</v>
      </c>
      <c r="D346" s="119" t="s">
        <v>1810</v>
      </c>
      <c r="E346" s="119" t="s">
        <v>425</v>
      </c>
      <c r="F346" s="119" t="s">
        <v>425</v>
      </c>
      <c r="G346" s="119" t="s">
        <v>1812</v>
      </c>
      <c r="H346" s="119" t="s">
        <v>2524</v>
      </c>
      <c r="I346" s="119" t="s">
        <v>2525</v>
      </c>
      <c r="J346" s="119" t="s">
        <v>2503</v>
      </c>
      <c r="K346" s="119" t="s">
        <v>1816</v>
      </c>
      <c r="L346" s="119" t="s">
        <v>1817</v>
      </c>
      <c r="M346" s="119" t="s">
        <v>1818</v>
      </c>
      <c r="N346" s="119" t="s">
        <v>1819</v>
      </c>
      <c r="O346" s="119" t="s">
        <v>2503</v>
      </c>
      <c r="P346" s="155">
        <v>30852</v>
      </c>
      <c r="Q346" s="155">
        <v>0</v>
      </c>
      <c r="R346" s="345">
        <v>0</v>
      </c>
      <c r="S346" s="155">
        <v>0</v>
      </c>
      <c r="T346" s="155">
        <v>30852</v>
      </c>
      <c r="U346" s="155">
        <v>0</v>
      </c>
      <c r="V346" s="155" t="s">
        <v>1820</v>
      </c>
      <c r="W346" s="155" t="s">
        <v>1821</v>
      </c>
      <c r="X346" s="155">
        <v>0</v>
      </c>
      <c r="Y346" s="155">
        <v>0</v>
      </c>
      <c r="Z346" s="156">
        <v>0</v>
      </c>
    </row>
    <row r="347" spans="2:26">
      <c r="B347" s="127" t="s">
        <v>1810</v>
      </c>
      <c r="C347" s="119" t="s">
        <v>1810</v>
      </c>
      <c r="D347" s="119" t="s">
        <v>1810</v>
      </c>
      <c r="E347" s="119" t="s">
        <v>425</v>
      </c>
      <c r="F347" s="119" t="s">
        <v>425</v>
      </c>
      <c r="G347" s="119" t="s">
        <v>1812</v>
      </c>
      <c r="H347" s="119" t="s">
        <v>2526</v>
      </c>
      <c r="I347" s="119" t="s">
        <v>2527</v>
      </c>
      <c r="J347" s="119" t="s">
        <v>2503</v>
      </c>
      <c r="K347" s="119" t="s">
        <v>1816</v>
      </c>
      <c r="L347" s="119" t="s">
        <v>1817</v>
      </c>
      <c r="M347" s="119" t="s">
        <v>1818</v>
      </c>
      <c r="N347" s="119" t="s">
        <v>1819</v>
      </c>
      <c r="O347" s="119" t="s">
        <v>2503</v>
      </c>
      <c r="P347" s="155">
        <v>12340.8</v>
      </c>
      <c r="Q347" s="155">
        <v>0</v>
      </c>
      <c r="R347" s="345">
        <v>0</v>
      </c>
      <c r="S347" s="155">
        <v>0</v>
      </c>
      <c r="T347" s="155">
        <v>12340.8</v>
      </c>
      <c r="U347" s="155">
        <v>0</v>
      </c>
      <c r="V347" s="155" t="s">
        <v>1820</v>
      </c>
      <c r="W347" s="155" t="s">
        <v>1821</v>
      </c>
      <c r="X347" s="155">
        <v>0</v>
      </c>
      <c r="Y347" s="155">
        <v>0</v>
      </c>
      <c r="Z347" s="156">
        <v>0</v>
      </c>
    </row>
    <row r="348" spans="2:26">
      <c r="B348" s="127" t="s">
        <v>1810</v>
      </c>
      <c r="C348" s="119" t="s">
        <v>1810</v>
      </c>
      <c r="D348" s="119" t="s">
        <v>1810</v>
      </c>
      <c r="E348" s="119" t="s">
        <v>425</v>
      </c>
      <c r="F348" s="119" t="s">
        <v>425</v>
      </c>
      <c r="G348" s="119" t="s">
        <v>1812</v>
      </c>
      <c r="H348" s="119" t="s">
        <v>2528</v>
      </c>
      <c r="I348" s="119" t="s">
        <v>2529</v>
      </c>
      <c r="J348" s="119" t="s">
        <v>2503</v>
      </c>
      <c r="K348" s="119" t="s">
        <v>1816</v>
      </c>
      <c r="L348" s="119" t="s">
        <v>1817</v>
      </c>
      <c r="M348" s="119" t="s">
        <v>1818</v>
      </c>
      <c r="N348" s="119" t="s">
        <v>1819</v>
      </c>
      <c r="O348" s="119" t="s">
        <v>2503</v>
      </c>
      <c r="P348" s="155">
        <v>6170.4</v>
      </c>
      <c r="Q348" s="155">
        <v>0</v>
      </c>
      <c r="R348" s="345">
        <v>0</v>
      </c>
      <c r="S348" s="155">
        <v>0</v>
      </c>
      <c r="T348" s="155">
        <v>6170.4</v>
      </c>
      <c r="U348" s="155">
        <v>0</v>
      </c>
      <c r="V348" s="155" t="s">
        <v>1820</v>
      </c>
      <c r="W348" s="155" t="s">
        <v>1821</v>
      </c>
      <c r="X348" s="155">
        <v>0</v>
      </c>
      <c r="Y348" s="155">
        <v>0</v>
      </c>
      <c r="Z348" s="156">
        <v>0</v>
      </c>
    </row>
    <row r="349" spans="2:26">
      <c r="B349" s="127" t="s">
        <v>1810</v>
      </c>
      <c r="C349" s="119" t="s">
        <v>1810</v>
      </c>
      <c r="D349" s="119" t="s">
        <v>1810</v>
      </c>
      <c r="E349" s="119" t="s">
        <v>425</v>
      </c>
      <c r="F349" s="119" t="s">
        <v>425</v>
      </c>
      <c r="G349" s="119" t="s">
        <v>1812</v>
      </c>
      <c r="H349" s="119" t="s">
        <v>2530</v>
      </c>
      <c r="I349" s="119" t="s">
        <v>2531</v>
      </c>
      <c r="J349" s="119" t="s">
        <v>2503</v>
      </c>
      <c r="K349" s="119" t="s">
        <v>1816</v>
      </c>
      <c r="L349" s="119" t="s">
        <v>1817</v>
      </c>
      <c r="M349" s="119" t="s">
        <v>1818</v>
      </c>
      <c r="N349" s="119" t="s">
        <v>1819</v>
      </c>
      <c r="O349" s="119" t="s">
        <v>2503</v>
      </c>
      <c r="P349" s="155">
        <v>16865.759999999998</v>
      </c>
      <c r="Q349" s="155">
        <v>0</v>
      </c>
      <c r="R349" s="345">
        <v>0</v>
      </c>
      <c r="S349" s="155">
        <v>0</v>
      </c>
      <c r="T349" s="155">
        <v>16865.759999999998</v>
      </c>
      <c r="U349" s="155">
        <v>0</v>
      </c>
      <c r="V349" s="155" t="s">
        <v>1820</v>
      </c>
      <c r="W349" s="155" t="s">
        <v>1821</v>
      </c>
      <c r="X349" s="155">
        <v>0</v>
      </c>
      <c r="Y349" s="155">
        <v>0</v>
      </c>
      <c r="Z349" s="156">
        <v>0</v>
      </c>
    </row>
    <row r="350" spans="2:26">
      <c r="B350" s="127" t="s">
        <v>1810</v>
      </c>
      <c r="C350" s="119" t="s">
        <v>1810</v>
      </c>
      <c r="D350" s="119" t="s">
        <v>1810</v>
      </c>
      <c r="E350" s="119" t="s">
        <v>425</v>
      </c>
      <c r="F350" s="119" t="s">
        <v>425</v>
      </c>
      <c r="G350" s="119" t="s">
        <v>1812</v>
      </c>
      <c r="H350" s="119" t="s">
        <v>2532</v>
      </c>
      <c r="I350" s="119" t="s">
        <v>2533</v>
      </c>
      <c r="J350" s="119" t="s">
        <v>2503</v>
      </c>
      <c r="K350" s="119" t="s">
        <v>1816</v>
      </c>
      <c r="L350" s="119" t="s">
        <v>1817</v>
      </c>
      <c r="M350" s="119" t="s">
        <v>1818</v>
      </c>
      <c r="N350" s="119" t="s">
        <v>1819</v>
      </c>
      <c r="O350" s="119" t="s">
        <v>2503</v>
      </c>
      <c r="P350" s="155">
        <v>21390.720000000001</v>
      </c>
      <c r="Q350" s="155">
        <v>0</v>
      </c>
      <c r="R350" s="345">
        <v>0</v>
      </c>
      <c r="S350" s="155">
        <v>0</v>
      </c>
      <c r="T350" s="155">
        <v>21390.720000000001</v>
      </c>
      <c r="U350" s="155">
        <v>0</v>
      </c>
      <c r="V350" s="155" t="s">
        <v>1820</v>
      </c>
      <c r="W350" s="155" t="s">
        <v>1821</v>
      </c>
      <c r="X350" s="155">
        <v>0</v>
      </c>
      <c r="Y350" s="155">
        <v>0</v>
      </c>
      <c r="Z350" s="156">
        <v>0</v>
      </c>
    </row>
    <row r="351" spans="2:26">
      <c r="B351" s="127" t="s">
        <v>1810</v>
      </c>
      <c r="C351" s="119" t="s">
        <v>1810</v>
      </c>
      <c r="D351" s="119" t="s">
        <v>1810</v>
      </c>
      <c r="E351" s="119" t="s">
        <v>425</v>
      </c>
      <c r="F351" s="119" t="s">
        <v>425</v>
      </c>
      <c r="G351" s="119" t="s">
        <v>1812</v>
      </c>
      <c r="H351" s="119" t="s">
        <v>2534</v>
      </c>
      <c r="I351" s="119" t="s">
        <v>2535</v>
      </c>
      <c r="J351" s="119" t="s">
        <v>2503</v>
      </c>
      <c r="K351" s="119" t="s">
        <v>1816</v>
      </c>
      <c r="L351" s="119" t="s">
        <v>1817</v>
      </c>
      <c r="M351" s="119" t="s">
        <v>1818</v>
      </c>
      <c r="N351" s="119" t="s">
        <v>1819</v>
      </c>
      <c r="O351" s="119" t="s">
        <v>2503</v>
      </c>
      <c r="P351" s="155">
        <v>31880.400000000001</v>
      </c>
      <c r="Q351" s="155">
        <v>0</v>
      </c>
      <c r="R351" s="345">
        <v>0</v>
      </c>
      <c r="S351" s="155">
        <v>0</v>
      </c>
      <c r="T351" s="155">
        <v>31880.400000000001</v>
      </c>
      <c r="U351" s="155">
        <v>0</v>
      </c>
      <c r="V351" s="155" t="s">
        <v>1820</v>
      </c>
      <c r="W351" s="155" t="s">
        <v>1821</v>
      </c>
      <c r="X351" s="155">
        <v>0</v>
      </c>
      <c r="Y351" s="155">
        <v>0</v>
      </c>
      <c r="Z351" s="156">
        <v>0</v>
      </c>
    </row>
    <row r="352" spans="2:26">
      <c r="B352" s="127" t="s">
        <v>1810</v>
      </c>
      <c r="C352" s="119" t="s">
        <v>1810</v>
      </c>
      <c r="D352" s="119" t="s">
        <v>1810</v>
      </c>
      <c r="E352" s="119" t="s">
        <v>425</v>
      </c>
      <c r="F352" s="119" t="s">
        <v>425</v>
      </c>
      <c r="G352" s="119" t="s">
        <v>1812</v>
      </c>
      <c r="H352" s="119" t="s">
        <v>2536</v>
      </c>
      <c r="I352" s="119" t="s">
        <v>2537</v>
      </c>
      <c r="J352" s="119" t="s">
        <v>2503</v>
      </c>
      <c r="K352" s="119" t="s">
        <v>1816</v>
      </c>
      <c r="L352" s="119" t="s">
        <v>1817</v>
      </c>
      <c r="M352" s="119" t="s">
        <v>1818</v>
      </c>
      <c r="N352" s="119" t="s">
        <v>1819</v>
      </c>
      <c r="O352" s="119" t="s">
        <v>2503</v>
      </c>
      <c r="P352" s="155">
        <v>41136</v>
      </c>
      <c r="Q352" s="155">
        <v>0</v>
      </c>
      <c r="R352" s="345">
        <v>0</v>
      </c>
      <c r="S352" s="155">
        <v>0</v>
      </c>
      <c r="T352" s="155">
        <v>41136</v>
      </c>
      <c r="U352" s="155">
        <v>0</v>
      </c>
      <c r="V352" s="155" t="s">
        <v>1820</v>
      </c>
      <c r="W352" s="155" t="s">
        <v>1821</v>
      </c>
      <c r="X352" s="155">
        <v>0</v>
      </c>
      <c r="Y352" s="155">
        <v>0</v>
      </c>
      <c r="Z352" s="156">
        <v>0</v>
      </c>
    </row>
    <row r="353" spans="2:26">
      <c r="B353" s="127" t="s">
        <v>1810</v>
      </c>
      <c r="C353" s="119" t="s">
        <v>1810</v>
      </c>
      <c r="D353" s="119" t="s">
        <v>1810</v>
      </c>
      <c r="E353" s="119" t="s">
        <v>425</v>
      </c>
      <c r="F353" s="119" t="s">
        <v>425</v>
      </c>
      <c r="G353" s="119" t="s">
        <v>1812</v>
      </c>
      <c r="H353" s="119" t="s">
        <v>2538</v>
      </c>
      <c r="I353" s="119" t="s">
        <v>2539</v>
      </c>
      <c r="J353" s="119" t="s">
        <v>2503</v>
      </c>
      <c r="K353" s="119" t="s">
        <v>1816</v>
      </c>
      <c r="L353" s="119" t="s">
        <v>1817</v>
      </c>
      <c r="M353" s="119" t="s">
        <v>1818</v>
      </c>
      <c r="N353" s="119" t="s">
        <v>1819</v>
      </c>
      <c r="O353" s="119" t="s">
        <v>2503</v>
      </c>
      <c r="P353" s="155">
        <v>16660.080000000002</v>
      </c>
      <c r="Q353" s="155">
        <v>0</v>
      </c>
      <c r="R353" s="345">
        <v>0</v>
      </c>
      <c r="S353" s="155">
        <v>0</v>
      </c>
      <c r="T353" s="155">
        <v>16660.080000000002</v>
      </c>
      <c r="U353" s="155">
        <v>0</v>
      </c>
      <c r="V353" s="155" t="s">
        <v>1820</v>
      </c>
      <c r="W353" s="155" t="s">
        <v>1821</v>
      </c>
      <c r="X353" s="155">
        <v>0</v>
      </c>
      <c r="Y353" s="155">
        <v>0</v>
      </c>
      <c r="Z353" s="156">
        <v>0</v>
      </c>
    </row>
    <row r="354" spans="2:26">
      <c r="B354" s="127" t="s">
        <v>1810</v>
      </c>
      <c r="C354" s="119" t="s">
        <v>1810</v>
      </c>
      <c r="D354" s="119" t="s">
        <v>1810</v>
      </c>
      <c r="E354" s="119" t="s">
        <v>425</v>
      </c>
      <c r="F354" s="119" t="s">
        <v>425</v>
      </c>
      <c r="G354" s="119" t="s">
        <v>1812</v>
      </c>
      <c r="H354" s="119" t="s">
        <v>2540</v>
      </c>
      <c r="I354" s="119" t="s">
        <v>2541</v>
      </c>
      <c r="J354" s="119" t="s">
        <v>2503</v>
      </c>
      <c r="K354" s="119" t="s">
        <v>1816</v>
      </c>
      <c r="L354" s="119" t="s">
        <v>1817</v>
      </c>
      <c r="M354" s="119" t="s">
        <v>1818</v>
      </c>
      <c r="N354" s="119" t="s">
        <v>1819</v>
      </c>
      <c r="O354" s="119" t="s">
        <v>2503</v>
      </c>
      <c r="P354" s="155">
        <v>18922.560000000001</v>
      </c>
      <c r="Q354" s="155">
        <v>0</v>
      </c>
      <c r="R354" s="345">
        <v>0</v>
      </c>
      <c r="S354" s="155">
        <v>0</v>
      </c>
      <c r="T354" s="155">
        <v>18922.560000000001</v>
      </c>
      <c r="U354" s="155">
        <v>0</v>
      </c>
      <c r="V354" s="155" t="s">
        <v>1820</v>
      </c>
      <c r="W354" s="155" t="s">
        <v>1821</v>
      </c>
      <c r="X354" s="155">
        <v>0</v>
      </c>
      <c r="Y354" s="155">
        <v>0</v>
      </c>
      <c r="Z354" s="156">
        <v>0</v>
      </c>
    </row>
    <row r="355" spans="2:26">
      <c r="B355" s="127" t="s">
        <v>1810</v>
      </c>
      <c r="C355" s="119" t="s">
        <v>1810</v>
      </c>
      <c r="D355" s="119" t="s">
        <v>1810</v>
      </c>
      <c r="E355" s="119" t="s">
        <v>425</v>
      </c>
      <c r="F355" s="119" t="s">
        <v>425</v>
      </c>
      <c r="G355" s="119" t="s">
        <v>1812</v>
      </c>
      <c r="H355" s="119" t="s">
        <v>2542</v>
      </c>
      <c r="I355" s="119" t="s">
        <v>2543</v>
      </c>
      <c r="J355" s="119" t="s">
        <v>2503</v>
      </c>
      <c r="K355" s="119" t="s">
        <v>1816</v>
      </c>
      <c r="L355" s="119" t="s">
        <v>1817</v>
      </c>
      <c r="M355" s="119" t="s">
        <v>1818</v>
      </c>
      <c r="N355" s="119" t="s">
        <v>1819</v>
      </c>
      <c r="O355" s="119" t="s">
        <v>2503</v>
      </c>
      <c r="P355" s="155">
        <v>7198.8</v>
      </c>
      <c r="Q355" s="155">
        <v>0</v>
      </c>
      <c r="R355" s="345">
        <v>0</v>
      </c>
      <c r="S355" s="155">
        <v>0</v>
      </c>
      <c r="T355" s="155">
        <v>7198.8</v>
      </c>
      <c r="U355" s="155">
        <v>0</v>
      </c>
      <c r="V355" s="155" t="s">
        <v>1820</v>
      </c>
      <c r="W355" s="155" t="s">
        <v>1821</v>
      </c>
      <c r="X355" s="155">
        <v>0</v>
      </c>
      <c r="Y355" s="155">
        <v>0</v>
      </c>
      <c r="Z355" s="156">
        <v>0</v>
      </c>
    </row>
    <row r="356" spans="2:26">
      <c r="B356" s="127" t="s">
        <v>1810</v>
      </c>
      <c r="C356" s="119" t="s">
        <v>1810</v>
      </c>
      <c r="D356" s="119" t="s">
        <v>1810</v>
      </c>
      <c r="E356" s="119" t="s">
        <v>425</v>
      </c>
      <c r="F356" s="119" t="s">
        <v>425</v>
      </c>
      <c r="G356" s="119" t="s">
        <v>1812</v>
      </c>
      <c r="H356" s="119" t="s">
        <v>2544</v>
      </c>
      <c r="I356" s="119" t="s">
        <v>2545</v>
      </c>
      <c r="J356" s="119" t="s">
        <v>2503</v>
      </c>
      <c r="K356" s="119" t="s">
        <v>1816</v>
      </c>
      <c r="L356" s="119" t="s">
        <v>1817</v>
      </c>
      <c r="M356" s="119" t="s">
        <v>1818</v>
      </c>
      <c r="N356" s="119" t="s">
        <v>1819</v>
      </c>
      <c r="O356" s="119" t="s">
        <v>2503</v>
      </c>
      <c r="P356" s="155">
        <v>68902.8</v>
      </c>
      <c r="Q356" s="155">
        <v>0</v>
      </c>
      <c r="R356" s="345">
        <v>0</v>
      </c>
      <c r="S356" s="155">
        <v>0</v>
      </c>
      <c r="T356" s="155">
        <v>68902.8</v>
      </c>
      <c r="U356" s="155">
        <v>0</v>
      </c>
      <c r="V356" s="155" t="s">
        <v>1820</v>
      </c>
      <c r="W356" s="155" t="s">
        <v>1821</v>
      </c>
      <c r="X356" s="155">
        <v>0</v>
      </c>
      <c r="Y356" s="155">
        <v>0</v>
      </c>
      <c r="Z356" s="156">
        <v>0</v>
      </c>
    </row>
    <row r="357" spans="2:26">
      <c r="B357" s="127" t="s">
        <v>1810</v>
      </c>
      <c r="C357" s="119" t="s">
        <v>1810</v>
      </c>
      <c r="D357" s="119" t="s">
        <v>1810</v>
      </c>
      <c r="E357" s="119" t="s">
        <v>425</v>
      </c>
      <c r="F357" s="119" t="s">
        <v>425</v>
      </c>
      <c r="G357" s="119" t="s">
        <v>1812</v>
      </c>
      <c r="H357" s="119" t="s">
        <v>2546</v>
      </c>
      <c r="I357" s="119" t="s">
        <v>2547</v>
      </c>
      <c r="J357" s="119" t="s">
        <v>2503</v>
      </c>
      <c r="K357" s="119" t="s">
        <v>1816</v>
      </c>
      <c r="L357" s="119" t="s">
        <v>1817</v>
      </c>
      <c r="M357" s="119" t="s">
        <v>1818</v>
      </c>
      <c r="N357" s="119" t="s">
        <v>1819</v>
      </c>
      <c r="O357" s="119" t="s">
        <v>2503</v>
      </c>
      <c r="P357" s="155">
        <v>34554.239999999998</v>
      </c>
      <c r="Q357" s="155">
        <v>0</v>
      </c>
      <c r="R357" s="345">
        <v>0</v>
      </c>
      <c r="S357" s="155">
        <v>0</v>
      </c>
      <c r="T357" s="155">
        <v>34554.239999999998</v>
      </c>
      <c r="U357" s="155">
        <v>0</v>
      </c>
      <c r="V357" s="155" t="s">
        <v>1820</v>
      </c>
      <c r="W357" s="155" t="s">
        <v>1821</v>
      </c>
      <c r="X357" s="155">
        <v>0</v>
      </c>
      <c r="Y357" s="155">
        <v>0</v>
      </c>
      <c r="Z357" s="156">
        <v>0</v>
      </c>
    </row>
    <row r="358" spans="2:26">
      <c r="B358" s="127" t="s">
        <v>1810</v>
      </c>
      <c r="C358" s="119" t="s">
        <v>1810</v>
      </c>
      <c r="D358" s="119" t="s">
        <v>1810</v>
      </c>
      <c r="E358" s="119" t="s">
        <v>425</v>
      </c>
      <c r="F358" s="119" t="s">
        <v>425</v>
      </c>
      <c r="G358" s="119" t="s">
        <v>1812</v>
      </c>
      <c r="H358" s="119" t="s">
        <v>2548</v>
      </c>
      <c r="I358" s="119" t="s">
        <v>2549</v>
      </c>
      <c r="J358" s="119" t="s">
        <v>2503</v>
      </c>
      <c r="K358" s="119" t="s">
        <v>1816</v>
      </c>
      <c r="L358" s="119" t="s">
        <v>1817</v>
      </c>
      <c r="M358" s="119" t="s">
        <v>1818</v>
      </c>
      <c r="N358" s="119" t="s">
        <v>1819</v>
      </c>
      <c r="O358" s="119" t="s">
        <v>2503</v>
      </c>
      <c r="P358" s="155">
        <v>18511.2</v>
      </c>
      <c r="Q358" s="155">
        <v>0</v>
      </c>
      <c r="R358" s="345">
        <v>0</v>
      </c>
      <c r="S358" s="155">
        <v>0</v>
      </c>
      <c r="T358" s="155">
        <v>18511.2</v>
      </c>
      <c r="U358" s="155">
        <v>0</v>
      </c>
      <c r="V358" s="155" t="s">
        <v>1820</v>
      </c>
      <c r="W358" s="155" t="s">
        <v>1821</v>
      </c>
      <c r="X358" s="155">
        <v>0</v>
      </c>
      <c r="Y358" s="155">
        <v>0</v>
      </c>
      <c r="Z358" s="156">
        <v>0</v>
      </c>
    </row>
    <row r="359" spans="2:26">
      <c r="B359" s="127" t="s">
        <v>1810</v>
      </c>
      <c r="C359" s="119" t="s">
        <v>1810</v>
      </c>
      <c r="D359" s="119" t="s">
        <v>1810</v>
      </c>
      <c r="E359" s="119" t="s">
        <v>425</v>
      </c>
      <c r="F359" s="119" t="s">
        <v>425</v>
      </c>
      <c r="G359" s="119" t="s">
        <v>1812</v>
      </c>
      <c r="H359" s="119" t="s">
        <v>2550</v>
      </c>
      <c r="I359" s="119" t="s">
        <v>2551</v>
      </c>
      <c r="J359" s="119" t="s">
        <v>2503</v>
      </c>
      <c r="K359" s="119" t="s">
        <v>1816</v>
      </c>
      <c r="L359" s="119" t="s">
        <v>1817</v>
      </c>
      <c r="M359" s="119" t="s">
        <v>1818</v>
      </c>
      <c r="N359" s="119" t="s">
        <v>1819</v>
      </c>
      <c r="O359" s="119" t="s">
        <v>2503</v>
      </c>
      <c r="P359" s="155">
        <v>24681.599999999999</v>
      </c>
      <c r="Q359" s="155">
        <v>0</v>
      </c>
      <c r="R359" s="345">
        <v>0</v>
      </c>
      <c r="S359" s="155">
        <v>0</v>
      </c>
      <c r="T359" s="155">
        <v>24681.599999999999</v>
      </c>
      <c r="U359" s="155">
        <v>0</v>
      </c>
      <c r="V359" s="155" t="s">
        <v>1820</v>
      </c>
      <c r="W359" s="155" t="s">
        <v>1821</v>
      </c>
      <c r="X359" s="155">
        <v>0</v>
      </c>
      <c r="Y359" s="155">
        <v>0</v>
      </c>
      <c r="Z359" s="156">
        <v>0</v>
      </c>
    </row>
    <row r="360" spans="2:26">
      <c r="B360" s="127" t="s">
        <v>1810</v>
      </c>
      <c r="C360" s="119" t="s">
        <v>1810</v>
      </c>
      <c r="D360" s="119" t="s">
        <v>1810</v>
      </c>
      <c r="E360" s="119" t="s">
        <v>425</v>
      </c>
      <c r="F360" s="119" t="s">
        <v>425</v>
      </c>
      <c r="G360" s="119" t="s">
        <v>1812</v>
      </c>
      <c r="H360" s="119" t="s">
        <v>2552</v>
      </c>
      <c r="I360" s="119" t="s">
        <v>2553</v>
      </c>
      <c r="J360" s="119" t="s">
        <v>2503</v>
      </c>
      <c r="K360" s="119" t="s">
        <v>1816</v>
      </c>
      <c r="L360" s="119" t="s">
        <v>1817</v>
      </c>
      <c r="M360" s="119" t="s">
        <v>1818</v>
      </c>
      <c r="N360" s="119" t="s">
        <v>1819</v>
      </c>
      <c r="O360" s="119" t="s">
        <v>2503</v>
      </c>
      <c r="P360" s="155">
        <v>119294.39999999999</v>
      </c>
      <c r="Q360" s="155">
        <v>0</v>
      </c>
      <c r="R360" s="345">
        <v>0</v>
      </c>
      <c r="S360" s="155">
        <v>0</v>
      </c>
      <c r="T360" s="155">
        <v>119294.39999999999</v>
      </c>
      <c r="U360" s="155">
        <v>0</v>
      </c>
      <c r="V360" s="155" t="s">
        <v>1820</v>
      </c>
      <c r="W360" s="155" t="s">
        <v>1821</v>
      </c>
      <c r="X360" s="155">
        <v>0</v>
      </c>
      <c r="Y360" s="155">
        <v>0</v>
      </c>
      <c r="Z360" s="156">
        <v>0</v>
      </c>
    </row>
    <row r="361" spans="2:26">
      <c r="B361" s="127" t="s">
        <v>1810</v>
      </c>
      <c r="C361" s="119" t="s">
        <v>1810</v>
      </c>
      <c r="D361" s="119" t="s">
        <v>1810</v>
      </c>
      <c r="E361" s="119" t="s">
        <v>425</v>
      </c>
      <c r="F361" s="119" t="s">
        <v>425</v>
      </c>
      <c r="G361" s="119" t="s">
        <v>1812</v>
      </c>
      <c r="H361" s="119" t="s">
        <v>2554</v>
      </c>
      <c r="I361" s="119" t="s">
        <v>2555</v>
      </c>
      <c r="J361" s="119" t="s">
        <v>2503</v>
      </c>
      <c r="K361" s="119" t="s">
        <v>1816</v>
      </c>
      <c r="L361" s="119" t="s">
        <v>1817</v>
      </c>
      <c r="M361" s="119" t="s">
        <v>1818</v>
      </c>
      <c r="N361" s="119" t="s">
        <v>1819</v>
      </c>
      <c r="O361" s="119" t="s">
        <v>2503</v>
      </c>
      <c r="P361" s="155">
        <v>104896.8</v>
      </c>
      <c r="Q361" s="155">
        <v>0</v>
      </c>
      <c r="R361" s="345">
        <v>0</v>
      </c>
      <c r="S361" s="155">
        <v>0</v>
      </c>
      <c r="T361" s="155">
        <v>104896.8</v>
      </c>
      <c r="U361" s="155">
        <v>0</v>
      </c>
      <c r="V361" s="155" t="s">
        <v>1820</v>
      </c>
      <c r="W361" s="155" t="s">
        <v>1821</v>
      </c>
      <c r="X361" s="155">
        <v>0</v>
      </c>
      <c r="Y361" s="155">
        <v>0</v>
      </c>
      <c r="Z361" s="156">
        <v>0</v>
      </c>
    </row>
    <row r="362" spans="2:26">
      <c r="B362" s="127" t="s">
        <v>1810</v>
      </c>
      <c r="C362" s="119" t="s">
        <v>1810</v>
      </c>
      <c r="D362" s="119" t="s">
        <v>1810</v>
      </c>
      <c r="E362" s="119" t="s">
        <v>425</v>
      </c>
      <c r="F362" s="119" t="s">
        <v>425</v>
      </c>
      <c r="G362" s="119" t="s">
        <v>1812</v>
      </c>
      <c r="H362" s="119" t="s">
        <v>2556</v>
      </c>
      <c r="I362" s="119" t="s">
        <v>2557</v>
      </c>
      <c r="J362" s="119" t="s">
        <v>2503</v>
      </c>
      <c r="K362" s="119" t="s">
        <v>1816</v>
      </c>
      <c r="L362" s="119" t="s">
        <v>1817</v>
      </c>
      <c r="M362" s="119" t="s">
        <v>1818</v>
      </c>
      <c r="N362" s="119" t="s">
        <v>1819</v>
      </c>
      <c r="O362" s="119" t="s">
        <v>2503</v>
      </c>
      <c r="P362" s="155">
        <v>39079.199999999997</v>
      </c>
      <c r="Q362" s="155">
        <v>0</v>
      </c>
      <c r="R362" s="345">
        <v>0</v>
      </c>
      <c r="S362" s="155">
        <v>0</v>
      </c>
      <c r="T362" s="155">
        <v>39079.199999999997</v>
      </c>
      <c r="U362" s="155">
        <v>0</v>
      </c>
      <c r="V362" s="155" t="s">
        <v>1820</v>
      </c>
      <c r="W362" s="155" t="s">
        <v>1821</v>
      </c>
      <c r="X362" s="155">
        <v>0</v>
      </c>
      <c r="Y362" s="155">
        <v>0</v>
      </c>
      <c r="Z362" s="156">
        <v>0</v>
      </c>
    </row>
    <row r="363" spans="2:26">
      <c r="B363" s="127" t="s">
        <v>1810</v>
      </c>
      <c r="C363" s="119" t="s">
        <v>1810</v>
      </c>
      <c r="D363" s="119" t="s">
        <v>1810</v>
      </c>
      <c r="E363" s="119" t="s">
        <v>425</v>
      </c>
      <c r="F363" s="119" t="s">
        <v>425</v>
      </c>
      <c r="G363" s="119" t="s">
        <v>1812</v>
      </c>
      <c r="H363" s="119" t="s">
        <v>2558</v>
      </c>
      <c r="I363" s="119" t="s">
        <v>2559</v>
      </c>
      <c r="J363" s="119" t="s">
        <v>2503</v>
      </c>
      <c r="K363" s="119" t="s">
        <v>1816</v>
      </c>
      <c r="L363" s="119" t="s">
        <v>1817</v>
      </c>
      <c r="M363" s="119" t="s">
        <v>1818</v>
      </c>
      <c r="N363" s="119" t="s">
        <v>1819</v>
      </c>
      <c r="O363" s="119" t="s">
        <v>2503</v>
      </c>
      <c r="P363" s="155">
        <v>106953.60000000001</v>
      </c>
      <c r="Q363" s="155">
        <v>0</v>
      </c>
      <c r="R363" s="345">
        <v>0</v>
      </c>
      <c r="S363" s="155">
        <v>0</v>
      </c>
      <c r="T363" s="155">
        <v>106953.60000000001</v>
      </c>
      <c r="U363" s="155">
        <v>0</v>
      </c>
      <c r="V363" s="155" t="s">
        <v>1820</v>
      </c>
      <c r="W363" s="155" t="s">
        <v>1821</v>
      </c>
      <c r="X363" s="155">
        <v>0</v>
      </c>
      <c r="Y363" s="155">
        <v>0</v>
      </c>
      <c r="Z363" s="156">
        <v>0</v>
      </c>
    </row>
    <row r="364" spans="2:26">
      <c r="B364" s="127" t="s">
        <v>1810</v>
      </c>
      <c r="C364" s="119" t="s">
        <v>1810</v>
      </c>
      <c r="D364" s="119" t="s">
        <v>1810</v>
      </c>
      <c r="E364" s="119" t="s">
        <v>425</v>
      </c>
      <c r="F364" s="119" t="s">
        <v>425</v>
      </c>
      <c r="G364" s="119" t="s">
        <v>1812</v>
      </c>
      <c r="H364" s="119" t="s">
        <v>2560</v>
      </c>
      <c r="I364" s="119" t="s">
        <v>2561</v>
      </c>
      <c r="J364" s="119" t="s">
        <v>2503</v>
      </c>
      <c r="K364" s="119" t="s">
        <v>1816</v>
      </c>
      <c r="L364" s="119" t="s">
        <v>1817</v>
      </c>
      <c r="M364" s="119" t="s">
        <v>1818</v>
      </c>
      <c r="N364" s="119" t="s">
        <v>1819</v>
      </c>
      <c r="O364" s="119" t="s">
        <v>2503</v>
      </c>
      <c r="P364" s="155">
        <v>30852</v>
      </c>
      <c r="Q364" s="155">
        <v>0</v>
      </c>
      <c r="R364" s="345">
        <v>0</v>
      </c>
      <c r="S364" s="155">
        <v>0</v>
      </c>
      <c r="T364" s="155">
        <v>30852</v>
      </c>
      <c r="U364" s="155">
        <v>0</v>
      </c>
      <c r="V364" s="155" t="s">
        <v>1820</v>
      </c>
      <c r="W364" s="155" t="s">
        <v>1821</v>
      </c>
      <c r="X364" s="155">
        <v>0</v>
      </c>
      <c r="Y364" s="155">
        <v>0</v>
      </c>
      <c r="Z364" s="156">
        <v>0</v>
      </c>
    </row>
    <row r="365" spans="2:26">
      <c r="B365" s="127" t="s">
        <v>1810</v>
      </c>
      <c r="C365" s="119" t="s">
        <v>1810</v>
      </c>
      <c r="D365" s="119" t="s">
        <v>1810</v>
      </c>
      <c r="E365" s="119" t="s">
        <v>425</v>
      </c>
      <c r="F365" s="119" t="s">
        <v>425</v>
      </c>
      <c r="G365" s="119" t="s">
        <v>1812</v>
      </c>
      <c r="H365" s="119" t="s">
        <v>2562</v>
      </c>
      <c r="I365" s="119" t="s">
        <v>2563</v>
      </c>
      <c r="J365" s="119" t="s">
        <v>2503</v>
      </c>
      <c r="K365" s="119" t="s">
        <v>1816</v>
      </c>
      <c r="L365" s="119" t="s">
        <v>1817</v>
      </c>
      <c r="M365" s="119" t="s">
        <v>1818</v>
      </c>
      <c r="N365" s="119" t="s">
        <v>1819</v>
      </c>
      <c r="O365" s="119" t="s">
        <v>2503</v>
      </c>
      <c r="P365" s="155">
        <v>20568</v>
      </c>
      <c r="Q365" s="155">
        <v>0</v>
      </c>
      <c r="R365" s="345">
        <v>0</v>
      </c>
      <c r="S365" s="155">
        <v>0</v>
      </c>
      <c r="T365" s="155">
        <v>20568</v>
      </c>
      <c r="U365" s="155">
        <v>0</v>
      </c>
      <c r="V365" s="155" t="s">
        <v>1820</v>
      </c>
      <c r="W365" s="155" t="s">
        <v>1821</v>
      </c>
      <c r="X365" s="155">
        <v>0</v>
      </c>
      <c r="Y365" s="155">
        <v>0</v>
      </c>
      <c r="Z365" s="156">
        <v>0</v>
      </c>
    </row>
    <row r="366" spans="2:26">
      <c r="B366" s="127" t="s">
        <v>1810</v>
      </c>
      <c r="C366" s="119" t="s">
        <v>1810</v>
      </c>
      <c r="D366" s="119" t="s">
        <v>1810</v>
      </c>
      <c r="E366" s="119" t="s">
        <v>425</v>
      </c>
      <c r="F366" s="119" t="s">
        <v>425</v>
      </c>
      <c r="G366" s="119" t="s">
        <v>1812</v>
      </c>
      <c r="H366" s="119" t="s">
        <v>2564</v>
      </c>
      <c r="I366" s="119" t="s">
        <v>2565</v>
      </c>
      <c r="J366" s="119" t="s">
        <v>2503</v>
      </c>
      <c r="K366" s="119" t="s">
        <v>1816</v>
      </c>
      <c r="L366" s="119" t="s">
        <v>1817</v>
      </c>
      <c r="M366" s="119" t="s">
        <v>1818</v>
      </c>
      <c r="N366" s="119" t="s">
        <v>1819</v>
      </c>
      <c r="O366" s="119" t="s">
        <v>2503</v>
      </c>
      <c r="P366" s="155">
        <v>111067.2</v>
      </c>
      <c r="Q366" s="155">
        <v>0</v>
      </c>
      <c r="R366" s="345">
        <v>0</v>
      </c>
      <c r="S366" s="155">
        <v>0</v>
      </c>
      <c r="T366" s="155">
        <v>111067.2</v>
      </c>
      <c r="U366" s="155">
        <v>0</v>
      </c>
      <c r="V366" s="155" t="s">
        <v>1820</v>
      </c>
      <c r="W366" s="155" t="s">
        <v>1821</v>
      </c>
      <c r="X366" s="155">
        <v>0</v>
      </c>
      <c r="Y366" s="155">
        <v>0</v>
      </c>
      <c r="Z366" s="156">
        <v>0</v>
      </c>
    </row>
    <row r="367" spans="2:26">
      <c r="B367" s="127" t="s">
        <v>1810</v>
      </c>
      <c r="C367" s="119" t="s">
        <v>1810</v>
      </c>
      <c r="D367" s="119" t="s">
        <v>1810</v>
      </c>
      <c r="E367" s="119" t="s">
        <v>425</v>
      </c>
      <c r="F367" s="119" t="s">
        <v>425</v>
      </c>
      <c r="G367" s="119" t="s">
        <v>1812</v>
      </c>
      <c r="H367" s="119" t="s">
        <v>2566</v>
      </c>
      <c r="I367" s="119" t="s">
        <v>2567</v>
      </c>
      <c r="J367" s="119" t="s">
        <v>2503</v>
      </c>
      <c r="K367" s="119" t="s">
        <v>1816</v>
      </c>
      <c r="L367" s="119" t="s">
        <v>1817</v>
      </c>
      <c r="M367" s="119" t="s">
        <v>1818</v>
      </c>
      <c r="N367" s="119" t="s">
        <v>1819</v>
      </c>
      <c r="O367" s="119" t="s">
        <v>2503</v>
      </c>
      <c r="P367" s="155">
        <v>19539.599999999999</v>
      </c>
      <c r="Q367" s="155">
        <v>0</v>
      </c>
      <c r="R367" s="345">
        <v>0</v>
      </c>
      <c r="S367" s="155">
        <v>0</v>
      </c>
      <c r="T367" s="155">
        <v>19539.599999999999</v>
      </c>
      <c r="U367" s="155">
        <v>0</v>
      </c>
      <c r="V367" s="155" t="s">
        <v>1820</v>
      </c>
      <c r="W367" s="155" t="s">
        <v>1821</v>
      </c>
      <c r="X367" s="155">
        <v>0</v>
      </c>
      <c r="Y367" s="155">
        <v>0</v>
      </c>
      <c r="Z367" s="156">
        <v>0</v>
      </c>
    </row>
    <row r="368" spans="2:26">
      <c r="B368" s="127" t="s">
        <v>1810</v>
      </c>
      <c r="C368" s="119" t="s">
        <v>1810</v>
      </c>
      <c r="D368" s="119" t="s">
        <v>1810</v>
      </c>
      <c r="E368" s="119" t="s">
        <v>425</v>
      </c>
      <c r="F368" s="119" t="s">
        <v>425</v>
      </c>
      <c r="G368" s="119" t="s">
        <v>1812</v>
      </c>
      <c r="H368" s="119" t="s">
        <v>2568</v>
      </c>
      <c r="I368" s="119" t="s">
        <v>2569</v>
      </c>
      <c r="J368" s="119" t="s">
        <v>2503</v>
      </c>
      <c r="K368" s="119" t="s">
        <v>1816</v>
      </c>
      <c r="L368" s="119" t="s">
        <v>1817</v>
      </c>
      <c r="M368" s="119" t="s">
        <v>1818</v>
      </c>
      <c r="N368" s="119" t="s">
        <v>1819</v>
      </c>
      <c r="O368" s="119" t="s">
        <v>2503</v>
      </c>
      <c r="P368" s="155">
        <v>27766.799999999999</v>
      </c>
      <c r="Q368" s="155">
        <v>0</v>
      </c>
      <c r="R368" s="345">
        <v>0</v>
      </c>
      <c r="S368" s="155">
        <v>0</v>
      </c>
      <c r="T368" s="155">
        <v>27766.799999999999</v>
      </c>
      <c r="U368" s="155">
        <v>0</v>
      </c>
      <c r="V368" s="155" t="s">
        <v>1820</v>
      </c>
      <c r="W368" s="155" t="s">
        <v>1821</v>
      </c>
      <c r="X368" s="155">
        <v>0</v>
      </c>
      <c r="Y368" s="155">
        <v>0</v>
      </c>
      <c r="Z368" s="156">
        <v>0</v>
      </c>
    </row>
    <row r="369" spans="2:26">
      <c r="B369" s="127" t="s">
        <v>1810</v>
      </c>
      <c r="C369" s="119" t="s">
        <v>1810</v>
      </c>
      <c r="D369" s="119" t="s">
        <v>1810</v>
      </c>
      <c r="E369" s="119" t="s">
        <v>425</v>
      </c>
      <c r="F369" s="119" t="s">
        <v>425</v>
      </c>
      <c r="G369" s="119" t="s">
        <v>1812</v>
      </c>
      <c r="H369" s="119" t="s">
        <v>2570</v>
      </c>
      <c r="I369" s="119" t="s">
        <v>2571</v>
      </c>
      <c r="J369" s="119" t="s">
        <v>2503</v>
      </c>
      <c r="K369" s="119" t="s">
        <v>1816</v>
      </c>
      <c r="L369" s="119" t="s">
        <v>1817</v>
      </c>
      <c r="M369" s="119" t="s">
        <v>1818</v>
      </c>
      <c r="N369" s="119" t="s">
        <v>1819</v>
      </c>
      <c r="O369" s="119" t="s">
        <v>2503</v>
      </c>
      <c r="P369" s="155">
        <v>66846</v>
      </c>
      <c r="Q369" s="155">
        <v>0</v>
      </c>
      <c r="R369" s="345">
        <v>0</v>
      </c>
      <c r="S369" s="155">
        <v>0</v>
      </c>
      <c r="T369" s="155">
        <v>66846</v>
      </c>
      <c r="U369" s="155">
        <v>0</v>
      </c>
      <c r="V369" s="155" t="s">
        <v>1820</v>
      </c>
      <c r="W369" s="155" t="s">
        <v>1821</v>
      </c>
      <c r="X369" s="155">
        <v>0</v>
      </c>
      <c r="Y369" s="155">
        <v>0</v>
      </c>
      <c r="Z369" s="156">
        <v>0</v>
      </c>
    </row>
    <row r="370" spans="2:26">
      <c r="B370" s="127" t="s">
        <v>1810</v>
      </c>
      <c r="C370" s="119" t="s">
        <v>1810</v>
      </c>
      <c r="D370" s="119" t="s">
        <v>1810</v>
      </c>
      <c r="E370" s="119" t="s">
        <v>2572</v>
      </c>
      <c r="F370" s="119" t="s">
        <v>2572</v>
      </c>
      <c r="G370" s="119" t="s">
        <v>1812</v>
      </c>
      <c r="H370" s="119" t="s">
        <v>2573</v>
      </c>
      <c r="I370" s="119" t="s">
        <v>2574</v>
      </c>
      <c r="J370" s="119" t="s">
        <v>2503</v>
      </c>
      <c r="K370" s="119" t="s">
        <v>1816</v>
      </c>
      <c r="L370" s="119" t="s">
        <v>1817</v>
      </c>
      <c r="M370" s="119" t="s">
        <v>1818</v>
      </c>
      <c r="N370" s="119" t="s">
        <v>1819</v>
      </c>
      <c r="O370" s="119" t="s">
        <v>2503</v>
      </c>
      <c r="P370" s="155">
        <v>103890.82</v>
      </c>
      <c r="Q370" s="155">
        <v>0</v>
      </c>
      <c r="R370" s="345">
        <v>0</v>
      </c>
      <c r="S370" s="155">
        <v>0</v>
      </c>
      <c r="T370" s="155">
        <v>103890.82</v>
      </c>
      <c r="U370" s="155">
        <v>0</v>
      </c>
      <c r="V370" s="155" t="s">
        <v>1820</v>
      </c>
      <c r="W370" s="155" t="s">
        <v>1821</v>
      </c>
      <c r="X370" s="155">
        <v>0</v>
      </c>
      <c r="Y370" s="155">
        <v>0</v>
      </c>
      <c r="Z370" s="156">
        <v>0</v>
      </c>
    </row>
    <row r="371" spans="2:26">
      <c r="B371" s="127" t="s">
        <v>1810</v>
      </c>
      <c r="C371" s="119" t="s">
        <v>1810</v>
      </c>
      <c r="D371" s="119" t="s">
        <v>1810</v>
      </c>
      <c r="E371" s="119" t="s">
        <v>425</v>
      </c>
      <c r="F371" s="119" t="s">
        <v>425</v>
      </c>
      <c r="G371" s="119" t="s">
        <v>1812</v>
      </c>
      <c r="H371" s="119" t="s">
        <v>2575</v>
      </c>
      <c r="I371" s="119" t="s">
        <v>2576</v>
      </c>
      <c r="J371" s="119" t="s">
        <v>2503</v>
      </c>
      <c r="K371" s="119" t="s">
        <v>1816</v>
      </c>
      <c r="L371" s="119" t="s">
        <v>1817</v>
      </c>
      <c r="M371" s="119" t="s">
        <v>1818</v>
      </c>
      <c r="N371" s="119" t="s">
        <v>1819</v>
      </c>
      <c r="O371" s="119" t="s">
        <v>2503</v>
      </c>
      <c r="P371" s="155">
        <v>16660.080000000002</v>
      </c>
      <c r="Q371" s="155">
        <v>0</v>
      </c>
      <c r="R371" s="345">
        <v>0</v>
      </c>
      <c r="S371" s="155">
        <v>0</v>
      </c>
      <c r="T371" s="155">
        <v>16660.080000000002</v>
      </c>
      <c r="U371" s="155">
        <v>0</v>
      </c>
      <c r="V371" s="155" t="s">
        <v>1820</v>
      </c>
      <c r="W371" s="155" t="s">
        <v>1821</v>
      </c>
      <c r="X371" s="155">
        <v>0</v>
      </c>
      <c r="Y371" s="155">
        <v>0</v>
      </c>
      <c r="Z371" s="156">
        <v>0</v>
      </c>
    </row>
    <row r="372" spans="2:26">
      <c r="B372" s="127" t="s">
        <v>1810</v>
      </c>
      <c r="C372" s="119" t="s">
        <v>1810</v>
      </c>
      <c r="D372" s="119" t="s">
        <v>1810</v>
      </c>
      <c r="E372" s="119" t="s">
        <v>425</v>
      </c>
      <c r="F372" s="119" t="s">
        <v>425</v>
      </c>
      <c r="G372" s="119" t="s">
        <v>1812</v>
      </c>
      <c r="H372" s="119" t="s">
        <v>2577</v>
      </c>
      <c r="I372" s="119" t="s">
        <v>2578</v>
      </c>
      <c r="J372" s="119" t="s">
        <v>2503</v>
      </c>
      <c r="K372" s="119" t="s">
        <v>1816</v>
      </c>
      <c r="L372" s="119" t="s">
        <v>1817</v>
      </c>
      <c r="M372" s="119" t="s">
        <v>1818</v>
      </c>
      <c r="N372" s="119" t="s">
        <v>1819</v>
      </c>
      <c r="O372" s="119" t="s">
        <v>2503</v>
      </c>
      <c r="P372" s="155">
        <v>18305.52</v>
      </c>
      <c r="Q372" s="155">
        <v>0</v>
      </c>
      <c r="R372" s="345">
        <v>0</v>
      </c>
      <c r="S372" s="155">
        <v>0</v>
      </c>
      <c r="T372" s="155">
        <v>18305.52</v>
      </c>
      <c r="U372" s="155">
        <v>0</v>
      </c>
      <c r="V372" s="155" t="s">
        <v>1820</v>
      </c>
      <c r="W372" s="155" t="s">
        <v>1821</v>
      </c>
      <c r="X372" s="155">
        <v>0</v>
      </c>
      <c r="Y372" s="155">
        <v>0</v>
      </c>
      <c r="Z372" s="156">
        <v>0</v>
      </c>
    </row>
    <row r="373" spans="2:26">
      <c r="B373" s="127" t="s">
        <v>1810</v>
      </c>
      <c r="C373" s="119" t="s">
        <v>1810</v>
      </c>
      <c r="D373" s="119" t="s">
        <v>1810</v>
      </c>
      <c r="E373" s="119" t="s">
        <v>425</v>
      </c>
      <c r="F373" s="119" t="s">
        <v>425</v>
      </c>
      <c r="G373" s="119" t="s">
        <v>1812</v>
      </c>
      <c r="H373" s="119" t="s">
        <v>2579</v>
      </c>
      <c r="I373" s="119" t="s">
        <v>2580</v>
      </c>
      <c r="J373" s="119" t="s">
        <v>2503</v>
      </c>
      <c r="K373" s="119" t="s">
        <v>1816</v>
      </c>
      <c r="L373" s="119" t="s">
        <v>1817</v>
      </c>
      <c r="M373" s="119" t="s">
        <v>1818</v>
      </c>
      <c r="N373" s="119" t="s">
        <v>1819</v>
      </c>
      <c r="O373" s="119" t="s">
        <v>2503</v>
      </c>
      <c r="P373" s="155">
        <v>18511.2</v>
      </c>
      <c r="Q373" s="155">
        <v>0</v>
      </c>
      <c r="R373" s="345">
        <v>0</v>
      </c>
      <c r="S373" s="155">
        <v>0</v>
      </c>
      <c r="T373" s="155">
        <v>18511.2</v>
      </c>
      <c r="U373" s="155">
        <v>0</v>
      </c>
      <c r="V373" s="155" t="s">
        <v>1820</v>
      </c>
      <c r="W373" s="155" t="s">
        <v>1821</v>
      </c>
      <c r="X373" s="155">
        <v>0</v>
      </c>
      <c r="Y373" s="155">
        <v>0</v>
      </c>
      <c r="Z373" s="156">
        <v>0</v>
      </c>
    </row>
    <row r="374" spans="2:26">
      <c r="B374" s="127" t="s">
        <v>1810</v>
      </c>
      <c r="C374" s="119" t="s">
        <v>1810</v>
      </c>
      <c r="D374" s="119" t="s">
        <v>1810</v>
      </c>
      <c r="E374" s="119" t="s">
        <v>425</v>
      </c>
      <c r="F374" s="119" t="s">
        <v>425</v>
      </c>
      <c r="G374" s="119" t="s">
        <v>1812</v>
      </c>
      <c r="H374" s="119" t="s">
        <v>2581</v>
      </c>
      <c r="I374" s="119" t="s">
        <v>2582</v>
      </c>
      <c r="J374" s="119" t="s">
        <v>2503</v>
      </c>
      <c r="K374" s="119" t="s">
        <v>1816</v>
      </c>
      <c r="L374" s="119" t="s">
        <v>1817</v>
      </c>
      <c r="M374" s="119" t="s">
        <v>1818</v>
      </c>
      <c r="N374" s="119" t="s">
        <v>1819</v>
      </c>
      <c r="O374" s="119" t="s">
        <v>2503</v>
      </c>
      <c r="P374" s="155">
        <v>96669.6</v>
      </c>
      <c r="Q374" s="155">
        <v>0</v>
      </c>
      <c r="R374" s="345">
        <v>0</v>
      </c>
      <c r="S374" s="155">
        <v>0</v>
      </c>
      <c r="T374" s="155">
        <v>96669.6</v>
      </c>
      <c r="U374" s="155">
        <v>0</v>
      </c>
      <c r="V374" s="155" t="s">
        <v>1820</v>
      </c>
      <c r="W374" s="155" t="s">
        <v>1821</v>
      </c>
      <c r="X374" s="155">
        <v>0</v>
      </c>
      <c r="Y374" s="155">
        <v>0</v>
      </c>
      <c r="Z374" s="156">
        <v>0</v>
      </c>
    </row>
    <row r="375" spans="2:26">
      <c r="B375" s="127" t="s">
        <v>1810</v>
      </c>
      <c r="C375" s="119" t="s">
        <v>1810</v>
      </c>
      <c r="D375" s="119" t="s">
        <v>1810</v>
      </c>
      <c r="E375" s="119" t="s">
        <v>425</v>
      </c>
      <c r="F375" s="119" t="s">
        <v>425</v>
      </c>
      <c r="G375" s="119" t="s">
        <v>1812</v>
      </c>
      <c r="H375" s="119" t="s">
        <v>2583</v>
      </c>
      <c r="I375" s="119" t="s">
        <v>2584</v>
      </c>
      <c r="J375" s="119" t="s">
        <v>2503</v>
      </c>
      <c r="K375" s="119" t="s">
        <v>1816</v>
      </c>
      <c r="L375" s="119" t="s">
        <v>1817</v>
      </c>
      <c r="M375" s="119" t="s">
        <v>1818</v>
      </c>
      <c r="N375" s="119" t="s">
        <v>1819</v>
      </c>
      <c r="O375" s="119" t="s">
        <v>2503</v>
      </c>
      <c r="P375" s="155">
        <v>20568</v>
      </c>
      <c r="Q375" s="155">
        <v>0</v>
      </c>
      <c r="R375" s="345">
        <v>0</v>
      </c>
      <c r="S375" s="155">
        <v>0</v>
      </c>
      <c r="T375" s="155">
        <v>20568</v>
      </c>
      <c r="U375" s="155">
        <v>0</v>
      </c>
      <c r="V375" s="155" t="s">
        <v>1820</v>
      </c>
      <c r="W375" s="155" t="s">
        <v>1821</v>
      </c>
      <c r="X375" s="155">
        <v>0</v>
      </c>
      <c r="Y375" s="155">
        <v>0</v>
      </c>
      <c r="Z375" s="156">
        <v>0</v>
      </c>
    </row>
    <row r="376" spans="2:26">
      <c r="B376" s="127" t="s">
        <v>1810</v>
      </c>
      <c r="C376" s="119" t="s">
        <v>1810</v>
      </c>
      <c r="D376" s="119" t="s">
        <v>1810</v>
      </c>
      <c r="E376" s="119" t="s">
        <v>425</v>
      </c>
      <c r="F376" s="119" t="s">
        <v>425</v>
      </c>
      <c r="G376" s="119" t="s">
        <v>1812</v>
      </c>
      <c r="H376" s="119" t="s">
        <v>2585</v>
      </c>
      <c r="I376" s="119" t="s">
        <v>2586</v>
      </c>
      <c r="J376" s="119" t="s">
        <v>2503</v>
      </c>
      <c r="K376" s="119" t="s">
        <v>1816</v>
      </c>
      <c r="L376" s="119" t="s">
        <v>1817</v>
      </c>
      <c r="M376" s="119" t="s">
        <v>1818</v>
      </c>
      <c r="N376" s="119" t="s">
        <v>1819</v>
      </c>
      <c r="O376" s="119" t="s">
        <v>2503</v>
      </c>
      <c r="P376" s="155">
        <v>16043.04</v>
      </c>
      <c r="Q376" s="155">
        <v>0</v>
      </c>
      <c r="R376" s="345">
        <v>0</v>
      </c>
      <c r="S376" s="155">
        <v>0</v>
      </c>
      <c r="T376" s="155">
        <v>16043.04</v>
      </c>
      <c r="U376" s="155">
        <v>0</v>
      </c>
      <c r="V376" s="155" t="s">
        <v>1820</v>
      </c>
      <c r="W376" s="155" t="s">
        <v>1821</v>
      </c>
      <c r="X376" s="155">
        <v>0</v>
      </c>
      <c r="Y376" s="155">
        <v>0</v>
      </c>
      <c r="Z376" s="156">
        <v>0</v>
      </c>
    </row>
    <row r="377" spans="2:26">
      <c r="B377" s="127" t="s">
        <v>1810</v>
      </c>
      <c r="C377" s="119" t="s">
        <v>1810</v>
      </c>
      <c r="D377" s="119" t="s">
        <v>1810</v>
      </c>
      <c r="E377" s="119" t="s">
        <v>425</v>
      </c>
      <c r="F377" s="119" t="s">
        <v>425</v>
      </c>
      <c r="G377" s="119" t="s">
        <v>1812</v>
      </c>
      <c r="H377" s="119" t="s">
        <v>2587</v>
      </c>
      <c r="I377" s="119" t="s">
        <v>2588</v>
      </c>
      <c r="J377" s="119" t="s">
        <v>2503</v>
      </c>
      <c r="K377" s="119" t="s">
        <v>1816</v>
      </c>
      <c r="L377" s="119" t="s">
        <v>1817</v>
      </c>
      <c r="M377" s="119" t="s">
        <v>1818</v>
      </c>
      <c r="N377" s="119" t="s">
        <v>1819</v>
      </c>
      <c r="O377" s="119" t="s">
        <v>2503</v>
      </c>
      <c r="P377" s="155">
        <v>15426</v>
      </c>
      <c r="Q377" s="155">
        <v>0</v>
      </c>
      <c r="R377" s="345">
        <v>0</v>
      </c>
      <c r="S377" s="155">
        <v>0</v>
      </c>
      <c r="T377" s="155">
        <v>15426</v>
      </c>
      <c r="U377" s="155">
        <v>0</v>
      </c>
      <c r="V377" s="155" t="s">
        <v>1820</v>
      </c>
      <c r="W377" s="155" t="s">
        <v>1821</v>
      </c>
      <c r="X377" s="155">
        <v>0</v>
      </c>
      <c r="Y377" s="155">
        <v>0</v>
      </c>
      <c r="Z377" s="156">
        <v>0</v>
      </c>
    </row>
    <row r="378" spans="2:26">
      <c r="B378" s="127" t="s">
        <v>1810</v>
      </c>
      <c r="C378" s="119" t="s">
        <v>1810</v>
      </c>
      <c r="D378" s="119" t="s">
        <v>1810</v>
      </c>
      <c r="E378" s="119" t="s">
        <v>425</v>
      </c>
      <c r="F378" s="119" t="s">
        <v>425</v>
      </c>
      <c r="G378" s="119" t="s">
        <v>1812</v>
      </c>
      <c r="H378" s="119" t="s">
        <v>2589</v>
      </c>
      <c r="I378" s="119" t="s">
        <v>2590</v>
      </c>
      <c r="J378" s="119" t="s">
        <v>2503</v>
      </c>
      <c r="K378" s="119" t="s">
        <v>1816</v>
      </c>
      <c r="L378" s="119" t="s">
        <v>1817</v>
      </c>
      <c r="M378" s="119" t="s">
        <v>1818</v>
      </c>
      <c r="N378" s="119" t="s">
        <v>1819</v>
      </c>
      <c r="O378" s="119" t="s">
        <v>2503</v>
      </c>
      <c r="P378" s="155">
        <v>31880.400000000001</v>
      </c>
      <c r="Q378" s="155">
        <v>0</v>
      </c>
      <c r="R378" s="345">
        <v>0</v>
      </c>
      <c r="S378" s="155">
        <v>0</v>
      </c>
      <c r="T378" s="155">
        <v>31880.400000000001</v>
      </c>
      <c r="U378" s="155">
        <v>0</v>
      </c>
      <c r="V378" s="155" t="s">
        <v>1820</v>
      </c>
      <c r="W378" s="155" t="s">
        <v>1821</v>
      </c>
      <c r="X378" s="155">
        <v>0</v>
      </c>
      <c r="Y378" s="155">
        <v>0</v>
      </c>
      <c r="Z378" s="156">
        <v>0</v>
      </c>
    </row>
    <row r="379" spans="2:26">
      <c r="B379" s="127" t="s">
        <v>1810</v>
      </c>
      <c r="C379" s="119" t="s">
        <v>1810</v>
      </c>
      <c r="D379" s="119" t="s">
        <v>1810</v>
      </c>
      <c r="E379" s="119" t="s">
        <v>425</v>
      </c>
      <c r="F379" s="119" t="s">
        <v>425</v>
      </c>
      <c r="G379" s="119" t="s">
        <v>1812</v>
      </c>
      <c r="H379" s="119" t="s">
        <v>2591</v>
      </c>
      <c r="I379" s="119" t="s">
        <v>2592</v>
      </c>
      <c r="J379" s="119" t="s">
        <v>2503</v>
      </c>
      <c r="K379" s="119" t="s">
        <v>1816</v>
      </c>
      <c r="L379" s="119" t="s">
        <v>1817</v>
      </c>
      <c r="M379" s="119" t="s">
        <v>1818</v>
      </c>
      <c r="N379" s="119" t="s">
        <v>1819</v>
      </c>
      <c r="O379" s="119" t="s">
        <v>2503</v>
      </c>
      <c r="P379" s="155">
        <v>119294.39999999999</v>
      </c>
      <c r="Q379" s="155">
        <v>0</v>
      </c>
      <c r="R379" s="345">
        <v>0</v>
      </c>
      <c r="S379" s="155">
        <v>0</v>
      </c>
      <c r="T379" s="155">
        <v>119294.39999999999</v>
      </c>
      <c r="U379" s="155">
        <v>0</v>
      </c>
      <c r="V379" s="155" t="s">
        <v>1820</v>
      </c>
      <c r="W379" s="155" t="s">
        <v>1821</v>
      </c>
      <c r="X379" s="155">
        <v>0</v>
      </c>
      <c r="Y379" s="155">
        <v>0</v>
      </c>
      <c r="Z379" s="156">
        <v>0</v>
      </c>
    </row>
    <row r="380" spans="2:26">
      <c r="B380" s="127" t="s">
        <v>1810</v>
      </c>
      <c r="C380" s="119" t="s">
        <v>1810</v>
      </c>
      <c r="D380" s="119" t="s">
        <v>1810</v>
      </c>
      <c r="E380" s="119" t="s">
        <v>425</v>
      </c>
      <c r="F380" s="119" t="s">
        <v>425</v>
      </c>
      <c r="G380" s="119" t="s">
        <v>1812</v>
      </c>
      <c r="H380" s="119" t="s">
        <v>2593</v>
      </c>
      <c r="I380" s="119" t="s">
        <v>2594</v>
      </c>
      <c r="J380" s="119" t="s">
        <v>2503</v>
      </c>
      <c r="K380" s="119" t="s">
        <v>1816</v>
      </c>
      <c r="L380" s="119" t="s">
        <v>1817</v>
      </c>
      <c r="M380" s="119" t="s">
        <v>1818</v>
      </c>
      <c r="N380" s="119" t="s">
        <v>1819</v>
      </c>
      <c r="O380" s="119" t="s">
        <v>2503</v>
      </c>
      <c r="P380" s="155">
        <v>16043.04</v>
      </c>
      <c r="Q380" s="155">
        <v>0</v>
      </c>
      <c r="R380" s="345">
        <v>0</v>
      </c>
      <c r="S380" s="155">
        <v>0</v>
      </c>
      <c r="T380" s="155">
        <v>16043.04</v>
      </c>
      <c r="U380" s="155">
        <v>0</v>
      </c>
      <c r="V380" s="155" t="s">
        <v>1820</v>
      </c>
      <c r="W380" s="155" t="s">
        <v>1821</v>
      </c>
      <c r="X380" s="155">
        <v>0</v>
      </c>
      <c r="Y380" s="155">
        <v>0</v>
      </c>
      <c r="Z380" s="156">
        <v>0</v>
      </c>
    </row>
    <row r="381" spans="2:26">
      <c r="B381" s="127" t="s">
        <v>1810</v>
      </c>
      <c r="C381" s="119" t="s">
        <v>1810</v>
      </c>
      <c r="D381" s="119" t="s">
        <v>1810</v>
      </c>
      <c r="E381" s="119" t="s">
        <v>380</v>
      </c>
      <c r="F381" s="119" t="s">
        <v>380</v>
      </c>
      <c r="G381" s="119" t="s">
        <v>1812</v>
      </c>
      <c r="H381" s="119" t="s">
        <v>2595</v>
      </c>
      <c r="I381" s="119" t="s">
        <v>2596</v>
      </c>
      <c r="J381" s="119" t="s">
        <v>2597</v>
      </c>
      <c r="K381" s="119" t="s">
        <v>1816</v>
      </c>
      <c r="L381" s="119" t="s">
        <v>1817</v>
      </c>
      <c r="M381" s="119" t="s">
        <v>1818</v>
      </c>
      <c r="N381" s="119" t="s">
        <v>1819</v>
      </c>
      <c r="O381" s="119" t="s">
        <v>2597</v>
      </c>
      <c r="P381" s="155">
        <v>84040.98</v>
      </c>
      <c r="Q381" s="155">
        <v>0</v>
      </c>
      <c r="R381" s="345">
        <v>0</v>
      </c>
      <c r="S381" s="155">
        <v>0</v>
      </c>
      <c r="T381" s="155">
        <v>84040.98</v>
      </c>
      <c r="U381" s="155">
        <v>0</v>
      </c>
      <c r="V381" s="155" t="s">
        <v>1820</v>
      </c>
      <c r="W381" s="155" t="s">
        <v>1821</v>
      </c>
      <c r="X381" s="155">
        <v>0</v>
      </c>
      <c r="Y381" s="155">
        <v>0</v>
      </c>
      <c r="Z381" s="156">
        <v>0</v>
      </c>
    </row>
    <row r="382" spans="2:26">
      <c r="B382" s="127" t="s">
        <v>1810</v>
      </c>
      <c r="C382" s="119" t="s">
        <v>1810</v>
      </c>
      <c r="D382" s="119" t="s">
        <v>1810</v>
      </c>
      <c r="F382" s="119" t="s">
        <v>1862</v>
      </c>
      <c r="G382" s="119" t="s">
        <v>1812</v>
      </c>
      <c r="H382" s="119" t="s">
        <v>2598</v>
      </c>
      <c r="I382" s="119" t="s">
        <v>2599</v>
      </c>
      <c r="J382" s="119" t="s">
        <v>2597</v>
      </c>
      <c r="K382" s="119" t="s">
        <v>1816</v>
      </c>
      <c r="L382" s="119" t="s">
        <v>1817</v>
      </c>
      <c r="M382" s="119" t="s">
        <v>1818</v>
      </c>
      <c r="N382" s="119" t="s">
        <v>1819</v>
      </c>
      <c r="O382" s="119" t="s">
        <v>2597</v>
      </c>
      <c r="P382" s="155">
        <v>55139.08</v>
      </c>
      <c r="Q382" s="155">
        <v>0</v>
      </c>
      <c r="R382" s="345">
        <v>0</v>
      </c>
      <c r="S382" s="155">
        <v>0</v>
      </c>
      <c r="T382" s="155">
        <v>55139.08</v>
      </c>
      <c r="U382" s="155">
        <v>0</v>
      </c>
      <c r="V382" s="155" t="s">
        <v>1820</v>
      </c>
      <c r="W382" s="155" t="s">
        <v>1821</v>
      </c>
      <c r="X382" s="155">
        <v>0</v>
      </c>
      <c r="Y382" s="155">
        <v>0</v>
      </c>
      <c r="Z382" s="156">
        <v>0</v>
      </c>
    </row>
    <row r="383" spans="2:26">
      <c r="B383" s="127" t="s">
        <v>1810</v>
      </c>
      <c r="C383" s="119" t="s">
        <v>1810</v>
      </c>
      <c r="D383" s="119" t="s">
        <v>1810</v>
      </c>
      <c r="F383" s="119" t="s">
        <v>1862</v>
      </c>
      <c r="G383" s="119" t="s">
        <v>1812</v>
      </c>
      <c r="H383" s="119" t="s">
        <v>2600</v>
      </c>
      <c r="I383" s="119" t="s">
        <v>2601</v>
      </c>
      <c r="J383" s="119" t="s">
        <v>2597</v>
      </c>
      <c r="K383" s="119" t="s">
        <v>1816</v>
      </c>
      <c r="L383" s="119" t="s">
        <v>1817</v>
      </c>
      <c r="M383" s="119" t="s">
        <v>1818</v>
      </c>
      <c r="N383" s="119" t="s">
        <v>1819</v>
      </c>
      <c r="O383" s="119" t="s">
        <v>2597</v>
      </c>
      <c r="P383" s="155">
        <v>91830.14</v>
      </c>
      <c r="Q383" s="155">
        <v>0</v>
      </c>
      <c r="R383" s="345">
        <v>0</v>
      </c>
      <c r="S383" s="155">
        <v>0</v>
      </c>
      <c r="T383" s="155">
        <v>91830.14</v>
      </c>
      <c r="U383" s="155">
        <v>0</v>
      </c>
      <c r="V383" s="155" t="s">
        <v>1820</v>
      </c>
      <c r="W383" s="155" t="s">
        <v>1821</v>
      </c>
      <c r="X383" s="155">
        <v>0</v>
      </c>
      <c r="Y383" s="155">
        <v>0</v>
      </c>
      <c r="Z383" s="156">
        <v>0</v>
      </c>
    </row>
    <row r="384" spans="2:26">
      <c r="B384" s="127" t="s">
        <v>1810</v>
      </c>
      <c r="C384" s="119" t="s">
        <v>1810</v>
      </c>
      <c r="D384" s="119" t="s">
        <v>1810</v>
      </c>
      <c r="E384" s="119" t="s">
        <v>1883</v>
      </c>
      <c r="F384" s="119" t="s">
        <v>1883</v>
      </c>
      <c r="G384" s="119" t="s">
        <v>1812</v>
      </c>
      <c r="H384" s="119" t="s">
        <v>2602</v>
      </c>
      <c r="I384" s="119" t="s">
        <v>2603</v>
      </c>
      <c r="J384" s="119" t="s">
        <v>2597</v>
      </c>
      <c r="K384" s="119" t="s">
        <v>1816</v>
      </c>
      <c r="L384" s="119" t="s">
        <v>1817</v>
      </c>
      <c r="M384" s="119" t="s">
        <v>1818</v>
      </c>
      <c r="N384" s="119" t="s">
        <v>1819</v>
      </c>
      <c r="O384" s="119" t="s">
        <v>2597</v>
      </c>
      <c r="P384" s="155">
        <v>87833.07</v>
      </c>
      <c r="Q384" s="155">
        <v>0</v>
      </c>
      <c r="R384" s="345">
        <v>0</v>
      </c>
      <c r="S384" s="155">
        <v>0</v>
      </c>
      <c r="T384" s="155">
        <v>87833.07</v>
      </c>
      <c r="U384" s="155">
        <v>0</v>
      </c>
      <c r="V384" s="155" t="s">
        <v>1820</v>
      </c>
      <c r="W384" s="155" t="s">
        <v>1821</v>
      </c>
      <c r="X384" s="155">
        <v>0</v>
      </c>
      <c r="Y384" s="155">
        <v>0</v>
      </c>
      <c r="Z384" s="156">
        <v>0</v>
      </c>
    </row>
    <row r="385" spans="2:26">
      <c r="B385" s="127" t="s">
        <v>1810</v>
      </c>
      <c r="C385" s="119" t="s">
        <v>1810</v>
      </c>
      <c r="D385" s="119" t="s">
        <v>1810</v>
      </c>
      <c r="E385" s="119" t="s">
        <v>1513</v>
      </c>
      <c r="F385" s="119" t="s">
        <v>1513</v>
      </c>
      <c r="G385" s="119" t="s">
        <v>1812</v>
      </c>
      <c r="H385" s="119" t="s">
        <v>2604</v>
      </c>
      <c r="I385" s="119" t="s">
        <v>2605</v>
      </c>
      <c r="J385" s="119" t="s">
        <v>2597</v>
      </c>
      <c r="K385" s="119" t="s">
        <v>1816</v>
      </c>
      <c r="L385" s="119" t="s">
        <v>1817</v>
      </c>
      <c r="M385" s="119" t="s">
        <v>1818</v>
      </c>
      <c r="N385" s="119" t="s">
        <v>1819</v>
      </c>
      <c r="O385" s="119" t="s">
        <v>2597</v>
      </c>
      <c r="P385" s="155">
        <v>31005</v>
      </c>
      <c r="Q385" s="155">
        <v>0</v>
      </c>
      <c r="R385" s="345">
        <v>0</v>
      </c>
      <c r="S385" s="155">
        <v>0</v>
      </c>
      <c r="T385" s="155">
        <v>31005</v>
      </c>
      <c r="U385" s="155">
        <v>31005</v>
      </c>
      <c r="V385" s="155" t="s">
        <v>1828</v>
      </c>
      <c r="W385" s="155" t="s">
        <v>1821</v>
      </c>
      <c r="X385" s="155">
        <v>0</v>
      </c>
      <c r="Y385" s="155">
        <v>0</v>
      </c>
      <c r="Z385" s="156">
        <v>0</v>
      </c>
    </row>
    <row r="386" spans="2:26">
      <c r="B386" s="127" t="s">
        <v>1810</v>
      </c>
      <c r="C386" s="119" t="s">
        <v>1810</v>
      </c>
      <c r="D386" s="119" t="s">
        <v>1810</v>
      </c>
      <c r="E386" s="119" t="s">
        <v>1833</v>
      </c>
      <c r="F386" s="119" t="s">
        <v>1833</v>
      </c>
      <c r="G386" s="119" t="s">
        <v>1812</v>
      </c>
      <c r="H386" s="119" t="s">
        <v>2606</v>
      </c>
      <c r="I386" s="119" t="s">
        <v>2607</v>
      </c>
      <c r="J386" s="119" t="s">
        <v>2597</v>
      </c>
      <c r="K386" s="119" t="s">
        <v>1816</v>
      </c>
      <c r="L386" s="119" t="s">
        <v>1817</v>
      </c>
      <c r="M386" s="119" t="s">
        <v>1818</v>
      </c>
      <c r="N386" s="119" t="s">
        <v>1819</v>
      </c>
      <c r="O386" s="119" t="s">
        <v>2597</v>
      </c>
      <c r="P386" s="155">
        <v>3943.16</v>
      </c>
      <c r="Q386" s="155">
        <v>0</v>
      </c>
      <c r="R386" s="345">
        <v>0</v>
      </c>
      <c r="S386" s="155">
        <v>630.91999999999996</v>
      </c>
      <c r="T386" s="155">
        <v>4574.08</v>
      </c>
      <c r="U386" s="155">
        <v>0</v>
      </c>
      <c r="V386" s="155" t="s">
        <v>1820</v>
      </c>
      <c r="W386" s="155" t="s">
        <v>1821</v>
      </c>
      <c r="X386" s="155">
        <v>30.78</v>
      </c>
      <c r="Y386" s="155">
        <v>0</v>
      </c>
      <c r="Z386" s="156">
        <v>0</v>
      </c>
    </row>
    <row r="387" spans="2:26">
      <c r="B387" s="127" t="s">
        <v>1810</v>
      </c>
      <c r="C387" s="119" t="s">
        <v>1810</v>
      </c>
      <c r="D387" s="119" t="s">
        <v>1810</v>
      </c>
      <c r="E387" s="119" t="s">
        <v>1833</v>
      </c>
      <c r="F387" s="119" t="s">
        <v>1833</v>
      </c>
      <c r="G387" s="119" t="s">
        <v>1812</v>
      </c>
      <c r="H387" s="119" t="s">
        <v>2608</v>
      </c>
      <c r="I387" s="119" t="s">
        <v>2609</v>
      </c>
      <c r="J387" s="119" t="s">
        <v>2597</v>
      </c>
      <c r="K387" s="119" t="s">
        <v>1816</v>
      </c>
      <c r="L387" s="119" t="s">
        <v>1817</v>
      </c>
      <c r="M387" s="119" t="s">
        <v>1818</v>
      </c>
      <c r="N387" s="119" t="s">
        <v>1819</v>
      </c>
      <c r="O387" s="119" t="s">
        <v>2597</v>
      </c>
      <c r="P387" s="155">
        <v>134138.22</v>
      </c>
      <c r="Q387" s="155">
        <v>0</v>
      </c>
      <c r="R387" s="345">
        <v>0</v>
      </c>
      <c r="S387" s="155">
        <v>21462.02</v>
      </c>
      <c r="T387" s="155">
        <v>155600.23000000001</v>
      </c>
      <c r="U387" s="155">
        <v>0</v>
      </c>
      <c r="V387" s="155" t="s">
        <v>1820</v>
      </c>
      <c r="W387" s="155" t="s">
        <v>1821</v>
      </c>
      <c r="X387" s="155">
        <v>1047.04</v>
      </c>
      <c r="Y387" s="155">
        <v>0</v>
      </c>
      <c r="Z387" s="156">
        <v>0</v>
      </c>
    </row>
    <row r="388" spans="2:26">
      <c r="B388" s="127" t="s">
        <v>1810</v>
      </c>
      <c r="C388" s="119" t="s">
        <v>1810</v>
      </c>
      <c r="D388" s="119" t="s">
        <v>1810</v>
      </c>
      <c r="E388" s="119" t="s">
        <v>393</v>
      </c>
      <c r="F388" s="119" t="s">
        <v>393</v>
      </c>
      <c r="G388" s="119" t="s">
        <v>1812</v>
      </c>
      <c r="H388" s="119" t="s">
        <v>2610</v>
      </c>
      <c r="I388" s="119" t="s">
        <v>2611</v>
      </c>
      <c r="J388" s="119" t="s">
        <v>2597</v>
      </c>
      <c r="K388" s="119" t="s">
        <v>1816</v>
      </c>
      <c r="L388" s="119" t="s">
        <v>1817</v>
      </c>
      <c r="M388" s="119" t="s">
        <v>1818</v>
      </c>
      <c r="N388" s="119" t="s">
        <v>1819</v>
      </c>
      <c r="O388" s="119" t="s">
        <v>2597</v>
      </c>
      <c r="P388" s="155">
        <v>30746.7</v>
      </c>
      <c r="Q388" s="155">
        <v>0</v>
      </c>
      <c r="R388" s="345">
        <v>0</v>
      </c>
      <c r="S388" s="155">
        <v>0</v>
      </c>
      <c r="T388" s="155">
        <v>30746.7</v>
      </c>
      <c r="U388" s="155">
        <v>0</v>
      </c>
      <c r="V388" s="155" t="s">
        <v>1820</v>
      </c>
      <c r="W388" s="155" t="s">
        <v>1821</v>
      </c>
      <c r="X388" s="155">
        <v>0</v>
      </c>
      <c r="Y388" s="155">
        <v>0</v>
      </c>
      <c r="Z388" s="156">
        <v>0</v>
      </c>
    </row>
    <row r="389" spans="2:26">
      <c r="B389" s="127" t="s">
        <v>1810</v>
      </c>
      <c r="C389" s="119" t="s">
        <v>1810</v>
      </c>
      <c r="D389" s="119" t="s">
        <v>1810</v>
      </c>
      <c r="E389" s="119" t="s">
        <v>1825</v>
      </c>
      <c r="F389" s="119" t="s">
        <v>1825</v>
      </c>
      <c r="G389" s="119" t="s">
        <v>1812</v>
      </c>
      <c r="H389" s="119" t="s">
        <v>2612</v>
      </c>
      <c r="I389" s="119" t="s">
        <v>2613</v>
      </c>
      <c r="J389" s="119" t="s">
        <v>2597</v>
      </c>
      <c r="K389" s="119" t="s">
        <v>1816</v>
      </c>
      <c r="L389" s="119" t="s">
        <v>1817</v>
      </c>
      <c r="M389" s="119" t="s">
        <v>1818</v>
      </c>
      <c r="N389" s="119" t="s">
        <v>1819</v>
      </c>
      <c r="O389" s="119" t="s">
        <v>2597</v>
      </c>
      <c r="P389" s="155">
        <v>53800</v>
      </c>
      <c r="Q389" s="155">
        <v>0</v>
      </c>
      <c r="R389" s="345">
        <v>0</v>
      </c>
      <c r="S389" s="155">
        <v>8608</v>
      </c>
      <c r="T389" s="155">
        <v>62408</v>
      </c>
      <c r="U389" s="155">
        <v>0</v>
      </c>
      <c r="V389" s="155" t="s">
        <v>1828</v>
      </c>
      <c r="W389" s="155" t="s">
        <v>1821</v>
      </c>
      <c r="X389" s="155">
        <v>8608</v>
      </c>
      <c r="Y389" s="155">
        <v>0</v>
      </c>
      <c r="Z389" s="156">
        <v>0</v>
      </c>
    </row>
    <row r="390" spans="2:26">
      <c r="B390" s="127" t="s">
        <v>1810</v>
      </c>
      <c r="C390" s="119" t="s">
        <v>1810</v>
      </c>
      <c r="D390" s="119" t="s">
        <v>1810</v>
      </c>
      <c r="E390" s="119" t="s">
        <v>1825</v>
      </c>
      <c r="F390" s="119" t="s">
        <v>1825</v>
      </c>
      <c r="G390" s="119" t="s">
        <v>1812</v>
      </c>
      <c r="H390" s="119" t="s">
        <v>2614</v>
      </c>
      <c r="I390" s="119" t="s">
        <v>2615</v>
      </c>
      <c r="J390" s="119" t="s">
        <v>2597</v>
      </c>
      <c r="K390" s="119" t="s">
        <v>1816</v>
      </c>
      <c r="L390" s="119" t="s">
        <v>1817</v>
      </c>
      <c r="M390" s="119" t="s">
        <v>1818</v>
      </c>
      <c r="N390" s="119" t="s">
        <v>1819</v>
      </c>
      <c r="O390" s="119" t="s">
        <v>2597</v>
      </c>
      <c r="P390" s="155">
        <v>53800</v>
      </c>
      <c r="Q390" s="155">
        <v>0</v>
      </c>
      <c r="R390" s="345">
        <v>0</v>
      </c>
      <c r="S390" s="155">
        <v>8608</v>
      </c>
      <c r="T390" s="155">
        <v>62408</v>
      </c>
      <c r="U390" s="155">
        <v>0</v>
      </c>
      <c r="V390" s="155" t="s">
        <v>1828</v>
      </c>
      <c r="W390" s="155" t="s">
        <v>1821</v>
      </c>
      <c r="X390" s="155">
        <v>8608</v>
      </c>
      <c r="Y390" s="155">
        <v>0</v>
      </c>
      <c r="Z390" s="156">
        <v>0</v>
      </c>
    </row>
    <row r="391" spans="2:26">
      <c r="B391" s="127" t="s">
        <v>1810</v>
      </c>
      <c r="C391" s="119" t="s">
        <v>1810</v>
      </c>
      <c r="D391" s="119" t="s">
        <v>1810</v>
      </c>
      <c r="E391" s="119" t="s">
        <v>1833</v>
      </c>
      <c r="F391" s="119" t="s">
        <v>1833</v>
      </c>
      <c r="G391" s="119" t="s">
        <v>1812</v>
      </c>
      <c r="H391" s="119" t="s">
        <v>2616</v>
      </c>
      <c r="I391" s="119" t="s">
        <v>2617</v>
      </c>
      <c r="J391" s="119" t="s">
        <v>2597</v>
      </c>
      <c r="K391" s="119" t="s">
        <v>1816</v>
      </c>
      <c r="L391" s="119" t="s">
        <v>1817</v>
      </c>
      <c r="M391" s="119" t="s">
        <v>1818</v>
      </c>
      <c r="N391" s="119" t="s">
        <v>1819</v>
      </c>
      <c r="O391" s="119" t="s">
        <v>2597</v>
      </c>
      <c r="P391" s="155">
        <v>14500</v>
      </c>
      <c r="Q391" s="155">
        <v>0</v>
      </c>
      <c r="R391" s="345">
        <v>0</v>
      </c>
      <c r="S391" s="155">
        <v>2320</v>
      </c>
      <c r="T391" s="155">
        <v>16820</v>
      </c>
      <c r="U391" s="155">
        <v>0</v>
      </c>
      <c r="V391" s="155" t="s">
        <v>1828</v>
      </c>
      <c r="W391" s="155" t="s">
        <v>1821</v>
      </c>
      <c r="X391" s="155">
        <v>2320</v>
      </c>
      <c r="Y391" s="155">
        <v>0</v>
      </c>
      <c r="Z391" s="156">
        <v>0</v>
      </c>
    </row>
    <row r="392" spans="2:26">
      <c r="B392" s="127" t="s">
        <v>1810</v>
      </c>
      <c r="C392" s="119" t="s">
        <v>1810</v>
      </c>
      <c r="D392" s="119" t="s">
        <v>1810</v>
      </c>
      <c r="E392" s="119" t="s">
        <v>1833</v>
      </c>
      <c r="F392" s="119" t="s">
        <v>1833</v>
      </c>
      <c r="G392" s="119" t="s">
        <v>1812</v>
      </c>
      <c r="H392" s="119" t="s">
        <v>2618</v>
      </c>
      <c r="I392" s="119" t="s">
        <v>2619</v>
      </c>
      <c r="J392" s="119" t="s">
        <v>2597</v>
      </c>
      <c r="K392" s="119" t="s">
        <v>1816</v>
      </c>
      <c r="L392" s="119" t="s">
        <v>1817</v>
      </c>
      <c r="M392" s="119" t="s">
        <v>1818</v>
      </c>
      <c r="N392" s="119" t="s">
        <v>1819</v>
      </c>
      <c r="O392" s="119" t="s">
        <v>2597</v>
      </c>
      <c r="P392" s="155">
        <v>14000</v>
      </c>
      <c r="Q392" s="155">
        <v>0</v>
      </c>
      <c r="R392" s="345">
        <v>0</v>
      </c>
      <c r="S392" s="155">
        <v>2240</v>
      </c>
      <c r="T392" s="155">
        <v>16240</v>
      </c>
      <c r="U392" s="155">
        <v>0</v>
      </c>
      <c r="V392" s="155" t="s">
        <v>1828</v>
      </c>
      <c r="W392" s="155" t="s">
        <v>1821</v>
      </c>
      <c r="X392" s="155">
        <v>2240</v>
      </c>
      <c r="Y392" s="155">
        <v>0</v>
      </c>
      <c r="Z392" s="156">
        <v>0</v>
      </c>
    </row>
    <row r="393" spans="2:26">
      <c r="B393" s="127" t="s">
        <v>1810</v>
      </c>
      <c r="C393" s="119" t="s">
        <v>1810</v>
      </c>
      <c r="D393" s="119" t="s">
        <v>1810</v>
      </c>
      <c r="E393" s="119" t="s">
        <v>429</v>
      </c>
      <c r="F393" s="119" t="s">
        <v>429</v>
      </c>
      <c r="G393" s="119" t="s">
        <v>1812</v>
      </c>
      <c r="H393" s="119" t="s">
        <v>2620</v>
      </c>
      <c r="I393" s="119" t="s">
        <v>2621</v>
      </c>
      <c r="J393" s="119" t="s">
        <v>2597</v>
      </c>
      <c r="K393" s="119" t="s">
        <v>1816</v>
      </c>
      <c r="L393" s="119" t="s">
        <v>1817</v>
      </c>
      <c r="M393" s="119" t="s">
        <v>1818</v>
      </c>
      <c r="N393" s="119" t="s">
        <v>1819</v>
      </c>
      <c r="O393" s="119" t="s">
        <v>2597</v>
      </c>
      <c r="P393" s="155">
        <v>68667.63</v>
      </c>
      <c r="Q393" s="155">
        <v>0</v>
      </c>
      <c r="R393" s="345">
        <v>0</v>
      </c>
      <c r="S393" s="155">
        <v>0</v>
      </c>
      <c r="T393" s="155">
        <v>68667.63</v>
      </c>
      <c r="U393" s="155">
        <v>3350</v>
      </c>
      <c r="V393" s="155" t="s">
        <v>1820</v>
      </c>
      <c r="W393" s="155" t="s">
        <v>1821</v>
      </c>
      <c r="X393" s="155">
        <v>0</v>
      </c>
      <c r="Y393" s="155">
        <v>0</v>
      </c>
      <c r="Z393" s="156">
        <v>0</v>
      </c>
    </row>
    <row r="394" spans="2:26">
      <c r="B394" s="127" t="s">
        <v>1810</v>
      </c>
      <c r="C394" s="119" t="s">
        <v>1810</v>
      </c>
      <c r="D394" s="119" t="s">
        <v>1810</v>
      </c>
      <c r="E394" s="119" t="s">
        <v>1883</v>
      </c>
      <c r="F394" s="119" t="s">
        <v>1883</v>
      </c>
      <c r="G394" s="119" t="s">
        <v>1812</v>
      </c>
      <c r="H394" s="119" t="s">
        <v>2622</v>
      </c>
      <c r="I394" s="119" t="s">
        <v>2623</v>
      </c>
      <c r="J394" s="119" t="s">
        <v>2597</v>
      </c>
      <c r="K394" s="119" t="s">
        <v>1816</v>
      </c>
      <c r="L394" s="119" t="s">
        <v>1817</v>
      </c>
      <c r="M394" s="119" t="s">
        <v>1818</v>
      </c>
      <c r="N394" s="119" t="s">
        <v>1819</v>
      </c>
      <c r="O394" s="119" t="s">
        <v>2597</v>
      </c>
      <c r="P394" s="155">
        <v>87833.07</v>
      </c>
      <c r="Q394" s="155">
        <v>0</v>
      </c>
      <c r="R394" s="345">
        <v>0</v>
      </c>
      <c r="S394" s="155">
        <v>0</v>
      </c>
      <c r="T394" s="155">
        <v>87833.07</v>
      </c>
      <c r="U394" s="155">
        <v>0</v>
      </c>
      <c r="V394" s="155" t="s">
        <v>1820</v>
      </c>
      <c r="W394" s="155" t="s">
        <v>1821</v>
      </c>
      <c r="X394" s="155">
        <v>0</v>
      </c>
      <c r="Y394" s="155">
        <v>0</v>
      </c>
      <c r="Z394" s="156">
        <v>0</v>
      </c>
    </row>
    <row r="395" spans="2:26">
      <c r="B395" s="127" t="s">
        <v>1810</v>
      </c>
      <c r="C395" s="119" t="s">
        <v>1810</v>
      </c>
      <c r="D395" s="119" t="s">
        <v>1810</v>
      </c>
      <c r="E395" s="119" t="s">
        <v>1822</v>
      </c>
      <c r="F395" s="119" t="s">
        <v>1822</v>
      </c>
      <c r="G395" s="119" t="s">
        <v>1812</v>
      </c>
      <c r="H395" s="119" t="s">
        <v>119</v>
      </c>
      <c r="I395" s="119" t="s">
        <v>2624</v>
      </c>
      <c r="J395" s="119" t="s">
        <v>2625</v>
      </c>
      <c r="K395" s="119" t="s">
        <v>1816</v>
      </c>
      <c r="L395" s="119" t="s">
        <v>1817</v>
      </c>
      <c r="M395" s="119" t="s">
        <v>1818</v>
      </c>
      <c r="N395" s="119" t="s">
        <v>1819</v>
      </c>
      <c r="O395" s="119" t="s">
        <v>2625</v>
      </c>
      <c r="P395" s="155">
        <v>60785.1</v>
      </c>
      <c r="Q395" s="155">
        <v>0</v>
      </c>
      <c r="R395" s="345">
        <v>0</v>
      </c>
      <c r="S395" s="155">
        <v>0</v>
      </c>
      <c r="T395" s="155">
        <v>60785.1</v>
      </c>
      <c r="U395" s="155">
        <v>0</v>
      </c>
      <c r="V395" s="155" t="s">
        <v>1820</v>
      </c>
      <c r="W395" s="155" t="s">
        <v>1821</v>
      </c>
      <c r="X395" s="155">
        <v>0</v>
      </c>
      <c r="Y395" s="155">
        <v>0</v>
      </c>
      <c r="Z395" s="156">
        <v>0</v>
      </c>
    </row>
    <row r="396" spans="2:26">
      <c r="B396" s="127" t="s">
        <v>1810</v>
      </c>
      <c r="C396" s="119" t="s">
        <v>1810</v>
      </c>
      <c r="D396" s="119" t="s">
        <v>1810</v>
      </c>
      <c r="E396" s="119" t="s">
        <v>429</v>
      </c>
      <c r="F396" s="119" t="s">
        <v>429</v>
      </c>
      <c r="G396" s="119" t="s">
        <v>1812</v>
      </c>
      <c r="H396" s="119" t="s">
        <v>2626</v>
      </c>
      <c r="I396" s="119" t="s">
        <v>2627</v>
      </c>
      <c r="J396" s="119" t="s">
        <v>2625</v>
      </c>
      <c r="K396" s="119" t="s">
        <v>1816</v>
      </c>
      <c r="L396" s="119" t="s">
        <v>1817</v>
      </c>
      <c r="M396" s="119" t="s">
        <v>1818</v>
      </c>
      <c r="N396" s="119" t="s">
        <v>1819</v>
      </c>
      <c r="O396" s="119" t="s">
        <v>2625</v>
      </c>
      <c r="P396" s="155">
        <v>73955.210000000006</v>
      </c>
      <c r="Q396" s="155">
        <v>0</v>
      </c>
      <c r="R396" s="345">
        <v>0</v>
      </c>
      <c r="S396" s="155">
        <v>0</v>
      </c>
      <c r="T396" s="155">
        <v>73955.210000000006</v>
      </c>
      <c r="U396" s="155">
        <v>3650</v>
      </c>
      <c r="V396" s="155" t="s">
        <v>1820</v>
      </c>
      <c r="W396" s="155" t="s">
        <v>1821</v>
      </c>
      <c r="X396" s="155">
        <v>0</v>
      </c>
      <c r="Y396" s="155">
        <v>0</v>
      </c>
      <c r="Z396" s="156">
        <v>0</v>
      </c>
    </row>
    <row r="397" spans="2:26">
      <c r="B397" s="127" t="s">
        <v>1810</v>
      </c>
      <c r="C397" s="119" t="s">
        <v>1810</v>
      </c>
      <c r="D397" s="119" t="s">
        <v>1810</v>
      </c>
      <c r="E397" s="119" t="s">
        <v>370</v>
      </c>
      <c r="F397" s="119" t="s">
        <v>370</v>
      </c>
      <c r="G397" s="119" t="s">
        <v>1812</v>
      </c>
      <c r="H397" s="119" t="s">
        <v>2628</v>
      </c>
      <c r="I397" s="119" t="s">
        <v>2629</v>
      </c>
      <c r="J397" s="119" t="s">
        <v>2625</v>
      </c>
      <c r="K397" s="119" t="s">
        <v>1816</v>
      </c>
      <c r="L397" s="119" t="s">
        <v>1817</v>
      </c>
      <c r="M397" s="119" t="s">
        <v>1818</v>
      </c>
      <c r="N397" s="119" t="s">
        <v>1819</v>
      </c>
      <c r="O397" s="119" t="s">
        <v>2625</v>
      </c>
      <c r="P397" s="155">
        <v>13170.11</v>
      </c>
      <c r="Q397" s="155">
        <v>0</v>
      </c>
      <c r="R397" s="345">
        <v>0</v>
      </c>
      <c r="S397" s="155">
        <v>0</v>
      </c>
      <c r="T397" s="155">
        <v>13170.11</v>
      </c>
      <c r="U397" s="155">
        <v>650</v>
      </c>
      <c r="V397" s="155" t="s">
        <v>1820</v>
      </c>
      <c r="W397" s="155" t="s">
        <v>1821</v>
      </c>
      <c r="X397" s="155">
        <v>0</v>
      </c>
      <c r="Y397" s="155">
        <v>0</v>
      </c>
      <c r="Z397" s="156">
        <v>0</v>
      </c>
    </row>
    <row r="398" spans="2:26">
      <c r="B398" s="127" t="s">
        <v>1810</v>
      </c>
      <c r="C398" s="119" t="s">
        <v>1810</v>
      </c>
      <c r="D398" s="119" t="s">
        <v>1810</v>
      </c>
      <c r="E398" s="119" t="s">
        <v>425</v>
      </c>
      <c r="F398" s="119" t="s">
        <v>425</v>
      </c>
      <c r="G398" s="119" t="s">
        <v>1812</v>
      </c>
      <c r="H398" s="119" t="s">
        <v>2630</v>
      </c>
      <c r="I398" s="119" t="s">
        <v>2631</v>
      </c>
      <c r="J398" s="119" t="s">
        <v>2625</v>
      </c>
      <c r="K398" s="119" t="s">
        <v>1816</v>
      </c>
      <c r="L398" s="119" t="s">
        <v>1817</v>
      </c>
      <c r="M398" s="119" t="s">
        <v>1818</v>
      </c>
      <c r="N398" s="119" t="s">
        <v>1819</v>
      </c>
      <c r="O398" s="119" t="s">
        <v>2625</v>
      </c>
      <c r="P398" s="155">
        <v>103334.67</v>
      </c>
      <c r="Q398" s="155">
        <v>0</v>
      </c>
      <c r="R398" s="345">
        <v>0</v>
      </c>
      <c r="S398" s="155">
        <v>0</v>
      </c>
      <c r="T398" s="155">
        <v>103334.67</v>
      </c>
      <c r="U398" s="155">
        <v>0</v>
      </c>
      <c r="V398" s="155" t="s">
        <v>1820</v>
      </c>
      <c r="W398" s="155" t="s">
        <v>1821</v>
      </c>
      <c r="X398" s="155">
        <v>0</v>
      </c>
      <c r="Y398" s="155">
        <v>0</v>
      </c>
      <c r="Z398" s="156">
        <v>0</v>
      </c>
    </row>
    <row r="399" spans="2:26">
      <c r="B399" s="127" t="s">
        <v>1810</v>
      </c>
      <c r="C399" s="119" t="s">
        <v>1810</v>
      </c>
      <c r="D399" s="119" t="s">
        <v>1810</v>
      </c>
      <c r="E399" s="119" t="s">
        <v>425</v>
      </c>
      <c r="F399" s="119" t="s">
        <v>425</v>
      </c>
      <c r="G399" s="119" t="s">
        <v>1812</v>
      </c>
      <c r="H399" s="119" t="s">
        <v>2632</v>
      </c>
      <c r="I399" s="119" t="s">
        <v>2633</v>
      </c>
      <c r="J399" s="119" t="s">
        <v>2625</v>
      </c>
      <c r="K399" s="119" t="s">
        <v>1816</v>
      </c>
      <c r="L399" s="119" t="s">
        <v>1817</v>
      </c>
      <c r="M399" s="119" t="s">
        <v>1818</v>
      </c>
      <c r="N399" s="119" t="s">
        <v>1819</v>
      </c>
      <c r="O399" s="119" t="s">
        <v>2625</v>
      </c>
      <c r="P399" s="155">
        <v>72942.12</v>
      </c>
      <c r="Q399" s="155">
        <v>0</v>
      </c>
      <c r="R399" s="345">
        <v>0</v>
      </c>
      <c r="S399" s="155">
        <v>0</v>
      </c>
      <c r="T399" s="155">
        <v>72942.12</v>
      </c>
      <c r="U399" s="155">
        <v>0</v>
      </c>
      <c r="V399" s="155" t="s">
        <v>1820</v>
      </c>
      <c r="W399" s="155" t="s">
        <v>1821</v>
      </c>
      <c r="X399" s="155">
        <v>0</v>
      </c>
      <c r="Y399" s="155">
        <v>0</v>
      </c>
      <c r="Z399" s="156">
        <v>0</v>
      </c>
    </row>
    <row r="400" spans="2:26">
      <c r="B400" s="127" t="s">
        <v>1810</v>
      </c>
      <c r="C400" s="119" t="s">
        <v>1810</v>
      </c>
      <c r="D400" s="119" t="s">
        <v>1810</v>
      </c>
      <c r="E400" s="119" t="s">
        <v>425</v>
      </c>
      <c r="F400" s="119" t="s">
        <v>425</v>
      </c>
      <c r="G400" s="119" t="s">
        <v>1812</v>
      </c>
      <c r="H400" s="119" t="s">
        <v>2634</v>
      </c>
      <c r="I400" s="119" t="s">
        <v>2635</v>
      </c>
      <c r="J400" s="119" t="s">
        <v>2625</v>
      </c>
      <c r="K400" s="119" t="s">
        <v>1816</v>
      </c>
      <c r="L400" s="119" t="s">
        <v>1817</v>
      </c>
      <c r="M400" s="119" t="s">
        <v>1818</v>
      </c>
      <c r="N400" s="119" t="s">
        <v>1819</v>
      </c>
      <c r="O400" s="119" t="s">
        <v>2625</v>
      </c>
      <c r="P400" s="155">
        <v>20261.7</v>
      </c>
      <c r="Q400" s="155">
        <v>0</v>
      </c>
      <c r="R400" s="345">
        <v>0</v>
      </c>
      <c r="S400" s="155">
        <v>0</v>
      </c>
      <c r="T400" s="155">
        <v>20261.7</v>
      </c>
      <c r="U400" s="155">
        <v>0</v>
      </c>
      <c r="V400" s="155" t="s">
        <v>1820</v>
      </c>
      <c r="W400" s="155" t="s">
        <v>1821</v>
      </c>
      <c r="X400" s="155">
        <v>0</v>
      </c>
      <c r="Y400" s="155">
        <v>0</v>
      </c>
      <c r="Z400" s="156">
        <v>0</v>
      </c>
    </row>
    <row r="401" spans="2:26">
      <c r="B401" s="127" t="s">
        <v>1810</v>
      </c>
      <c r="C401" s="119" t="s">
        <v>1810</v>
      </c>
      <c r="D401" s="119" t="s">
        <v>1810</v>
      </c>
      <c r="F401" s="119" t="s">
        <v>2636</v>
      </c>
      <c r="G401" s="119" t="s">
        <v>1812</v>
      </c>
      <c r="H401" s="119" t="s">
        <v>2637</v>
      </c>
      <c r="I401" s="119" t="s">
        <v>2638</v>
      </c>
      <c r="J401" s="119" t="s">
        <v>2625</v>
      </c>
      <c r="K401" s="119" t="s">
        <v>1816</v>
      </c>
      <c r="L401" s="119" t="s">
        <v>1817</v>
      </c>
      <c r="M401" s="119" t="s">
        <v>1818</v>
      </c>
      <c r="N401" s="119" t="s">
        <v>1819</v>
      </c>
      <c r="O401" s="119" t="s">
        <v>2625</v>
      </c>
      <c r="P401" s="155">
        <v>28366.38</v>
      </c>
      <c r="Q401" s="155">
        <v>0</v>
      </c>
      <c r="R401" s="345">
        <v>0</v>
      </c>
      <c r="S401" s="155">
        <v>0</v>
      </c>
      <c r="T401" s="155">
        <v>28366.38</v>
      </c>
      <c r="U401" s="155">
        <v>0</v>
      </c>
      <c r="V401" s="155" t="s">
        <v>1820</v>
      </c>
      <c r="W401" s="155" t="s">
        <v>1821</v>
      </c>
      <c r="X401" s="155">
        <v>0</v>
      </c>
      <c r="Y401" s="155">
        <v>0</v>
      </c>
      <c r="Z401" s="156">
        <v>0</v>
      </c>
    </row>
    <row r="402" spans="2:26">
      <c r="B402" s="127" t="s">
        <v>1810</v>
      </c>
      <c r="C402" s="119" t="s">
        <v>1810</v>
      </c>
      <c r="D402" s="119" t="s">
        <v>1810</v>
      </c>
      <c r="E402" s="119" t="s">
        <v>425</v>
      </c>
      <c r="F402" s="119" t="s">
        <v>425</v>
      </c>
      <c r="G402" s="119" t="s">
        <v>1812</v>
      </c>
      <c r="H402" s="119" t="s">
        <v>2639</v>
      </c>
      <c r="I402" s="119" t="s">
        <v>2640</v>
      </c>
      <c r="J402" s="119" t="s">
        <v>2625</v>
      </c>
      <c r="K402" s="119" t="s">
        <v>1816</v>
      </c>
      <c r="L402" s="119" t="s">
        <v>1817</v>
      </c>
      <c r="M402" s="119" t="s">
        <v>1818</v>
      </c>
      <c r="N402" s="119" t="s">
        <v>1819</v>
      </c>
      <c r="O402" s="119" t="s">
        <v>2625</v>
      </c>
      <c r="P402" s="155">
        <v>8509.91</v>
      </c>
      <c r="Q402" s="155">
        <v>0</v>
      </c>
      <c r="R402" s="345">
        <v>0</v>
      </c>
      <c r="S402" s="155">
        <v>0</v>
      </c>
      <c r="T402" s="155">
        <v>8509.91</v>
      </c>
      <c r="U402" s="155">
        <v>0</v>
      </c>
      <c r="V402" s="155" t="s">
        <v>1820</v>
      </c>
      <c r="W402" s="155" t="s">
        <v>1821</v>
      </c>
      <c r="X402" s="155">
        <v>0</v>
      </c>
      <c r="Y402" s="155">
        <v>0</v>
      </c>
      <c r="Z402" s="156">
        <v>0</v>
      </c>
    </row>
    <row r="403" spans="2:26">
      <c r="B403" s="127" t="s">
        <v>1810</v>
      </c>
      <c r="C403" s="119" t="s">
        <v>1810</v>
      </c>
      <c r="D403" s="119" t="s">
        <v>1810</v>
      </c>
      <c r="F403" s="119" t="s">
        <v>2636</v>
      </c>
      <c r="G403" s="119" t="s">
        <v>1812</v>
      </c>
      <c r="H403" s="119" t="s">
        <v>2641</v>
      </c>
      <c r="I403" s="119" t="s">
        <v>2642</v>
      </c>
      <c r="J403" s="119" t="s">
        <v>2625</v>
      </c>
      <c r="K403" s="119" t="s">
        <v>1816</v>
      </c>
      <c r="L403" s="119" t="s">
        <v>1817</v>
      </c>
      <c r="M403" s="119" t="s">
        <v>1818</v>
      </c>
      <c r="N403" s="119" t="s">
        <v>1819</v>
      </c>
      <c r="O403" s="119" t="s">
        <v>2625</v>
      </c>
      <c r="P403" s="155">
        <v>14183.19</v>
      </c>
      <c r="Q403" s="155">
        <v>0</v>
      </c>
      <c r="R403" s="345">
        <v>0</v>
      </c>
      <c r="S403" s="155">
        <v>0</v>
      </c>
      <c r="T403" s="155">
        <v>14183.19</v>
      </c>
      <c r="U403" s="155">
        <v>0</v>
      </c>
      <c r="V403" s="155" t="s">
        <v>1820</v>
      </c>
      <c r="W403" s="155" t="s">
        <v>1821</v>
      </c>
      <c r="X403" s="155">
        <v>0</v>
      </c>
      <c r="Y403" s="155">
        <v>0</v>
      </c>
      <c r="Z403" s="156">
        <v>0</v>
      </c>
    </row>
    <row r="404" spans="2:26">
      <c r="B404" s="127" t="s">
        <v>1810</v>
      </c>
      <c r="C404" s="119" t="s">
        <v>1810</v>
      </c>
      <c r="D404" s="119" t="s">
        <v>1810</v>
      </c>
      <c r="E404" s="119" t="s">
        <v>425</v>
      </c>
      <c r="F404" s="119" t="s">
        <v>425</v>
      </c>
      <c r="G404" s="119" t="s">
        <v>1812</v>
      </c>
      <c r="H404" s="119" t="s">
        <v>2643</v>
      </c>
      <c r="I404" s="119" t="s">
        <v>2644</v>
      </c>
      <c r="J404" s="119" t="s">
        <v>2625</v>
      </c>
      <c r="K404" s="119" t="s">
        <v>1816</v>
      </c>
      <c r="L404" s="119" t="s">
        <v>1817</v>
      </c>
      <c r="M404" s="119" t="s">
        <v>1818</v>
      </c>
      <c r="N404" s="119" t="s">
        <v>1819</v>
      </c>
      <c r="O404" s="119" t="s">
        <v>2625</v>
      </c>
      <c r="P404" s="155">
        <v>8307.2999999999993</v>
      </c>
      <c r="Q404" s="155">
        <v>0</v>
      </c>
      <c r="R404" s="345">
        <v>0</v>
      </c>
      <c r="S404" s="155">
        <v>0</v>
      </c>
      <c r="T404" s="155">
        <v>8307.2999999999993</v>
      </c>
      <c r="U404" s="155">
        <v>0</v>
      </c>
      <c r="V404" s="155" t="s">
        <v>1820</v>
      </c>
      <c r="W404" s="155" t="s">
        <v>1821</v>
      </c>
      <c r="X404" s="155">
        <v>0</v>
      </c>
      <c r="Y404" s="155">
        <v>0</v>
      </c>
      <c r="Z404" s="156">
        <v>0</v>
      </c>
    </row>
    <row r="405" spans="2:26">
      <c r="B405" s="127" t="s">
        <v>1810</v>
      </c>
      <c r="C405" s="119" t="s">
        <v>1810</v>
      </c>
      <c r="D405" s="119" t="s">
        <v>1810</v>
      </c>
      <c r="E405" s="119" t="s">
        <v>425</v>
      </c>
      <c r="F405" s="119" t="s">
        <v>425</v>
      </c>
      <c r="G405" s="119" t="s">
        <v>1812</v>
      </c>
      <c r="H405" s="119" t="s">
        <v>2645</v>
      </c>
      <c r="I405" s="119" t="s">
        <v>2646</v>
      </c>
      <c r="J405" s="119" t="s">
        <v>2625</v>
      </c>
      <c r="K405" s="119" t="s">
        <v>1816</v>
      </c>
      <c r="L405" s="119" t="s">
        <v>1817</v>
      </c>
      <c r="M405" s="119" t="s">
        <v>1818</v>
      </c>
      <c r="N405" s="119" t="s">
        <v>1819</v>
      </c>
      <c r="O405" s="119" t="s">
        <v>2625</v>
      </c>
      <c r="P405" s="155">
        <v>8509.91</v>
      </c>
      <c r="Q405" s="155">
        <v>0</v>
      </c>
      <c r="R405" s="345">
        <v>0</v>
      </c>
      <c r="S405" s="155">
        <v>0</v>
      </c>
      <c r="T405" s="155">
        <v>8509.91</v>
      </c>
      <c r="U405" s="155">
        <v>0</v>
      </c>
      <c r="V405" s="155" t="s">
        <v>1820</v>
      </c>
      <c r="W405" s="155" t="s">
        <v>1821</v>
      </c>
      <c r="X405" s="155">
        <v>0</v>
      </c>
      <c r="Y405" s="155">
        <v>0</v>
      </c>
      <c r="Z405" s="156">
        <v>0</v>
      </c>
    </row>
    <row r="406" spans="2:26">
      <c r="B406" s="127" t="s">
        <v>1810</v>
      </c>
      <c r="C406" s="119" t="s">
        <v>1810</v>
      </c>
      <c r="D406" s="119" t="s">
        <v>1810</v>
      </c>
      <c r="E406" s="119" t="s">
        <v>425</v>
      </c>
      <c r="F406" s="119" t="s">
        <v>425</v>
      </c>
      <c r="G406" s="119" t="s">
        <v>1812</v>
      </c>
      <c r="H406" s="119" t="s">
        <v>2647</v>
      </c>
      <c r="I406" s="119" t="s">
        <v>2648</v>
      </c>
      <c r="J406" s="119" t="s">
        <v>2625</v>
      </c>
      <c r="K406" s="119" t="s">
        <v>1816</v>
      </c>
      <c r="L406" s="119" t="s">
        <v>1817</v>
      </c>
      <c r="M406" s="119" t="s">
        <v>1818</v>
      </c>
      <c r="N406" s="119" t="s">
        <v>1819</v>
      </c>
      <c r="O406" s="119" t="s">
        <v>2625</v>
      </c>
      <c r="P406" s="155">
        <v>70915.95</v>
      </c>
      <c r="Q406" s="155">
        <v>0</v>
      </c>
      <c r="R406" s="345">
        <v>0</v>
      </c>
      <c r="S406" s="155">
        <v>0</v>
      </c>
      <c r="T406" s="155">
        <v>70915.95</v>
      </c>
      <c r="U406" s="155">
        <v>0</v>
      </c>
      <c r="V406" s="155" t="s">
        <v>1820</v>
      </c>
      <c r="W406" s="155" t="s">
        <v>1821</v>
      </c>
      <c r="X406" s="155">
        <v>0</v>
      </c>
      <c r="Y406" s="155">
        <v>0</v>
      </c>
      <c r="Z406" s="156">
        <v>0</v>
      </c>
    </row>
    <row r="407" spans="2:26">
      <c r="B407" s="127" t="s">
        <v>1810</v>
      </c>
      <c r="C407" s="119" t="s">
        <v>1810</v>
      </c>
      <c r="D407" s="119" t="s">
        <v>1810</v>
      </c>
      <c r="F407" s="119" t="s">
        <v>2636</v>
      </c>
      <c r="G407" s="119" t="s">
        <v>1812</v>
      </c>
      <c r="H407" s="119" t="s">
        <v>2649</v>
      </c>
      <c r="I407" s="119" t="s">
        <v>2650</v>
      </c>
      <c r="J407" s="119" t="s">
        <v>2625</v>
      </c>
      <c r="K407" s="119" t="s">
        <v>1816</v>
      </c>
      <c r="L407" s="119" t="s">
        <v>1817</v>
      </c>
      <c r="M407" s="119" t="s">
        <v>1818</v>
      </c>
      <c r="N407" s="119" t="s">
        <v>1819</v>
      </c>
      <c r="O407" s="119" t="s">
        <v>2625</v>
      </c>
      <c r="P407" s="155">
        <v>10130.85</v>
      </c>
      <c r="Q407" s="155">
        <v>0</v>
      </c>
      <c r="R407" s="345">
        <v>0</v>
      </c>
      <c r="S407" s="155">
        <v>0</v>
      </c>
      <c r="T407" s="155">
        <v>10130.85</v>
      </c>
      <c r="U407" s="155">
        <v>0</v>
      </c>
      <c r="V407" s="155" t="s">
        <v>1820</v>
      </c>
      <c r="W407" s="155" t="s">
        <v>1821</v>
      </c>
      <c r="X407" s="155">
        <v>0</v>
      </c>
      <c r="Y407" s="155">
        <v>0</v>
      </c>
      <c r="Z407" s="156">
        <v>0</v>
      </c>
    </row>
    <row r="408" spans="2:26">
      <c r="B408" s="127" t="s">
        <v>1810</v>
      </c>
      <c r="C408" s="119" t="s">
        <v>1810</v>
      </c>
      <c r="D408" s="119" t="s">
        <v>1810</v>
      </c>
      <c r="E408" s="119" t="s">
        <v>425</v>
      </c>
      <c r="F408" s="119" t="s">
        <v>425</v>
      </c>
      <c r="G408" s="119" t="s">
        <v>1812</v>
      </c>
      <c r="H408" s="119" t="s">
        <v>2651</v>
      </c>
      <c r="I408" s="119" t="s">
        <v>2652</v>
      </c>
      <c r="J408" s="119" t="s">
        <v>2625</v>
      </c>
      <c r="K408" s="119" t="s">
        <v>1816</v>
      </c>
      <c r="L408" s="119" t="s">
        <v>1817</v>
      </c>
      <c r="M408" s="119" t="s">
        <v>1818</v>
      </c>
      <c r="N408" s="119" t="s">
        <v>1819</v>
      </c>
      <c r="O408" s="119" t="s">
        <v>2625</v>
      </c>
      <c r="P408" s="155">
        <v>19248.62</v>
      </c>
      <c r="Q408" s="155">
        <v>0</v>
      </c>
      <c r="R408" s="345">
        <v>0</v>
      </c>
      <c r="S408" s="155">
        <v>0</v>
      </c>
      <c r="T408" s="155">
        <v>19248.62</v>
      </c>
      <c r="U408" s="155">
        <v>0</v>
      </c>
      <c r="V408" s="155" t="s">
        <v>1820</v>
      </c>
      <c r="W408" s="155" t="s">
        <v>1821</v>
      </c>
      <c r="X408" s="155">
        <v>0</v>
      </c>
      <c r="Y408" s="155">
        <v>0</v>
      </c>
      <c r="Z408" s="156">
        <v>0</v>
      </c>
    </row>
    <row r="409" spans="2:26">
      <c r="B409" s="127" t="s">
        <v>1810</v>
      </c>
      <c r="C409" s="119" t="s">
        <v>1810</v>
      </c>
      <c r="D409" s="119" t="s">
        <v>1810</v>
      </c>
      <c r="F409" s="119" t="s">
        <v>2636</v>
      </c>
      <c r="G409" s="119" t="s">
        <v>1812</v>
      </c>
      <c r="H409" s="119" t="s">
        <v>2653</v>
      </c>
      <c r="I409" s="119" t="s">
        <v>2654</v>
      </c>
      <c r="J409" s="119" t="s">
        <v>2625</v>
      </c>
      <c r="K409" s="119" t="s">
        <v>1816</v>
      </c>
      <c r="L409" s="119" t="s">
        <v>1817</v>
      </c>
      <c r="M409" s="119" t="s">
        <v>1818</v>
      </c>
      <c r="N409" s="119" t="s">
        <v>1819</v>
      </c>
      <c r="O409" s="119" t="s">
        <v>2625</v>
      </c>
      <c r="P409" s="155">
        <v>18032.91</v>
      </c>
      <c r="Q409" s="155">
        <v>0</v>
      </c>
      <c r="R409" s="345">
        <v>0</v>
      </c>
      <c r="S409" s="155">
        <v>0</v>
      </c>
      <c r="T409" s="155">
        <v>18032.91</v>
      </c>
      <c r="U409" s="155">
        <v>0</v>
      </c>
      <c r="V409" s="155" t="s">
        <v>1820</v>
      </c>
      <c r="W409" s="155" t="s">
        <v>1821</v>
      </c>
      <c r="X409" s="155">
        <v>0</v>
      </c>
      <c r="Y409" s="155">
        <v>0</v>
      </c>
      <c r="Z409" s="156">
        <v>0</v>
      </c>
    </row>
    <row r="410" spans="2:26">
      <c r="B410" s="127" t="s">
        <v>1810</v>
      </c>
      <c r="C410" s="119" t="s">
        <v>1810</v>
      </c>
      <c r="D410" s="119" t="s">
        <v>1810</v>
      </c>
      <c r="E410" s="119" t="s">
        <v>425</v>
      </c>
      <c r="F410" s="119" t="s">
        <v>425</v>
      </c>
      <c r="G410" s="119" t="s">
        <v>1812</v>
      </c>
      <c r="H410" s="119" t="s">
        <v>2655</v>
      </c>
      <c r="I410" s="119" t="s">
        <v>2656</v>
      </c>
      <c r="J410" s="119" t="s">
        <v>2625</v>
      </c>
      <c r="K410" s="119" t="s">
        <v>1816</v>
      </c>
      <c r="L410" s="119" t="s">
        <v>1817</v>
      </c>
      <c r="M410" s="119" t="s">
        <v>1818</v>
      </c>
      <c r="N410" s="119" t="s">
        <v>1819</v>
      </c>
      <c r="O410" s="119" t="s">
        <v>2625</v>
      </c>
      <c r="P410" s="155">
        <v>89151.48</v>
      </c>
      <c r="Q410" s="155">
        <v>0</v>
      </c>
      <c r="R410" s="345">
        <v>0</v>
      </c>
      <c r="S410" s="155">
        <v>0</v>
      </c>
      <c r="T410" s="155">
        <v>89151.48</v>
      </c>
      <c r="U410" s="155">
        <v>0</v>
      </c>
      <c r="V410" s="155" t="s">
        <v>1820</v>
      </c>
      <c r="W410" s="155" t="s">
        <v>1821</v>
      </c>
      <c r="X410" s="155">
        <v>0</v>
      </c>
      <c r="Y410" s="155">
        <v>0</v>
      </c>
      <c r="Z410" s="156">
        <v>0</v>
      </c>
    </row>
    <row r="411" spans="2:26">
      <c r="B411" s="127" t="s">
        <v>1810</v>
      </c>
      <c r="C411" s="119" t="s">
        <v>1810</v>
      </c>
      <c r="D411" s="119" t="s">
        <v>1810</v>
      </c>
      <c r="F411" s="119" t="s">
        <v>2636</v>
      </c>
      <c r="G411" s="119" t="s">
        <v>1812</v>
      </c>
      <c r="H411" s="119" t="s">
        <v>2657</v>
      </c>
      <c r="I411" s="119" t="s">
        <v>2658</v>
      </c>
      <c r="J411" s="119" t="s">
        <v>2625</v>
      </c>
      <c r="K411" s="119" t="s">
        <v>1816</v>
      </c>
      <c r="L411" s="119" t="s">
        <v>1817</v>
      </c>
      <c r="M411" s="119" t="s">
        <v>1818</v>
      </c>
      <c r="N411" s="119" t="s">
        <v>1819</v>
      </c>
      <c r="O411" s="119" t="s">
        <v>2625</v>
      </c>
      <c r="P411" s="155">
        <v>15196.28</v>
      </c>
      <c r="Q411" s="155">
        <v>0</v>
      </c>
      <c r="R411" s="345">
        <v>0</v>
      </c>
      <c r="S411" s="155">
        <v>0</v>
      </c>
      <c r="T411" s="155">
        <v>15196.28</v>
      </c>
      <c r="U411" s="155">
        <v>0</v>
      </c>
      <c r="V411" s="155" t="s">
        <v>1820</v>
      </c>
      <c r="W411" s="155" t="s">
        <v>1821</v>
      </c>
      <c r="X411" s="155">
        <v>0</v>
      </c>
      <c r="Y411" s="155">
        <v>0</v>
      </c>
      <c r="Z411" s="156">
        <v>0</v>
      </c>
    </row>
    <row r="412" spans="2:26">
      <c r="B412" s="127" t="s">
        <v>1810</v>
      </c>
      <c r="C412" s="119" t="s">
        <v>1810</v>
      </c>
      <c r="D412" s="119" t="s">
        <v>1810</v>
      </c>
      <c r="E412" s="119" t="s">
        <v>425</v>
      </c>
      <c r="F412" s="119" t="s">
        <v>425</v>
      </c>
      <c r="G412" s="119" t="s">
        <v>1812</v>
      </c>
      <c r="H412" s="119" t="s">
        <v>2659</v>
      </c>
      <c r="I412" s="119" t="s">
        <v>2660</v>
      </c>
      <c r="J412" s="119" t="s">
        <v>2625</v>
      </c>
      <c r="K412" s="119" t="s">
        <v>1816</v>
      </c>
      <c r="L412" s="119" t="s">
        <v>1817</v>
      </c>
      <c r="M412" s="119" t="s">
        <v>1818</v>
      </c>
      <c r="N412" s="119" t="s">
        <v>1819</v>
      </c>
      <c r="O412" s="119" t="s">
        <v>2625</v>
      </c>
      <c r="P412" s="155">
        <v>20261.7</v>
      </c>
      <c r="Q412" s="155">
        <v>0</v>
      </c>
      <c r="R412" s="345">
        <v>0</v>
      </c>
      <c r="S412" s="155">
        <v>0</v>
      </c>
      <c r="T412" s="155">
        <v>20261.7</v>
      </c>
      <c r="U412" s="155">
        <v>0</v>
      </c>
      <c r="V412" s="155" t="s">
        <v>1820</v>
      </c>
      <c r="W412" s="155" t="s">
        <v>1821</v>
      </c>
      <c r="X412" s="155">
        <v>0</v>
      </c>
      <c r="Y412" s="155">
        <v>0</v>
      </c>
      <c r="Z412" s="156">
        <v>0</v>
      </c>
    </row>
    <row r="413" spans="2:26">
      <c r="B413" s="127" t="s">
        <v>1810</v>
      </c>
      <c r="C413" s="119" t="s">
        <v>1810</v>
      </c>
      <c r="D413" s="119" t="s">
        <v>1810</v>
      </c>
      <c r="E413" s="119" t="s">
        <v>425</v>
      </c>
      <c r="F413" s="119" t="s">
        <v>425</v>
      </c>
      <c r="G413" s="119" t="s">
        <v>1812</v>
      </c>
      <c r="H413" s="119" t="s">
        <v>2661</v>
      </c>
      <c r="I413" s="119" t="s">
        <v>2662</v>
      </c>
      <c r="J413" s="119" t="s">
        <v>2625</v>
      </c>
      <c r="K413" s="119" t="s">
        <v>1816</v>
      </c>
      <c r="L413" s="119" t="s">
        <v>1817</v>
      </c>
      <c r="M413" s="119" t="s">
        <v>1818</v>
      </c>
      <c r="N413" s="119" t="s">
        <v>1819</v>
      </c>
      <c r="O413" s="119" t="s">
        <v>2625</v>
      </c>
      <c r="P413" s="155">
        <v>25327.13</v>
      </c>
      <c r="Q413" s="155">
        <v>0</v>
      </c>
      <c r="R413" s="345">
        <v>0</v>
      </c>
      <c r="S413" s="155">
        <v>0</v>
      </c>
      <c r="T413" s="155">
        <v>25327.13</v>
      </c>
      <c r="U413" s="155">
        <v>0</v>
      </c>
      <c r="V413" s="155" t="s">
        <v>1820</v>
      </c>
      <c r="W413" s="155" t="s">
        <v>1821</v>
      </c>
      <c r="X413" s="155">
        <v>0</v>
      </c>
      <c r="Y413" s="155">
        <v>0</v>
      </c>
      <c r="Z413" s="156">
        <v>0</v>
      </c>
    </row>
    <row r="414" spans="2:26">
      <c r="B414" s="127" t="s">
        <v>1810</v>
      </c>
      <c r="C414" s="119" t="s">
        <v>1810</v>
      </c>
      <c r="D414" s="119" t="s">
        <v>1810</v>
      </c>
      <c r="E414" s="119" t="s">
        <v>425</v>
      </c>
      <c r="F414" s="119" t="s">
        <v>425</v>
      </c>
      <c r="G414" s="119" t="s">
        <v>1812</v>
      </c>
      <c r="H414" s="119" t="s">
        <v>2663</v>
      </c>
      <c r="I414" s="119" t="s">
        <v>2664</v>
      </c>
      <c r="J414" s="119" t="s">
        <v>2625</v>
      </c>
      <c r="K414" s="119" t="s">
        <v>1816</v>
      </c>
      <c r="L414" s="119" t="s">
        <v>1817</v>
      </c>
      <c r="M414" s="119" t="s">
        <v>1818</v>
      </c>
      <c r="N414" s="119" t="s">
        <v>1819</v>
      </c>
      <c r="O414" s="119" t="s">
        <v>2625</v>
      </c>
      <c r="P414" s="155">
        <v>121164.97</v>
      </c>
      <c r="Q414" s="155">
        <v>0</v>
      </c>
      <c r="R414" s="345">
        <v>0</v>
      </c>
      <c r="S414" s="155">
        <v>0</v>
      </c>
      <c r="T414" s="155">
        <v>121164.97</v>
      </c>
      <c r="U414" s="155">
        <v>0</v>
      </c>
      <c r="V414" s="155" t="s">
        <v>1820</v>
      </c>
      <c r="W414" s="155" t="s">
        <v>1821</v>
      </c>
      <c r="X414" s="155">
        <v>0</v>
      </c>
      <c r="Y414" s="155">
        <v>0</v>
      </c>
      <c r="Z414" s="156">
        <v>0</v>
      </c>
    </row>
    <row r="415" spans="2:26">
      <c r="B415" s="127" t="s">
        <v>1810</v>
      </c>
      <c r="C415" s="119" t="s">
        <v>1810</v>
      </c>
      <c r="D415" s="119" t="s">
        <v>1810</v>
      </c>
      <c r="F415" s="119" t="s">
        <v>2636</v>
      </c>
      <c r="G415" s="119" t="s">
        <v>1812</v>
      </c>
      <c r="H415" s="119" t="s">
        <v>2665</v>
      </c>
      <c r="I415" s="119" t="s">
        <v>2666</v>
      </c>
      <c r="J415" s="119" t="s">
        <v>2625</v>
      </c>
      <c r="K415" s="119" t="s">
        <v>1816</v>
      </c>
      <c r="L415" s="119" t="s">
        <v>1817</v>
      </c>
      <c r="M415" s="119" t="s">
        <v>1818</v>
      </c>
      <c r="N415" s="119" t="s">
        <v>1819</v>
      </c>
      <c r="O415" s="119" t="s">
        <v>2625</v>
      </c>
      <c r="P415" s="155">
        <v>27353.3</v>
      </c>
      <c r="Q415" s="155">
        <v>0</v>
      </c>
      <c r="R415" s="345">
        <v>0</v>
      </c>
      <c r="S415" s="155">
        <v>0</v>
      </c>
      <c r="T415" s="155">
        <v>27353.3</v>
      </c>
      <c r="U415" s="155">
        <v>0</v>
      </c>
      <c r="V415" s="155" t="s">
        <v>1820</v>
      </c>
      <c r="W415" s="155" t="s">
        <v>1821</v>
      </c>
      <c r="X415" s="155">
        <v>0</v>
      </c>
      <c r="Y415" s="155">
        <v>0</v>
      </c>
      <c r="Z415" s="156">
        <v>0</v>
      </c>
    </row>
    <row r="416" spans="2:26">
      <c r="B416" s="127" t="s">
        <v>1810</v>
      </c>
      <c r="C416" s="119" t="s">
        <v>1810</v>
      </c>
      <c r="D416" s="119" t="s">
        <v>1810</v>
      </c>
      <c r="F416" s="119" t="s">
        <v>2636</v>
      </c>
      <c r="G416" s="119" t="s">
        <v>1812</v>
      </c>
      <c r="H416" s="119" t="s">
        <v>2667</v>
      </c>
      <c r="I416" s="119" t="s">
        <v>2668</v>
      </c>
      <c r="J416" s="119" t="s">
        <v>2625</v>
      </c>
      <c r="K416" s="119" t="s">
        <v>1816</v>
      </c>
      <c r="L416" s="119" t="s">
        <v>1817</v>
      </c>
      <c r="M416" s="119" t="s">
        <v>1818</v>
      </c>
      <c r="N416" s="119" t="s">
        <v>1819</v>
      </c>
      <c r="O416" s="119" t="s">
        <v>2625</v>
      </c>
      <c r="P416" s="155">
        <v>8712.5300000000007</v>
      </c>
      <c r="Q416" s="155">
        <v>0</v>
      </c>
      <c r="R416" s="345">
        <v>0</v>
      </c>
      <c r="S416" s="155">
        <v>0</v>
      </c>
      <c r="T416" s="155">
        <v>8712.5300000000007</v>
      </c>
      <c r="U416" s="155">
        <v>0</v>
      </c>
      <c r="V416" s="155" t="s">
        <v>1820</v>
      </c>
      <c r="W416" s="155" t="s">
        <v>1821</v>
      </c>
      <c r="X416" s="155">
        <v>0</v>
      </c>
      <c r="Y416" s="155">
        <v>0</v>
      </c>
      <c r="Z416" s="156">
        <v>0</v>
      </c>
    </row>
    <row r="417" spans="2:26">
      <c r="B417" s="127" t="s">
        <v>1810</v>
      </c>
      <c r="C417" s="119" t="s">
        <v>1810</v>
      </c>
      <c r="D417" s="119" t="s">
        <v>1810</v>
      </c>
      <c r="F417" s="119" t="s">
        <v>2636</v>
      </c>
      <c r="G417" s="119" t="s">
        <v>1812</v>
      </c>
      <c r="H417" s="119" t="s">
        <v>2669</v>
      </c>
      <c r="I417" s="119" t="s">
        <v>2670</v>
      </c>
      <c r="J417" s="119" t="s">
        <v>2625</v>
      </c>
      <c r="K417" s="119" t="s">
        <v>1816</v>
      </c>
      <c r="L417" s="119" t="s">
        <v>1817</v>
      </c>
      <c r="M417" s="119" t="s">
        <v>1818</v>
      </c>
      <c r="N417" s="119" t="s">
        <v>1819</v>
      </c>
      <c r="O417" s="119" t="s">
        <v>2625</v>
      </c>
      <c r="P417" s="155">
        <v>44575.74</v>
      </c>
      <c r="Q417" s="155">
        <v>0</v>
      </c>
      <c r="R417" s="345">
        <v>0</v>
      </c>
      <c r="S417" s="155">
        <v>0</v>
      </c>
      <c r="T417" s="155">
        <v>44575.74</v>
      </c>
      <c r="U417" s="155">
        <v>0</v>
      </c>
      <c r="V417" s="155" t="s">
        <v>1820</v>
      </c>
      <c r="W417" s="155" t="s">
        <v>1821</v>
      </c>
      <c r="X417" s="155">
        <v>0</v>
      </c>
      <c r="Y417" s="155">
        <v>0</v>
      </c>
      <c r="Z417" s="156">
        <v>0</v>
      </c>
    </row>
    <row r="418" spans="2:26">
      <c r="B418" s="127" t="s">
        <v>1810</v>
      </c>
      <c r="C418" s="119" t="s">
        <v>1810</v>
      </c>
      <c r="D418" s="119" t="s">
        <v>1810</v>
      </c>
      <c r="F418" s="119" t="s">
        <v>391</v>
      </c>
      <c r="G418" s="119" t="s">
        <v>1812</v>
      </c>
      <c r="H418" s="119" t="s">
        <v>2671</v>
      </c>
      <c r="I418" s="119" t="s">
        <v>2672</v>
      </c>
      <c r="J418" s="119" t="s">
        <v>2673</v>
      </c>
      <c r="K418" s="119" t="s">
        <v>1816</v>
      </c>
      <c r="L418" s="119" t="s">
        <v>1817</v>
      </c>
      <c r="M418" s="119" t="s">
        <v>1818</v>
      </c>
      <c r="N418" s="119" t="s">
        <v>1819</v>
      </c>
      <c r="O418" s="119" t="s">
        <v>2673</v>
      </c>
      <c r="P418" s="155">
        <v>31578.62</v>
      </c>
      <c r="Q418" s="155">
        <v>0</v>
      </c>
      <c r="R418" s="345">
        <v>0</v>
      </c>
      <c r="S418" s="155">
        <v>5052.58</v>
      </c>
      <c r="T418" s="155">
        <v>36631.19</v>
      </c>
      <c r="U418" s="155">
        <v>0</v>
      </c>
      <c r="V418" s="155" t="s">
        <v>1820</v>
      </c>
      <c r="W418" s="155" t="s">
        <v>1821</v>
      </c>
      <c r="X418" s="155">
        <v>248</v>
      </c>
      <c r="Y418" s="155">
        <v>0</v>
      </c>
      <c r="Z418" s="156">
        <v>0</v>
      </c>
    </row>
    <row r="419" spans="2:26">
      <c r="B419" s="127" t="s">
        <v>1810</v>
      </c>
      <c r="C419" s="119" t="s">
        <v>1810</v>
      </c>
      <c r="D419" s="119" t="s">
        <v>1810</v>
      </c>
      <c r="E419" s="119" t="s">
        <v>429</v>
      </c>
      <c r="F419" s="119" t="s">
        <v>429</v>
      </c>
      <c r="G419" s="119" t="s">
        <v>1812</v>
      </c>
      <c r="H419" s="119" t="s">
        <v>2674</v>
      </c>
      <c r="I419" s="119" t="s">
        <v>2675</v>
      </c>
      <c r="J419" s="119" t="s">
        <v>2673</v>
      </c>
      <c r="K419" s="119" t="s">
        <v>1816</v>
      </c>
      <c r="L419" s="119" t="s">
        <v>1817</v>
      </c>
      <c r="M419" s="119" t="s">
        <v>1818</v>
      </c>
      <c r="N419" s="119" t="s">
        <v>1819</v>
      </c>
      <c r="O419" s="119" t="s">
        <v>2673</v>
      </c>
      <c r="P419" s="155">
        <v>59591.9</v>
      </c>
      <c r="Q419" s="155">
        <v>0</v>
      </c>
      <c r="R419" s="345">
        <v>0</v>
      </c>
      <c r="S419" s="155">
        <v>0</v>
      </c>
      <c r="T419" s="155">
        <v>59591.9</v>
      </c>
      <c r="U419" s="155">
        <v>0</v>
      </c>
      <c r="V419" s="155" t="s">
        <v>1820</v>
      </c>
      <c r="W419" s="155" t="s">
        <v>1821</v>
      </c>
      <c r="X419" s="155">
        <v>0</v>
      </c>
      <c r="Y419" s="155">
        <v>0</v>
      </c>
      <c r="Z419" s="156">
        <v>0</v>
      </c>
    </row>
    <row r="420" spans="2:26">
      <c r="B420" s="127" t="s">
        <v>1810</v>
      </c>
      <c r="C420" s="119" t="s">
        <v>1810</v>
      </c>
      <c r="D420" s="119" t="s">
        <v>1810</v>
      </c>
      <c r="F420" s="119" t="s">
        <v>1862</v>
      </c>
      <c r="G420" s="119" t="s">
        <v>1812</v>
      </c>
      <c r="H420" s="119" t="s">
        <v>2676</v>
      </c>
      <c r="I420" s="119" t="s">
        <v>2677</v>
      </c>
      <c r="J420" s="119" t="s">
        <v>2673</v>
      </c>
      <c r="K420" s="119" t="s">
        <v>1816</v>
      </c>
      <c r="L420" s="119" t="s">
        <v>1817</v>
      </c>
      <c r="M420" s="119" t="s">
        <v>1818</v>
      </c>
      <c r="N420" s="119" t="s">
        <v>1819</v>
      </c>
      <c r="O420" s="119" t="s">
        <v>2673</v>
      </c>
      <c r="P420" s="155">
        <v>16909.84</v>
      </c>
      <c r="Q420" s="155">
        <v>0</v>
      </c>
      <c r="R420" s="345">
        <v>0</v>
      </c>
      <c r="S420" s="155">
        <v>0</v>
      </c>
      <c r="T420" s="155">
        <v>16909.84</v>
      </c>
      <c r="U420" s="155">
        <v>0</v>
      </c>
      <c r="V420" s="155" t="s">
        <v>1820</v>
      </c>
      <c r="W420" s="155" t="s">
        <v>1821</v>
      </c>
      <c r="X420" s="155">
        <v>0</v>
      </c>
      <c r="Y420" s="155">
        <v>0</v>
      </c>
      <c r="Z420" s="156">
        <v>0</v>
      </c>
    </row>
    <row r="421" spans="2:26">
      <c r="B421" s="127" t="s">
        <v>1810</v>
      </c>
      <c r="C421" s="119" t="s">
        <v>1810</v>
      </c>
      <c r="D421" s="119" t="s">
        <v>1810</v>
      </c>
      <c r="F421" s="119" t="s">
        <v>1862</v>
      </c>
      <c r="G421" s="119" t="s">
        <v>1812</v>
      </c>
      <c r="H421" s="119" t="s">
        <v>2678</v>
      </c>
      <c r="I421" s="119" t="s">
        <v>2679</v>
      </c>
      <c r="J421" s="119" t="s">
        <v>2673</v>
      </c>
      <c r="K421" s="119" t="s">
        <v>1816</v>
      </c>
      <c r="L421" s="119" t="s">
        <v>1817</v>
      </c>
      <c r="M421" s="119" t="s">
        <v>1818</v>
      </c>
      <c r="N421" s="119" t="s">
        <v>1819</v>
      </c>
      <c r="O421" s="119" t="s">
        <v>2673</v>
      </c>
      <c r="P421" s="155">
        <v>29541.29</v>
      </c>
      <c r="Q421" s="155">
        <v>0</v>
      </c>
      <c r="R421" s="345">
        <v>0</v>
      </c>
      <c r="S421" s="155">
        <v>0</v>
      </c>
      <c r="T421" s="155">
        <v>29541.29</v>
      </c>
      <c r="U421" s="155">
        <v>0</v>
      </c>
      <c r="V421" s="155" t="s">
        <v>1820</v>
      </c>
      <c r="W421" s="155" t="s">
        <v>1821</v>
      </c>
      <c r="X421" s="155">
        <v>0</v>
      </c>
      <c r="Y421" s="155">
        <v>0</v>
      </c>
      <c r="Z421" s="156">
        <v>0</v>
      </c>
    </row>
    <row r="422" spans="2:26">
      <c r="B422" s="127" t="s">
        <v>1810</v>
      </c>
      <c r="C422" s="119" t="s">
        <v>1810</v>
      </c>
      <c r="D422" s="119" t="s">
        <v>1810</v>
      </c>
      <c r="F422" s="119" t="s">
        <v>1862</v>
      </c>
      <c r="G422" s="119" t="s">
        <v>1812</v>
      </c>
      <c r="H422" s="119" t="s">
        <v>2680</v>
      </c>
      <c r="I422" s="119" t="s">
        <v>2681</v>
      </c>
      <c r="J422" s="119" t="s">
        <v>2673</v>
      </c>
      <c r="K422" s="119" t="s">
        <v>1816</v>
      </c>
      <c r="L422" s="119" t="s">
        <v>1817</v>
      </c>
      <c r="M422" s="119" t="s">
        <v>1818</v>
      </c>
      <c r="N422" s="119" t="s">
        <v>1819</v>
      </c>
      <c r="O422" s="119" t="s">
        <v>2673</v>
      </c>
      <c r="P422" s="155">
        <v>88172</v>
      </c>
      <c r="Q422" s="155">
        <v>0</v>
      </c>
      <c r="R422" s="345">
        <v>0</v>
      </c>
      <c r="S422" s="155">
        <v>14107.52</v>
      </c>
      <c r="T422" s="155">
        <v>102279.52</v>
      </c>
      <c r="U422" s="155">
        <v>0</v>
      </c>
      <c r="V422" s="155" t="s">
        <v>1828</v>
      </c>
      <c r="W422" s="155" t="s">
        <v>1821</v>
      </c>
      <c r="X422" s="155">
        <v>14107.52</v>
      </c>
      <c r="Y422" s="155">
        <v>0</v>
      </c>
      <c r="Z422" s="156">
        <v>0</v>
      </c>
    </row>
    <row r="423" spans="2:26">
      <c r="B423" s="127" t="s">
        <v>1810</v>
      </c>
      <c r="C423" s="119" t="s">
        <v>1810</v>
      </c>
      <c r="D423" s="119" t="s">
        <v>1810</v>
      </c>
      <c r="F423" s="119" t="s">
        <v>1862</v>
      </c>
      <c r="G423" s="119" t="s">
        <v>1812</v>
      </c>
      <c r="H423" s="119" t="s">
        <v>2682</v>
      </c>
      <c r="I423" s="119" t="s">
        <v>2683</v>
      </c>
      <c r="J423" s="119" t="s">
        <v>2673</v>
      </c>
      <c r="K423" s="119" t="s">
        <v>1816</v>
      </c>
      <c r="L423" s="119" t="s">
        <v>1817</v>
      </c>
      <c r="M423" s="119" t="s">
        <v>1818</v>
      </c>
      <c r="N423" s="119" t="s">
        <v>1819</v>
      </c>
      <c r="O423" s="119" t="s">
        <v>2673</v>
      </c>
      <c r="P423" s="155">
        <v>80000</v>
      </c>
      <c r="Q423" s="155">
        <v>0</v>
      </c>
      <c r="R423" s="345">
        <v>0</v>
      </c>
      <c r="S423" s="155">
        <v>12800</v>
      </c>
      <c r="T423" s="155">
        <v>92800</v>
      </c>
      <c r="U423" s="155">
        <v>0</v>
      </c>
      <c r="V423" s="155" t="s">
        <v>1828</v>
      </c>
      <c r="W423" s="155" t="s">
        <v>1821</v>
      </c>
      <c r="X423" s="155">
        <v>12800</v>
      </c>
      <c r="Y423" s="155">
        <v>0</v>
      </c>
      <c r="Z423" s="156">
        <v>0</v>
      </c>
    </row>
    <row r="424" spans="2:26">
      <c r="B424" s="127" t="s">
        <v>1810</v>
      </c>
      <c r="C424" s="119" t="s">
        <v>1810</v>
      </c>
      <c r="D424" s="119" t="s">
        <v>1810</v>
      </c>
      <c r="F424" s="119" t="s">
        <v>1862</v>
      </c>
      <c r="G424" s="119" t="s">
        <v>1812</v>
      </c>
      <c r="H424" s="119" t="s">
        <v>2684</v>
      </c>
      <c r="I424" s="119" t="s">
        <v>2685</v>
      </c>
      <c r="J424" s="119" t="s">
        <v>2673</v>
      </c>
      <c r="K424" s="119" t="s">
        <v>1816</v>
      </c>
      <c r="L424" s="119" t="s">
        <v>1817</v>
      </c>
      <c r="M424" s="119" t="s">
        <v>1818</v>
      </c>
      <c r="N424" s="119" t="s">
        <v>1819</v>
      </c>
      <c r="O424" s="119" t="s">
        <v>2673</v>
      </c>
      <c r="P424" s="155">
        <v>38500</v>
      </c>
      <c r="Q424" s="155">
        <v>0</v>
      </c>
      <c r="R424" s="345">
        <v>0</v>
      </c>
      <c r="S424" s="155">
        <v>6160</v>
      </c>
      <c r="T424" s="155">
        <v>44660</v>
      </c>
      <c r="U424" s="155">
        <v>0</v>
      </c>
      <c r="V424" s="155" t="s">
        <v>1828</v>
      </c>
      <c r="W424" s="155" t="s">
        <v>1821</v>
      </c>
      <c r="X424" s="155">
        <v>6160</v>
      </c>
      <c r="Y424" s="155">
        <v>0</v>
      </c>
      <c r="Z424" s="156">
        <v>0</v>
      </c>
    </row>
    <row r="425" spans="2:26">
      <c r="B425" s="127" t="s">
        <v>1810</v>
      </c>
      <c r="C425" s="119" t="s">
        <v>1810</v>
      </c>
      <c r="D425" s="119" t="s">
        <v>1810</v>
      </c>
      <c r="E425" s="119" t="s">
        <v>1883</v>
      </c>
      <c r="F425" s="119" t="s">
        <v>1883</v>
      </c>
      <c r="G425" s="119" t="s">
        <v>1812</v>
      </c>
      <c r="H425" s="119" t="s">
        <v>2686</v>
      </c>
      <c r="I425" s="119" t="s">
        <v>2687</v>
      </c>
      <c r="J425" s="119" t="s">
        <v>2673</v>
      </c>
      <c r="K425" s="119" t="s">
        <v>1816</v>
      </c>
      <c r="L425" s="119" t="s">
        <v>1817</v>
      </c>
      <c r="M425" s="119" t="s">
        <v>1818</v>
      </c>
      <c r="N425" s="119" t="s">
        <v>1819</v>
      </c>
      <c r="O425" s="119" t="s">
        <v>2673</v>
      </c>
      <c r="P425" s="155">
        <v>87299.59</v>
      </c>
      <c r="Q425" s="155">
        <v>0</v>
      </c>
      <c r="R425" s="345">
        <v>0</v>
      </c>
      <c r="S425" s="155">
        <v>0</v>
      </c>
      <c r="T425" s="155">
        <v>87299.59</v>
      </c>
      <c r="U425" s="155">
        <v>0</v>
      </c>
      <c r="V425" s="155" t="s">
        <v>1820</v>
      </c>
      <c r="W425" s="155" t="s">
        <v>1821</v>
      </c>
      <c r="X425" s="155">
        <v>0</v>
      </c>
      <c r="Y425" s="155">
        <v>0</v>
      </c>
      <c r="Z425" s="156">
        <v>0</v>
      </c>
    </row>
    <row r="426" spans="2:26">
      <c r="B426" s="127" t="s">
        <v>1810</v>
      </c>
      <c r="C426" s="119" t="s">
        <v>1810</v>
      </c>
      <c r="D426" s="119" t="s">
        <v>1810</v>
      </c>
      <c r="E426" s="119" t="s">
        <v>1825</v>
      </c>
      <c r="F426" s="119" t="s">
        <v>1825</v>
      </c>
      <c r="G426" s="119" t="s">
        <v>1812</v>
      </c>
      <c r="H426" s="119" t="s">
        <v>2688</v>
      </c>
      <c r="I426" s="119" t="s">
        <v>2689</v>
      </c>
      <c r="J426" s="119" t="s">
        <v>2673</v>
      </c>
      <c r="K426" s="119" t="s">
        <v>1816</v>
      </c>
      <c r="L426" s="119" t="s">
        <v>1817</v>
      </c>
      <c r="M426" s="119" t="s">
        <v>1818</v>
      </c>
      <c r="N426" s="119" t="s">
        <v>1819</v>
      </c>
      <c r="O426" s="119" t="s">
        <v>2673</v>
      </c>
      <c r="P426" s="155">
        <v>53800</v>
      </c>
      <c r="Q426" s="155">
        <v>0</v>
      </c>
      <c r="R426" s="345">
        <v>0</v>
      </c>
      <c r="S426" s="155">
        <v>8608</v>
      </c>
      <c r="T426" s="155">
        <v>62408</v>
      </c>
      <c r="U426" s="155">
        <v>0</v>
      </c>
      <c r="V426" s="155" t="s">
        <v>1828</v>
      </c>
      <c r="W426" s="155" t="s">
        <v>1821</v>
      </c>
      <c r="X426" s="155">
        <v>8608</v>
      </c>
      <c r="Y426" s="155">
        <v>0</v>
      </c>
      <c r="Z426" s="156">
        <v>0</v>
      </c>
    </row>
    <row r="427" spans="2:26">
      <c r="B427" s="127" t="s">
        <v>1810</v>
      </c>
      <c r="C427" s="119" t="s">
        <v>1810</v>
      </c>
      <c r="D427" s="119" t="s">
        <v>1810</v>
      </c>
      <c r="E427" s="119" t="s">
        <v>1825</v>
      </c>
      <c r="F427" s="119" t="s">
        <v>1825</v>
      </c>
      <c r="G427" s="119" t="s">
        <v>1812</v>
      </c>
      <c r="H427" s="119" t="s">
        <v>2690</v>
      </c>
      <c r="I427" s="119" t="s">
        <v>2691</v>
      </c>
      <c r="J427" s="119" t="s">
        <v>2673</v>
      </c>
      <c r="K427" s="119" t="s">
        <v>1816</v>
      </c>
      <c r="L427" s="119" t="s">
        <v>1817</v>
      </c>
      <c r="M427" s="119" t="s">
        <v>1818</v>
      </c>
      <c r="N427" s="119" t="s">
        <v>1819</v>
      </c>
      <c r="O427" s="119" t="s">
        <v>2673</v>
      </c>
      <c r="P427" s="155">
        <v>53800</v>
      </c>
      <c r="Q427" s="155">
        <v>0</v>
      </c>
      <c r="R427" s="345">
        <v>0</v>
      </c>
      <c r="S427" s="155">
        <v>8608</v>
      </c>
      <c r="T427" s="155">
        <v>62408</v>
      </c>
      <c r="U427" s="155">
        <v>0</v>
      </c>
      <c r="V427" s="155" t="s">
        <v>1828</v>
      </c>
      <c r="W427" s="155" t="s">
        <v>1821</v>
      </c>
      <c r="X427" s="155">
        <v>8608</v>
      </c>
      <c r="Y427" s="155">
        <v>0</v>
      </c>
      <c r="Z427" s="156">
        <v>0</v>
      </c>
    </row>
    <row r="428" spans="2:26">
      <c r="B428" s="127" t="s">
        <v>1810</v>
      </c>
      <c r="C428" s="119" t="s">
        <v>1810</v>
      </c>
      <c r="D428" s="119" t="s">
        <v>1810</v>
      </c>
      <c r="E428" s="119" t="s">
        <v>1825</v>
      </c>
      <c r="F428" s="119" t="s">
        <v>1825</v>
      </c>
      <c r="G428" s="119" t="s">
        <v>1812</v>
      </c>
      <c r="H428" s="119" t="s">
        <v>2692</v>
      </c>
      <c r="I428" s="119" t="s">
        <v>2693</v>
      </c>
      <c r="J428" s="119" t="s">
        <v>2673</v>
      </c>
      <c r="K428" s="119" t="s">
        <v>1816</v>
      </c>
      <c r="L428" s="119" t="s">
        <v>1817</v>
      </c>
      <c r="M428" s="119" t="s">
        <v>1818</v>
      </c>
      <c r="N428" s="119" t="s">
        <v>1819</v>
      </c>
      <c r="O428" s="119" t="s">
        <v>2673</v>
      </c>
      <c r="P428" s="155">
        <v>53800</v>
      </c>
      <c r="Q428" s="155">
        <v>0</v>
      </c>
      <c r="R428" s="345">
        <v>0</v>
      </c>
      <c r="S428" s="155">
        <v>8608</v>
      </c>
      <c r="T428" s="155">
        <v>62408</v>
      </c>
      <c r="U428" s="155">
        <v>0</v>
      </c>
      <c r="V428" s="155" t="s">
        <v>1828</v>
      </c>
      <c r="W428" s="155" t="s">
        <v>1821</v>
      </c>
      <c r="X428" s="155">
        <v>8608</v>
      </c>
      <c r="Y428" s="155">
        <v>0</v>
      </c>
      <c r="Z428" s="156">
        <v>0</v>
      </c>
    </row>
    <row r="429" spans="2:26">
      <c r="B429" s="127" t="s">
        <v>1810</v>
      </c>
      <c r="C429" s="119" t="s">
        <v>1810</v>
      </c>
      <c r="D429" s="119" t="s">
        <v>1810</v>
      </c>
      <c r="E429" s="119" t="s">
        <v>1833</v>
      </c>
      <c r="F429" s="119" t="s">
        <v>1833</v>
      </c>
      <c r="G429" s="119" t="s">
        <v>1812</v>
      </c>
      <c r="H429" s="119" t="s">
        <v>2694</v>
      </c>
      <c r="I429" s="119" t="s">
        <v>2695</v>
      </c>
      <c r="J429" s="119" t="s">
        <v>2673</v>
      </c>
      <c r="K429" s="119" t="s">
        <v>1816</v>
      </c>
      <c r="L429" s="119" t="s">
        <v>1817</v>
      </c>
      <c r="M429" s="119" t="s">
        <v>1818</v>
      </c>
      <c r="N429" s="119" t="s">
        <v>1819</v>
      </c>
      <c r="O429" s="119" t="s">
        <v>2673</v>
      </c>
      <c r="P429" s="155">
        <v>16500</v>
      </c>
      <c r="Q429" s="155">
        <v>0</v>
      </c>
      <c r="R429" s="345">
        <v>0</v>
      </c>
      <c r="S429" s="155">
        <v>2640</v>
      </c>
      <c r="T429" s="155">
        <v>19140</v>
      </c>
      <c r="U429" s="155">
        <v>0</v>
      </c>
      <c r="V429" s="155" t="s">
        <v>1828</v>
      </c>
      <c r="W429" s="155" t="s">
        <v>1821</v>
      </c>
      <c r="X429" s="155">
        <v>2640</v>
      </c>
      <c r="Y429" s="155">
        <v>0</v>
      </c>
      <c r="Z429" s="156">
        <v>0</v>
      </c>
    </row>
    <row r="430" spans="2:26">
      <c r="B430" s="127" t="s">
        <v>1810</v>
      </c>
      <c r="C430" s="119" t="s">
        <v>1810</v>
      </c>
      <c r="D430" s="119" t="s">
        <v>1810</v>
      </c>
      <c r="E430" s="119" t="s">
        <v>1883</v>
      </c>
      <c r="F430" s="119" t="s">
        <v>1883</v>
      </c>
      <c r="G430" s="119" t="s">
        <v>1812</v>
      </c>
      <c r="H430" s="119" t="s">
        <v>2696</v>
      </c>
      <c r="I430" s="119" t="s">
        <v>2697</v>
      </c>
      <c r="J430" s="119" t="s">
        <v>2673</v>
      </c>
      <c r="K430" s="119" t="s">
        <v>1816</v>
      </c>
      <c r="L430" s="119" t="s">
        <v>1817</v>
      </c>
      <c r="M430" s="119" t="s">
        <v>1818</v>
      </c>
      <c r="N430" s="119" t="s">
        <v>1819</v>
      </c>
      <c r="O430" s="119" t="s">
        <v>2673</v>
      </c>
      <c r="P430" s="155">
        <v>87299.59</v>
      </c>
      <c r="Q430" s="155">
        <v>0</v>
      </c>
      <c r="R430" s="345">
        <v>0</v>
      </c>
      <c r="S430" s="155">
        <v>0</v>
      </c>
      <c r="T430" s="155">
        <v>87299.59</v>
      </c>
      <c r="U430" s="155">
        <v>0</v>
      </c>
      <c r="V430" s="155" t="s">
        <v>1820</v>
      </c>
      <c r="W430" s="155" t="s">
        <v>1821</v>
      </c>
      <c r="X430" s="155">
        <v>0</v>
      </c>
      <c r="Y430" s="155">
        <v>0</v>
      </c>
      <c r="Z430" s="156">
        <v>0</v>
      </c>
    </row>
    <row r="431" spans="2:26">
      <c r="B431" s="127" t="s">
        <v>1810</v>
      </c>
      <c r="C431" s="119" t="s">
        <v>1810</v>
      </c>
      <c r="D431" s="119" t="s">
        <v>1810</v>
      </c>
      <c r="E431" s="119" t="s">
        <v>2305</v>
      </c>
      <c r="F431" s="119" t="s">
        <v>2305</v>
      </c>
      <c r="G431" s="119" t="s">
        <v>1812</v>
      </c>
      <c r="H431" s="119" t="s">
        <v>2698</v>
      </c>
      <c r="I431" s="119" t="s">
        <v>2699</v>
      </c>
      <c r="J431" s="119" t="s">
        <v>2700</v>
      </c>
      <c r="K431" s="119" t="s">
        <v>1816</v>
      </c>
      <c r="L431" s="119" t="s">
        <v>1817</v>
      </c>
      <c r="M431" s="119" t="s">
        <v>1818</v>
      </c>
      <c r="N431" s="119" t="s">
        <v>1819</v>
      </c>
      <c r="O431" s="119" t="s">
        <v>2700</v>
      </c>
      <c r="P431" s="155">
        <v>51170.75</v>
      </c>
      <c r="Q431" s="155">
        <v>0</v>
      </c>
      <c r="R431" s="345">
        <v>0</v>
      </c>
      <c r="S431" s="155">
        <v>0</v>
      </c>
      <c r="T431" s="155">
        <v>51170.75</v>
      </c>
      <c r="U431" s="155">
        <v>0</v>
      </c>
      <c r="V431" s="155" t="s">
        <v>1820</v>
      </c>
      <c r="W431" s="155" t="s">
        <v>1821</v>
      </c>
      <c r="X431" s="155">
        <v>0</v>
      </c>
      <c r="Y431" s="155">
        <v>0</v>
      </c>
      <c r="Z431" s="156">
        <v>0</v>
      </c>
    </row>
    <row r="432" spans="2:26">
      <c r="B432" s="127" t="s">
        <v>1810</v>
      </c>
      <c r="C432" s="119" t="s">
        <v>1810</v>
      </c>
      <c r="D432" s="119" t="s">
        <v>1810</v>
      </c>
      <c r="E432" s="119" t="s">
        <v>2305</v>
      </c>
      <c r="F432" s="119" t="s">
        <v>2305</v>
      </c>
      <c r="G432" s="119" t="s">
        <v>1812</v>
      </c>
      <c r="H432" s="119" t="s">
        <v>2701</v>
      </c>
      <c r="I432" s="119" t="s">
        <v>2702</v>
      </c>
      <c r="J432" s="119" t="s">
        <v>2700</v>
      </c>
      <c r="K432" s="119" t="s">
        <v>1816</v>
      </c>
      <c r="L432" s="119" t="s">
        <v>1817</v>
      </c>
      <c r="M432" s="119" t="s">
        <v>1818</v>
      </c>
      <c r="N432" s="119" t="s">
        <v>1819</v>
      </c>
      <c r="O432" s="119" t="s">
        <v>2700</v>
      </c>
      <c r="P432" s="155">
        <v>46053.67</v>
      </c>
      <c r="Q432" s="155">
        <v>0</v>
      </c>
      <c r="R432" s="345">
        <v>0</v>
      </c>
      <c r="S432" s="155">
        <v>0</v>
      </c>
      <c r="T432" s="155">
        <v>46053.67</v>
      </c>
      <c r="U432" s="155">
        <v>0</v>
      </c>
      <c r="V432" s="155" t="s">
        <v>1820</v>
      </c>
      <c r="W432" s="155" t="s">
        <v>1821</v>
      </c>
      <c r="X432" s="155">
        <v>0</v>
      </c>
      <c r="Y432" s="155">
        <v>0</v>
      </c>
      <c r="Z432" s="156">
        <v>0</v>
      </c>
    </row>
    <row r="433" spans="2:26">
      <c r="B433" s="127" t="s">
        <v>1810</v>
      </c>
      <c r="C433" s="119" t="s">
        <v>1810</v>
      </c>
      <c r="D433" s="119" t="s">
        <v>1810</v>
      </c>
      <c r="E433" s="119" t="s">
        <v>2305</v>
      </c>
      <c r="F433" s="119" t="s">
        <v>2305</v>
      </c>
      <c r="G433" s="119" t="s">
        <v>1812</v>
      </c>
      <c r="H433" s="119" t="s">
        <v>2703</v>
      </c>
      <c r="I433" s="119" t="s">
        <v>2704</v>
      </c>
      <c r="J433" s="119" t="s">
        <v>2700</v>
      </c>
      <c r="K433" s="119" t="s">
        <v>1816</v>
      </c>
      <c r="L433" s="119" t="s">
        <v>1817</v>
      </c>
      <c r="M433" s="119" t="s">
        <v>1818</v>
      </c>
      <c r="N433" s="119" t="s">
        <v>1819</v>
      </c>
      <c r="O433" s="119" t="s">
        <v>2700</v>
      </c>
      <c r="P433" s="155">
        <v>29679.040000000001</v>
      </c>
      <c r="Q433" s="155">
        <v>0</v>
      </c>
      <c r="R433" s="345">
        <v>0</v>
      </c>
      <c r="S433" s="155">
        <v>0</v>
      </c>
      <c r="T433" s="155">
        <v>29679.040000000001</v>
      </c>
      <c r="U433" s="155">
        <v>0</v>
      </c>
      <c r="V433" s="155" t="s">
        <v>1820</v>
      </c>
      <c r="W433" s="155" t="s">
        <v>1821</v>
      </c>
      <c r="X433" s="155">
        <v>0</v>
      </c>
      <c r="Y433" s="155">
        <v>0</v>
      </c>
      <c r="Z433" s="156">
        <v>0</v>
      </c>
    </row>
    <row r="434" spans="2:26">
      <c r="B434" s="127" t="s">
        <v>1810</v>
      </c>
      <c r="C434" s="119" t="s">
        <v>1810</v>
      </c>
      <c r="D434" s="119" t="s">
        <v>1810</v>
      </c>
      <c r="E434" s="119" t="s">
        <v>2305</v>
      </c>
      <c r="F434" s="119" t="s">
        <v>2305</v>
      </c>
      <c r="G434" s="119" t="s">
        <v>1812</v>
      </c>
      <c r="H434" s="119" t="s">
        <v>2705</v>
      </c>
      <c r="I434" s="119" t="s">
        <v>2706</v>
      </c>
      <c r="J434" s="119" t="s">
        <v>2700</v>
      </c>
      <c r="K434" s="119" t="s">
        <v>1816</v>
      </c>
      <c r="L434" s="119" t="s">
        <v>1817</v>
      </c>
      <c r="M434" s="119" t="s">
        <v>1818</v>
      </c>
      <c r="N434" s="119" t="s">
        <v>1819</v>
      </c>
      <c r="O434" s="119" t="s">
        <v>2700</v>
      </c>
      <c r="P434" s="155">
        <v>32749.279999999999</v>
      </c>
      <c r="Q434" s="155">
        <v>0</v>
      </c>
      <c r="R434" s="345">
        <v>0</v>
      </c>
      <c r="S434" s="155">
        <v>0</v>
      </c>
      <c r="T434" s="155">
        <v>32749.279999999999</v>
      </c>
      <c r="U434" s="155">
        <v>0</v>
      </c>
      <c r="V434" s="155" t="s">
        <v>1820</v>
      </c>
      <c r="W434" s="155" t="s">
        <v>1821</v>
      </c>
      <c r="X434" s="155">
        <v>0</v>
      </c>
      <c r="Y434" s="155">
        <v>0</v>
      </c>
      <c r="Z434" s="156">
        <v>0</v>
      </c>
    </row>
    <row r="435" spans="2:26">
      <c r="B435" s="127" t="s">
        <v>1810</v>
      </c>
      <c r="C435" s="119" t="s">
        <v>1810</v>
      </c>
      <c r="D435" s="119" t="s">
        <v>1810</v>
      </c>
      <c r="E435" s="119" t="s">
        <v>2305</v>
      </c>
      <c r="F435" s="119" t="s">
        <v>2305</v>
      </c>
      <c r="G435" s="119" t="s">
        <v>1812</v>
      </c>
      <c r="H435" s="119" t="s">
        <v>2707</v>
      </c>
      <c r="I435" s="119" t="s">
        <v>2708</v>
      </c>
      <c r="J435" s="119" t="s">
        <v>2700</v>
      </c>
      <c r="K435" s="119" t="s">
        <v>1816</v>
      </c>
      <c r="L435" s="119" t="s">
        <v>1817</v>
      </c>
      <c r="M435" s="119" t="s">
        <v>1818</v>
      </c>
      <c r="N435" s="119" t="s">
        <v>1819</v>
      </c>
      <c r="O435" s="119" t="s">
        <v>2700</v>
      </c>
      <c r="P435" s="155">
        <v>18216.79</v>
      </c>
      <c r="Q435" s="155">
        <v>0</v>
      </c>
      <c r="R435" s="345">
        <v>0</v>
      </c>
      <c r="S435" s="155">
        <v>0</v>
      </c>
      <c r="T435" s="155">
        <v>18216.79</v>
      </c>
      <c r="U435" s="155">
        <v>0</v>
      </c>
      <c r="V435" s="155" t="s">
        <v>1820</v>
      </c>
      <c r="W435" s="155" t="s">
        <v>1821</v>
      </c>
      <c r="X435" s="155">
        <v>0</v>
      </c>
      <c r="Y435" s="155">
        <v>0</v>
      </c>
      <c r="Z435" s="156">
        <v>0</v>
      </c>
    </row>
    <row r="436" spans="2:26">
      <c r="B436" s="127" t="s">
        <v>1810</v>
      </c>
      <c r="C436" s="119" t="s">
        <v>1810</v>
      </c>
      <c r="D436" s="119" t="s">
        <v>1810</v>
      </c>
      <c r="E436" s="119" t="s">
        <v>2305</v>
      </c>
      <c r="F436" s="119" t="s">
        <v>2305</v>
      </c>
      <c r="G436" s="119" t="s">
        <v>1812</v>
      </c>
      <c r="H436" s="119" t="s">
        <v>2709</v>
      </c>
      <c r="I436" s="119" t="s">
        <v>2710</v>
      </c>
      <c r="J436" s="119" t="s">
        <v>2700</v>
      </c>
      <c r="K436" s="119" t="s">
        <v>1816</v>
      </c>
      <c r="L436" s="119" t="s">
        <v>1817</v>
      </c>
      <c r="M436" s="119" t="s">
        <v>1818</v>
      </c>
      <c r="N436" s="119" t="s">
        <v>1819</v>
      </c>
      <c r="O436" s="119" t="s">
        <v>2700</v>
      </c>
      <c r="P436" s="155">
        <v>20468.3</v>
      </c>
      <c r="Q436" s="155">
        <v>0</v>
      </c>
      <c r="R436" s="345">
        <v>0</v>
      </c>
      <c r="S436" s="155">
        <v>0</v>
      </c>
      <c r="T436" s="155">
        <v>20468.3</v>
      </c>
      <c r="U436" s="155">
        <v>0</v>
      </c>
      <c r="V436" s="155" t="s">
        <v>1820</v>
      </c>
      <c r="W436" s="155" t="s">
        <v>1821</v>
      </c>
      <c r="X436" s="155">
        <v>0</v>
      </c>
      <c r="Y436" s="155">
        <v>0</v>
      </c>
      <c r="Z436" s="156">
        <v>0</v>
      </c>
    </row>
    <row r="437" spans="2:26">
      <c r="B437" s="127" t="s">
        <v>1810</v>
      </c>
      <c r="C437" s="119" t="s">
        <v>1810</v>
      </c>
      <c r="D437" s="119" t="s">
        <v>1810</v>
      </c>
      <c r="E437" s="119" t="s">
        <v>2305</v>
      </c>
      <c r="F437" s="119" t="s">
        <v>2305</v>
      </c>
      <c r="G437" s="119" t="s">
        <v>1812</v>
      </c>
      <c r="H437" s="119" t="s">
        <v>2711</v>
      </c>
      <c r="I437" s="119" t="s">
        <v>2712</v>
      </c>
      <c r="J437" s="119" t="s">
        <v>2700</v>
      </c>
      <c r="K437" s="119" t="s">
        <v>1816</v>
      </c>
      <c r="L437" s="119" t="s">
        <v>1817</v>
      </c>
      <c r="M437" s="119" t="s">
        <v>1818</v>
      </c>
      <c r="N437" s="119" t="s">
        <v>1819</v>
      </c>
      <c r="O437" s="119" t="s">
        <v>2700</v>
      </c>
      <c r="P437" s="155">
        <v>20468.3</v>
      </c>
      <c r="Q437" s="155">
        <v>0</v>
      </c>
      <c r="R437" s="345">
        <v>0</v>
      </c>
      <c r="S437" s="155">
        <v>0</v>
      </c>
      <c r="T437" s="155">
        <v>20468.3</v>
      </c>
      <c r="U437" s="155">
        <v>0</v>
      </c>
      <c r="V437" s="155" t="s">
        <v>1820</v>
      </c>
      <c r="W437" s="155" t="s">
        <v>1821</v>
      </c>
      <c r="X437" s="155">
        <v>0</v>
      </c>
      <c r="Y437" s="155">
        <v>0</v>
      </c>
      <c r="Z437" s="156">
        <v>0</v>
      </c>
    </row>
    <row r="438" spans="2:26">
      <c r="B438" s="127" t="s">
        <v>1810</v>
      </c>
      <c r="C438" s="119" t="s">
        <v>1810</v>
      </c>
      <c r="D438" s="119" t="s">
        <v>1810</v>
      </c>
      <c r="E438" s="119" t="s">
        <v>1825</v>
      </c>
      <c r="F438" s="119" t="s">
        <v>1825</v>
      </c>
      <c r="G438" s="119" t="s">
        <v>1812</v>
      </c>
      <c r="H438" s="119" t="s">
        <v>2713</v>
      </c>
      <c r="I438" s="119" t="s">
        <v>2714</v>
      </c>
      <c r="J438" s="119" t="s">
        <v>2700</v>
      </c>
      <c r="K438" s="119" t="s">
        <v>1816</v>
      </c>
      <c r="L438" s="119" t="s">
        <v>1817</v>
      </c>
      <c r="M438" s="119" t="s">
        <v>1818</v>
      </c>
      <c r="N438" s="119" t="s">
        <v>1819</v>
      </c>
      <c r="O438" s="119" t="s">
        <v>2700</v>
      </c>
      <c r="P438" s="155">
        <v>53800</v>
      </c>
      <c r="Q438" s="155">
        <v>0</v>
      </c>
      <c r="R438" s="345">
        <v>0</v>
      </c>
      <c r="S438" s="155">
        <v>8608</v>
      </c>
      <c r="T438" s="155">
        <v>62408</v>
      </c>
      <c r="U438" s="155">
        <v>0</v>
      </c>
      <c r="V438" s="155" t="s">
        <v>1828</v>
      </c>
      <c r="W438" s="155" t="s">
        <v>1821</v>
      </c>
      <c r="X438" s="155">
        <v>8608</v>
      </c>
      <c r="Y438" s="155">
        <v>0</v>
      </c>
      <c r="Z438" s="156">
        <v>0</v>
      </c>
    </row>
    <row r="439" spans="2:26">
      <c r="B439" s="127" t="s">
        <v>1810</v>
      </c>
      <c r="C439" s="119" t="s">
        <v>1810</v>
      </c>
      <c r="D439" s="119" t="s">
        <v>1810</v>
      </c>
      <c r="E439" s="119" t="s">
        <v>1825</v>
      </c>
      <c r="F439" s="119" t="s">
        <v>1825</v>
      </c>
      <c r="G439" s="119" t="s">
        <v>1812</v>
      </c>
      <c r="H439" s="119" t="s">
        <v>2715</v>
      </c>
      <c r="I439" s="119" t="s">
        <v>2716</v>
      </c>
      <c r="J439" s="119" t="s">
        <v>2700</v>
      </c>
      <c r="K439" s="119" t="s">
        <v>1816</v>
      </c>
      <c r="L439" s="119" t="s">
        <v>1817</v>
      </c>
      <c r="M439" s="119" t="s">
        <v>1818</v>
      </c>
      <c r="N439" s="119" t="s">
        <v>1819</v>
      </c>
      <c r="O439" s="119" t="s">
        <v>2700</v>
      </c>
      <c r="P439" s="155">
        <v>53800</v>
      </c>
      <c r="Q439" s="155">
        <v>0</v>
      </c>
      <c r="R439" s="345">
        <v>0</v>
      </c>
      <c r="S439" s="155">
        <v>8608</v>
      </c>
      <c r="T439" s="155">
        <v>62408</v>
      </c>
      <c r="U439" s="155">
        <v>0</v>
      </c>
      <c r="V439" s="155" t="s">
        <v>1828</v>
      </c>
      <c r="W439" s="155" t="s">
        <v>1821</v>
      </c>
      <c r="X439" s="155">
        <v>8608</v>
      </c>
      <c r="Y439" s="155">
        <v>0</v>
      </c>
      <c r="Z439" s="156">
        <v>0</v>
      </c>
    </row>
    <row r="440" spans="2:26">
      <c r="B440" s="127" t="s">
        <v>1810</v>
      </c>
      <c r="C440" s="119" t="s">
        <v>1810</v>
      </c>
      <c r="D440" s="119" t="s">
        <v>1810</v>
      </c>
      <c r="E440" s="119" t="s">
        <v>429</v>
      </c>
      <c r="F440" s="119" t="s">
        <v>429</v>
      </c>
      <c r="G440" s="119" t="s">
        <v>1812</v>
      </c>
      <c r="H440" s="119" t="s">
        <v>2717</v>
      </c>
      <c r="I440" s="119" t="s">
        <v>2718</v>
      </c>
      <c r="J440" s="119" t="s">
        <v>2700</v>
      </c>
      <c r="K440" s="119" t="s">
        <v>1816</v>
      </c>
      <c r="L440" s="119" t="s">
        <v>1817</v>
      </c>
      <c r="M440" s="119" t="s">
        <v>1818</v>
      </c>
      <c r="N440" s="119" t="s">
        <v>1819</v>
      </c>
      <c r="O440" s="119" t="s">
        <v>2700</v>
      </c>
      <c r="P440" s="155">
        <v>31214.16</v>
      </c>
      <c r="Q440" s="155">
        <v>0</v>
      </c>
      <c r="R440" s="345">
        <v>0</v>
      </c>
      <c r="S440" s="155">
        <v>0</v>
      </c>
      <c r="T440" s="155">
        <v>31214.16</v>
      </c>
      <c r="U440" s="155">
        <v>0</v>
      </c>
      <c r="V440" s="155" t="s">
        <v>1820</v>
      </c>
      <c r="W440" s="155" t="s">
        <v>1821</v>
      </c>
      <c r="X440" s="155">
        <v>0</v>
      </c>
      <c r="Y440" s="155">
        <v>0</v>
      </c>
      <c r="Z440" s="156">
        <v>0</v>
      </c>
    </row>
    <row r="441" spans="2:26">
      <c r="B441" s="127" t="s">
        <v>1810</v>
      </c>
      <c r="C441" s="119" t="s">
        <v>1810</v>
      </c>
      <c r="D441" s="119" t="s">
        <v>1810</v>
      </c>
      <c r="E441" s="119" t="s">
        <v>1838</v>
      </c>
      <c r="F441" s="119" t="s">
        <v>1838</v>
      </c>
      <c r="G441" s="119" t="s">
        <v>1812</v>
      </c>
      <c r="H441" s="119" t="s">
        <v>2719</v>
      </c>
      <c r="I441" s="119" t="s">
        <v>2720</v>
      </c>
      <c r="J441" s="119" t="s">
        <v>2700</v>
      </c>
      <c r="K441" s="119" t="s">
        <v>1816</v>
      </c>
      <c r="L441" s="119" t="s">
        <v>1817</v>
      </c>
      <c r="M441" s="119" t="s">
        <v>1818</v>
      </c>
      <c r="N441" s="119" t="s">
        <v>1819</v>
      </c>
      <c r="O441" s="119" t="s">
        <v>2700</v>
      </c>
      <c r="P441" s="155">
        <v>54240.99</v>
      </c>
      <c r="Q441" s="155">
        <v>0</v>
      </c>
      <c r="R441" s="345">
        <v>0</v>
      </c>
      <c r="S441" s="155">
        <v>0</v>
      </c>
      <c r="T441" s="155">
        <v>54240.99</v>
      </c>
      <c r="U441" s="155">
        <v>0</v>
      </c>
      <c r="V441" s="155" t="s">
        <v>1820</v>
      </c>
      <c r="W441" s="155" t="s">
        <v>1821</v>
      </c>
      <c r="X441" s="155">
        <v>0</v>
      </c>
      <c r="Y441" s="155">
        <v>0</v>
      </c>
      <c r="Z441" s="156">
        <v>0</v>
      </c>
    </row>
    <row r="442" spans="2:26">
      <c r="B442" s="127" t="s">
        <v>1810</v>
      </c>
      <c r="C442" s="119" t="s">
        <v>1810</v>
      </c>
      <c r="D442" s="119" t="s">
        <v>1810</v>
      </c>
      <c r="E442" s="119" t="s">
        <v>1838</v>
      </c>
      <c r="F442" s="119" t="s">
        <v>1838</v>
      </c>
      <c r="G442" s="119" t="s">
        <v>1812</v>
      </c>
      <c r="H442" s="119" t="s">
        <v>2721</v>
      </c>
      <c r="I442" s="119" t="s">
        <v>2722</v>
      </c>
      <c r="J442" s="119" t="s">
        <v>2700</v>
      </c>
      <c r="K442" s="119" t="s">
        <v>1816</v>
      </c>
      <c r="L442" s="119" t="s">
        <v>1817</v>
      </c>
      <c r="M442" s="119" t="s">
        <v>1818</v>
      </c>
      <c r="N442" s="119" t="s">
        <v>1819</v>
      </c>
      <c r="O442" s="119" t="s">
        <v>2700</v>
      </c>
      <c r="P442" s="155">
        <v>63451.73</v>
      </c>
      <c r="Q442" s="155">
        <v>0</v>
      </c>
      <c r="R442" s="345">
        <v>0</v>
      </c>
      <c r="S442" s="155">
        <v>0</v>
      </c>
      <c r="T442" s="155">
        <v>63451.73</v>
      </c>
      <c r="U442" s="155">
        <v>0</v>
      </c>
      <c r="V442" s="155" t="s">
        <v>1820</v>
      </c>
      <c r="W442" s="155" t="s">
        <v>1821</v>
      </c>
      <c r="X442" s="155">
        <v>0</v>
      </c>
      <c r="Y442" s="155">
        <v>0</v>
      </c>
      <c r="Z442" s="156">
        <v>0</v>
      </c>
    </row>
    <row r="443" spans="2:26">
      <c r="B443" s="127" t="s">
        <v>1810</v>
      </c>
      <c r="C443" s="119" t="s">
        <v>1810</v>
      </c>
      <c r="D443" s="119" t="s">
        <v>1810</v>
      </c>
      <c r="E443" s="119" t="s">
        <v>1838</v>
      </c>
      <c r="F443" s="119" t="s">
        <v>1838</v>
      </c>
      <c r="G443" s="119" t="s">
        <v>1812</v>
      </c>
      <c r="H443" s="119" t="s">
        <v>2723</v>
      </c>
      <c r="I443" s="119" t="s">
        <v>2724</v>
      </c>
      <c r="J443" s="119" t="s">
        <v>2700</v>
      </c>
      <c r="K443" s="119" t="s">
        <v>1816</v>
      </c>
      <c r="L443" s="119" t="s">
        <v>1817</v>
      </c>
      <c r="M443" s="119" t="s">
        <v>1818</v>
      </c>
      <c r="N443" s="119" t="s">
        <v>1819</v>
      </c>
      <c r="O443" s="119" t="s">
        <v>2700</v>
      </c>
      <c r="P443" s="155">
        <v>65498.559999999998</v>
      </c>
      <c r="Q443" s="155">
        <v>0</v>
      </c>
      <c r="R443" s="345">
        <v>0</v>
      </c>
      <c r="S443" s="155">
        <v>0</v>
      </c>
      <c r="T443" s="155">
        <v>65498.559999999998</v>
      </c>
      <c r="U443" s="155">
        <v>0</v>
      </c>
      <c r="V443" s="155" t="s">
        <v>1820</v>
      </c>
      <c r="W443" s="155" t="s">
        <v>1821</v>
      </c>
      <c r="X443" s="155">
        <v>0</v>
      </c>
      <c r="Y443" s="155">
        <v>0</v>
      </c>
      <c r="Z443" s="156">
        <v>0</v>
      </c>
    </row>
    <row r="444" spans="2:26">
      <c r="B444" s="127" t="s">
        <v>1810</v>
      </c>
      <c r="C444" s="119" t="s">
        <v>1810</v>
      </c>
      <c r="D444" s="119" t="s">
        <v>1810</v>
      </c>
      <c r="E444" s="119" t="s">
        <v>1843</v>
      </c>
      <c r="F444" s="119" t="s">
        <v>1843</v>
      </c>
      <c r="G444" s="119" t="s">
        <v>1812</v>
      </c>
      <c r="H444" s="119" t="s">
        <v>2725</v>
      </c>
      <c r="I444" s="119" t="s">
        <v>2726</v>
      </c>
      <c r="J444" s="119" t="s">
        <v>2700</v>
      </c>
      <c r="K444" s="119" t="s">
        <v>1816</v>
      </c>
      <c r="L444" s="119" t="s">
        <v>1817</v>
      </c>
      <c r="M444" s="119" t="s">
        <v>1818</v>
      </c>
      <c r="N444" s="119" t="s">
        <v>1819</v>
      </c>
      <c r="O444" s="119" t="s">
        <v>2700</v>
      </c>
      <c r="P444" s="155">
        <v>32544.6</v>
      </c>
      <c r="Q444" s="155">
        <v>0</v>
      </c>
      <c r="R444" s="345">
        <v>0</v>
      </c>
      <c r="S444" s="155">
        <v>0</v>
      </c>
      <c r="T444" s="155">
        <v>32544.6</v>
      </c>
      <c r="U444" s="155">
        <v>0</v>
      </c>
      <c r="V444" s="155" t="s">
        <v>1820</v>
      </c>
      <c r="W444" s="155" t="s">
        <v>1821</v>
      </c>
      <c r="X444" s="155">
        <v>0</v>
      </c>
      <c r="Y444" s="155">
        <v>0</v>
      </c>
      <c r="Z444" s="156">
        <v>0</v>
      </c>
    </row>
    <row r="445" spans="2:26">
      <c r="B445" s="127" t="s">
        <v>1810</v>
      </c>
      <c r="C445" s="119" t="s">
        <v>1810</v>
      </c>
      <c r="D445" s="119" t="s">
        <v>1810</v>
      </c>
      <c r="E445" s="119" t="s">
        <v>1843</v>
      </c>
      <c r="F445" s="119" t="s">
        <v>1843</v>
      </c>
      <c r="G445" s="119" t="s">
        <v>1812</v>
      </c>
      <c r="H445" s="119" t="s">
        <v>2727</v>
      </c>
      <c r="I445" s="119" t="s">
        <v>2728</v>
      </c>
      <c r="J445" s="119" t="s">
        <v>2700</v>
      </c>
      <c r="K445" s="119" t="s">
        <v>1816</v>
      </c>
      <c r="L445" s="119" t="s">
        <v>1817</v>
      </c>
      <c r="M445" s="119" t="s">
        <v>1818</v>
      </c>
      <c r="N445" s="119" t="s">
        <v>1819</v>
      </c>
      <c r="O445" s="119" t="s">
        <v>2700</v>
      </c>
      <c r="P445" s="155">
        <v>57311.24</v>
      </c>
      <c r="Q445" s="155">
        <v>0</v>
      </c>
      <c r="R445" s="345">
        <v>0</v>
      </c>
      <c r="S445" s="155">
        <v>0</v>
      </c>
      <c r="T445" s="155">
        <v>57311.24</v>
      </c>
      <c r="U445" s="155">
        <v>0</v>
      </c>
      <c r="V445" s="155" t="s">
        <v>1820</v>
      </c>
      <c r="W445" s="155" t="s">
        <v>1821</v>
      </c>
      <c r="X445" s="155">
        <v>0</v>
      </c>
      <c r="Y445" s="155">
        <v>0</v>
      </c>
      <c r="Z445" s="156">
        <v>0</v>
      </c>
    </row>
    <row r="446" spans="2:26">
      <c r="B446" s="127" t="s">
        <v>1810</v>
      </c>
      <c r="C446" s="119" t="s">
        <v>1810</v>
      </c>
      <c r="D446" s="119" t="s">
        <v>1810</v>
      </c>
      <c r="E446" s="119" t="s">
        <v>399</v>
      </c>
      <c r="F446" s="119" t="s">
        <v>399</v>
      </c>
      <c r="G446" s="119" t="s">
        <v>1812</v>
      </c>
      <c r="H446" s="119" t="s">
        <v>2729</v>
      </c>
      <c r="I446" s="119" t="s">
        <v>2730</v>
      </c>
      <c r="J446" s="119" t="s">
        <v>2700</v>
      </c>
      <c r="K446" s="119" t="s">
        <v>1816</v>
      </c>
      <c r="L446" s="119" t="s">
        <v>1817</v>
      </c>
      <c r="M446" s="119" t="s">
        <v>1818</v>
      </c>
      <c r="N446" s="119" t="s">
        <v>1819</v>
      </c>
      <c r="O446" s="119" t="s">
        <v>2700</v>
      </c>
      <c r="P446" s="155">
        <v>665.16</v>
      </c>
      <c r="Q446" s="155">
        <v>0</v>
      </c>
      <c r="R446" s="345">
        <v>0</v>
      </c>
      <c r="S446" s="155">
        <v>106.43</v>
      </c>
      <c r="T446" s="155">
        <v>771.59</v>
      </c>
      <c r="U446" s="155">
        <v>771.59</v>
      </c>
      <c r="V446" s="155" t="s">
        <v>1828</v>
      </c>
      <c r="W446" s="155" t="s">
        <v>1821</v>
      </c>
      <c r="X446" s="155">
        <v>106.43</v>
      </c>
      <c r="Y446" s="155">
        <v>0</v>
      </c>
      <c r="Z446" s="156">
        <v>0</v>
      </c>
    </row>
    <row r="447" spans="2:26">
      <c r="B447" s="127" t="s">
        <v>1810</v>
      </c>
      <c r="C447" s="119" t="s">
        <v>1810</v>
      </c>
      <c r="D447" s="119" t="s">
        <v>1810</v>
      </c>
      <c r="E447" s="119" t="s">
        <v>1843</v>
      </c>
      <c r="F447" s="119" t="s">
        <v>1843</v>
      </c>
      <c r="G447" s="119" t="s">
        <v>1812</v>
      </c>
      <c r="H447" s="119" t="s">
        <v>2731</v>
      </c>
      <c r="I447" s="119" t="s">
        <v>2732</v>
      </c>
      <c r="J447" s="119" t="s">
        <v>2700</v>
      </c>
      <c r="K447" s="119" t="s">
        <v>1816</v>
      </c>
      <c r="L447" s="119" t="s">
        <v>1817</v>
      </c>
      <c r="M447" s="119" t="s">
        <v>1818</v>
      </c>
      <c r="N447" s="119" t="s">
        <v>1819</v>
      </c>
      <c r="O447" s="119" t="s">
        <v>2700</v>
      </c>
      <c r="P447" s="155">
        <v>63451.73</v>
      </c>
      <c r="Q447" s="155">
        <v>0</v>
      </c>
      <c r="R447" s="345">
        <v>0</v>
      </c>
      <c r="S447" s="155">
        <v>0</v>
      </c>
      <c r="T447" s="155">
        <v>63451.73</v>
      </c>
      <c r="U447" s="155">
        <v>0</v>
      </c>
      <c r="V447" s="155" t="s">
        <v>1820</v>
      </c>
      <c r="W447" s="155" t="s">
        <v>1821</v>
      </c>
      <c r="X447" s="155">
        <v>0</v>
      </c>
      <c r="Y447" s="155">
        <v>0</v>
      </c>
      <c r="Z447" s="156">
        <v>0</v>
      </c>
    </row>
    <row r="448" spans="2:26">
      <c r="B448" s="127" t="s">
        <v>1810</v>
      </c>
      <c r="C448" s="119" t="s">
        <v>1810</v>
      </c>
      <c r="D448" s="119" t="s">
        <v>1810</v>
      </c>
      <c r="E448" s="119" t="s">
        <v>1843</v>
      </c>
      <c r="F448" s="119" t="s">
        <v>1843</v>
      </c>
      <c r="G448" s="119" t="s">
        <v>1812</v>
      </c>
      <c r="H448" s="119" t="s">
        <v>2733</v>
      </c>
      <c r="I448" s="119" t="s">
        <v>2734</v>
      </c>
      <c r="J448" s="119" t="s">
        <v>2700</v>
      </c>
      <c r="K448" s="119" t="s">
        <v>1816</v>
      </c>
      <c r="L448" s="119" t="s">
        <v>1817</v>
      </c>
      <c r="M448" s="119" t="s">
        <v>1818</v>
      </c>
      <c r="N448" s="119" t="s">
        <v>1819</v>
      </c>
      <c r="O448" s="119" t="s">
        <v>2700</v>
      </c>
      <c r="P448" s="155">
        <v>69592.22</v>
      </c>
      <c r="Q448" s="155">
        <v>0</v>
      </c>
      <c r="R448" s="345">
        <v>0</v>
      </c>
      <c r="S448" s="155">
        <v>0</v>
      </c>
      <c r="T448" s="155">
        <v>69592.22</v>
      </c>
      <c r="U448" s="155">
        <v>0</v>
      </c>
      <c r="V448" s="155" t="s">
        <v>1820</v>
      </c>
      <c r="W448" s="155" t="s">
        <v>1821</v>
      </c>
      <c r="X448" s="155">
        <v>0</v>
      </c>
      <c r="Y448" s="155">
        <v>0</v>
      </c>
      <c r="Z448" s="156">
        <v>0</v>
      </c>
    </row>
    <row r="449" spans="2:26">
      <c r="B449" s="127" t="s">
        <v>1810</v>
      </c>
      <c r="C449" s="119" t="s">
        <v>1810</v>
      </c>
      <c r="D449" s="119" t="s">
        <v>1810</v>
      </c>
      <c r="E449" s="119" t="s">
        <v>1843</v>
      </c>
      <c r="F449" s="119" t="s">
        <v>1843</v>
      </c>
      <c r="G449" s="119" t="s">
        <v>1812</v>
      </c>
      <c r="H449" s="119" t="s">
        <v>2735</v>
      </c>
      <c r="I449" s="119" t="s">
        <v>2736</v>
      </c>
      <c r="J449" s="119" t="s">
        <v>2700</v>
      </c>
      <c r="K449" s="119" t="s">
        <v>1816</v>
      </c>
      <c r="L449" s="119" t="s">
        <v>1817</v>
      </c>
      <c r="M449" s="119" t="s">
        <v>1818</v>
      </c>
      <c r="N449" s="119" t="s">
        <v>1819</v>
      </c>
      <c r="O449" s="119" t="s">
        <v>2700</v>
      </c>
      <c r="P449" s="155">
        <v>63451.73</v>
      </c>
      <c r="Q449" s="155">
        <v>0</v>
      </c>
      <c r="R449" s="345">
        <v>0</v>
      </c>
      <c r="S449" s="155">
        <v>0</v>
      </c>
      <c r="T449" s="155">
        <v>63451.73</v>
      </c>
      <c r="U449" s="155">
        <v>0</v>
      </c>
      <c r="V449" s="155" t="s">
        <v>1820</v>
      </c>
      <c r="W449" s="155" t="s">
        <v>1821</v>
      </c>
      <c r="X449" s="155">
        <v>0</v>
      </c>
      <c r="Y449" s="155">
        <v>0</v>
      </c>
      <c r="Z449" s="156">
        <v>0</v>
      </c>
    </row>
    <row r="450" spans="2:26">
      <c r="B450" s="127" t="s">
        <v>1810</v>
      </c>
      <c r="C450" s="119" t="s">
        <v>1810</v>
      </c>
      <c r="D450" s="119" t="s">
        <v>1810</v>
      </c>
      <c r="E450" s="119" t="s">
        <v>1843</v>
      </c>
      <c r="F450" s="119" t="s">
        <v>1843</v>
      </c>
      <c r="G450" s="119" t="s">
        <v>1812</v>
      </c>
      <c r="H450" s="119" t="s">
        <v>2737</v>
      </c>
      <c r="I450" s="119" t="s">
        <v>2738</v>
      </c>
      <c r="J450" s="119" t="s">
        <v>2700</v>
      </c>
      <c r="K450" s="119" t="s">
        <v>1816</v>
      </c>
      <c r="L450" s="119" t="s">
        <v>1817</v>
      </c>
      <c r="M450" s="119" t="s">
        <v>1818</v>
      </c>
      <c r="N450" s="119" t="s">
        <v>1819</v>
      </c>
      <c r="O450" s="119" t="s">
        <v>2700</v>
      </c>
      <c r="P450" s="155">
        <v>63451.73</v>
      </c>
      <c r="Q450" s="155">
        <v>0</v>
      </c>
      <c r="R450" s="345">
        <v>0</v>
      </c>
      <c r="S450" s="155">
        <v>0</v>
      </c>
      <c r="T450" s="155">
        <v>63451.73</v>
      </c>
      <c r="U450" s="155">
        <v>0</v>
      </c>
      <c r="V450" s="155" t="s">
        <v>1820</v>
      </c>
      <c r="W450" s="155" t="s">
        <v>1821</v>
      </c>
      <c r="X450" s="155">
        <v>0</v>
      </c>
      <c r="Y450" s="155">
        <v>0</v>
      </c>
      <c r="Z450" s="156">
        <v>0</v>
      </c>
    </row>
    <row r="451" spans="2:26">
      <c r="B451" s="127" t="s">
        <v>1810</v>
      </c>
      <c r="C451" s="119" t="s">
        <v>1810</v>
      </c>
      <c r="D451" s="119" t="s">
        <v>1810</v>
      </c>
      <c r="E451" s="119" t="s">
        <v>1843</v>
      </c>
      <c r="F451" s="119" t="s">
        <v>1843</v>
      </c>
      <c r="G451" s="119" t="s">
        <v>1812</v>
      </c>
      <c r="H451" s="119" t="s">
        <v>2739</v>
      </c>
      <c r="I451" s="119" t="s">
        <v>2740</v>
      </c>
      <c r="J451" s="119" t="s">
        <v>2700</v>
      </c>
      <c r="K451" s="119" t="s">
        <v>1816</v>
      </c>
      <c r="L451" s="119" t="s">
        <v>1817</v>
      </c>
      <c r="M451" s="119" t="s">
        <v>1818</v>
      </c>
      <c r="N451" s="119" t="s">
        <v>1819</v>
      </c>
      <c r="O451" s="119" t="s">
        <v>2700</v>
      </c>
      <c r="P451" s="155">
        <v>63451.73</v>
      </c>
      <c r="Q451" s="155">
        <v>0</v>
      </c>
      <c r="R451" s="345">
        <v>0</v>
      </c>
      <c r="S451" s="155">
        <v>0</v>
      </c>
      <c r="T451" s="155">
        <v>63451.73</v>
      </c>
      <c r="U451" s="155">
        <v>0</v>
      </c>
      <c r="V451" s="155" t="s">
        <v>1820</v>
      </c>
      <c r="W451" s="155" t="s">
        <v>1821</v>
      </c>
      <c r="X451" s="155">
        <v>0</v>
      </c>
      <c r="Y451" s="155">
        <v>0</v>
      </c>
      <c r="Z451" s="156">
        <v>0</v>
      </c>
    </row>
    <row r="452" spans="2:26">
      <c r="B452" s="127" t="s">
        <v>1810</v>
      </c>
      <c r="C452" s="119" t="s">
        <v>1810</v>
      </c>
      <c r="D452" s="119" t="s">
        <v>1810</v>
      </c>
      <c r="E452" s="119" t="s">
        <v>1843</v>
      </c>
      <c r="F452" s="119" t="s">
        <v>1843</v>
      </c>
      <c r="G452" s="119" t="s">
        <v>1812</v>
      </c>
      <c r="H452" s="119" t="s">
        <v>2741</v>
      </c>
      <c r="I452" s="119" t="s">
        <v>2742</v>
      </c>
      <c r="J452" s="119" t="s">
        <v>2700</v>
      </c>
      <c r="K452" s="119" t="s">
        <v>1816</v>
      </c>
      <c r="L452" s="119" t="s">
        <v>1817</v>
      </c>
      <c r="M452" s="119" t="s">
        <v>1818</v>
      </c>
      <c r="N452" s="119" t="s">
        <v>1819</v>
      </c>
      <c r="O452" s="119" t="s">
        <v>2700</v>
      </c>
      <c r="P452" s="155">
        <v>63451.73</v>
      </c>
      <c r="Q452" s="155">
        <v>0</v>
      </c>
      <c r="R452" s="345">
        <v>0</v>
      </c>
      <c r="S452" s="155">
        <v>0</v>
      </c>
      <c r="T452" s="155">
        <v>63451.73</v>
      </c>
      <c r="U452" s="155">
        <v>0</v>
      </c>
      <c r="V452" s="155" t="s">
        <v>1820</v>
      </c>
      <c r="W452" s="155" t="s">
        <v>1821</v>
      </c>
      <c r="X452" s="155">
        <v>0</v>
      </c>
      <c r="Y452" s="155">
        <v>0</v>
      </c>
      <c r="Z452" s="156">
        <v>0</v>
      </c>
    </row>
    <row r="453" spans="2:26">
      <c r="B453" s="127" t="s">
        <v>1810</v>
      </c>
      <c r="C453" s="119" t="s">
        <v>1810</v>
      </c>
      <c r="D453" s="119" t="s">
        <v>1810</v>
      </c>
      <c r="E453" s="119" t="s">
        <v>1843</v>
      </c>
      <c r="F453" s="119" t="s">
        <v>1843</v>
      </c>
      <c r="G453" s="119" t="s">
        <v>1812</v>
      </c>
      <c r="H453" s="119" t="s">
        <v>2743</v>
      </c>
      <c r="I453" s="119" t="s">
        <v>2744</v>
      </c>
      <c r="J453" s="119" t="s">
        <v>2700</v>
      </c>
      <c r="K453" s="119" t="s">
        <v>1816</v>
      </c>
      <c r="L453" s="119" t="s">
        <v>1817</v>
      </c>
      <c r="M453" s="119" t="s">
        <v>1818</v>
      </c>
      <c r="N453" s="119" t="s">
        <v>1819</v>
      </c>
      <c r="O453" s="119" t="s">
        <v>2700</v>
      </c>
      <c r="P453" s="155">
        <v>32749.279999999999</v>
      </c>
      <c r="Q453" s="155">
        <v>0</v>
      </c>
      <c r="R453" s="345">
        <v>0</v>
      </c>
      <c r="S453" s="155">
        <v>0</v>
      </c>
      <c r="T453" s="155">
        <v>32749.279999999999</v>
      </c>
      <c r="U453" s="155">
        <v>0</v>
      </c>
      <c r="V453" s="155" t="s">
        <v>1820</v>
      </c>
      <c r="W453" s="155" t="s">
        <v>1821</v>
      </c>
      <c r="X453" s="155">
        <v>0</v>
      </c>
      <c r="Y453" s="155">
        <v>0</v>
      </c>
      <c r="Z453" s="156">
        <v>0</v>
      </c>
    </row>
    <row r="454" spans="2:26">
      <c r="B454" s="127" t="s">
        <v>1810</v>
      </c>
      <c r="C454" s="119" t="s">
        <v>1810</v>
      </c>
      <c r="D454" s="119" t="s">
        <v>1810</v>
      </c>
      <c r="E454" s="119" t="s">
        <v>1843</v>
      </c>
      <c r="F454" s="119" t="s">
        <v>1843</v>
      </c>
      <c r="G454" s="119" t="s">
        <v>1812</v>
      </c>
      <c r="H454" s="119" t="s">
        <v>2745</v>
      </c>
      <c r="I454" s="119" t="s">
        <v>2746</v>
      </c>
      <c r="J454" s="119" t="s">
        <v>2700</v>
      </c>
      <c r="K454" s="119" t="s">
        <v>1816</v>
      </c>
      <c r="L454" s="119" t="s">
        <v>1817</v>
      </c>
      <c r="M454" s="119" t="s">
        <v>1818</v>
      </c>
      <c r="N454" s="119" t="s">
        <v>1819</v>
      </c>
      <c r="O454" s="119" t="s">
        <v>2700</v>
      </c>
      <c r="P454" s="155">
        <v>71639.05</v>
      </c>
      <c r="Q454" s="155">
        <v>0</v>
      </c>
      <c r="R454" s="345">
        <v>0</v>
      </c>
      <c r="S454" s="155">
        <v>0</v>
      </c>
      <c r="T454" s="155">
        <v>71639.05</v>
      </c>
      <c r="U454" s="155">
        <v>0</v>
      </c>
      <c r="V454" s="155" t="s">
        <v>1820</v>
      </c>
      <c r="W454" s="155" t="s">
        <v>1821</v>
      </c>
      <c r="X454" s="155">
        <v>0</v>
      </c>
      <c r="Y454" s="155">
        <v>0</v>
      </c>
      <c r="Z454" s="156">
        <v>0</v>
      </c>
    </row>
    <row r="455" spans="2:26">
      <c r="B455" s="127" t="s">
        <v>1810</v>
      </c>
      <c r="C455" s="119" t="s">
        <v>1810</v>
      </c>
      <c r="D455" s="119" t="s">
        <v>1810</v>
      </c>
      <c r="E455" s="119" t="s">
        <v>1883</v>
      </c>
      <c r="F455" s="119" t="s">
        <v>1883</v>
      </c>
      <c r="G455" s="119" t="s">
        <v>1812</v>
      </c>
      <c r="H455" s="119" t="s">
        <v>2747</v>
      </c>
      <c r="I455" s="119" t="s">
        <v>2748</v>
      </c>
      <c r="J455" s="119" t="s">
        <v>2700</v>
      </c>
      <c r="K455" s="119" t="s">
        <v>1816</v>
      </c>
      <c r="L455" s="119" t="s">
        <v>1817</v>
      </c>
      <c r="M455" s="119" t="s">
        <v>1818</v>
      </c>
      <c r="N455" s="119" t="s">
        <v>1819</v>
      </c>
      <c r="O455" s="119" t="s">
        <v>2700</v>
      </c>
      <c r="P455" s="155">
        <v>87706.67</v>
      </c>
      <c r="Q455" s="155">
        <v>0</v>
      </c>
      <c r="R455" s="345">
        <v>0</v>
      </c>
      <c r="S455" s="155">
        <v>0</v>
      </c>
      <c r="T455" s="155">
        <v>87706.67</v>
      </c>
      <c r="U455" s="155">
        <v>0</v>
      </c>
      <c r="V455" s="155" t="s">
        <v>1820</v>
      </c>
      <c r="W455" s="155" t="s">
        <v>1821</v>
      </c>
      <c r="X455" s="155">
        <v>0</v>
      </c>
      <c r="Y455" s="155">
        <v>0</v>
      </c>
      <c r="Z455" s="156">
        <v>0</v>
      </c>
    </row>
    <row r="456" spans="2:26">
      <c r="B456" s="127" t="s">
        <v>1810</v>
      </c>
      <c r="C456" s="119" t="s">
        <v>1810</v>
      </c>
      <c r="D456" s="119" t="s">
        <v>1810</v>
      </c>
      <c r="E456" s="119" t="s">
        <v>1517</v>
      </c>
      <c r="F456" s="119" t="s">
        <v>1517</v>
      </c>
      <c r="G456" s="119" t="s">
        <v>1812</v>
      </c>
      <c r="H456" s="119" t="s">
        <v>2749</v>
      </c>
      <c r="I456" s="119" t="s">
        <v>2750</v>
      </c>
      <c r="J456" s="119" t="s">
        <v>2700</v>
      </c>
      <c r="K456" s="119" t="s">
        <v>1816</v>
      </c>
      <c r="L456" s="119" t="s">
        <v>1817</v>
      </c>
      <c r="M456" s="119" t="s">
        <v>1818</v>
      </c>
      <c r="N456" s="119" t="s">
        <v>1819</v>
      </c>
      <c r="O456" s="119" t="s">
        <v>2700</v>
      </c>
      <c r="P456" s="155">
        <v>10350</v>
      </c>
      <c r="Q456" s="155">
        <v>0</v>
      </c>
      <c r="R456" s="345">
        <v>0</v>
      </c>
      <c r="S456" s="155">
        <v>1656</v>
      </c>
      <c r="T456" s="155">
        <v>12006</v>
      </c>
      <c r="U456" s="155">
        <v>0</v>
      </c>
      <c r="V456" s="155" t="s">
        <v>1828</v>
      </c>
      <c r="W456" s="155" t="s">
        <v>1821</v>
      </c>
      <c r="X456" s="155">
        <v>1656</v>
      </c>
      <c r="Y456" s="155">
        <v>0</v>
      </c>
      <c r="Z456" s="156">
        <v>0</v>
      </c>
    </row>
    <row r="457" spans="2:26">
      <c r="B457" s="127" t="s">
        <v>1810</v>
      </c>
      <c r="C457" s="119" t="s">
        <v>1810</v>
      </c>
      <c r="D457" s="119" t="s">
        <v>1810</v>
      </c>
      <c r="E457" s="119" t="s">
        <v>1825</v>
      </c>
      <c r="F457" s="119" t="s">
        <v>1825</v>
      </c>
      <c r="G457" s="119" t="s">
        <v>1812</v>
      </c>
      <c r="H457" s="119" t="s">
        <v>2751</v>
      </c>
      <c r="I457" s="119" t="s">
        <v>2752</v>
      </c>
      <c r="J457" s="119" t="s">
        <v>2700</v>
      </c>
      <c r="K457" s="119" t="s">
        <v>1816</v>
      </c>
      <c r="L457" s="119" t="s">
        <v>1817</v>
      </c>
      <c r="M457" s="119" t="s">
        <v>1818</v>
      </c>
      <c r="N457" s="119" t="s">
        <v>1819</v>
      </c>
      <c r="O457" s="119" t="s">
        <v>2700</v>
      </c>
      <c r="P457" s="155">
        <v>53800</v>
      </c>
      <c r="Q457" s="155">
        <v>0</v>
      </c>
      <c r="R457" s="345">
        <v>0</v>
      </c>
      <c r="S457" s="155">
        <v>8608</v>
      </c>
      <c r="T457" s="155">
        <v>62408</v>
      </c>
      <c r="U457" s="155">
        <v>0</v>
      </c>
      <c r="V457" s="155" t="s">
        <v>1828</v>
      </c>
      <c r="W457" s="155" t="s">
        <v>1821</v>
      </c>
      <c r="X457" s="155">
        <v>8608</v>
      </c>
      <c r="Y457" s="155">
        <v>0</v>
      </c>
      <c r="Z457" s="156">
        <v>0</v>
      </c>
    </row>
    <row r="458" spans="2:26">
      <c r="B458" s="127" t="s">
        <v>1810</v>
      </c>
      <c r="C458" s="119" t="s">
        <v>1810</v>
      </c>
      <c r="D458" s="119" t="s">
        <v>1810</v>
      </c>
      <c r="E458" s="119" t="s">
        <v>1825</v>
      </c>
      <c r="F458" s="119" t="s">
        <v>1825</v>
      </c>
      <c r="G458" s="119" t="s">
        <v>1812</v>
      </c>
      <c r="H458" s="119" t="s">
        <v>2753</v>
      </c>
      <c r="I458" s="119" t="s">
        <v>2754</v>
      </c>
      <c r="J458" s="119" t="s">
        <v>2700</v>
      </c>
      <c r="K458" s="119" t="s">
        <v>1816</v>
      </c>
      <c r="L458" s="119" t="s">
        <v>1817</v>
      </c>
      <c r="M458" s="119" t="s">
        <v>1818</v>
      </c>
      <c r="N458" s="119" t="s">
        <v>1819</v>
      </c>
      <c r="O458" s="119" t="s">
        <v>2700</v>
      </c>
      <c r="P458" s="155">
        <v>53800</v>
      </c>
      <c r="Q458" s="155">
        <v>0</v>
      </c>
      <c r="R458" s="345">
        <v>0</v>
      </c>
      <c r="S458" s="155">
        <v>8608</v>
      </c>
      <c r="T458" s="155">
        <v>62408</v>
      </c>
      <c r="U458" s="155">
        <v>0</v>
      </c>
      <c r="V458" s="155" t="s">
        <v>1828</v>
      </c>
      <c r="W458" s="155" t="s">
        <v>1821</v>
      </c>
      <c r="X458" s="155">
        <v>8608</v>
      </c>
      <c r="Y458" s="155">
        <v>0</v>
      </c>
      <c r="Z458" s="156">
        <v>0</v>
      </c>
    </row>
    <row r="459" spans="2:26">
      <c r="B459" s="127" t="s">
        <v>1810</v>
      </c>
      <c r="C459" s="119" t="s">
        <v>1810</v>
      </c>
      <c r="D459" s="119" t="s">
        <v>1810</v>
      </c>
      <c r="E459" s="119" t="s">
        <v>429</v>
      </c>
      <c r="F459" s="119" t="s">
        <v>429</v>
      </c>
      <c r="G459" s="119" t="s">
        <v>1812</v>
      </c>
      <c r="H459" s="119" t="s">
        <v>2755</v>
      </c>
      <c r="I459" s="119" t="s">
        <v>2756</v>
      </c>
      <c r="J459" s="119" t="s">
        <v>2700</v>
      </c>
      <c r="K459" s="119" t="s">
        <v>1816</v>
      </c>
      <c r="L459" s="119" t="s">
        <v>1817</v>
      </c>
      <c r="M459" s="119" t="s">
        <v>1818</v>
      </c>
      <c r="N459" s="119" t="s">
        <v>1819</v>
      </c>
      <c r="O459" s="119" t="s">
        <v>2700</v>
      </c>
      <c r="P459" s="155">
        <v>110324.14</v>
      </c>
      <c r="Q459" s="155">
        <v>0</v>
      </c>
      <c r="R459" s="345">
        <v>0</v>
      </c>
      <c r="S459" s="155">
        <v>0</v>
      </c>
      <c r="T459" s="155">
        <v>110324.14</v>
      </c>
      <c r="U459" s="155">
        <v>0</v>
      </c>
      <c r="V459" s="155" t="s">
        <v>1820</v>
      </c>
      <c r="W459" s="155" t="s">
        <v>1821</v>
      </c>
      <c r="X459" s="155">
        <v>0</v>
      </c>
      <c r="Y459" s="155">
        <v>0</v>
      </c>
      <c r="Z459" s="156">
        <v>0</v>
      </c>
    </row>
    <row r="460" spans="2:26">
      <c r="B460" s="127" t="s">
        <v>1810</v>
      </c>
      <c r="C460" s="119" t="s">
        <v>1810</v>
      </c>
      <c r="D460" s="119" t="s">
        <v>1810</v>
      </c>
      <c r="E460" s="119" t="s">
        <v>1843</v>
      </c>
      <c r="F460" s="119" t="s">
        <v>1843</v>
      </c>
      <c r="G460" s="119" t="s">
        <v>1812</v>
      </c>
      <c r="H460" s="119" t="s">
        <v>2757</v>
      </c>
      <c r="I460" s="119" t="s">
        <v>2758</v>
      </c>
      <c r="J460" s="119" t="s">
        <v>2700</v>
      </c>
      <c r="K460" s="119" t="s">
        <v>1816</v>
      </c>
      <c r="L460" s="119" t="s">
        <v>1817</v>
      </c>
      <c r="M460" s="119" t="s">
        <v>1818</v>
      </c>
      <c r="N460" s="119" t="s">
        <v>1819</v>
      </c>
      <c r="O460" s="119" t="s">
        <v>2700</v>
      </c>
      <c r="P460" s="155">
        <v>72048.42</v>
      </c>
      <c r="Q460" s="155">
        <v>0</v>
      </c>
      <c r="R460" s="345">
        <v>0</v>
      </c>
      <c r="S460" s="155">
        <v>0</v>
      </c>
      <c r="T460" s="155">
        <v>72048.42</v>
      </c>
      <c r="U460" s="155">
        <v>0</v>
      </c>
      <c r="V460" s="155" t="s">
        <v>1820</v>
      </c>
      <c r="W460" s="155" t="s">
        <v>1821</v>
      </c>
      <c r="X460" s="155">
        <v>0</v>
      </c>
      <c r="Y460" s="155">
        <v>0</v>
      </c>
      <c r="Z460" s="156">
        <v>0</v>
      </c>
    </row>
    <row r="461" spans="2:26">
      <c r="B461" s="127" t="s">
        <v>1810</v>
      </c>
      <c r="C461" s="119" t="s">
        <v>1810</v>
      </c>
      <c r="D461" s="119" t="s">
        <v>1810</v>
      </c>
      <c r="E461" s="119" t="s">
        <v>425</v>
      </c>
      <c r="F461" s="119" t="s">
        <v>425</v>
      </c>
      <c r="G461" s="119" t="s">
        <v>1812</v>
      </c>
      <c r="H461" s="119" t="s">
        <v>2759</v>
      </c>
      <c r="I461" s="119" t="s">
        <v>2760</v>
      </c>
      <c r="J461" s="119" t="s">
        <v>2700</v>
      </c>
      <c r="K461" s="119" t="s">
        <v>1816</v>
      </c>
      <c r="L461" s="119" t="s">
        <v>1817</v>
      </c>
      <c r="M461" s="119" t="s">
        <v>1818</v>
      </c>
      <c r="N461" s="119" t="s">
        <v>1819</v>
      </c>
      <c r="O461" s="119" t="s">
        <v>2700</v>
      </c>
      <c r="P461" s="155">
        <v>27632.2</v>
      </c>
      <c r="Q461" s="155">
        <v>0</v>
      </c>
      <c r="R461" s="345">
        <v>0</v>
      </c>
      <c r="S461" s="155">
        <v>0</v>
      </c>
      <c r="T461" s="155">
        <v>27632.2</v>
      </c>
      <c r="U461" s="155">
        <v>0</v>
      </c>
      <c r="V461" s="155" t="s">
        <v>1820</v>
      </c>
      <c r="W461" s="155" t="s">
        <v>1821</v>
      </c>
      <c r="X461" s="155">
        <v>0</v>
      </c>
      <c r="Y461" s="155">
        <v>0</v>
      </c>
      <c r="Z461" s="156">
        <v>0</v>
      </c>
    </row>
    <row r="462" spans="2:26">
      <c r="B462" s="127" t="s">
        <v>1810</v>
      </c>
      <c r="C462" s="119" t="s">
        <v>1810</v>
      </c>
      <c r="D462" s="119" t="s">
        <v>1810</v>
      </c>
      <c r="E462" s="119" t="s">
        <v>425</v>
      </c>
      <c r="F462" s="119" t="s">
        <v>425</v>
      </c>
      <c r="G462" s="119" t="s">
        <v>1812</v>
      </c>
      <c r="H462" s="119" t="s">
        <v>2761</v>
      </c>
      <c r="I462" s="119" t="s">
        <v>2762</v>
      </c>
      <c r="J462" s="119" t="s">
        <v>2700</v>
      </c>
      <c r="K462" s="119" t="s">
        <v>1816</v>
      </c>
      <c r="L462" s="119" t="s">
        <v>1817</v>
      </c>
      <c r="M462" s="119" t="s">
        <v>1818</v>
      </c>
      <c r="N462" s="119" t="s">
        <v>1819</v>
      </c>
      <c r="O462" s="119" t="s">
        <v>2700</v>
      </c>
      <c r="P462" s="155">
        <v>24561.96</v>
      </c>
      <c r="Q462" s="155">
        <v>0</v>
      </c>
      <c r="R462" s="345">
        <v>0</v>
      </c>
      <c r="S462" s="155">
        <v>0</v>
      </c>
      <c r="T462" s="155">
        <v>24561.96</v>
      </c>
      <c r="U462" s="155">
        <v>0</v>
      </c>
      <c r="V462" s="155" t="s">
        <v>1820</v>
      </c>
      <c r="W462" s="155" t="s">
        <v>1821</v>
      </c>
      <c r="X462" s="155">
        <v>0</v>
      </c>
      <c r="Y462" s="155">
        <v>0</v>
      </c>
      <c r="Z462" s="156">
        <v>0</v>
      </c>
    </row>
    <row r="463" spans="2:26">
      <c r="B463" s="127" t="s">
        <v>1810</v>
      </c>
      <c r="C463" s="119" t="s">
        <v>1810</v>
      </c>
      <c r="D463" s="119" t="s">
        <v>1810</v>
      </c>
      <c r="E463" s="119" t="s">
        <v>425</v>
      </c>
      <c r="F463" s="119" t="s">
        <v>425</v>
      </c>
      <c r="G463" s="119" t="s">
        <v>1812</v>
      </c>
      <c r="H463" s="119" t="s">
        <v>2763</v>
      </c>
      <c r="I463" s="119" t="s">
        <v>2764</v>
      </c>
      <c r="J463" s="119" t="s">
        <v>2700</v>
      </c>
      <c r="K463" s="119" t="s">
        <v>1816</v>
      </c>
      <c r="L463" s="119" t="s">
        <v>1817</v>
      </c>
      <c r="M463" s="119" t="s">
        <v>1818</v>
      </c>
      <c r="N463" s="119" t="s">
        <v>1819</v>
      </c>
      <c r="O463" s="119" t="s">
        <v>2700</v>
      </c>
      <c r="P463" s="155">
        <v>20058.93</v>
      </c>
      <c r="Q463" s="155">
        <v>0</v>
      </c>
      <c r="R463" s="345">
        <v>0</v>
      </c>
      <c r="S463" s="155">
        <v>0</v>
      </c>
      <c r="T463" s="155">
        <v>20058.93</v>
      </c>
      <c r="U463" s="155">
        <v>0</v>
      </c>
      <c r="V463" s="155" t="s">
        <v>1820</v>
      </c>
      <c r="W463" s="155" t="s">
        <v>1821</v>
      </c>
      <c r="X463" s="155">
        <v>0</v>
      </c>
      <c r="Y463" s="155">
        <v>0</v>
      </c>
      <c r="Z463" s="156">
        <v>0</v>
      </c>
    </row>
    <row r="464" spans="2:26">
      <c r="B464" s="127" t="s">
        <v>1810</v>
      </c>
      <c r="C464" s="119" t="s">
        <v>1810</v>
      </c>
      <c r="D464" s="119" t="s">
        <v>1810</v>
      </c>
      <c r="E464" s="119" t="s">
        <v>425</v>
      </c>
      <c r="F464" s="119" t="s">
        <v>425</v>
      </c>
      <c r="G464" s="119" t="s">
        <v>1812</v>
      </c>
      <c r="H464" s="119" t="s">
        <v>2765</v>
      </c>
      <c r="I464" s="119" t="s">
        <v>2766</v>
      </c>
      <c r="J464" s="119" t="s">
        <v>2700</v>
      </c>
      <c r="K464" s="119" t="s">
        <v>1816</v>
      </c>
      <c r="L464" s="119" t="s">
        <v>1817</v>
      </c>
      <c r="M464" s="119" t="s">
        <v>1818</v>
      </c>
      <c r="N464" s="119" t="s">
        <v>1819</v>
      </c>
      <c r="O464" s="119" t="s">
        <v>2700</v>
      </c>
      <c r="P464" s="155">
        <v>102955.55</v>
      </c>
      <c r="Q464" s="155">
        <v>0</v>
      </c>
      <c r="R464" s="345">
        <v>0</v>
      </c>
      <c r="S464" s="155">
        <v>0</v>
      </c>
      <c r="T464" s="155">
        <v>102955.55</v>
      </c>
      <c r="U464" s="155">
        <v>0</v>
      </c>
      <c r="V464" s="155" t="s">
        <v>1820</v>
      </c>
      <c r="W464" s="155" t="s">
        <v>1821</v>
      </c>
      <c r="X464" s="155">
        <v>0</v>
      </c>
      <c r="Y464" s="155">
        <v>0</v>
      </c>
      <c r="Z464" s="156">
        <v>0</v>
      </c>
    </row>
    <row r="465" spans="2:26">
      <c r="B465" s="127" t="s">
        <v>1810</v>
      </c>
      <c r="C465" s="119" t="s">
        <v>1810</v>
      </c>
      <c r="D465" s="119" t="s">
        <v>1810</v>
      </c>
      <c r="E465" s="119" t="s">
        <v>425</v>
      </c>
      <c r="F465" s="119" t="s">
        <v>425</v>
      </c>
      <c r="G465" s="119" t="s">
        <v>1812</v>
      </c>
      <c r="H465" s="119" t="s">
        <v>2767</v>
      </c>
      <c r="I465" s="119" t="s">
        <v>2768</v>
      </c>
      <c r="J465" s="119" t="s">
        <v>2700</v>
      </c>
      <c r="K465" s="119" t="s">
        <v>1816</v>
      </c>
      <c r="L465" s="119" t="s">
        <v>1817</v>
      </c>
      <c r="M465" s="119" t="s">
        <v>1818</v>
      </c>
      <c r="N465" s="119" t="s">
        <v>1819</v>
      </c>
      <c r="O465" s="119" t="s">
        <v>2700</v>
      </c>
      <c r="P465" s="155">
        <v>20058.93</v>
      </c>
      <c r="Q465" s="155">
        <v>0</v>
      </c>
      <c r="R465" s="345">
        <v>0</v>
      </c>
      <c r="S465" s="155">
        <v>0</v>
      </c>
      <c r="T465" s="155">
        <v>20058.93</v>
      </c>
      <c r="U465" s="155">
        <v>0</v>
      </c>
      <c r="V465" s="155" t="s">
        <v>1820</v>
      </c>
      <c r="W465" s="155" t="s">
        <v>1821</v>
      </c>
      <c r="X465" s="155">
        <v>0</v>
      </c>
      <c r="Y465" s="155">
        <v>0</v>
      </c>
      <c r="Z465" s="156">
        <v>0</v>
      </c>
    </row>
    <row r="466" spans="2:26">
      <c r="B466" s="127" t="s">
        <v>1810</v>
      </c>
      <c r="C466" s="119" t="s">
        <v>1810</v>
      </c>
      <c r="D466" s="119" t="s">
        <v>1810</v>
      </c>
      <c r="E466" s="119" t="s">
        <v>425</v>
      </c>
      <c r="F466" s="119" t="s">
        <v>425</v>
      </c>
      <c r="G466" s="119" t="s">
        <v>1812</v>
      </c>
      <c r="H466" s="119" t="s">
        <v>2769</v>
      </c>
      <c r="I466" s="119" t="s">
        <v>2770</v>
      </c>
      <c r="J466" s="119" t="s">
        <v>2700</v>
      </c>
      <c r="K466" s="119" t="s">
        <v>1816</v>
      </c>
      <c r="L466" s="119" t="s">
        <v>1817</v>
      </c>
      <c r="M466" s="119" t="s">
        <v>1818</v>
      </c>
      <c r="N466" s="119" t="s">
        <v>1819</v>
      </c>
      <c r="O466" s="119" t="s">
        <v>2700</v>
      </c>
      <c r="P466" s="155">
        <v>24561.96</v>
      </c>
      <c r="Q466" s="155">
        <v>0</v>
      </c>
      <c r="R466" s="345">
        <v>0</v>
      </c>
      <c r="S466" s="155">
        <v>0</v>
      </c>
      <c r="T466" s="155">
        <v>24561.96</v>
      </c>
      <c r="U466" s="155">
        <v>0</v>
      </c>
      <c r="V466" s="155" t="s">
        <v>1820</v>
      </c>
      <c r="W466" s="155" t="s">
        <v>1821</v>
      </c>
      <c r="X466" s="155">
        <v>0</v>
      </c>
      <c r="Y466" s="155">
        <v>0</v>
      </c>
      <c r="Z466" s="156">
        <v>0</v>
      </c>
    </row>
    <row r="467" spans="2:26">
      <c r="B467" s="127" t="s">
        <v>1810</v>
      </c>
      <c r="C467" s="119" t="s">
        <v>1810</v>
      </c>
      <c r="D467" s="119" t="s">
        <v>1810</v>
      </c>
      <c r="E467" s="119" t="s">
        <v>425</v>
      </c>
      <c r="F467" s="119" t="s">
        <v>425</v>
      </c>
      <c r="G467" s="119" t="s">
        <v>1812</v>
      </c>
      <c r="H467" s="119" t="s">
        <v>2771</v>
      </c>
      <c r="I467" s="119" t="s">
        <v>2772</v>
      </c>
      <c r="J467" s="119" t="s">
        <v>2700</v>
      </c>
      <c r="K467" s="119" t="s">
        <v>1816</v>
      </c>
      <c r="L467" s="119" t="s">
        <v>1817</v>
      </c>
      <c r="M467" s="119" t="s">
        <v>1818</v>
      </c>
      <c r="N467" s="119" t="s">
        <v>1819</v>
      </c>
      <c r="O467" s="119" t="s">
        <v>2700</v>
      </c>
      <c r="P467" s="155">
        <v>17398.060000000001</v>
      </c>
      <c r="Q467" s="155">
        <v>0</v>
      </c>
      <c r="R467" s="345">
        <v>0</v>
      </c>
      <c r="S467" s="155">
        <v>0</v>
      </c>
      <c r="T467" s="155">
        <v>17398.060000000001</v>
      </c>
      <c r="U467" s="155">
        <v>0</v>
      </c>
      <c r="V467" s="155" t="s">
        <v>1820</v>
      </c>
      <c r="W467" s="155" t="s">
        <v>1821</v>
      </c>
      <c r="X467" s="155">
        <v>0</v>
      </c>
      <c r="Y467" s="155">
        <v>0</v>
      </c>
      <c r="Z467" s="156">
        <v>0</v>
      </c>
    </row>
    <row r="468" spans="2:26">
      <c r="B468" s="127" t="s">
        <v>1810</v>
      </c>
      <c r="C468" s="119" t="s">
        <v>1810</v>
      </c>
      <c r="D468" s="119" t="s">
        <v>1810</v>
      </c>
      <c r="E468" s="119" t="s">
        <v>425</v>
      </c>
      <c r="F468" s="119" t="s">
        <v>425</v>
      </c>
      <c r="G468" s="119" t="s">
        <v>1812</v>
      </c>
      <c r="H468" s="119" t="s">
        <v>2773</v>
      </c>
      <c r="I468" s="119" t="s">
        <v>2774</v>
      </c>
      <c r="J468" s="119" t="s">
        <v>2700</v>
      </c>
      <c r="K468" s="119" t="s">
        <v>1816</v>
      </c>
      <c r="L468" s="119" t="s">
        <v>1817</v>
      </c>
      <c r="M468" s="119" t="s">
        <v>1818</v>
      </c>
      <c r="N468" s="119" t="s">
        <v>1819</v>
      </c>
      <c r="O468" s="119" t="s">
        <v>2700</v>
      </c>
      <c r="P468" s="155">
        <v>18421.47</v>
      </c>
      <c r="Q468" s="155">
        <v>0</v>
      </c>
      <c r="R468" s="345">
        <v>0</v>
      </c>
      <c r="S468" s="155">
        <v>0</v>
      </c>
      <c r="T468" s="155">
        <v>18421.47</v>
      </c>
      <c r="U468" s="155">
        <v>0</v>
      </c>
      <c r="V468" s="155" t="s">
        <v>1820</v>
      </c>
      <c r="W468" s="155" t="s">
        <v>1821</v>
      </c>
      <c r="X468" s="155">
        <v>0</v>
      </c>
      <c r="Y468" s="155">
        <v>0</v>
      </c>
      <c r="Z468" s="156">
        <v>0</v>
      </c>
    </row>
    <row r="469" spans="2:26">
      <c r="B469" s="127" t="s">
        <v>1810</v>
      </c>
      <c r="C469" s="119" t="s">
        <v>1810</v>
      </c>
      <c r="D469" s="119" t="s">
        <v>1810</v>
      </c>
      <c r="E469" s="119" t="s">
        <v>425</v>
      </c>
      <c r="F469" s="119" t="s">
        <v>425</v>
      </c>
      <c r="G469" s="119" t="s">
        <v>1812</v>
      </c>
      <c r="H469" s="119" t="s">
        <v>2775</v>
      </c>
      <c r="I469" s="119" t="s">
        <v>2776</v>
      </c>
      <c r="J469" s="119" t="s">
        <v>2700</v>
      </c>
      <c r="K469" s="119" t="s">
        <v>1816</v>
      </c>
      <c r="L469" s="119" t="s">
        <v>1817</v>
      </c>
      <c r="M469" s="119" t="s">
        <v>1818</v>
      </c>
      <c r="N469" s="119" t="s">
        <v>1819</v>
      </c>
      <c r="O469" s="119" t="s">
        <v>2700</v>
      </c>
      <c r="P469" s="155">
        <v>11257.56</v>
      </c>
      <c r="Q469" s="155">
        <v>0</v>
      </c>
      <c r="R469" s="345">
        <v>0</v>
      </c>
      <c r="S469" s="155">
        <v>0</v>
      </c>
      <c r="T469" s="155">
        <v>11257.56</v>
      </c>
      <c r="U469" s="155">
        <v>0</v>
      </c>
      <c r="V469" s="155" t="s">
        <v>1820</v>
      </c>
      <c r="W469" s="155" t="s">
        <v>1821</v>
      </c>
      <c r="X469" s="155">
        <v>0</v>
      </c>
      <c r="Y469" s="155">
        <v>0</v>
      </c>
      <c r="Z469" s="156">
        <v>0</v>
      </c>
    </row>
    <row r="470" spans="2:26">
      <c r="B470" s="127" t="s">
        <v>1810</v>
      </c>
      <c r="C470" s="119" t="s">
        <v>1810</v>
      </c>
      <c r="D470" s="119" t="s">
        <v>1810</v>
      </c>
      <c r="E470" s="119" t="s">
        <v>425</v>
      </c>
      <c r="F470" s="119" t="s">
        <v>425</v>
      </c>
      <c r="G470" s="119" t="s">
        <v>1812</v>
      </c>
      <c r="H470" s="119" t="s">
        <v>2777</v>
      </c>
      <c r="I470" s="119" t="s">
        <v>2778</v>
      </c>
      <c r="J470" s="119" t="s">
        <v>2700</v>
      </c>
      <c r="K470" s="119" t="s">
        <v>1816</v>
      </c>
      <c r="L470" s="119" t="s">
        <v>1817</v>
      </c>
      <c r="M470" s="119" t="s">
        <v>1818</v>
      </c>
      <c r="N470" s="119" t="s">
        <v>1819</v>
      </c>
      <c r="O470" s="119" t="s">
        <v>2700</v>
      </c>
      <c r="P470" s="155">
        <v>60995.53</v>
      </c>
      <c r="Q470" s="155">
        <v>0</v>
      </c>
      <c r="R470" s="345">
        <v>0</v>
      </c>
      <c r="S470" s="155">
        <v>0</v>
      </c>
      <c r="T470" s="155">
        <v>60995.53</v>
      </c>
      <c r="U470" s="155">
        <v>0</v>
      </c>
      <c r="V470" s="155" t="s">
        <v>1820</v>
      </c>
      <c r="W470" s="155" t="s">
        <v>1821</v>
      </c>
      <c r="X470" s="155">
        <v>0</v>
      </c>
      <c r="Y470" s="155">
        <v>0</v>
      </c>
      <c r="Z470" s="156">
        <v>0</v>
      </c>
    </row>
    <row r="471" spans="2:26">
      <c r="B471" s="127" t="s">
        <v>1810</v>
      </c>
      <c r="C471" s="119" t="s">
        <v>1810</v>
      </c>
      <c r="D471" s="119" t="s">
        <v>1810</v>
      </c>
      <c r="E471" s="119" t="s">
        <v>425</v>
      </c>
      <c r="F471" s="119" t="s">
        <v>425</v>
      </c>
      <c r="G471" s="119" t="s">
        <v>1812</v>
      </c>
      <c r="H471" s="119" t="s">
        <v>2779</v>
      </c>
      <c r="I471" s="119" t="s">
        <v>2780</v>
      </c>
      <c r="J471" s="119" t="s">
        <v>2700</v>
      </c>
      <c r="K471" s="119" t="s">
        <v>1816</v>
      </c>
      <c r="L471" s="119" t="s">
        <v>1817</v>
      </c>
      <c r="M471" s="119" t="s">
        <v>1818</v>
      </c>
      <c r="N471" s="119" t="s">
        <v>1819</v>
      </c>
      <c r="O471" s="119" t="s">
        <v>2700</v>
      </c>
      <c r="P471" s="155">
        <v>17807.419999999998</v>
      </c>
      <c r="Q471" s="155">
        <v>0</v>
      </c>
      <c r="R471" s="345">
        <v>0</v>
      </c>
      <c r="S471" s="155">
        <v>0</v>
      </c>
      <c r="T471" s="155">
        <v>17807.419999999998</v>
      </c>
      <c r="U471" s="155">
        <v>0</v>
      </c>
      <c r="V471" s="155" t="s">
        <v>1820</v>
      </c>
      <c r="W471" s="155" t="s">
        <v>1821</v>
      </c>
      <c r="X471" s="155">
        <v>0</v>
      </c>
      <c r="Y471" s="155">
        <v>0</v>
      </c>
      <c r="Z471" s="156">
        <v>0</v>
      </c>
    </row>
    <row r="472" spans="2:26">
      <c r="B472" s="127" t="s">
        <v>1810</v>
      </c>
      <c r="C472" s="119" t="s">
        <v>1810</v>
      </c>
      <c r="D472" s="119" t="s">
        <v>1810</v>
      </c>
      <c r="E472" s="119" t="s">
        <v>425</v>
      </c>
      <c r="F472" s="119" t="s">
        <v>425</v>
      </c>
      <c r="G472" s="119" t="s">
        <v>1812</v>
      </c>
      <c r="H472" s="119" t="s">
        <v>2781</v>
      </c>
      <c r="I472" s="119" t="s">
        <v>2782</v>
      </c>
      <c r="J472" s="119" t="s">
        <v>2700</v>
      </c>
      <c r="K472" s="119" t="s">
        <v>1816</v>
      </c>
      <c r="L472" s="119" t="s">
        <v>1817</v>
      </c>
      <c r="M472" s="119" t="s">
        <v>1818</v>
      </c>
      <c r="N472" s="119" t="s">
        <v>1819</v>
      </c>
      <c r="O472" s="119" t="s">
        <v>2700</v>
      </c>
      <c r="P472" s="155">
        <v>92107.35</v>
      </c>
      <c r="Q472" s="155">
        <v>0</v>
      </c>
      <c r="R472" s="345">
        <v>0</v>
      </c>
      <c r="S472" s="155">
        <v>0</v>
      </c>
      <c r="T472" s="155">
        <v>92107.35</v>
      </c>
      <c r="U472" s="155">
        <v>0</v>
      </c>
      <c r="V472" s="155" t="s">
        <v>1820</v>
      </c>
      <c r="W472" s="155" t="s">
        <v>1821</v>
      </c>
      <c r="X472" s="155">
        <v>0</v>
      </c>
      <c r="Y472" s="155">
        <v>0</v>
      </c>
      <c r="Z472" s="156">
        <v>0</v>
      </c>
    </row>
    <row r="473" spans="2:26">
      <c r="B473" s="127" t="s">
        <v>1810</v>
      </c>
      <c r="C473" s="119" t="s">
        <v>1810</v>
      </c>
      <c r="D473" s="119" t="s">
        <v>1810</v>
      </c>
      <c r="E473" s="119" t="s">
        <v>425</v>
      </c>
      <c r="F473" s="119" t="s">
        <v>425</v>
      </c>
      <c r="G473" s="119" t="s">
        <v>1812</v>
      </c>
      <c r="H473" s="119" t="s">
        <v>2783</v>
      </c>
      <c r="I473" s="119" t="s">
        <v>2784</v>
      </c>
      <c r="J473" s="119" t="s">
        <v>2700</v>
      </c>
      <c r="K473" s="119" t="s">
        <v>1816</v>
      </c>
      <c r="L473" s="119" t="s">
        <v>1817</v>
      </c>
      <c r="M473" s="119" t="s">
        <v>1818</v>
      </c>
      <c r="N473" s="119" t="s">
        <v>1819</v>
      </c>
      <c r="O473" s="119" t="s">
        <v>2700</v>
      </c>
      <c r="P473" s="155">
        <v>24561.96</v>
      </c>
      <c r="Q473" s="155">
        <v>0</v>
      </c>
      <c r="R473" s="345">
        <v>0</v>
      </c>
      <c r="S473" s="155">
        <v>0</v>
      </c>
      <c r="T473" s="155">
        <v>24561.96</v>
      </c>
      <c r="U473" s="155">
        <v>0</v>
      </c>
      <c r="V473" s="155" t="s">
        <v>1820</v>
      </c>
      <c r="W473" s="155" t="s">
        <v>1821</v>
      </c>
      <c r="X473" s="155">
        <v>0</v>
      </c>
      <c r="Y473" s="155">
        <v>0</v>
      </c>
      <c r="Z473" s="156">
        <v>0</v>
      </c>
    </row>
    <row r="474" spans="2:26">
      <c r="B474" s="127" t="s">
        <v>1810</v>
      </c>
      <c r="C474" s="119" t="s">
        <v>1810</v>
      </c>
      <c r="D474" s="119" t="s">
        <v>1810</v>
      </c>
      <c r="E474" s="119" t="s">
        <v>425</v>
      </c>
      <c r="F474" s="119" t="s">
        <v>425</v>
      </c>
      <c r="G474" s="119" t="s">
        <v>1812</v>
      </c>
      <c r="H474" s="119" t="s">
        <v>2785</v>
      </c>
      <c r="I474" s="119" t="s">
        <v>2786</v>
      </c>
      <c r="J474" s="119" t="s">
        <v>2700</v>
      </c>
      <c r="K474" s="119" t="s">
        <v>1816</v>
      </c>
      <c r="L474" s="119" t="s">
        <v>1817</v>
      </c>
      <c r="M474" s="119" t="s">
        <v>1818</v>
      </c>
      <c r="N474" s="119" t="s">
        <v>1819</v>
      </c>
      <c r="O474" s="119" t="s">
        <v>2700</v>
      </c>
      <c r="P474" s="155">
        <v>20058.93</v>
      </c>
      <c r="Q474" s="155">
        <v>0</v>
      </c>
      <c r="R474" s="345">
        <v>0</v>
      </c>
      <c r="S474" s="155">
        <v>0</v>
      </c>
      <c r="T474" s="155">
        <v>20058.93</v>
      </c>
      <c r="U474" s="155">
        <v>0</v>
      </c>
      <c r="V474" s="155" t="s">
        <v>1820</v>
      </c>
      <c r="W474" s="155" t="s">
        <v>1821</v>
      </c>
      <c r="X474" s="155">
        <v>0</v>
      </c>
      <c r="Y474" s="155">
        <v>0</v>
      </c>
      <c r="Z474" s="156">
        <v>0</v>
      </c>
    </row>
    <row r="475" spans="2:26">
      <c r="B475" s="127" t="s">
        <v>1810</v>
      </c>
      <c r="C475" s="119" t="s">
        <v>1810</v>
      </c>
      <c r="D475" s="119" t="s">
        <v>1810</v>
      </c>
      <c r="E475" s="119" t="s">
        <v>425</v>
      </c>
      <c r="F475" s="119" t="s">
        <v>425</v>
      </c>
      <c r="G475" s="119" t="s">
        <v>1812</v>
      </c>
      <c r="H475" s="119" t="s">
        <v>2787</v>
      </c>
      <c r="I475" s="119" t="s">
        <v>2788</v>
      </c>
      <c r="J475" s="119" t="s">
        <v>2700</v>
      </c>
      <c r="K475" s="119" t="s">
        <v>1816</v>
      </c>
      <c r="L475" s="119" t="s">
        <v>1817</v>
      </c>
      <c r="M475" s="119" t="s">
        <v>1818</v>
      </c>
      <c r="N475" s="119" t="s">
        <v>1819</v>
      </c>
      <c r="O475" s="119" t="s">
        <v>2700</v>
      </c>
      <c r="P475" s="155">
        <v>27632.2</v>
      </c>
      <c r="Q475" s="155">
        <v>0</v>
      </c>
      <c r="R475" s="345">
        <v>0</v>
      </c>
      <c r="S475" s="155">
        <v>0</v>
      </c>
      <c r="T475" s="155">
        <v>27632.2</v>
      </c>
      <c r="U475" s="155">
        <v>0</v>
      </c>
      <c r="V475" s="155" t="s">
        <v>1820</v>
      </c>
      <c r="W475" s="155" t="s">
        <v>1821</v>
      </c>
      <c r="X475" s="155">
        <v>0</v>
      </c>
      <c r="Y475" s="155">
        <v>0</v>
      </c>
      <c r="Z475" s="156">
        <v>0</v>
      </c>
    </row>
    <row r="476" spans="2:26">
      <c r="B476" s="127" t="s">
        <v>1810</v>
      </c>
      <c r="C476" s="119" t="s">
        <v>1810</v>
      </c>
      <c r="D476" s="119" t="s">
        <v>1810</v>
      </c>
      <c r="E476" s="119" t="s">
        <v>425</v>
      </c>
      <c r="F476" s="119" t="s">
        <v>425</v>
      </c>
      <c r="G476" s="119" t="s">
        <v>1812</v>
      </c>
      <c r="H476" s="119" t="s">
        <v>2789</v>
      </c>
      <c r="I476" s="119" t="s">
        <v>2790</v>
      </c>
      <c r="J476" s="119" t="s">
        <v>2700</v>
      </c>
      <c r="K476" s="119" t="s">
        <v>1816</v>
      </c>
      <c r="L476" s="119" t="s">
        <v>1817</v>
      </c>
      <c r="M476" s="119" t="s">
        <v>1818</v>
      </c>
      <c r="N476" s="119" t="s">
        <v>1819</v>
      </c>
      <c r="O476" s="119" t="s">
        <v>2700</v>
      </c>
      <c r="P476" s="155">
        <v>20263.62</v>
      </c>
      <c r="Q476" s="155">
        <v>0</v>
      </c>
      <c r="R476" s="345">
        <v>0</v>
      </c>
      <c r="S476" s="155">
        <v>0</v>
      </c>
      <c r="T476" s="155">
        <v>20263.62</v>
      </c>
      <c r="U476" s="155">
        <v>0</v>
      </c>
      <c r="V476" s="155" t="s">
        <v>1820</v>
      </c>
      <c r="W476" s="155" t="s">
        <v>1821</v>
      </c>
      <c r="X476" s="155">
        <v>0</v>
      </c>
      <c r="Y476" s="155">
        <v>0</v>
      </c>
      <c r="Z476" s="156">
        <v>0</v>
      </c>
    </row>
    <row r="477" spans="2:26">
      <c r="B477" s="127" t="s">
        <v>1810</v>
      </c>
      <c r="C477" s="119" t="s">
        <v>1810</v>
      </c>
      <c r="D477" s="119" t="s">
        <v>1810</v>
      </c>
      <c r="E477" s="119" t="s">
        <v>425</v>
      </c>
      <c r="F477" s="119" t="s">
        <v>425</v>
      </c>
      <c r="G477" s="119" t="s">
        <v>1812</v>
      </c>
      <c r="H477" s="119" t="s">
        <v>2791</v>
      </c>
      <c r="I477" s="119" t="s">
        <v>2792</v>
      </c>
      <c r="J477" s="119" t="s">
        <v>2700</v>
      </c>
      <c r="K477" s="119" t="s">
        <v>1816</v>
      </c>
      <c r="L477" s="119" t="s">
        <v>1817</v>
      </c>
      <c r="M477" s="119" t="s">
        <v>1818</v>
      </c>
      <c r="N477" s="119" t="s">
        <v>1819</v>
      </c>
      <c r="O477" s="119" t="s">
        <v>2700</v>
      </c>
      <c r="P477" s="155">
        <v>11257.56</v>
      </c>
      <c r="Q477" s="155">
        <v>0</v>
      </c>
      <c r="R477" s="345">
        <v>0</v>
      </c>
      <c r="S477" s="155">
        <v>0</v>
      </c>
      <c r="T477" s="155">
        <v>11257.56</v>
      </c>
      <c r="U477" s="155">
        <v>0</v>
      </c>
      <c r="V477" s="155" t="s">
        <v>1820</v>
      </c>
      <c r="W477" s="155" t="s">
        <v>1821</v>
      </c>
      <c r="X477" s="155">
        <v>0</v>
      </c>
      <c r="Y477" s="155">
        <v>0</v>
      </c>
      <c r="Z477" s="156">
        <v>0</v>
      </c>
    </row>
    <row r="478" spans="2:26">
      <c r="B478" s="127" t="s">
        <v>1810</v>
      </c>
      <c r="C478" s="119" t="s">
        <v>1810</v>
      </c>
      <c r="D478" s="119" t="s">
        <v>1810</v>
      </c>
      <c r="E478" s="119" t="s">
        <v>425</v>
      </c>
      <c r="F478" s="119" t="s">
        <v>425</v>
      </c>
      <c r="G478" s="119" t="s">
        <v>1812</v>
      </c>
      <c r="H478" s="119" t="s">
        <v>2793</v>
      </c>
      <c r="I478" s="119" t="s">
        <v>2794</v>
      </c>
      <c r="J478" s="119" t="s">
        <v>2700</v>
      </c>
      <c r="K478" s="119" t="s">
        <v>1816</v>
      </c>
      <c r="L478" s="119" t="s">
        <v>1817</v>
      </c>
      <c r="M478" s="119" t="s">
        <v>1818</v>
      </c>
      <c r="N478" s="119" t="s">
        <v>1819</v>
      </c>
      <c r="O478" s="119" t="s">
        <v>2700</v>
      </c>
      <c r="P478" s="155">
        <v>101318.08</v>
      </c>
      <c r="Q478" s="155">
        <v>0</v>
      </c>
      <c r="R478" s="345">
        <v>0</v>
      </c>
      <c r="S478" s="155">
        <v>0</v>
      </c>
      <c r="T478" s="155">
        <v>101318.08</v>
      </c>
      <c r="U478" s="155">
        <v>0</v>
      </c>
      <c r="V478" s="155" t="s">
        <v>1820</v>
      </c>
      <c r="W478" s="155" t="s">
        <v>1821</v>
      </c>
      <c r="X478" s="155">
        <v>0</v>
      </c>
      <c r="Y478" s="155">
        <v>0</v>
      </c>
      <c r="Z478" s="156">
        <v>0</v>
      </c>
    </row>
    <row r="479" spans="2:26" ht="16" thickBot="1">
      <c r="B479" s="148" t="s">
        <v>1810</v>
      </c>
      <c r="C479" s="149" t="s">
        <v>1810</v>
      </c>
      <c r="D479" s="149" t="s">
        <v>1810</v>
      </c>
      <c r="E479" s="149" t="s">
        <v>425</v>
      </c>
      <c r="F479" s="149" t="s">
        <v>425</v>
      </c>
      <c r="G479" s="149" t="s">
        <v>1812</v>
      </c>
      <c r="H479" s="149" t="s">
        <v>2795</v>
      </c>
      <c r="I479" s="149" t="s">
        <v>2796</v>
      </c>
      <c r="J479" s="149" t="s">
        <v>2700</v>
      </c>
      <c r="K479" s="149" t="s">
        <v>1816</v>
      </c>
      <c r="L479" s="149" t="s">
        <v>1817</v>
      </c>
      <c r="M479" s="149" t="s">
        <v>1818</v>
      </c>
      <c r="N479" s="149" t="s">
        <v>1819</v>
      </c>
      <c r="O479" s="149" t="s">
        <v>2700</v>
      </c>
      <c r="P479" s="122">
        <v>7163.91</v>
      </c>
      <c r="Q479" s="122">
        <v>0</v>
      </c>
      <c r="R479" s="346">
        <v>0</v>
      </c>
      <c r="S479" s="122">
        <v>0</v>
      </c>
      <c r="T479" s="122">
        <v>7163.91</v>
      </c>
      <c r="U479" s="122">
        <v>0</v>
      </c>
      <c r="V479" s="122" t="s">
        <v>1820</v>
      </c>
      <c r="W479" s="122" t="s">
        <v>1821</v>
      </c>
      <c r="X479" s="122">
        <v>0</v>
      </c>
      <c r="Y479" s="122">
        <v>0</v>
      </c>
      <c r="Z479" s="157">
        <v>0</v>
      </c>
    </row>
    <row r="480" spans="2:26" ht="16" thickBot="1">
      <c r="B480" s="165" t="s">
        <v>153</v>
      </c>
      <c r="C480" s="166"/>
      <c r="D480" s="166"/>
      <c r="E480" s="166"/>
      <c r="F480" s="166"/>
      <c r="G480" s="166"/>
      <c r="H480" s="166"/>
      <c r="I480" s="166"/>
      <c r="J480" s="166"/>
      <c r="K480" s="166"/>
      <c r="L480" s="166"/>
      <c r="M480" s="166"/>
      <c r="N480" s="166"/>
      <c r="O480" s="166"/>
      <c r="P480" s="164">
        <f>SUM(P304:P479)</f>
        <v>8179265.410000002</v>
      </c>
      <c r="Q480" s="167">
        <f t="shared" ref="Q480:Z480" si="1">SUM(Q304:Q479)</f>
        <v>0</v>
      </c>
      <c r="R480" s="347">
        <f t="shared" si="1"/>
        <v>0</v>
      </c>
      <c r="S480" s="167">
        <f t="shared" si="1"/>
        <v>238471.21999999997</v>
      </c>
      <c r="T480" s="167">
        <f t="shared" si="1"/>
        <v>8417736.6100000013</v>
      </c>
      <c r="U480" s="167">
        <f t="shared" si="1"/>
        <v>44636.67</v>
      </c>
      <c r="V480" s="167">
        <f t="shared" si="1"/>
        <v>0</v>
      </c>
      <c r="W480" s="167">
        <f t="shared" si="1"/>
        <v>0</v>
      </c>
      <c r="X480" s="167">
        <f t="shared" si="1"/>
        <v>192033.56</v>
      </c>
      <c r="Y480" s="167">
        <f t="shared" si="1"/>
        <v>0</v>
      </c>
      <c r="Z480" s="168">
        <f t="shared" si="1"/>
        <v>0</v>
      </c>
    </row>
    <row r="484" spans="2:27" ht="16" thickBot="1"/>
    <row r="485" spans="2:27" ht="25" thickBot="1">
      <c r="B485" s="442" t="s">
        <v>7</v>
      </c>
      <c r="C485" s="443"/>
      <c r="D485" s="443"/>
      <c r="E485" s="443"/>
      <c r="F485" s="443"/>
      <c r="G485" s="443"/>
      <c r="H485" s="443"/>
      <c r="I485" s="443"/>
      <c r="J485" s="443"/>
      <c r="K485" s="443"/>
      <c r="L485" s="443"/>
      <c r="M485" s="443"/>
      <c r="N485" s="443"/>
      <c r="O485" s="443"/>
      <c r="P485" s="443"/>
      <c r="Q485" s="443"/>
      <c r="R485" s="443"/>
      <c r="S485" s="443"/>
      <c r="T485" s="443"/>
      <c r="U485" s="443"/>
      <c r="V485" s="443"/>
      <c r="W485" s="443"/>
      <c r="X485" s="443"/>
      <c r="Y485" s="443"/>
      <c r="Z485" s="443"/>
      <c r="AA485" s="444"/>
    </row>
    <row r="486" spans="2:27" ht="16" thickBot="1">
      <c r="B486" s="151" t="s">
        <v>1787</v>
      </c>
      <c r="C486" s="151" t="s">
        <v>1788</v>
      </c>
      <c r="D486" s="151" t="s">
        <v>1789</v>
      </c>
      <c r="E486" s="151" t="s">
        <v>1790</v>
      </c>
      <c r="F486" s="151" t="s">
        <v>1791</v>
      </c>
      <c r="G486" s="151" t="s">
        <v>1792</v>
      </c>
      <c r="H486" s="151" t="s">
        <v>92</v>
      </c>
      <c r="I486" s="151" t="s">
        <v>1793</v>
      </c>
      <c r="J486" s="151" t="s">
        <v>1794</v>
      </c>
      <c r="K486" s="151" t="s">
        <v>1795</v>
      </c>
      <c r="L486" s="151" t="s">
        <v>1796</v>
      </c>
      <c r="M486" s="151" t="s">
        <v>1797</v>
      </c>
      <c r="N486" s="151" t="s">
        <v>1798</v>
      </c>
      <c r="O486" s="151" t="s">
        <v>1799</v>
      </c>
      <c r="P486" s="154" t="s">
        <v>1800</v>
      </c>
      <c r="Q486" s="154" t="s">
        <v>1801</v>
      </c>
      <c r="R486" s="343" t="s">
        <v>1802</v>
      </c>
      <c r="S486" s="154" t="s">
        <v>1803</v>
      </c>
      <c r="T486" s="154" t="s">
        <v>153</v>
      </c>
      <c r="U486" s="154" t="s">
        <v>1804</v>
      </c>
      <c r="V486" s="154" t="s">
        <v>1805</v>
      </c>
      <c r="W486" s="154" t="s">
        <v>1806</v>
      </c>
      <c r="X486" s="154" t="s">
        <v>1807</v>
      </c>
      <c r="Y486" s="154" t="s">
        <v>1808</v>
      </c>
      <c r="Z486" s="154" t="s">
        <v>1809</v>
      </c>
      <c r="AA486" s="154" t="s">
        <v>2797</v>
      </c>
    </row>
    <row r="487" spans="2:27">
      <c r="B487" s="127" t="s">
        <v>1810</v>
      </c>
      <c r="C487" s="119" t="s">
        <v>1810</v>
      </c>
      <c r="D487" s="119" t="s">
        <v>1810</v>
      </c>
      <c r="E487" s="119" t="s">
        <v>425</v>
      </c>
      <c r="F487" s="119" t="s">
        <v>425</v>
      </c>
      <c r="G487" s="119" t="s">
        <v>1812</v>
      </c>
      <c r="H487" s="119" t="s">
        <v>2798</v>
      </c>
      <c r="I487" s="119" t="s">
        <v>2799</v>
      </c>
      <c r="J487" s="119" t="s">
        <v>2800</v>
      </c>
      <c r="K487" s="119" t="s">
        <v>1816</v>
      </c>
      <c r="L487" s="119" t="s">
        <v>1817</v>
      </c>
      <c r="M487" s="119" t="s">
        <v>1818</v>
      </c>
      <c r="N487" s="119" t="s">
        <v>1819</v>
      </c>
      <c r="O487" s="119" t="s">
        <v>2800</v>
      </c>
      <c r="P487" s="155">
        <v>1021.67</v>
      </c>
      <c r="Q487" s="155">
        <v>0</v>
      </c>
      <c r="R487" s="345">
        <v>0</v>
      </c>
      <c r="S487" s="155">
        <v>0</v>
      </c>
      <c r="T487" s="155">
        <v>1021.67</v>
      </c>
      <c r="U487" s="155">
        <v>0</v>
      </c>
      <c r="V487" s="155" t="s">
        <v>1820</v>
      </c>
      <c r="W487" s="155" t="s">
        <v>1821</v>
      </c>
      <c r="X487" s="155">
        <v>0</v>
      </c>
      <c r="Y487" s="155">
        <v>0</v>
      </c>
      <c r="Z487" s="155">
        <v>0</v>
      </c>
      <c r="AA487" s="156">
        <v>0</v>
      </c>
    </row>
    <row r="488" spans="2:27">
      <c r="B488" s="127" t="s">
        <v>1810</v>
      </c>
      <c r="C488" s="119" t="s">
        <v>1810</v>
      </c>
      <c r="D488" s="119" t="s">
        <v>1810</v>
      </c>
      <c r="E488" s="119" t="s">
        <v>1833</v>
      </c>
      <c r="F488" s="119" t="s">
        <v>1833</v>
      </c>
      <c r="G488" s="119" t="s">
        <v>1812</v>
      </c>
      <c r="H488" s="119" t="s">
        <v>2801</v>
      </c>
      <c r="I488" s="119" t="s">
        <v>2802</v>
      </c>
      <c r="J488" s="119" t="s">
        <v>2803</v>
      </c>
      <c r="K488" s="119" t="s">
        <v>1816</v>
      </c>
      <c r="L488" s="119" t="s">
        <v>1817</v>
      </c>
      <c r="M488" s="119" t="s">
        <v>1818</v>
      </c>
      <c r="N488" s="119" t="s">
        <v>1819</v>
      </c>
      <c r="O488" s="119" t="s">
        <v>2803</v>
      </c>
      <c r="P488" s="155">
        <v>14000</v>
      </c>
      <c r="Q488" s="155">
        <v>0</v>
      </c>
      <c r="R488" s="345">
        <v>0</v>
      </c>
      <c r="S488" s="155">
        <v>2240</v>
      </c>
      <c r="T488" s="155">
        <v>16240</v>
      </c>
      <c r="U488" s="155">
        <v>16240</v>
      </c>
      <c r="V488" s="155" t="s">
        <v>1828</v>
      </c>
      <c r="W488" s="155" t="s">
        <v>1821</v>
      </c>
      <c r="X488" s="155">
        <v>0</v>
      </c>
      <c r="Y488" s="155">
        <v>2240</v>
      </c>
      <c r="Z488" s="155">
        <v>0</v>
      </c>
      <c r="AA488" s="156">
        <v>0</v>
      </c>
    </row>
    <row r="489" spans="2:27">
      <c r="B489" s="127" t="s">
        <v>1810</v>
      </c>
      <c r="C489" s="119" t="s">
        <v>1810</v>
      </c>
      <c r="D489" s="119" t="s">
        <v>1810</v>
      </c>
      <c r="E489" s="119" t="s">
        <v>1833</v>
      </c>
      <c r="F489" s="119" t="s">
        <v>1833</v>
      </c>
      <c r="G489" s="119" t="s">
        <v>1812</v>
      </c>
      <c r="H489" s="119" t="s">
        <v>2804</v>
      </c>
      <c r="I489" s="119" t="s">
        <v>2805</v>
      </c>
      <c r="J489" s="119" t="s">
        <v>2803</v>
      </c>
      <c r="K489" s="119" t="s">
        <v>1816</v>
      </c>
      <c r="L489" s="119" t="s">
        <v>1817</v>
      </c>
      <c r="M489" s="119" t="s">
        <v>1818</v>
      </c>
      <c r="N489" s="119" t="s">
        <v>1819</v>
      </c>
      <c r="O489" s="119" t="s">
        <v>2803</v>
      </c>
      <c r="P489" s="155">
        <v>16500</v>
      </c>
      <c r="Q489" s="155">
        <v>0</v>
      </c>
      <c r="R489" s="345">
        <v>0</v>
      </c>
      <c r="S489" s="155">
        <v>2640</v>
      </c>
      <c r="T489" s="155">
        <v>19140</v>
      </c>
      <c r="U489" s="155">
        <v>19140</v>
      </c>
      <c r="V489" s="155" t="s">
        <v>1828</v>
      </c>
      <c r="W489" s="155" t="s">
        <v>1821</v>
      </c>
      <c r="X489" s="155">
        <v>0</v>
      </c>
      <c r="Y489" s="155">
        <v>2640</v>
      </c>
      <c r="Z489" s="155">
        <v>0</v>
      </c>
      <c r="AA489" s="156">
        <v>0</v>
      </c>
    </row>
    <row r="490" spans="2:27">
      <c r="B490" s="127" t="s">
        <v>1810</v>
      </c>
      <c r="C490" s="119" t="s">
        <v>1810</v>
      </c>
      <c r="D490" s="119" t="s">
        <v>1810</v>
      </c>
      <c r="E490" s="119" t="s">
        <v>1833</v>
      </c>
      <c r="F490" s="119" t="s">
        <v>1833</v>
      </c>
      <c r="G490" s="119" t="s">
        <v>1812</v>
      </c>
      <c r="H490" s="119" t="s">
        <v>2806</v>
      </c>
      <c r="I490" s="119" t="s">
        <v>2807</v>
      </c>
      <c r="J490" s="119" t="s">
        <v>2803</v>
      </c>
      <c r="K490" s="119" t="s">
        <v>1816</v>
      </c>
      <c r="L490" s="119" t="s">
        <v>1817</v>
      </c>
      <c r="M490" s="119" t="s">
        <v>1818</v>
      </c>
      <c r="N490" s="119" t="s">
        <v>1819</v>
      </c>
      <c r="O490" s="119" t="s">
        <v>2803</v>
      </c>
      <c r="P490" s="155">
        <v>5000</v>
      </c>
      <c r="Q490" s="155">
        <v>0</v>
      </c>
      <c r="R490" s="345">
        <v>0</v>
      </c>
      <c r="S490" s="155">
        <v>800</v>
      </c>
      <c r="T490" s="155">
        <v>5800</v>
      </c>
      <c r="U490" s="155">
        <v>5800</v>
      </c>
      <c r="V490" s="155" t="s">
        <v>1828</v>
      </c>
      <c r="W490" s="155" t="s">
        <v>1821</v>
      </c>
      <c r="X490" s="155">
        <v>0</v>
      </c>
      <c r="Y490" s="155">
        <v>800</v>
      </c>
      <c r="Z490" s="155">
        <v>0</v>
      </c>
      <c r="AA490" s="156">
        <v>0</v>
      </c>
    </row>
    <row r="491" spans="2:27">
      <c r="B491" s="127" t="s">
        <v>1810</v>
      </c>
      <c r="C491" s="119" t="s">
        <v>1810</v>
      </c>
      <c r="D491" s="119" t="s">
        <v>1810</v>
      </c>
      <c r="E491" s="119" t="s">
        <v>1833</v>
      </c>
      <c r="F491" s="119" t="s">
        <v>1833</v>
      </c>
      <c r="G491" s="119" t="s">
        <v>1812</v>
      </c>
      <c r="H491" s="119" t="s">
        <v>2808</v>
      </c>
      <c r="I491" s="119" t="s">
        <v>2809</v>
      </c>
      <c r="J491" s="119" t="s">
        <v>2803</v>
      </c>
      <c r="K491" s="119" t="s">
        <v>1816</v>
      </c>
      <c r="L491" s="119" t="s">
        <v>1817</v>
      </c>
      <c r="M491" s="119" t="s">
        <v>1818</v>
      </c>
      <c r="N491" s="119" t="s">
        <v>1819</v>
      </c>
      <c r="O491" s="119" t="s">
        <v>2803</v>
      </c>
      <c r="P491" s="155">
        <v>27000</v>
      </c>
      <c r="Q491" s="155">
        <v>0</v>
      </c>
      <c r="R491" s="345">
        <v>0</v>
      </c>
      <c r="S491" s="155">
        <v>4320</v>
      </c>
      <c r="T491" s="155">
        <v>31320</v>
      </c>
      <c r="U491" s="155">
        <v>31320</v>
      </c>
      <c r="V491" s="155" t="s">
        <v>1828</v>
      </c>
      <c r="W491" s="155" t="s">
        <v>1821</v>
      </c>
      <c r="X491" s="155">
        <v>0</v>
      </c>
      <c r="Y491" s="155">
        <v>4320</v>
      </c>
      <c r="Z491" s="155">
        <v>0</v>
      </c>
      <c r="AA491" s="156">
        <v>0</v>
      </c>
    </row>
    <row r="492" spans="2:27">
      <c r="B492" s="127" t="s">
        <v>1810</v>
      </c>
      <c r="C492" s="119" t="s">
        <v>1810</v>
      </c>
      <c r="D492" s="119" t="s">
        <v>1810</v>
      </c>
      <c r="E492" s="119" t="s">
        <v>1833</v>
      </c>
      <c r="F492" s="119" t="s">
        <v>1833</v>
      </c>
      <c r="G492" s="119" t="s">
        <v>1812</v>
      </c>
      <c r="H492" s="119" t="s">
        <v>2810</v>
      </c>
      <c r="I492" s="119" t="s">
        <v>2811</v>
      </c>
      <c r="J492" s="119" t="s">
        <v>2803</v>
      </c>
      <c r="K492" s="119" t="s">
        <v>1816</v>
      </c>
      <c r="L492" s="119" t="s">
        <v>1817</v>
      </c>
      <c r="M492" s="119" t="s">
        <v>1818</v>
      </c>
      <c r="N492" s="119" t="s">
        <v>1819</v>
      </c>
      <c r="O492" s="119" t="s">
        <v>2803</v>
      </c>
      <c r="P492" s="155">
        <v>6000</v>
      </c>
      <c r="Q492" s="155">
        <v>0</v>
      </c>
      <c r="R492" s="345">
        <v>0</v>
      </c>
      <c r="S492" s="155">
        <v>960</v>
      </c>
      <c r="T492" s="155">
        <v>6960</v>
      </c>
      <c r="U492" s="155">
        <v>6960</v>
      </c>
      <c r="V492" s="155" t="s">
        <v>1828</v>
      </c>
      <c r="W492" s="155" t="s">
        <v>1821</v>
      </c>
      <c r="X492" s="155">
        <v>0</v>
      </c>
      <c r="Y492" s="155">
        <v>960</v>
      </c>
      <c r="Z492" s="155">
        <v>0</v>
      </c>
      <c r="AA492" s="156">
        <v>0</v>
      </c>
    </row>
    <row r="493" spans="2:27">
      <c r="B493" s="127" t="s">
        <v>1810</v>
      </c>
      <c r="C493" s="119" t="s">
        <v>1810</v>
      </c>
      <c r="D493" s="119" t="s">
        <v>1810</v>
      </c>
      <c r="E493" s="119" t="s">
        <v>1825</v>
      </c>
      <c r="F493" s="119" t="s">
        <v>1825</v>
      </c>
      <c r="G493" s="119" t="s">
        <v>1812</v>
      </c>
      <c r="H493" s="119" t="s">
        <v>2812</v>
      </c>
      <c r="I493" s="119" t="s">
        <v>2813</v>
      </c>
      <c r="J493" s="119" t="s">
        <v>2803</v>
      </c>
      <c r="K493" s="119" t="s">
        <v>1816</v>
      </c>
      <c r="L493" s="119" t="s">
        <v>1817</v>
      </c>
      <c r="M493" s="119" t="s">
        <v>1818</v>
      </c>
      <c r="N493" s="119" t="s">
        <v>1819</v>
      </c>
      <c r="O493" s="119" t="s">
        <v>2803</v>
      </c>
      <c r="P493" s="155">
        <v>53800</v>
      </c>
      <c r="Q493" s="155">
        <v>0</v>
      </c>
      <c r="R493" s="345">
        <v>0</v>
      </c>
      <c r="S493" s="155">
        <v>8608</v>
      </c>
      <c r="T493" s="155">
        <v>62408</v>
      </c>
      <c r="U493" s="155">
        <v>0</v>
      </c>
      <c r="V493" s="155" t="s">
        <v>1828</v>
      </c>
      <c r="W493" s="155" t="s">
        <v>1821</v>
      </c>
      <c r="X493" s="155">
        <v>0</v>
      </c>
      <c r="Y493" s="155">
        <v>8608</v>
      </c>
      <c r="Z493" s="155">
        <v>0</v>
      </c>
      <c r="AA493" s="156">
        <v>0</v>
      </c>
    </row>
    <row r="494" spans="2:27">
      <c r="B494" s="127" t="s">
        <v>1810</v>
      </c>
      <c r="C494" s="119" t="s">
        <v>1810</v>
      </c>
      <c r="D494" s="119" t="s">
        <v>1810</v>
      </c>
      <c r="E494" s="119" t="s">
        <v>1833</v>
      </c>
      <c r="F494" s="119" t="s">
        <v>1833</v>
      </c>
      <c r="G494" s="119" t="s">
        <v>1812</v>
      </c>
      <c r="H494" s="119" t="s">
        <v>2814</v>
      </c>
      <c r="I494" s="119" t="s">
        <v>2815</v>
      </c>
      <c r="J494" s="119" t="s">
        <v>2803</v>
      </c>
      <c r="K494" s="119" t="s">
        <v>1816</v>
      </c>
      <c r="L494" s="119" t="s">
        <v>1817</v>
      </c>
      <c r="M494" s="119" t="s">
        <v>1818</v>
      </c>
      <c r="N494" s="119" t="s">
        <v>1819</v>
      </c>
      <c r="O494" s="119" t="s">
        <v>2803</v>
      </c>
      <c r="P494" s="155">
        <v>21000</v>
      </c>
      <c r="Q494" s="155">
        <v>0</v>
      </c>
      <c r="R494" s="345">
        <v>0</v>
      </c>
      <c r="S494" s="155">
        <v>3360</v>
      </c>
      <c r="T494" s="155">
        <v>24360</v>
      </c>
      <c r="U494" s="155">
        <v>24360</v>
      </c>
      <c r="V494" s="155" t="s">
        <v>1828</v>
      </c>
      <c r="W494" s="155" t="s">
        <v>1821</v>
      </c>
      <c r="X494" s="155">
        <v>0</v>
      </c>
      <c r="Y494" s="155">
        <v>3360</v>
      </c>
      <c r="Z494" s="155">
        <v>0</v>
      </c>
      <c r="AA494" s="156">
        <v>0</v>
      </c>
    </row>
    <row r="495" spans="2:27">
      <c r="B495" s="127" t="s">
        <v>1810</v>
      </c>
      <c r="C495" s="119" t="s">
        <v>1810</v>
      </c>
      <c r="D495" s="119" t="s">
        <v>1810</v>
      </c>
      <c r="E495" s="119" t="s">
        <v>395</v>
      </c>
      <c r="F495" s="119" t="s">
        <v>395</v>
      </c>
      <c r="G495" s="119" t="s">
        <v>1812</v>
      </c>
      <c r="H495" s="119" t="s">
        <v>2816</v>
      </c>
      <c r="I495" s="119" t="s">
        <v>2817</v>
      </c>
      <c r="J495" s="119" t="s">
        <v>2803</v>
      </c>
      <c r="K495" s="119" t="s">
        <v>1816</v>
      </c>
      <c r="L495" s="119" t="s">
        <v>1817</v>
      </c>
      <c r="M495" s="119" t="s">
        <v>1818</v>
      </c>
      <c r="N495" s="119" t="s">
        <v>1819</v>
      </c>
      <c r="O495" s="119" t="s">
        <v>2803</v>
      </c>
      <c r="P495" s="155">
        <v>1198.21</v>
      </c>
      <c r="Q495" s="155">
        <v>0</v>
      </c>
      <c r="R495" s="345">
        <v>0</v>
      </c>
      <c r="S495" s="155">
        <v>191.71</v>
      </c>
      <c r="T495" s="155">
        <v>1389.92</v>
      </c>
      <c r="U495" s="155">
        <v>1389.92</v>
      </c>
      <c r="V495" s="155" t="s">
        <v>1828</v>
      </c>
      <c r="W495" s="155" t="s">
        <v>1821</v>
      </c>
      <c r="X495" s="155">
        <v>0</v>
      </c>
      <c r="Y495" s="155">
        <v>191.71</v>
      </c>
      <c r="Z495" s="155">
        <v>0</v>
      </c>
      <c r="AA495" s="156">
        <v>0</v>
      </c>
    </row>
    <row r="496" spans="2:27">
      <c r="B496" s="127" t="s">
        <v>1810</v>
      </c>
      <c r="C496" s="119" t="s">
        <v>1810</v>
      </c>
      <c r="D496" s="119" t="s">
        <v>1810</v>
      </c>
      <c r="E496" s="119" t="s">
        <v>425</v>
      </c>
      <c r="F496" s="119" t="s">
        <v>425</v>
      </c>
      <c r="G496" s="119" t="s">
        <v>1812</v>
      </c>
      <c r="H496" s="119" t="s">
        <v>2818</v>
      </c>
      <c r="I496" s="119" t="s">
        <v>2819</v>
      </c>
      <c r="J496" s="119" t="s">
        <v>2800</v>
      </c>
      <c r="K496" s="119" t="s">
        <v>1816</v>
      </c>
      <c r="L496" s="119" t="s">
        <v>1817</v>
      </c>
      <c r="M496" s="119" t="s">
        <v>1818</v>
      </c>
      <c r="N496" s="119" t="s">
        <v>1819</v>
      </c>
      <c r="O496" s="119" t="s">
        <v>2800</v>
      </c>
      <c r="P496" s="155">
        <v>1634.66</v>
      </c>
      <c r="Q496" s="155">
        <v>0</v>
      </c>
      <c r="R496" s="345">
        <v>0</v>
      </c>
      <c r="S496" s="155">
        <v>0</v>
      </c>
      <c r="T496" s="155">
        <v>1634.66</v>
      </c>
      <c r="U496" s="155">
        <v>0</v>
      </c>
      <c r="V496" s="155" t="s">
        <v>1820</v>
      </c>
      <c r="W496" s="155" t="s">
        <v>1821</v>
      </c>
      <c r="X496" s="155">
        <v>0</v>
      </c>
      <c r="Y496" s="155">
        <v>0</v>
      </c>
      <c r="Z496" s="155">
        <v>0</v>
      </c>
      <c r="AA496" s="156">
        <v>0</v>
      </c>
    </row>
    <row r="497" spans="2:30">
      <c r="B497" s="127" t="s">
        <v>1810</v>
      </c>
      <c r="C497" s="119" t="s">
        <v>1810</v>
      </c>
      <c r="D497" s="119" t="s">
        <v>1810</v>
      </c>
      <c r="F497" s="119" t="s">
        <v>2636</v>
      </c>
      <c r="G497" s="119" t="s">
        <v>1812</v>
      </c>
      <c r="H497" s="119" t="s">
        <v>2820</v>
      </c>
      <c r="I497" s="119" t="s">
        <v>2821</v>
      </c>
      <c r="J497" s="119" t="s">
        <v>2822</v>
      </c>
      <c r="K497" s="119" t="s">
        <v>1816</v>
      </c>
      <c r="L497" s="119" t="s">
        <v>1817</v>
      </c>
      <c r="M497" s="119" t="s">
        <v>1818</v>
      </c>
      <c r="N497" s="119" t="s">
        <v>1819</v>
      </c>
      <c r="O497" s="119" t="s">
        <v>2822</v>
      </c>
      <c r="P497" s="155">
        <v>2433.3200000000002</v>
      </c>
      <c r="Q497" s="155">
        <v>0</v>
      </c>
      <c r="R497" s="345">
        <v>0</v>
      </c>
      <c r="S497" s="155">
        <v>0</v>
      </c>
      <c r="T497" s="155">
        <v>2433.3200000000002</v>
      </c>
      <c r="U497" s="155">
        <v>0</v>
      </c>
      <c r="V497" s="155" t="s">
        <v>1820</v>
      </c>
      <c r="W497" s="155" t="s">
        <v>1821</v>
      </c>
      <c r="X497" s="155">
        <v>0</v>
      </c>
      <c r="Y497" s="155">
        <v>0</v>
      </c>
      <c r="Z497" s="155">
        <v>0</v>
      </c>
      <c r="AA497" s="156">
        <v>0</v>
      </c>
    </row>
    <row r="498" spans="2:30">
      <c r="B498" s="127" t="s">
        <v>1810</v>
      </c>
      <c r="C498" s="119" t="s">
        <v>1810</v>
      </c>
      <c r="D498" s="119" t="s">
        <v>1810</v>
      </c>
      <c r="E498" s="119" t="s">
        <v>425</v>
      </c>
      <c r="F498" s="119" t="s">
        <v>425</v>
      </c>
      <c r="G498" s="119" t="s">
        <v>1812</v>
      </c>
      <c r="H498" s="119" t="s">
        <v>2823</v>
      </c>
      <c r="I498" s="119" t="s">
        <v>2824</v>
      </c>
      <c r="J498" s="119" t="s">
        <v>2825</v>
      </c>
      <c r="K498" s="119" t="s">
        <v>1816</v>
      </c>
      <c r="L498" s="119" t="s">
        <v>1817</v>
      </c>
      <c r="M498" s="119" t="s">
        <v>1818</v>
      </c>
      <c r="N498" s="119" t="s">
        <v>1819</v>
      </c>
      <c r="O498" s="119" t="s">
        <v>2825</v>
      </c>
      <c r="P498" s="155">
        <v>3012.72</v>
      </c>
      <c r="Q498" s="155">
        <v>0</v>
      </c>
      <c r="R498" s="345">
        <v>0</v>
      </c>
      <c r="S498" s="155">
        <v>0</v>
      </c>
      <c r="T498" s="155">
        <v>3012.72</v>
      </c>
      <c r="U498" s="155">
        <v>0</v>
      </c>
      <c r="V498" s="155" t="s">
        <v>1820</v>
      </c>
      <c r="W498" s="155" t="s">
        <v>1821</v>
      </c>
      <c r="X498" s="155">
        <v>0</v>
      </c>
      <c r="Y498" s="155">
        <v>0</v>
      </c>
      <c r="Z498" s="155">
        <v>0</v>
      </c>
      <c r="AA498" s="156">
        <v>0</v>
      </c>
    </row>
    <row r="499" spans="2:30">
      <c r="B499" s="127" t="s">
        <v>1810</v>
      </c>
      <c r="C499" s="119" t="s">
        <v>1810</v>
      </c>
      <c r="D499" s="119" t="s">
        <v>1810</v>
      </c>
      <c r="E499" s="119" t="s">
        <v>425</v>
      </c>
      <c r="F499" s="119" t="s">
        <v>425</v>
      </c>
      <c r="G499" s="119" t="s">
        <v>1812</v>
      </c>
      <c r="H499" s="119" t="s">
        <v>2826</v>
      </c>
      <c r="I499" s="119" t="s">
        <v>2827</v>
      </c>
      <c r="J499" s="119" t="s">
        <v>2828</v>
      </c>
      <c r="K499" s="119" t="s">
        <v>1816</v>
      </c>
      <c r="L499" s="119" t="s">
        <v>1817</v>
      </c>
      <c r="M499" s="119" t="s">
        <v>1818</v>
      </c>
      <c r="N499" s="119" t="s">
        <v>1819</v>
      </c>
      <c r="O499" s="119" t="s">
        <v>2828</v>
      </c>
      <c r="P499" s="155">
        <v>3262.29</v>
      </c>
      <c r="Q499" s="155">
        <v>0</v>
      </c>
      <c r="R499" s="345">
        <v>0</v>
      </c>
      <c r="S499" s="155">
        <v>0</v>
      </c>
      <c r="T499" s="155">
        <v>3262.29</v>
      </c>
      <c r="U499" s="155">
        <v>0</v>
      </c>
      <c r="V499" s="155" t="s">
        <v>1820</v>
      </c>
      <c r="W499" s="155" t="s">
        <v>1821</v>
      </c>
      <c r="X499" s="155">
        <v>0</v>
      </c>
      <c r="Y499" s="155">
        <v>0</v>
      </c>
      <c r="Z499" s="155">
        <v>0</v>
      </c>
      <c r="AA499" s="156">
        <v>0</v>
      </c>
    </row>
    <row r="500" spans="2:30">
      <c r="B500" s="127" t="s">
        <v>1810</v>
      </c>
      <c r="C500" s="119" t="s">
        <v>1810</v>
      </c>
      <c r="D500" s="119" t="s">
        <v>1810</v>
      </c>
      <c r="F500" s="119" t="s">
        <v>2636</v>
      </c>
      <c r="G500" s="119" t="s">
        <v>1812</v>
      </c>
      <c r="H500" s="119" t="s">
        <v>2829</v>
      </c>
      <c r="I500" s="119" t="s">
        <v>2830</v>
      </c>
      <c r="J500" s="119" t="s">
        <v>2831</v>
      </c>
      <c r="K500" s="119" t="s">
        <v>1816</v>
      </c>
      <c r="L500" s="119" t="s">
        <v>1817</v>
      </c>
      <c r="M500" s="119" t="s">
        <v>1818</v>
      </c>
      <c r="N500" s="119" t="s">
        <v>1819</v>
      </c>
      <c r="O500" s="119" t="s">
        <v>2831</v>
      </c>
      <c r="P500" s="155">
        <v>3864.37</v>
      </c>
      <c r="Q500" s="155">
        <v>0</v>
      </c>
      <c r="R500" s="345">
        <v>0</v>
      </c>
      <c r="S500" s="155">
        <v>0</v>
      </c>
      <c r="T500" s="155">
        <v>3864.37</v>
      </c>
      <c r="U500" s="155">
        <v>0</v>
      </c>
      <c r="V500" s="155" t="s">
        <v>1820</v>
      </c>
      <c r="W500" s="155" t="s">
        <v>1821</v>
      </c>
      <c r="X500" s="155">
        <v>0</v>
      </c>
      <c r="Y500" s="155">
        <v>0</v>
      </c>
      <c r="Z500" s="155">
        <v>0</v>
      </c>
      <c r="AA500" s="156">
        <v>0</v>
      </c>
    </row>
    <row r="501" spans="2:30">
      <c r="B501" s="127" t="s">
        <v>1810</v>
      </c>
      <c r="C501" s="119" t="s">
        <v>1810</v>
      </c>
      <c r="D501" s="119" t="s">
        <v>1810</v>
      </c>
      <c r="E501" s="119" t="s">
        <v>425</v>
      </c>
      <c r="F501" s="119" t="s">
        <v>425</v>
      </c>
      <c r="G501" s="119" t="s">
        <v>1812</v>
      </c>
      <c r="H501" s="119" t="s">
        <v>2832</v>
      </c>
      <c r="I501" s="119" t="s">
        <v>2833</v>
      </c>
      <c r="J501" s="119" t="s">
        <v>2828</v>
      </c>
      <c r="K501" s="119" t="s">
        <v>1816</v>
      </c>
      <c r="L501" s="119" t="s">
        <v>1817</v>
      </c>
      <c r="M501" s="119" t="s">
        <v>1818</v>
      </c>
      <c r="N501" s="119" t="s">
        <v>1819</v>
      </c>
      <c r="O501" s="119" t="s">
        <v>2828</v>
      </c>
      <c r="P501" s="155">
        <v>6116.79</v>
      </c>
      <c r="Q501" s="155">
        <v>0</v>
      </c>
      <c r="R501" s="345">
        <v>0</v>
      </c>
      <c r="S501" s="155">
        <v>0</v>
      </c>
      <c r="T501" s="155">
        <v>6116.79</v>
      </c>
      <c r="U501" s="155">
        <v>0</v>
      </c>
      <c r="V501" s="155" t="s">
        <v>1820</v>
      </c>
      <c r="W501" s="155" t="s">
        <v>1821</v>
      </c>
      <c r="X501" s="155">
        <v>0</v>
      </c>
      <c r="Y501" s="155">
        <v>0</v>
      </c>
      <c r="Z501" s="155">
        <v>0</v>
      </c>
      <c r="AA501" s="156">
        <v>0</v>
      </c>
    </row>
    <row r="502" spans="2:30">
      <c r="B502" s="127" t="s">
        <v>1810</v>
      </c>
      <c r="C502" s="119" t="s">
        <v>1810</v>
      </c>
      <c r="D502" s="119" t="s">
        <v>1810</v>
      </c>
      <c r="F502" s="119" t="s">
        <v>1862</v>
      </c>
      <c r="G502" s="119" t="s">
        <v>1812</v>
      </c>
      <c r="H502" s="119" t="s">
        <v>2834</v>
      </c>
      <c r="I502" s="119" t="s">
        <v>2835</v>
      </c>
      <c r="J502" s="119" t="s">
        <v>2836</v>
      </c>
      <c r="K502" s="119" t="s">
        <v>1816</v>
      </c>
      <c r="L502" s="119" t="s">
        <v>1817</v>
      </c>
      <c r="M502" s="119" t="s">
        <v>1818</v>
      </c>
      <c r="N502" s="119" t="s">
        <v>1819</v>
      </c>
      <c r="O502" s="119" t="s">
        <v>2836</v>
      </c>
      <c r="P502" s="155">
        <v>6501.82</v>
      </c>
      <c r="Q502" s="155">
        <v>0</v>
      </c>
      <c r="R502" s="345">
        <v>0</v>
      </c>
      <c r="S502" s="155">
        <v>0</v>
      </c>
      <c r="T502" s="155">
        <v>6501.82</v>
      </c>
      <c r="U502" s="155">
        <v>0</v>
      </c>
      <c r="V502" s="155" t="s">
        <v>1820</v>
      </c>
      <c r="W502" s="155" t="s">
        <v>1821</v>
      </c>
      <c r="X502" s="155">
        <v>0</v>
      </c>
      <c r="Y502" s="155">
        <v>0</v>
      </c>
      <c r="Z502" s="155">
        <v>0</v>
      </c>
      <c r="AA502" s="156">
        <v>0</v>
      </c>
    </row>
    <row r="503" spans="2:30">
      <c r="B503" s="127" t="s">
        <v>1810</v>
      </c>
      <c r="C503" s="119" t="s">
        <v>1810</v>
      </c>
      <c r="D503" s="119" t="s">
        <v>1810</v>
      </c>
      <c r="E503" s="119" t="s">
        <v>425</v>
      </c>
      <c r="F503" s="119" t="s">
        <v>425</v>
      </c>
      <c r="G503" s="119" t="s">
        <v>1812</v>
      </c>
      <c r="H503" s="119" t="s">
        <v>2837</v>
      </c>
      <c r="I503" s="119" t="s">
        <v>2838</v>
      </c>
      <c r="J503" s="119" t="s">
        <v>2839</v>
      </c>
      <c r="K503" s="119" t="s">
        <v>1816</v>
      </c>
      <c r="L503" s="119" t="s">
        <v>1817</v>
      </c>
      <c r="M503" s="119" t="s">
        <v>1818</v>
      </c>
      <c r="N503" s="119" t="s">
        <v>1819</v>
      </c>
      <c r="O503" s="119" t="s">
        <v>2839</v>
      </c>
      <c r="P503" s="155">
        <v>7063.98</v>
      </c>
      <c r="Q503" s="155">
        <v>0</v>
      </c>
      <c r="R503" s="345">
        <v>0</v>
      </c>
      <c r="S503" s="155">
        <v>0</v>
      </c>
      <c r="T503" s="155">
        <v>7063.98</v>
      </c>
      <c r="U503" s="155">
        <v>0</v>
      </c>
      <c r="V503" s="155" t="s">
        <v>1820</v>
      </c>
      <c r="W503" s="155" t="s">
        <v>1821</v>
      </c>
      <c r="X503" s="155">
        <v>0</v>
      </c>
      <c r="Y503" s="155">
        <v>0</v>
      </c>
      <c r="Z503" s="155">
        <v>0</v>
      </c>
      <c r="AA503" s="156">
        <v>0</v>
      </c>
    </row>
    <row r="504" spans="2:30">
      <c r="B504" s="127" t="s">
        <v>1810</v>
      </c>
      <c r="C504" s="119" t="s">
        <v>1810</v>
      </c>
      <c r="D504" s="119" t="s">
        <v>1810</v>
      </c>
      <c r="E504" s="119" t="s">
        <v>425</v>
      </c>
      <c r="F504" s="119" t="s">
        <v>425</v>
      </c>
      <c r="G504" s="119" t="s">
        <v>1812</v>
      </c>
      <c r="H504" s="119" t="s">
        <v>2840</v>
      </c>
      <c r="I504" s="119" t="s">
        <v>2841</v>
      </c>
      <c r="J504" s="119" t="s">
        <v>2800</v>
      </c>
      <c r="K504" s="119" t="s">
        <v>1816</v>
      </c>
      <c r="L504" s="119" t="s">
        <v>1817</v>
      </c>
      <c r="M504" s="119" t="s">
        <v>1818</v>
      </c>
      <c r="N504" s="119" t="s">
        <v>1819</v>
      </c>
      <c r="O504" s="119" t="s">
        <v>2800</v>
      </c>
      <c r="P504" s="155">
        <v>8173.32</v>
      </c>
      <c r="Q504" s="155">
        <v>0</v>
      </c>
      <c r="R504" s="345">
        <v>0</v>
      </c>
      <c r="S504" s="155">
        <v>0</v>
      </c>
      <c r="T504" s="155">
        <v>8173.32</v>
      </c>
      <c r="U504" s="155">
        <v>0</v>
      </c>
      <c r="V504" s="155" t="s">
        <v>1820</v>
      </c>
      <c r="W504" s="155" t="s">
        <v>1821</v>
      </c>
      <c r="X504" s="155">
        <v>0</v>
      </c>
      <c r="Y504" s="155">
        <v>0</v>
      </c>
      <c r="Z504" s="155">
        <v>0</v>
      </c>
      <c r="AA504" s="156">
        <v>0</v>
      </c>
    </row>
    <row r="505" spans="2:30">
      <c r="B505" s="127" t="s">
        <v>1810</v>
      </c>
      <c r="C505" s="119" t="s">
        <v>1810</v>
      </c>
      <c r="D505" s="119" t="s">
        <v>1810</v>
      </c>
      <c r="F505" s="119" t="s">
        <v>2636</v>
      </c>
      <c r="G505" s="119" t="s">
        <v>1812</v>
      </c>
      <c r="H505" s="119" t="s">
        <v>2842</v>
      </c>
      <c r="I505" s="119" t="s">
        <v>2843</v>
      </c>
      <c r="J505" s="119" t="s">
        <v>2800</v>
      </c>
      <c r="K505" s="119" t="s">
        <v>1816</v>
      </c>
      <c r="L505" s="119" t="s">
        <v>1817</v>
      </c>
      <c r="M505" s="119" t="s">
        <v>1818</v>
      </c>
      <c r="N505" s="119" t="s">
        <v>1819</v>
      </c>
      <c r="O505" s="119" t="s">
        <v>2800</v>
      </c>
      <c r="P505" s="155">
        <v>9194.98</v>
      </c>
      <c r="Q505" s="155">
        <v>0</v>
      </c>
      <c r="R505" s="345">
        <v>0</v>
      </c>
      <c r="S505" s="155">
        <v>0</v>
      </c>
      <c r="T505" s="155">
        <v>9194.98</v>
      </c>
      <c r="U505" s="155">
        <v>0</v>
      </c>
      <c r="V505" s="155" t="s">
        <v>1820</v>
      </c>
      <c r="W505" s="155" t="s">
        <v>1821</v>
      </c>
      <c r="X505" s="155">
        <v>0</v>
      </c>
      <c r="Y505" s="155">
        <v>0</v>
      </c>
      <c r="Z505" s="155">
        <v>0</v>
      </c>
      <c r="AA505" s="156">
        <v>0</v>
      </c>
      <c r="AD505" s="120">
        <v>9532314</v>
      </c>
    </row>
    <row r="506" spans="2:30">
      <c r="B506" s="127" t="s">
        <v>1810</v>
      </c>
      <c r="C506" s="119" t="s">
        <v>1810</v>
      </c>
      <c r="D506" s="119" t="s">
        <v>1810</v>
      </c>
      <c r="F506" s="119" t="s">
        <v>2636</v>
      </c>
      <c r="G506" s="119" t="s">
        <v>1812</v>
      </c>
      <c r="H506" s="119" t="s">
        <v>2844</v>
      </c>
      <c r="I506" s="119" t="s">
        <v>2845</v>
      </c>
      <c r="J506" s="119" t="s">
        <v>2800</v>
      </c>
      <c r="K506" s="119" t="s">
        <v>1816</v>
      </c>
      <c r="L506" s="119" t="s">
        <v>1817</v>
      </c>
      <c r="M506" s="119" t="s">
        <v>1818</v>
      </c>
      <c r="N506" s="119" t="s">
        <v>1819</v>
      </c>
      <c r="O506" s="119" t="s">
        <v>2800</v>
      </c>
      <c r="P506" s="155">
        <v>9399.32</v>
      </c>
      <c r="Q506" s="155">
        <v>0</v>
      </c>
      <c r="R506" s="345">
        <v>0</v>
      </c>
      <c r="S506" s="155">
        <v>0</v>
      </c>
      <c r="T506" s="155">
        <v>9399.32</v>
      </c>
      <c r="U506" s="155">
        <v>0</v>
      </c>
      <c r="V506" s="155" t="s">
        <v>1820</v>
      </c>
      <c r="W506" s="155" t="s">
        <v>1821</v>
      </c>
      <c r="X506" s="155">
        <v>0</v>
      </c>
      <c r="Y506" s="155">
        <v>0</v>
      </c>
      <c r="Z506" s="155">
        <v>0</v>
      </c>
      <c r="AA506" s="156">
        <v>0</v>
      </c>
      <c r="AD506" s="120">
        <v>9538449.0700000003</v>
      </c>
    </row>
    <row r="507" spans="2:30">
      <c r="B507" s="127" t="s">
        <v>1810</v>
      </c>
      <c r="C507" s="119" t="s">
        <v>1810</v>
      </c>
      <c r="D507" s="119" t="s">
        <v>1810</v>
      </c>
      <c r="F507" s="119" t="s">
        <v>1862</v>
      </c>
      <c r="G507" s="119" t="s">
        <v>1812</v>
      </c>
      <c r="H507" s="119" t="s">
        <v>2846</v>
      </c>
      <c r="I507" s="119" t="s">
        <v>2847</v>
      </c>
      <c r="J507" s="119" t="s">
        <v>2803</v>
      </c>
      <c r="K507" s="119" t="s">
        <v>1816</v>
      </c>
      <c r="L507" s="119" t="s">
        <v>1817</v>
      </c>
      <c r="M507" s="119" t="s">
        <v>1818</v>
      </c>
      <c r="N507" s="119" t="s">
        <v>1819</v>
      </c>
      <c r="O507" s="119" t="s">
        <v>2803</v>
      </c>
      <c r="P507" s="155">
        <v>94587.199999999997</v>
      </c>
      <c r="Q507" s="155">
        <v>0</v>
      </c>
      <c r="R507" s="345">
        <v>0</v>
      </c>
      <c r="S507" s="155">
        <v>15133.95</v>
      </c>
      <c r="T507" s="155">
        <v>109721.15</v>
      </c>
      <c r="U507" s="155">
        <v>0</v>
      </c>
      <c r="V507" s="155" t="s">
        <v>1828</v>
      </c>
      <c r="W507" s="155" t="s">
        <v>1821</v>
      </c>
      <c r="X507" s="155">
        <v>0</v>
      </c>
      <c r="Y507" s="155">
        <v>15133.95</v>
      </c>
      <c r="Z507" s="155">
        <v>0</v>
      </c>
      <c r="AA507" s="156">
        <v>0</v>
      </c>
      <c r="AD507" s="120">
        <f>AD505-AD506</f>
        <v>-6135.070000000298</v>
      </c>
    </row>
    <row r="508" spans="2:30">
      <c r="B508" s="127" t="s">
        <v>1810</v>
      </c>
      <c r="C508" s="119" t="s">
        <v>1810</v>
      </c>
      <c r="D508" s="119" t="s">
        <v>1810</v>
      </c>
      <c r="F508" s="119" t="s">
        <v>1862</v>
      </c>
      <c r="G508" s="119" t="s">
        <v>1812</v>
      </c>
      <c r="H508" s="119" t="s">
        <v>2848</v>
      </c>
      <c r="I508" s="119" t="s">
        <v>2849</v>
      </c>
      <c r="J508" s="119" t="s">
        <v>2803</v>
      </c>
      <c r="K508" s="119" t="s">
        <v>1816</v>
      </c>
      <c r="L508" s="119" t="s">
        <v>1817</v>
      </c>
      <c r="M508" s="119" t="s">
        <v>1818</v>
      </c>
      <c r="N508" s="119" t="s">
        <v>1819</v>
      </c>
      <c r="O508" s="119" t="s">
        <v>2803</v>
      </c>
      <c r="P508" s="155">
        <v>80000</v>
      </c>
      <c r="Q508" s="155">
        <v>0</v>
      </c>
      <c r="R508" s="345">
        <v>0</v>
      </c>
      <c r="S508" s="155">
        <v>12800</v>
      </c>
      <c r="T508" s="155">
        <v>92800</v>
      </c>
      <c r="U508" s="155">
        <v>0</v>
      </c>
      <c r="V508" s="155" t="s">
        <v>1828</v>
      </c>
      <c r="W508" s="155" t="s">
        <v>1821</v>
      </c>
      <c r="X508" s="155">
        <v>0</v>
      </c>
      <c r="Y508" s="155">
        <v>12800</v>
      </c>
      <c r="Z508" s="155">
        <v>0</v>
      </c>
      <c r="AA508" s="156">
        <v>0</v>
      </c>
    </row>
    <row r="509" spans="2:30">
      <c r="B509" s="127" t="s">
        <v>1810</v>
      </c>
      <c r="C509" s="119" t="s">
        <v>1810</v>
      </c>
      <c r="D509" s="119" t="s">
        <v>1810</v>
      </c>
      <c r="F509" s="119" t="s">
        <v>1862</v>
      </c>
      <c r="G509" s="119" t="s">
        <v>1812</v>
      </c>
      <c r="H509" s="119" t="s">
        <v>2850</v>
      </c>
      <c r="I509" s="119" t="s">
        <v>2851</v>
      </c>
      <c r="J509" s="119" t="s">
        <v>2803</v>
      </c>
      <c r="K509" s="119" t="s">
        <v>1816</v>
      </c>
      <c r="L509" s="119" t="s">
        <v>1817</v>
      </c>
      <c r="M509" s="119" t="s">
        <v>1818</v>
      </c>
      <c r="N509" s="119" t="s">
        <v>1819</v>
      </c>
      <c r="O509" s="119" t="s">
        <v>2803</v>
      </c>
      <c r="P509" s="155">
        <v>38500</v>
      </c>
      <c r="Q509" s="155">
        <v>0</v>
      </c>
      <c r="R509" s="345">
        <v>0</v>
      </c>
      <c r="S509" s="155">
        <v>6160</v>
      </c>
      <c r="T509" s="155">
        <v>44660</v>
      </c>
      <c r="U509" s="155">
        <v>0</v>
      </c>
      <c r="V509" s="155" t="s">
        <v>1828</v>
      </c>
      <c r="W509" s="155" t="s">
        <v>1821</v>
      </c>
      <c r="X509" s="155">
        <v>0</v>
      </c>
      <c r="Y509" s="155">
        <v>6160</v>
      </c>
      <c r="Z509" s="155">
        <v>0</v>
      </c>
      <c r="AA509" s="156">
        <v>0</v>
      </c>
    </row>
    <row r="510" spans="2:30">
      <c r="B510" s="127" t="s">
        <v>1810</v>
      </c>
      <c r="C510" s="119" t="s">
        <v>1810</v>
      </c>
      <c r="D510" s="119" t="s">
        <v>1810</v>
      </c>
      <c r="E510" s="119" t="s">
        <v>417</v>
      </c>
      <c r="F510" s="119" t="s">
        <v>417</v>
      </c>
      <c r="G510" s="119" t="s">
        <v>1812</v>
      </c>
      <c r="H510" s="119" t="s">
        <v>2852</v>
      </c>
      <c r="I510" s="119" t="s">
        <v>2853</v>
      </c>
      <c r="J510" s="119" t="s">
        <v>2803</v>
      </c>
      <c r="K510" s="119" t="s">
        <v>1816</v>
      </c>
      <c r="L510" s="119" t="s">
        <v>1817</v>
      </c>
      <c r="M510" s="119" t="s">
        <v>1818</v>
      </c>
      <c r="N510" s="119" t="s">
        <v>1819</v>
      </c>
      <c r="O510" s="119" t="s">
        <v>2803</v>
      </c>
      <c r="P510" s="155">
        <v>23600</v>
      </c>
      <c r="Q510" s="155">
        <v>0</v>
      </c>
      <c r="R510" s="345">
        <v>0</v>
      </c>
      <c r="S510" s="155">
        <v>3776</v>
      </c>
      <c r="T510" s="155">
        <v>27376</v>
      </c>
      <c r="U510" s="155">
        <v>0</v>
      </c>
      <c r="V510" s="155" t="s">
        <v>1828</v>
      </c>
      <c r="W510" s="155" t="s">
        <v>1821</v>
      </c>
      <c r="X510" s="155">
        <v>0</v>
      </c>
      <c r="Y510" s="155">
        <v>3776</v>
      </c>
      <c r="Z510" s="155">
        <v>0</v>
      </c>
      <c r="AA510" s="156">
        <v>0</v>
      </c>
    </row>
    <row r="511" spans="2:30">
      <c r="B511" s="127" t="s">
        <v>1810</v>
      </c>
      <c r="C511" s="119" t="s">
        <v>1810</v>
      </c>
      <c r="D511" s="119" t="s">
        <v>1810</v>
      </c>
      <c r="E511" s="119" t="s">
        <v>425</v>
      </c>
      <c r="F511" s="119" t="s">
        <v>425</v>
      </c>
      <c r="G511" s="119" t="s">
        <v>1812</v>
      </c>
      <c r="H511" s="119" t="s">
        <v>2854</v>
      </c>
      <c r="I511" s="119" t="s">
        <v>2855</v>
      </c>
      <c r="J511" s="119" t="s">
        <v>2856</v>
      </c>
      <c r="K511" s="119" t="s">
        <v>1816</v>
      </c>
      <c r="L511" s="119" t="s">
        <v>1817</v>
      </c>
      <c r="M511" s="119" t="s">
        <v>1818</v>
      </c>
      <c r="N511" s="119" t="s">
        <v>1819</v>
      </c>
      <c r="O511" s="119" t="s">
        <v>2856</v>
      </c>
      <c r="P511" s="155">
        <v>9992.25</v>
      </c>
      <c r="Q511" s="155">
        <v>0</v>
      </c>
      <c r="R511" s="345">
        <v>0</v>
      </c>
      <c r="S511" s="155">
        <v>0</v>
      </c>
      <c r="T511" s="155">
        <v>9992.25</v>
      </c>
      <c r="U511" s="155">
        <v>0</v>
      </c>
      <c r="V511" s="155" t="s">
        <v>1820</v>
      </c>
      <c r="W511" s="155" t="s">
        <v>1821</v>
      </c>
      <c r="X511" s="155">
        <v>0</v>
      </c>
      <c r="Y511" s="155">
        <v>0</v>
      </c>
      <c r="Z511" s="155">
        <v>0</v>
      </c>
      <c r="AA511" s="156">
        <v>0</v>
      </c>
    </row>
    <row r="512" spans="2:30">
      <c r="B512" s="127" t="s">
        <v>1810</v>
      </c>
      <c r="C512" s="119" t="s">
        <v>1810</v>
      </c>
      <c r="D512" s="119" t="s">
        <v>1810</v>
      </c>
      <c r="E512" s="119" t="s">
        <v>425</v>
      </c>
      <c r="F512" s="119" t="s">
        <v>425</v>
      </c>
      <c r="G512" s="119" t="s">
        <v>1812</v>
      </c>
      <c r="H512" s="119" t="s">
        <v>2857</v>
      </c>
      <c r="I512" s="119" t="s">
        <v>2858</v>
      </c>
      <c r="J512" s="119" t="s">
        <v>2825</v>
      </c>
      <c r="K512" s="119" t="s">
        <v>1816</v>
      </c>
      <c r="L512" s="119" t="s">
        <v>1817</v>
      </c>
      <c r="M512" s="119" t="s">
        <v>1818</v>
      </c>
      <c r="N512" s="119" t="s">
        <v>1819</v>
      </c>
      <c r="O512" s="119" t="s">
        <v>2825</v>
      </c>
      <c r="P512" s="155">
        <v>11046.64</v>
      </c>
      <c r="Q512" s="155">
        <v>0</v>
      </c>
      <c r="R512" s="345">
        <v>0</v>
      </c>
      <c r="S512" s="155">
        <v>0</v>
      </c>
      <c r="T512" s="155">
        <v>11046.64</v>
      </c>
      <c r="U512" s="155">
        <v>0</v>
      </c>
      <c r="V512" s="155" t="s">
        <v>1820</v>
      </c>
      <c r="W512" s="155" t="s">
        <v>1821</v>
      </c>
      <c r="X512" s="155">
        <v>0</v>
      </c>
      <c r="Y512" s="155">
        <v>0</v>
      </c>
      <c r="Z512" s="155">
        <v>0</v>
      </c>
      <c r="AA512" s="156">
        <v>0</v>
      </c>
    </row>
    <row r="513" spans="2:27">
      <c r="B513" s="127" t="s">
        <v>1810</v>
      </c>
      <c r="C513" s="119" t="s">
        <v>1810</v>
      </c>
      <c r="D513" s="119" t="s">
        <v>1810</v>
      </c>
      <c r="E513" s="119" t="s">
        <v>429</v>
      </c>
      <c r="F513" s="119" t="s">
        <v>429</v>
      </c>
      <c r="G513" s="119" t="s">
        <v>1812</v>
      </c>
      <c r="H513" s="119" t="s">
        <v>2859</v>
      </c>
      <c r="I513" s="119" t="s">
        <v>2860</v>
      </c>
      <c r="J513" s="119" t="s">
        <v>2839</v>
      </c>
      <c r="K513" s="119" t="s">
        <v>1816</v>
      </c>
      <c r="L513" s="119" t="s">
        <v>1817</v>
      </c>
      <c r="M513" s="119" t="s">
        <v>1818</v>
      </c>
      <c r="N513" s="119" t="s">
        <v>1819</v>
      </c>
      <c r="O513" s="119" t="s">
        <v>2839</v>
      </c>
      <c r="P513" s="155">
        <v>11100.54</v>
      </c>
      <c r="Q513" s="155">
        <v>0</v>
      </c>
      <c r="R513" s="345">
        <v>0</v>
      </c>
      <c r="S513" s="155">
        <v>0</v>
      </c>
      <c r="T513" s="155">
        <v>11100.54</v>
      </c>
      <c r="U513" s="155">
        <v>0</v>
      </c>
      <c r="V513" s="155" t="s">
        <v>1820</v>
      </c>
      <c r="W513" s="155" t="s">
        <v>1821</v>
      </c>
      <c r="X513" s="155">
        <v>0</v>
      </c>
      <c r="Y513" s="155">
        <v>0</v>
      </c>
      <c r="Z513" s="155">
        <v>0</v>
      </c>
      <c r="AA513" s="156">
        <v>0</v>
      </c>
    </row>
    <row r="514" spans="2:27">
      <c r="B514" s="127" t="s">
        <v>1810</v>
      </c>
      <c r="C514" s="119" t="s">
        <v>1810</v>
      </c>
      <c r="D514" s="119" t="s">
        <v>1810</v>
      </c>
      <c r="F514" s="119" t="s">
        <v>2636</v>
      </c>
      <c r="G514" s="119" t="s">
        <v>1812</v>
      </c>
      <c r="H514" s="119" t="s">
        <v>2861</v>
      </c>
      <c r="I514" s="119" t="s">
        <v>2862</v>
      </c>
      <c r="J514" s="119" t="s">
        <v>2831</v>
      </c>
      <c r="K514" s="119" t="s">
        <v>1816</v>
      </c>
      <c r="L514" s="119" t="s">
        <v>1817</v>
      </c>
      <c r="M514" s="119" t="s">
        <v>1818</v>
      </c>
      <c r="N514" s="119" t="s">
        <v>1819</v>
      </c>
      <c r="O514" s="119" t="s">
        <v>2831</v>
      </c>
      <c r="P514" s="155">
        <v>11186.34</v>
      </c>
      <c r="Q514" s="155">
        <v>0</v>
      </c>
      <c r="R514" s="345">
        <v>0</v>
      </c>
      <c r="S514" s="155">
        <v>0</v>
      </c>
      <c r="T514" s="155">
        <v>11186.34</v>
      </c>
      <c r="U514" s="155">
        <v>0</v>
      </c>
      <c r="V514" s="155" t="s">
        <v>1820</v>
      </c>
      <c r="W514" s="155" t="s">
        <v>1821</v>
      </c>
      <c r="X514" s="155">
        <v>0</v>
      </c>
      <c r="Y514" s="155">
        <v>0</v>
      </c>
      <c r="Z514" s="155">
        <v>0</v>
      </c>
      <c r="AA514" s="156">
        <v>0</v>
      </c>
    </row>
    <row r="515" spans="2:27">
      <c r="B515" s="127" t="s">
        <v>1810</v>
      </c>
      <c r="C515" s="119" t="s">
        <v>1810</v>
      </c>
      <c r="D515" s="119" t="s">
        <v>1810</v>
      </c>
      <c r="F515" s="119" t="s">
        <v>2636</v>
      </c>
      <c r="G515" s="119" t="s">
        <v>1812</v>
      </c>
      <c r="H515" s="119" t="s">
        <v>2863</v>
      </c>
      <c r="I515" s="119" t="s">
        <v>2864</v>
      </c>
      <c r="J515" s="119" t="s">
        <v>2800</v>
      </c>
      <c r="K515" s="119" t="s">
        <v>1816</v>
      </c>
      <c r="L515" s="119" t="s">
        <v>1817</v>
      </c>
      <c r="M515" s="119" t="s">
        <v>1818</v>
      </c>
      <c r="N515" s="119" t="s">
        <v>1819</v>
      </c>
      <c r="O515" s="119" t="s">
        <v>2800</v>
      </c>
      <c r="P515" s="155">
        <v>11238.31</v>
      </c>
      <c r="Q515" s="155">
        <v>0</v>
      </c>
      <c r="R515" s="345">
        <v>0</v>
      </c>
      <c r="S515" s="155">
        <v>0</v>
      </c>
      <c r="T515" s="155">
        <v>11238.31</v>
      </c>
      <c r="U515" s="155">
        <v>0</v>
      </c>
      <c r="V515" s="155" t="s">
        <v>1820</v>
      </c>
      <c r="W515" s="155" t="s">
        <v>1821</v>
      </c>
      <c r="X515" s="155">
        <v>0</v>
      </c>
      <c r="Y515" s="155">
        <v>0</v>
      </c>
      <c r="Z515" s="155">
        <v>0</v>
      </c>
      <c r="AA515" s="156">
        <v>0</v>
      </c>
    </row>
    <row r="516" spans="2:27">
      <c r="B516" s="127" t="s">
        <v>1810</v>
      </c>
      <c r="C516" s="119" t="s">
        <v>1810</v>
      </c>
      <c r="D516" s="119" t="s">
        <v>1810</v>
      </c>
      <c r="E516" s="119" t="s">
        <v>425</v>
      </c>
      <c r="F516" s="119" t="s">
        <v>425</v>
      </c>
      <c r="G516" s="119" t="s">
        <v>1812</v>
      </c>
      <c r="H516" s="119" t="s">
        <v>2865</v>
      </c>
      <c r="I516" s="119" t="s">
        <v>2866</v>
      </c>
      <c r="J516" s="119" t="s">
        <v>2856</v>
      </c>
      <c r="K516" s="119" t="s">
        <v>1816</v>
      </c>
      <c r="L516" s="119" t="s">
        <v>1817</v>
      </c>
      <c r="M516" s="119" t="s">
        <v>1818</v>
      </c>
      <c r="N516" s="119" t="s">
        <v>1819</v>
      </c>
      <c r="O516" s="119" t="s">
        <v>2856</v>
      </c>
      <c r="P516" s="155">
        <v>11990.7</v>
      </c>
      <c r="Q516" s="155">
        <v>0</v>
      </c>
      <c r="R516" s="345">
        <v>0</v>
      </c>
      <c r="S516" s="155">
        <v>0</v>
      </c>
      <c r="T516" s="155">
        <v>11990.7</v>
      </c>
      <c r="U516" s="155">
        <v>0</v>
      </c>
      <c r="V516" s="155" t="s">
        <v>1820</v>
      </c>
      <c r="W516" s="155" t="s">
        <v>1821</v>
      </c>
      <c r="X516" s="155">
        <v>0</v>
      </c>
      <c r="Y516" s="155">
        <v>0</v>
      </c>
      <c r="Z516" s="155">
        <v>0</v>
      </c>
      <c r="AA516" s="156">
        <v>0</v>
      </c>
    </row>
    <row r="517" spans="2:27">
      <c r="B517" s="127" t="s">
        <v>1810</v>
      </c>
      <c r="C517" s="119" t="s">
        <v>1810</v>
      </c>
      <c r="D517" s="119" t="s">
        <v>1810</v>
      </c>
      <c r="E517" s="119" t="s">
        <v>1708</v>
      </c>
      <c r="F517" s="119" t="s">
        <v>1708</v>
      </c>
      <c r="G517" s="119" t="s">
        <v>1812</v>
      </c>
      <c r="H517" s="119" t="s">
        <v>2867</v>
      </c>
      <c r="I517" s="119" t="s">
        <v>2868</v>
      </c>
      <c r="J517" s="119" t="s">
        <v>2836</v>
      </c>
      <c r="K517" s="119" t="s">
        <v>1816</v>
      </c>
      <c r="L517" s="119" t="s">
        <v>1817</v>
      </c>
      <c r="M517" s="119" t="s">
        <v>1818</v>
      </c>
      <c r="N517" s="119" t="s">
        <v>1819</v>
      </c>
      <c r="O517" s="119" t="s">
        <v>2836</v>
      </c>
      <c r="P517" s="155">
        <v>12190.92</v>
      </c>
      <c r="Q517" s="155">
        <v>0</v>
      </c>
      <c r="R517" s="345">
        <v>0</v>
      </c>
      <c r="S517" s="155">
        <v>0</v>
      </c>
      <c r="T517" s="155">
        <v>12190.92</v>
      </c>
      <c r="U517" s="155">
        <v>0</v>
      </c>
      <c r="V517" s="155" t="s">
        <v>1820</v>
      </c>
      <c r="W517" s="155" t="s">
        <v>1821</v>
      </c>
      <c r="X517" s="155">
        <v>0</v>
      </c>
      <c r="Y517" s="155">
        <v>0</v>
      </c>
      <c r="Z517" s="155">
        <v>0</v>
      </c>
      <c r="AA517" s="156">
        <v>0</v>
      </c>
    </row>
    <row r="518" spans="2:27">
      <c r="B518" s="127" t="s">
        <v>1810</v>
      </c>
      <c r="C518" s="119" t="s">
        <v>1810</v>
      </c>
      <c r="D518" s="119" t="s">
        <v>1810</v>
      </c>
      <c r="F518" s="119" t="s">
        <v>2636</v>
      </c>
      <c r="G518" s="119" t="s">
        <v>1812</v>
      </c>
      <c r="H518" s="119" t="s">
        <v>2869</v>
      </c>
      <c r="I518" s="119" t="s">
        <v>2870</v>
      </c>
      <c r="J518" s="119" t="s">
        <v>2800</v>
      </c>
      <c r="K518" s="119" t="s">
        <v>1816</v>
      </c>
      <c r="L518" s="119" t="s">
        <v>1817</v>
      </c>
      <c r="M518" s="119" t="s">
        <v>1818</v>
      </c>
      <c r="N518" s="119" t="s">
        <v>1819</v>
      </c>
      <c r="O518" s="119" t="s">
        <v>2800</v>
      </c>
      <c r="P518" s="155">
        <v>12259.98</v>
      </c>
      <c r="Q518" s="155">
        <v>0</v>
      </c>
      <c r="R518" s="345">
        <v>0</v>
      </c>
      <c r="S518" s="155">
        <v>0</v>
      </c>
      <c r="T518" s="155">
        <v>12259.98</v>
      </c>
      <c r="U518" s="155">
        <v>0</v>
      </c>
      <c r="V518" s="155" t="s">
        <v>1820</v>
      </c>
      <c r="W518" s="155" t="s">
        <v>1821</v>
      </c>
      <c r="X518" s="155">
        <v>0</v>
      </c>
      <c r="Y518" s="155">
        <v>0</v>
      </c>
      <c r="Z518" s="155">
        <v>0</v>
      </c>
      <c r="AA518" s="156">
        <v>0</v>
      </c>
    </row>
    <row r="519" spans="2:27">
      <c r="B519" s="127" t="s">
        <v>1810</v>
      </c>
      <c r="C519" s="119" t="s">
        <v>1810</v>
      </c>
      <c r="D519" s="119" t="s">
        <v>1810</v>
      </c>
      <c r="F519" s="119" t="s">
        <v>2636</v>
      </c>
      <c r="G519" s="119" t="s">
        <v>1812</v>
      </c>
      <c r="H519" s="119" t="s">
        <v>2871</v>
      </c>
      <c r="I519" s="119" t="s">
        <v>2872</v>
      </c>
      <c r="J519" s="119" t="s">
        <v>2800</v>
      </c>
      <c r="K519" s="119" t="s">
        <v>1816</v>
      </c>
      <c r="L519" s="119" t="s">
        <v>1817</v>
      </c>
      <c r="M519" s="119" t="s">
        <v>1818</v>
      </c>
      <c r="N519" s="119" t="s">
        <v>1819</v>
      </c>
      <c r="O519" s="119" t="s">
        <v>2800</v>
      </c>
      <c r="P519" s="155">
        <v>12259.98</v>
      </c>
      <c r="Q519" s="155">
        <v>0</v>
      </c>
      <c r="R519" s="345">
        <v>0</v>
      </c>
      <c r="S519" s="155">
        <v>0</v>
      </c>
      <c r="T519" s="155">
        <v>12259.98</v>
      </c>
      <c r="U519" s="155">
        <v>0</v>
      </c>
      <c r="V519" s="155" t="s">
        <v>1820</v>
      </c>
      <c r="W519" s="155" t="s">
        <v>1821</v>
      </c>
      <c r="X519" s="155">
        <v>0</v>
      </c>
      <c r="Y519" s="155">
        <v>0</v>
      </c>
      <c r="Z519" s="155">
        <v>0</v>
      </c>
      <c r="AA519" s="156">
        <v>0</v>
      </c>
    </row>
    <row r="520" spans="2:27">
      <c r="B520" s="127" t="s">
        <v>1810</v>
      </c>
      <c r="C520" s="119" t="s">
        <v>1810</v>
      </c>
      <c r="D520" s="119" t="s">
        <v>1810</v>
      </c>
      <c r="E520" s="119" t="s">
        <v>425</v>
      </c>
      <c r="F520" s="119" t="s">
        <v>425</v>
      </c>
      <c r="G520" s="119" t="s">
        <v>1812</v>
      </c>
      <c r="H520" s="119" t="s">
        <v>2873</v>
      </c>
      <c r="I520" s="119" t="s">
        <v>2874</v>
      </c>
      <c r="J520" s="119" t="s">
        <v>2825</v>
      </c>
      <c r="K520" s="119" t="s">
        <v>1816</v>
      </c>
      <c r="L520" s="119" t="s">
        <v>1817</v>
      </c>
      <c r="M520" s="119" t="s">
        <v>1818</v>
      </c>
      <c r="N520" s="119" t="s">
        <v>1819</v>
      </c>
      <c r="O520" s="119" t="s">
        <v>2825</v>
      </c>
      <c r="P520" s="155">
        <v>13055.12</v>
      </c>
      <c r="Q520" s="155">
        <v>0</v>
      </c>
      <c r="R520" s="345">
        <v>0</v>
      </c>
      <c r="S520" s="155">
        <v>0</v>
      </c>
      <c r="T520" s="155">
        <v>13055.12</v>
      </c>
      <c r="U520" s="155">
        <v>0</v>
      </c>
      <c r="V520" s="155" t="s">
        <v>1820</v>
      </c>
      <c r="W520" s="155" t="s">
        <v>1821</v>
      </c>
      <c r="X520" s="155">
        <v>0</v>
      </c>
      <c r="Y520" s="155">
        <v>0</v>
      </c>
      <c r="Z520" s="155">
        <v>0</v>
      </c>
      <c r="AA520" s="156">
        <v>0</v>
      </c>
    </row>
    <row r="521" spans="2:27">
      <c r="B521" s="127" t="s">
        <v>1810</v>
      </c>
      <c r="C521" s="119" t="s">
        <v>1810</v>
      </c>
      <c r="D521" s="119" t="s">
        <v>1810</v>
      </c>
      <c r="F521" s="119" t="s">
        <v>2636</v>
      </c>
      <c r="G521" s="119" t="s">
        <v>1812</v>
      </c>
      <c r="H521" s="119" t="s">
        <v>2875</v>
      </c>
      <c r="I521" s="119" t="s">
        <v>2876</v>
      </c>
      <c r="J521" s="119" t="s">
        <v>2831</v>
      </c>
      <c r="K521" s="119" t="s">
        <v>1816</v>
      </c>
      <c r="L521" s="119" t="s">
        <v>1817</v>
      </c>
      <c r="M521" s="119" t="s">
        <v>1818</v>
      </c>
      <c r="N521" s="119" t="s">
        <v>1819</v>
      </c>
      <c r="O521" s="119" t="s">
        <v>2831</v>
      </c>
      <c r="P521" s="155">
        <v>13220.22</v>
      </c>
      <c r="Q521" s="155">
        <v>0</v>
      </c>
      <c r="R521" s="345">
        <v>0</v>
      </c>
      <c r="S521" s="155">
        <v>0</v>
      </c>
      <c r="T521" s="155">
        <v>13220.22</v>
      </c>
      <c r="U521" s="155">
        <v>0</v>
      </c>
      <c r="V521" s="155" t="s">
        <v>1820</v>
      </c>
      <c r="W521" s="155" t="s">
        <v>1821</v>
      </c>
      <c r="X521" s="155">
        <v>0</v>
      </c>
      <c r="Y521" s="155">
        <v>0</v>
      </c>
      <c r="Z521" s="155">
        <v>0</v>
      </c>
      <c r="AA521" s="156">
        <v>0</v>
      </c>
    </row>
    <row r="522" spans="2:27">
      <c r="B522" s="127" t="s">
        <v>1810</v>
      </c>
      <c r="C522" s="119" t="s">
        <v>1810</v>
      </c>
      <c r="D522" s="119" t="s">
        <v>1810</v>
      </c>
      <c r="F522" s="119" t="s">
        <v>2636</v>
      </c>
      <c r="G522" s="119" t="s">
        <v>1812</v>
      </c>
      <c r="H522" s="119" t="s">
        <v>2877</v>
      </c>
      <c r="I522" s="119" t="s">
        <v>2878</v>
      </c>
      <c r="J522" s="119" t="s">
        <v>2800</v>
      </c>
      <c r="K522" s="119" t="s">
        <v>1816</v>
      </c>
      <c r="L522" s="119" t="s">
        <v>1817</v>
      </c>
      <c r="M522" s="119" t="s">
        <v>1818</v>
      </c>
      <c r="N522" s="119" t="s">
        <v>1819</v>
      </c>
      <c r="O522" s="119" t="s">
        <v>2800</v>
      </c>
      <c r="P522" s="155">
        <v>13281.64</v>
      </c>
      <c r="Q522" s="155">
        <v>0</v>
      </c>
      <c r="R522" s="345">
        <v>0</v>
      </c>
      <c r="S522" s="155">
        <v>0</v>
      </c>
      <c r="T522" s="155">
        <v>13281.64</v>
      </c>
      <c r="U522" s="155">
        <v>0</v>
      </c>
      <c r="V522" s="155" t="s">
        <v>1820</v>
      </c>
      <c r="W522" s="155" t="s">
        <v>1821</v>
      </c>
      <c r="X522" s="155">
        <v>0</v>
      </c>
      <c r="Y522" s="155">
        <v>0</v>
      </c>
      <c r="Z522" s="155">
        <v>0</v>
      </c>
      <c r="AA522" s="156">
        <v>0</v>
      </c>
    </row>
    <row r="523" spans="2:27">
      <c r="B523" s="127" t="s">
        <v>1810</v>
      </c>
      <c r="C523" s="119" t="s">
        <v>1810</v>
      </c>
      <c r="D523" s="119" t="s">
        <v>1810</v>
      </c>
      <c r="F523" s="119" t="s">
        <v>2636</v>
      </c>
      <c r="G523" s="119" t="s">
        <v>1812</v>
      </c>
      <c r="H523" s="119" t="s">
        <v>2879</v>
      </c>
      <c r="I523" s="119" t="s">
        <v>2880</v>
      </c>
      <c r="J523" s="119" t="s">
        <v>2822</v>
      </c>
      <c r="K523" s="119" t="s">
        <v>1816</v>
      </c>
      <c r="L523" s="119" t="s">
        <v>1817</v>
      </c>
      <c r="M523" s="119" t="s">
        <v>1818</v>
      </c>
      <c r="N523" s="119" t="s">
        <v>1819</v>
      </c>
      <c r="O523" s="119" t="s">
        <v>2822</v>
      </c>
      <c r="P523" s="155">
        <v>13788.84</v>
      </c>
      <c r="Q523" s="155">
        <v>0</v>
      </c>
      <c r="R523" s="345">
        <v>0</v>
      </c>
      <c r="S523" s="155">
        <v>0</v>
      </c>
      <c r="T523" s="155">
        <v>13788.84</v>
      </c>
      <c r="U523" s="155">
        <v>0</v>
      </c>
      <c r="V523" s="155" t="s">
        <v>1820</v>
      </c>
      <c r="W523" s="155" t="s">
        <v>1821</v>
      </c>
      <c r="X523" s="155">
        <v>0</v>
      </c>
      <c r="Y523" s="155">
        <v>0</v>
      </c>
      <c r="Z523" s="155">
        <v>0</v>
      </c>
      <c r="AA523" s="156">
        <v>0</v>
      </c>
    </row>
    <row r="524" spans="2:27">
      <c r="B524" s="127" t="s">
        <v>1810</v>
      </c>
      <c r="C524" s="119" t="s">
        <v>1810</v>
      </c>
      <c r="D524" s="119" t="s">
        <v>1810</v>
      </c>
      <c r="F524" s="119" t="s">
        <v>2636</v>
      </c>
      <c r="G524" s="119" t="s">
        <v>1812</v>
      </c>
      <c r="H524" s="119" t="s">
        <v>2881</v>
      </c>
      <c r="I524" s="119" t="s">
        <v>2882</v>
      </c>
      <c r="J524" s="119" t="s">
        <v>2800</v>
      </c>
      <c r="K524" s="119" t="s">
        <v>1816</v>
      </c>
      <c r="L524" s="119" t="s">
        <v>1817</v>
      </c>
      <c r="M524" s="119" t="s">
        <v>1818</v>
      </c>
      <c r="N524" s="119" t="s">
        <v>1819</v>
      </c>
      <c r="O524" s="119" t="s">
        <v>2800</v>
      </c>
      <c r="P524" s="155">
        <v>14303.31</v>
      </c>
      <c r="Q524" s="155">
        <v>0</v>
      </c>
      <c r="R524" s="345">
        <v>0</v>
      </c>
      <c r="S524" s="155">
        <v>0</v>
      </c>
      <c r="T524" s="155">
        <v>14303.31</v>
      </c>
      <c r="U524" s="155">
        <v>0</v>
      </c>
      <c r="V524" s="155" t="s">
        <v>1820</v>
      </c>
      <c r="W524" s="155" t="s">
        <v>1821</v>
      </c>
      <c r="X524" s="155">
        <v>0</v>
      </c>
      <c r="Y524" s="155">
        <v>0</v>
      </c>
      <c r="Z524" s="155">
        <v>0</v>
      </c>
      <c r="AA524" s="156">
        <v>0</v>
      </c>
    </row>
    <row r="525" spans="2:27">
      <c r="B525" s="127" t="s">
        <v>1810</v>
      </c>
      <c r="C525" s="119" t="s">
        <v>1810</v>
      </c>
      <c r="D525" s="119" t="s">
        <v>1810</v>
      </c>
      <c r="E525" s="119" t="s">
        <v>425</v>
      </c>
      <c r="F525" s="119" t="s">
        <v>425</v>
      </c>
      <c r="G525" s="119" t="s">
        <v>1812</v>
      </c>
      <c r="H525" s="119" t="s">
        <v>2883</v>
      </c>
      <c r="I525" s="119" t="s">
        <v>2884</v>
      </c>
      <c r="J525" s="119" t="s">
        <v>2828</v>
      </c>
      <c r="K525" s="119" t="s">
        <v>1816</v>
      </c>
      <c r="L525" s="119" t="s">
        <v>1817</v>
      </c>
      <c r="M525" s="119" t="s">
        <v>1818</v>
      </c>
      <c r="N525" s="119" t="s">
        <v>1819</v>
      </c>
      <c r="O525" s="119" t="s">
        <v>2828</v>
      </c>
      <c r="P525" s="155">
        <v>14680.3</v>
      </c>
      <c r="Q525" s="155">
        <v>0</v>
      </c>
      <c r="R525" s="345">
        <v>0</v>
      </c>
      <c r="S525" s="155">
        <v>0</v>
      </c>
      <c r="T525" s="155">
        <v>14680.3</v>
      </c>
      <c r="U525" s="155">
        <v>0</v>
      </c>
      <c r="V525" s="155" t="s">
        <v>1820</v>
      </c>
      <c r="W525" s="155" t="s">
        <v>1821</v>
      </c>
      <c r="X525" s="155">
        <v>0</v>
      </c>
      <c r="Y525" s="155">
        <v>0</v>
      </c>
      <c r="Z525" s="155">
        <v>0</v>
      </c>
      <c r="AA525" s="156">
        <v>0</v>
      </c>
    </row>
    <row r="526" spans="2:27">
      <c r="B526" s="127" t="s">
        <v>1810</v>
      </c>
      <c r="C526" s="119" t="s">
        <v>1810</v>
      </c>
      <c r="D526" s="119" t="s">
        <v>1810</v>
      </c>
      <c r="F526" s="119" t="s">
        <v>2636</v>
      </c>
      <c r="G526" s="119" t="s">
        <v>1812</v>
      </c>
      <c r="H526" s="119" t="s">
        <v>2885</v>
      </c>
      <c r="I526" s="119" t="s">
        <v>2886</v>
      </c>
      <c r="J526" s="119" t="s">
        <v>2800</v>
      </c>
      <c r="K526" s="119" t="s">
        <v>1816</v>
      </c>
      <c r="L526" s="119" t="s">
        <v>1817</v>
      </c>
      <c r="M526" s="119" t="s">
        <v>1818</v>
      </c>
      <c r="N526" s="119" t="s">
        <v>1819</v>
      </c>
      <c r="O526" s="119" t="s">
        <v>2800</v>
      </c>
      <c r="P526" s="155">
        <v>14711.98</v>
      </c>
      <c r="Q526" s="155">
        <v>0</v>
      </c>
      <c r="R526" s="345">
        <v>0</v>
      </c>
      <c r="S526" s="155">
        <v>0</v>
      </c>
      <c r="T526" s="155">
        <v>14711.98</v>
      </c>
      <c r="U526" s="155">
        <v>0</v>
      </c>
      <c r="V526" s="155" t="s">
        <v>1820</v>
      </c>
      <c r="W526" s="155" t="s">
        <v>1821</v>
      </c>
      <c r="X526" s="155">
        <v>0</v>
      </c>
      <c r="Y526" s="155">
        <v>0</v>
      </c>
      <c r="Z526" s="155">
        <v>0</v>
      </c>
      <c r="AA526" s="156">
        <v>0</v>
      </c>
    </row>
    <row r="527" spans="2:27">
      <c r="B527" s="127" t="s">
        <v>1810</v>
      </c>
      <c r="C527" s="119" t="s">
        <v>1810</v>
      </c>
      <c r="D527" s="119" t="s">
        <v>1810</v>
      </c>
      <c r="F527" s="119" t="s">
        <v>2636</v>
      </c>
      <c r="G527" s="119" t="s">
        <v>1812</v>
      </c>
      <c r="H527" s="119" t="s">
        <v>2887</v>
      </c>
      <c r="I527" s="119" t="s">
        <v>2888</v>
      </c>
      <c r="J527" s="119" t="s">
        <v>2822</v>
      </c>
      <c r="K527" s="119" t="s">
        <v>1816</v>
      </c>
      <c r="L527" s="119" t="s">
        <v>1817</v>
      </c>
      <c r="M527" s="119" t="s">
        <v>1818</v>
      </c>
      <c r="N527" s="119" t="s">
        <v>1819</v>
      </c>
      <c r="O527" s="119" t="s">
        <v>2822</v>
      </c>
      <c r="P527" s="155">
        <v>14802.72</v>
      </c>
      <c r="Q527" s="155">
        <v>0</v>
      </c>
      <c r="R527" s="345">
        <v>0</v>
      </c>
      <c r="S527" s="155">
        <v>0</v>
      </c>
      <c r="T527" s="155">
        <v>14802.72</v>
      </c>
      <c r="U527" s="155">
        <v>0</v>
      </c>
      <c r="V527" s="155" t="s">
        <v>1820</v>
      </c>
      <c r="W527" s="155" t="s">
        <v>1821</v>
      </c>
      <c r="X527" s="155">
        <v>0</v>
      </c>
      <c r="Y527" s="155">
        <v>0</v>
      </c>
      <c r="Z527" s="155">
        <v>0</v>
      </c>
      <c r="AA527" s="156">
        <v>0</v>
      </c>
    </row>
    <row r="528" spans="2:27">
      <c r="B528" s="127" t="s">
        <v>1810</v>
      </c>
      <c r="C528" s="119" t="s">
        <v>1810</v>
      </c>
      <c r="D528" s="119" t="s">
        <v>1810</v>
      </c>
      <c r="F528" s="119" t="s">
        <v>2636</v>
      </c>
      <c r="G528" s="119" t="s">
        <v>1812</v>
      </c>
      <c r="H528" s="119" t="s">
        <v>2889</v>
      </c>
      <c r="I528" s="119" t="s">
        <v>2890</v>
      </c>
      <c r="J528" s="119" t="s">
        <v>2800</v>
      </c>
      <c r="K528" s="119" t="s">
        <v>1816</v>
      </c>
      <c r="L528" s="119" t="s">
        <v>1817</v>
      </c>
      <c r="M528" s="119" t="s">
        <v>1818</v>
      </c>
      <c r="N528" s="119" t="s">
        <v>1819</v>
      </c>
      <c r="O528" s="119" t="s">
        <v>2800</v>
      </c>
      <c r="P528" s="155">
        <v>15324.97</v>
      </c>
      <c r="Q528" s="155">
        <v>0</v>
      </c>
      <c r="R528" s="345">
        <v>0</v>
      </c>
      <c r="S528" s="155">
        <v>0</v>
      </c>
      <c r="T528" s="155">
        <v>15324.97</v>
      </c>
      <c r="U528" s="155">
        <v>0</v>
      </c>
      <c r="V528" s="155" t="s">
        <v>1820</v>
      </c>
      <c r="W528" s="155" t="s">
        <v>1821</v>
      </c>
      <c r="X528" s="155">
        <v>0</v>
      </c>
      <c r="Y528" s="155">
        <v>0</v>
      </c>
      <c r="Z528" s="155">
        <v>0</v>
      </c>
      <c r="AA528" s="156">
        <v>0</v>
      </c>
    </row>
    <row r="529" spans="2:27">
      <c r="B529" s="127" t="s">
        <v>1810</v>
      </c>
      <c r="C529" s="119" t="s">
        <v>1810</v>
      </c>
      <c r="D529" s="119" t="s">
        <v>1810</v>
      </c>
      <c r="F529" s="119" t="s">
        <v>2636</v>
      </c>
      <c r="G529" s="119" t="s">
        <v>1812</v>
      </c>
      <c r="H529" s="119" t="s">
        <v>2891</v>
      </c>
      <c r="I529" s="119" t="s">
        <v>2892</v>
      </c>
      <c r="J529" s="119" t="s">
        <v>2831</v>
      </c>
      <c r="K529" s="119" t="s">
        <v>1816</v>
      </c>
      <c r="L529" s="119" t="s">
        <v>1817</v>
      </c>
      <c r="M529" s="119" t="s">
        <v>1818</v>
      </c>
      <c r="N529" s="119" t="s">
        <v>1819</v>
      </c>
      <c r="O529" s="119" t="s">
        <v>2831</v>
      </c>
      <c r="P529" s="155">
        <v>15864.26</v>
      </c>
      <c r="Q529" s="155">
        <v>0</v>
      </c>
      <c r="R529" s="345">
        <v>0</v>
      </c>
      <c r="S529" s="155">
        <v>0</v>
      </c>
      <c r="T529" s="155">
        <v>15864.26</v>
      </c>
      <c r="U529" s="155">
        <v>0</v>
      </c>
      <c r="V529" s="155" t="s">
        <v>1820</v>
      </c>
      <c r="W529" s="155" t="s">
        <v>1821</v>
      </c>
      <c r="X529" s="155">
        <v>0</v>
      </c>
      <c r="Y529" s="155">
        <v>0</v>
      </c>
      <c r="Z529" s="155">
        <v>0</v>
      </c>
      <c r="AA529" s="156">
        <v>0</v>
      </c>
    </row>
    <row r="530" spans="2:27">
      <c r="B530" s="127" t="s">
        <v>1810</v>
      </c>
      <c r="C530" s="119" t="s">
        <v>1810</v>
      </c>
      <c r="D530" s="119" t="s">
        <v>1810</v>
      </c>
      <c r="F530" s="119" t="s">
        <v>2636</v>
      </c>
      <c r="G530" s="119" t="s">
        <v>1812</v>
      </c>
      <c r="H530" s="119" t="s">
        <v>2893</v>
      </c>
      <c r="I530" s="119" t="s">
        <v>2894</v>
      </c>
      <c r="J530" s="119" t="s">
        <v>2800</v>
      </c>
      <c r="K530" s="119" t="s">
        <v>1816</v>
      </c>
      <c r="L530" s="119" t="s">
        <v>1817</v>
      </c>
      <c r="M530" s="119" t="s">
        <v>1818</v>
      </c>
      <c r="N530" s="119" t="s">
        <v>1819</v>
      </c>
      <c r="O530" s="119" t="s">
        <v>2800</v>
      </c>
      <c r="P530" s="155">
        <v>15937.97</v>
      </c>
      <c r="Q530" s="155">
        <v>0</v>
      </c>
      <c r="R530" s="345">
        <v>0</v>
      </c>
      <c r="S530" s="155">
        <v>0</v>
      </c>
      <c r="T530" s="155">
        <v>15937.97</v>
      </c>
      <c r="U530" s="155">
        <v>0</v>
      </c>
      <c r="V530" s="155" t="s">
        <v>1820</v>
      </c>
      <c r="W530" s="155" t="s">
        <v>1821</v>
      </c>
      <c r="X530" s="155">
        <v>0</v>
      </c>
      <c r="Y530" s="155">
        <v>0</v>
      </c>
      <c r="Z530" s="155">
        <v>0</v>
      </c>
      <c r="AA530" s="156">
        <v>0</v>
      </c>
    </row>
    <row r="531" spans="2:27">
      <c r="B531" s="127" t="s">
        <v>1810</v>
      </c>
      <c r="C531" s="119" t="s">
        <v>1810</v>
      </c>
      <c r="D531" s="119" t="s">
        <v>1810</v>
      </c>
      <c r="F531" s="119" t="s">
        <v>2636</v>
      </c>
      <c r="G531" s="119" t="s">
        <v>1812</v>
      </c>
      <c r="H531" s="119" t="s">
        <v>2895</v>
      </c>
      <c r="I531" s="119" t="s">
        <v>2896</v>
      </c>
      <c r="J531" s="119" t="s">
        <v>2800</v>
      </c>
      <c r="K531" s="119" t="s">
        <v>1816</v>
      </c>
      <c r="L531" s="119" t="s">
        <v>1817</v>
      </c>
      <c r="M531" s="119" t="s">
        <v>1818</v>
      </c>
      <c r="N531" s="119" t="s">
        <v>1819</v>
      </c>
      <c r="O531" s="119" t="s">
        <v>2800</v>
      </c>
      <c r="P531" s="155">
        <v>16346.64</v>
      </c>
      <c r="Q531" s="155">
        <v>0</v>
      </c>
      <c r="R531" s="345">
        <v>0</v>
      </c>
      <c r="S531" s="155">
        <v>0</v>
      </c>
      <c r="T531" s="155">
        <v>16346.64</v>
      </c>
      <c r="U531" s="155">
        <v>0</v>
      </c>
      <c r="V531" s="155" t="s">
        <v>1820</v>
      </c>
      <c r="W531" s="155" t="s">
        <v>1821</v>
      </c>
      <c r="X531" s="155">
        <v>0</v>
      </c>
      <c r="Y531" s="155">
        <v>0</v>
      </c>
      <c r="Z531" s="155">
        <v>0</v>
      </c>
      <c r="AA531" s="156">
        <v>0</v>
      </c>
    </row>
    <row r="532" spans="2:27">
      <c r="B532" s="127" t="s">
        <v>1810</v>
      </c>
      <c r="C532" s="119" t="s">
        <v>1810</v>
      </c>
      <c r="D532" s="119" t="s">
        <v>1810</v>
      </c>
      <c r="E532" s="119" t="s">
        <v>425</v>
      </c>
      <c r="F532" s="119" t="s">
        <v>425</v>
      </c>
      <c r="G532" s="119" t="s">
        <v>1812</v>
      </c>
      <c r="H532" s="119" t="s">
        <v>2897</v>
      </c>
      <c r="I532" s="119" t="s">
        <v>2898</v>
      </c>
      <c r="J532" s="119" t="s">
        <v>2800</v>
      </c>
      <c r="K532" s="119" t="s">
        <v>1816</v>
      </c>
      <c r="L532" s="119" t="s">
        <v>1817</v>
      </c>
      <c r="M532" s="119" t="s">
        <v>1818</v>
      </c>
      <c r="N532" s="119" t="s">
        <v>1819</v>
      </c>
      <c r="O532" s="119" t="s">
        <v>2800</v>
      </c>
      <c r="P532" s="155">
        <v>16346.64</v>
      </c>
      <c r="Q532" s="155">
        <v>0</v>
      </c>
      <c r="R532" s="345">
        <v>0</v>
      </c>
      <c r="S532" s="155">
        <v>0</v>
      </c>
      <c r="T532" s="155">
        <v>16346.64</v>
      </c>
      <c r="U532" s="155">
        <v>0</v>
      </c>
      <c r="V532" s="155" t="s">
        <v>1820</v>
      </c>
      <c r="W532" s="155" t="s">
        <v>1821</v>
      </c>
      <c r="X532" s="155">
        <v>0</v>
      </c>
      <c r="Y532" s="155">
        <v>0</v>
      </c>
      <c r="Z532" s="155">
        <v>0</v>
      </c>
      <c r="AA532" s="156">
        <v>0</v>
      </c>
    </row>
    <row r="533" spans="2:27">
      <c r="B533" s="127" t="s">
        <v>1810</v>
      </c>
      <c r="C533" s="119" t="s">
        <v>1810</v>
      </c>
      <c r="D533" s="119" t="s">
        <v>1810</v>
      </c>
      <c r="F533" s="119" t="s">
        <v>2636</v>
      </c>
      <c r="G533" s="119" t="s">
        <v>1812</v>
      </c>
      <c r="H533" s="119" t="s">
        <v>2899</v>
      </c>
      <c r="I533" s="119" t="s">
        <v>2900</v>
      </c>
      <c r="J533" s="119" t="s">
        <v>2800</v>
      </c>
      <c r="K533" s="119" t="s">
        <v>1816</v>
      </c>
      <c r="L533" s="119" t="s">
        <v>1817</v>
      </c>
      <c r="M533" s="119" t="s">
        <v>1818</v>
      </c>
      <c r="N533" s="119" t="s">
        <v>1819</v>
      </c>
      <c r="O533" s="119" t="s">
        <v>2800</v>
      </c>
      <c r="P533" s="155">
        <v>16346.64</v>
      </c>
      <c r="Q533" s="155">
        <v>0</v>
      </c>
      <c r="R533" s="345">
        <v>0</v>
      </c>
      <c r="S533" s="155">
        <v>0</v>
      </c>
      <c r="T533" s="155">
        <v>16346.64</v>
      </c>
      <c r="U533" s="155">
        <v>0</v>
      </c>
      <c r="V533" s="155" t="s">
        <v>1820</v>
      </c>
      <c r="W533" s="155" t="s">
        <v>1821</v>
      </c>
      <c r="X533" s="155">
        <v>0</v>
      </c>
      <c r="Y533" s="155">
        <v>0</v>
      </c>
      <c r="Z533" s="155">
        <v>0</v>
      </c>
      <c r="AA533" s="156">
        <v>0</v>
      </c>
    </row>
    <row r="534" spans="2:27">
      <c r="B534" s="127" t="s">
        <v>1810</v>
      </c>
      <c r="C534" s="119" t="s">
        <v>1810</v>
      </c>
      <c r="D534" s="119" t="s">
        <v>1810</v>
      </c>
      <c r="F534" s="119" t="s">
        <v>2636</v>
      </c>
      <c r="G534" s="119" t="s">
        <v>1812</v>
      </c>
      <c r="H534" s="119" t="s">
        <v>2901</v>
      </c>
      <c r="I534" s="119" t="s">
        <v>2902</v>
      </c>
      <c r="J534" s="119" t="s">
        <v>2831</v>
      </c>
      <c r="K534" s="119" t="s">
        <v>1816</v>
      </c>
      <c r="L534" s="119" t="s">
        <v>1817</v>
      </c>
      <c r="M534" s="119" t="s">
        <v>1818</v>
      </c>
      <c r="N534" s="119" t="s">
        <v>1819</v>
      </c>
      <c r="O534" s="119" t="s">
        <v>2831</v>
      </c>
      <c r="P534" s="155">
        <v>16677.82</v>
      </c>
      <c r="Q534" s="155">
        <v>0</v>
      </c>
      <c r="R534" s="345">
        <v>0</v>
      </c>
      <c r="S534" s="155">
        <v>0</v>
      </c>
      <c r="T534" s="155">
        <v>16677.82</v>
      </c>
      <c r="U534" s="155">
        <v>0</v>
      </c>
      <c r="V534" s="155" t="s">
        <v>1820</v>
      </c>
      <c r="W534" s="155" t="s">
        <v>1821</v>
      </c>
      <c r="X534" s="155">
        <v>0</v>
      </c>
      <c r="Y534" s="155">
        <v>0</v>
      </c>
      <c r="Z534" s="155">
        <v>0</v>
      </c>
      <c r="AA534" s="156">
        <v>0</v>
      </c>
    </row>
    <row r="535" spans="2:27">
      <c r="B535" s="127" t="s">
        <v>1810</v>
      </c>
      <c r="C535" s="119" t="s">
        <v>1810</v>
      </c>
      <c r="D535" s="119" t="s">
        <v>1810</v>
      </c>
      <c r="E535" s="119" t="s">
        <v>1822</v>
      </c>
      <c r="F535" s="119" t="s">
        <v>1822</v>
      </c>
      <c r="G535" s="119" t="s">
        <v>1812</v>
      </c>
      <c r="H535" s="119" t="s">
        <v>2903</v>
      </c>
      <c r="I535" s="119" t="s">
        <v>2904</v>
      </c>
      <c r="J535" s="119" t="s">
        <v>2905</v>
      </c>
      <c r="K535" s="119" t="s">
        <v>1816</v>
      </c>
      <c r="L535" s="119" t="s">
        <v>1817</v>
      </c>
      <c r="M535" s="119" t="s">
        <v>1818</v>
      </c>
      <c r="N535" s="119" t="s">
        <v>1819</v>
      </c>
      <c r="O535" s="119" t="s">
        <v>2905</v>
      </c>
      <c r="P535" s="155">
        <v>16848.36</v>
      </c>
      <c r="Q535" s="155">
        <v>0</v>
      </c>
      <c r="R535" s="345">
        <v>0</v>
      </c>
      <c r="S535" s="155">
        <v>0</v>
      </c>
      <c r="T535" s="155">
        <v>16848.36</v>
      </c>
      <c r="U535" s="155">
        <v>0</v>
      </c>
      <c r="V535" s="155" t="s">
        <v>1820</v>
      </c>
      <c r="W535" s="155" t="s">
        <v>1821</v>
      </c>
      <c r="X535" s="155">
        <v>0</v>
      </c>
      <c r="Y535" s="155">
        <v>0</v>
      </c>
      <c r="Z535" s="155">
        <v>0</v>
      </c>
      <c r="AA535" s="156">
        <v>0</v>
      </c>
    </row>
    <row r="536" spans="2:27">
      <c r="B536" s="127" t="s">
        <v>1810</v>
      </c>
      <c r="C536" s="119" t="s">
        <v>1810</v>
      </c>
      <c r="D536" s="119" t="s">
        <v>1810</v>
      </c>
      <c r="E536" s="119" t="s">
        <v>425</v>
      </c>
      <c r="F536" s="119" t="s">
        <v>425</v>
      </c>
      <c r="G536" s="119" t="s">
        <v>1812</v>
      </c>
      <c r="H536" s="119" t="s">
        <v>2906</v>
      </c>
      <c r="I536" s="119" t="s">
        <v>2907</v>
      </c>
      <c r="J536" s="119" t="s">
        <v>2856</v>
      </c>
      <c r="K536" s="119" t="s">
        <v>1816</v>
      </c>
      <c r="L536" s="119" t="s">
        <v>1817</v>
      </c>
      <c r="M536" s="119" t="s">
        <v>1818</v>
      </c>
      <c r="N536" s="119" t="s">
        <v>1819</v>
      </c>
      <c r="O536" s="119" t="s">
        <v>2856</v>
      </c>
      <c r="P536" s="155">
        <v>16986.830000000002</v>
      </c>
      <c r="Q536" s="155">
        <v>0</v>
      </c>
      <c r="R536" s="345">
        <v>0</v>
      </c>
      <c r="S536" s="155">
        <v>0</v>
      </c>
      <c r="T536" s="155">
        <v>16986.830000000002</v>
      </c>
      <c r="U536" s="155">
        <v>0</v>
      </c>
      <c r="V536" s="155" t="s">
        <v>1820</v>
      </c>
      <c r="W536" s="155" t="s">
        <v>1821</v>
      </c>
      <c r="X536" s="155">
        <v>0</v>
      </c>
      <c r="Y536" s="155">
        <v>0</v>
      </c>
      <c r="Z536" s="155">
        <v>0</v>
      </c>
      <c r="AA536" s="156">
        <v>0</v>
      </c>
    </row>
    <row r="537" spans="2:27">
      <c r="B537" s="127" t="s">
        <v>1810</v>
      </c>
      <c r="C537" s="119" t="s">
        <v>1810</v>
      </c>
      <c r="D537" s="119" t="s">
        <v>1810</v>
      </c>
      <c r="E537" s="119" t="s">
        <v>425</v>
      </c>
      <c r="F537" s="119" t="s">
        <v>425</v>
      </c>
      <c r="G537" s="119" t="s">
        <v>1812</v>
      </c>
      <c r="H537" s="119" t="s">
        <v>2908</v>
      </c>
      <c r="I537" s="119" t="s">
        <v>2909</v>
      </c>
      <c r="J537" s="119" t="s">
        <v>2825</v>
      </c>
      <c r="K537" s="119" t="s">
        <v>1816</v>
      </c>
      <c r="L537" s="119" t="s">
        <v>1817</v>
      </c>
      <c r="M537" s="119" t="s">
        <v>1818</v>
      </c>
      <c r="N537" s="119" t="s">
        <v>1819</v>
      </c>
      <c r="O537" s="119" t="s">
        <v>2825</v>
      </c>
      <c r="P537" s="155">
        <v>17072.080000000002</v>
      </c>
      <c r="Q537" s="155">
        <v>0</v>
      </c>
      <c r="R537" s="345">
        <v>0</v>
      </c>
      <c r="S537" s="155">
        <v>0</v>
      </c>
      <c r="T537" s="155">
        <v>17072.080000000002</v>
      </c>
      <c r="U537" s="155">
        <v>0</v>
      </c>
      <c r="V537" s="155" t="s">
        <v>1820</v>
      </c>
      <c r="W537" s="155" t="s">
        <v>1821</v>
      </c>
      <c r="X537" s="155">
        <v>0</v>
      </c>
      <c r="Y537" s="155">
        <v>0</v>
      </c>
      <c r="Z537" s="155">
        <v>0</v>
      </c>
      <c r="AA537" s="156">
        <v>0</v>
      </c>
    </row>
    <row r="538" spans="2:27">
      <c r="B538" s="127" t="s">
        <v>1810</v>
      </c>
      <c r="C538" s="119" t="s">
        <v>1810</v>
      </c>
      <c r="D538" s="119" t="s">
        <v>1810</v>
      </c>
      <c r="E538" s="119" t="s">
        <v>2223</v>
      </c>
      <c r="F538" s="119" t="s">
        <v>2223</v>
      </c>
      <c r="G538" s="119" t="s">
        <v>1812</v>
      </c>
      <c r="H538" s="119" t="s">
        <v>2910</v>
      </c>
      <c r="I538" s="119" t="s">
        <v>2911</v>
      </c>
      <c r="J538" s="119" t="s">
        <v>2912</v>
      </c>
      <c r="K538" s="119" t="s">
        <v>1816</v>
      </c>
      <c r="L538" s="119" t="s">
        <v>1817</v>
      </c>
      <c r="M538" s="119" t="s">
        <v>1818</v>
      </c>
      <c r="N538" s="119" t="s">
        <v>1819</v>
      </c>
      <c r="O538" s="119" t="s">
        <v>2912</v>
      </c>
      <c r="P538" s="155">
        <v>17081.86</v>
      </c>
      <c r="Q538" s="155">
        <v>0</v>
      </c>
      <c r="R538" s="345">
        <v>0</v>
      </c>
      <c r="S538" s="155">
        <v>0</v>
      </c>
      <c r="T538" s="155">
        <v>17081.86</v>
      </c>
      <c r="U538" s="155">
        <v>0</v>
      </c>
      <c r="V538" s="155" t="s">
        <v>1820</v>
      </c>
      <c r="W538" s="155" t="s">
        <v>1821</v>
      </c>
      <c r="X538" s="155">
        <v>0</v>
      </c>
      <c r="Y538" s="155">
        <v>0</v>
      </c>
      <c r="Z538" s="155">
        <v>0</v>
      </c>
      <c r="AA538" s="156">
        <v>0</v>
      </c>
    </row>
    <row r="539" spans="2:27">
      <c r="B539" s="127" t="s">
        <v>1810</v>
      </c>
      <c r="C539" s="119" t="s">
        <v>1810</v>
      </c>
      <c r="D539" s="119" t="s">
        <v>1810</v>
      </c>
      <c r="E539" s="119" t="s">
        <v>425</v>
      </c>
      <c r="F539" s="119" t="s">
        <v>425</v>
      </c>
      <c r="G539" s="119" t="s">
        <v>1812</v>
      </c>
      <c r="H539" s="119" t="s">
        <v>2913</v>
      </c>
      <c r="I539" s="119" t="s">
        <v>2914</v>
      </c>
      <c r="J539" s="119" t="s">
        <v>2828</v>
      </c>
      <c r="K539" s="119" t="s">
        <v>1816</v>
      </c>
      <c r="L539" s="119" t="s">
        <v>1817</v>
      </c>
      <c r="M539" s="119" t="s">
        <v>1818</v>
      </c>
      <c r="N539" s="119" t="s">
        <v>1819</v>
      </c>
      <c r="O539" s="119" t="s">
        <v>2828</v>
      </c>
      <c r="P539" s="155">
        <v>17330.91</v>
      </c>
      <c r="Q539" s="155">
        <v>0</v>
      </c>
      <c r="R539" s="345">
        <v>0</v>
      </c>
      <c r="S539" s="155">
        <v>0</v>
      </c>
      <c r="T539" s="155">
        <v>17330.91</v>
      </c>
      <c r="U539" s="155">
        <v>0</v>
      </c>
      <c r="V539" s="155" t="s">
        <v>1820</v>
      </c>
      <c r="W539" s="155" t="s">
        <v>1821</v>
      </c>
      <c r="X539" s="155">
        <v>0</v>
      </c>
      <c r="Y539" s="155">
        <v>0</v>
      </c>
      <c r="Z539" s="155">
        <v>0</v>
      </c>
      <c r="AA539" s="156">
        <v>0</v>
      </c>
    </row>
    <row r="540" spans="2:27">
      <c r="B540" s="127" t="s">
        <v>1810</v>
      </c>
      <c r="C540" s="119" t="s">
        <v>1810</v>
      </c>
      <c r="D540" s="119" t="s">
        <v>1810</v>
      </c>
      <c r="E540" s="119" t="s">
        <v>1833</v>
      </c>
      <c r="F540" s="119" t="s">
        <v>1833</v>
      </c>
      <c r="G540" s="119" t="s">
        <v>1812</v>
      </c>
      <c r="H540" s="119" t="s">
        <v>2915</v>
      </c>
      <c r="I540" s="119" t="s">
        <v>2916</v>
      </c>
      <c r="J540" s="119" t="s">
        <v>2800</v>
      </c>
      <c r="K540" s="119" t="s">
        <v>1816</v>
      </c>
      <c r="L540" s="119" t="s">
        <v>1817</v>
      </c>
      <c r="M540" s="119" t="s">
        <v>1818</v>
      </c>
      <c r="N540" s="119" t="s">
        <v>1819</v>
      </c>
      <c r="O540" s="119" t="s">
        <v>2800</v>
      </c>
      <c r="P540" s="155">
        <v>17571.41</v>
      </c>
      <c r="Q540" s="155">
        <v>0</v>
      </c>
      <c r="R540" s="345">
        <v>0</v>
      </c>
      <c r="S540" s="155">
        <v>2811.42</v>
      </c>
      <c r="T540" s="155">
        <v>20382.830000000002</v>
      </c>
      <c r="U540" s="155">
        <v>997.53</v>
      </c>
      <c r="V540" s="155" t="s">
        <v>1820</v>
      </c>
      <c r="W540" s="155" t="s">
        <v>1821</v>
      </c>
      <c r="X540" s="155">
        <v>0</v>
      </c>
      <c r="Y540" s="155">
        <v>137.59</v>
      </c>
      <c r="Z540" s="155">
        <v>0</v>
      </c>
      <c r="AA540" s="156">
        <v>0</v>
      </c>
    </row>
    <row r="541" spans="2:27">
      <c r="B541" s="127" t="s">
        <v>1810</v>
      </c>
      <c r="C541" s="119" t="s">
        <v>1810</v>
      </c>
      <c r="D541" s="119" t="s">
        <v>1810</v>
      </c>
      <c r="F541" s="119" t="s">
        <v>2636</v>
      </c>
      <c r="G541" s="119" t="s">
        <v>1812</v>
      </c>
      <c r="H541" s="119" t="s">
        <v>2917</v>
      </c>
      <c r="I541" s="119" t="s">
        <v>2918</v>
      </c>
      <c r="J541" s="119" t="s">
        <v>2800</v>
      </c>
      <c r="K541" s="119" t="s">
        <v>1816</v>
      </c>
      <c r="L541" s="119" t="s">
        <v>1817</v>
      </c>
      <c r="M541" s="119" t="s">
        <v>1818</v>
      </c>
      <c r="N541" s="119" t="s">
        <v>1819</v>
      </c>
      <c r="O541" s="119" t="s">
        <v>2800</v>
      </c>
      <c r="P541" s="155">
        <v>18185.64</v>
      </c>
      <c r="Q541" s="155">
        <v>0</v>
      </c>
      <c r="R541" s="345">
        <v>0</v>
      </c>
      <c r="S541" s="155">
        <v>0</v>
      </c>
      <c r="T541" s="155">
        <v>18185.64</v>
      </c>
      <c r="U541" s="155">
        <v>0</v>
      </c>
      <c r="V541" s="155" t="s">
        <v>1820</v>
      </c>
      <c r="W541" s="155" t="s">
        <v>1821</v>
      </c>
      <c r="X541" s="155">
        <v>0</v>
      </c>
      <c r="Y541" s="155">
        <v>0</v>
      </c>
      <c r="Z541" s="155">
        <v>0</v>
      </c>
      <c r="AA541" s="156">
        <v>0</v>
      </c>
    </row>
    <row r="542" spans="2:27">
      <c r="B542" s="127" t="s">
        <v>1810</v>
      </c>
      <c r="C542" s="119" t="s">
        <v>1810</v>
      </c>
      <c r="D542" s="119" t="s">
        <v>1810</v>
      </c>
      <c r="F542" s="119" t="s">
        <v>2636</v>
      </c>
      <c r="G542" s="119" t="s">
        <v>1812</v>
      </c>
      <c r="H542" s="119" t="s">
        <v>2919</v>
      </c>
      <c r="I542" s="119" t="s">
        <v>2920</v>
      </c>
      <c r="J542" s="119" t="s">
        <v>2831</v>
      </c>
      <c r="K542" s="119" t="s">
        <v>1816</v>
      </c>
      <c r="L542" s="119" t="s">
        <v>1817</v>
      </c>
      <c r="M542" s="119" t="s">
        <v>1818</v>
      </c>
      <c r="N542" s="119" t="s">
        <v>1819</v>
      </c>
      <c r="O542" s="119" t="s">
        <v>2831</v>
      </c>
      <c r="P542" s="155">
        <v>18304.919999999998</v>
      </c>
      <c r="Q542" s="155">
        <v>0</v>
      </c>
      <c r="R542" s="345">
        <v>0</v>
      </c>
      <c r="S542" s="155">
        <v>0</v>
      </c>
      <c r="T542" s="155">
        <v>18304.919999999998</v>
      </c>
      <c r="U542" s="155">
        <v>0</v>
      </c>
      <c r="V542" s="155" t="s">
        <v>1820</v>
      </c>
      <c r="W542" s="155" t="s">
        <v>1821</v>
      </c>
      <c r="X542" s="155">
        <v>0</v>
      </c>
      <c r="Y542" s="155">
        <v>0</v>
      </c>
      <c r="Z542" s="155">
        <v>0</v>
      </c>
      <c r="AA542" s="156">
        <v>0</v>
      </c>
    </row>
    <row r="543" spans="2:27">
      <c r="B543" s="127" t="s">
        <v>1810</v>
      </c>
      <c r="C543" s="119" t="s">
        <v>1810</v>
      </c>
      <c r="D543" s="119" t="s">
        <v>1810</v>
      </c>
      <c r="E543" s="119" t="s">
        <v>425</v>
      </c>
      <c r="F543" s="119" t="s">
        <v>425</v>
      </c>
      <c r="G543" s="119" t="s">
        <v>1812</v>
      </c>
      <c r="H543" s="119" t="s">
        <v>2921</v>
      </c>
      <c r="I543" s="119" t="s">
        <v>2922</v>
      </c>
      <c r="J543" s="119" t="s">
        <v>2825</v>
      </c>
      <c r="K543" s="119" t="s">
        <v>1816</v>
      </c>
      <c r="L543" s="119" t="s">
        <v>1817</v>
      </c>
      <c r="M543" s="119" t="s">
        <v>1818</v>
      </c>
      <c r="N543" s="119" t="s">
        <v>1819</v>
      </c>
      <c r="O543" s="119" t="s">
        <v>2825</v>
      </c>
      <c r="P543" s="155">
        <v>18478.02</v>
      </c>
      <c r="Q543" s="155">
        <v>0</v>
      </c>
      <c r="R543" s="345">
        <v>0</v>
      </c>
      <c r="S543" s="155">
        <v>0</v>
      </c>
      <c r="T543" s="155">
        <v>18478.02</v>
      </c>
      <c r="U543" s="155">
        <v>0</v>
      </c>
      <c r="V543" s="155" t="s">
        <v>1820</v>
      </c>
      <c r="W543" s="155" t="s">
        <v>1821</v>
      </c>
      <c r="X543" s="155">
        <v>0</v>
      </c>
      <c r="Y543" s="155">
        <v>0</v>
      </c>
      <c r="Z543" s="155">
        <v>0</v>
      </c>
      <c r="AA543" s="156">
        <v>0</v>
      </c>
    </row>
    <row r="544" spans="2:27">
      <c r="B544" s="127" t="s">
        <v>1810</v>
      </c>
      <c r="C544" s="119" t="s">
        <v>1810</v>
      </c>
      <c r="D544" s="119" t="s">
        <v>1810</v>
      </c>
      <c r="F544" s="119" t="s">
        <v>2636</v>
      </c>
      <c r="G544" s="119" t="s">
        <v>1812</v>
      </c>
      <c r="H544" s="119" t="s">
        <v>2923</v>
      </c>
      <c r="I544" s="119" t="s">
        <v>2924</v>
      </c>
      <c r="J544" s="119" t="s">
        <v>2822</v>
      </c>
      <c r="K544" s="119" t="s">
        <v>1816</v>
      </c>
      <c r="L544" s="119" t="s">
        <v>1817</v>
      </c>
      <c r="M544" s="119" t="s">
        <v>1818</v>
      </c>
      <c r="N544" s="119" t="s">
        <v>1819</v>
      </c>
      <c r="O544" s="119" t="s">
        <v>2822</v>
      </c>
      <c r="P544" s="155">
        <v>19263.82</v>
      </c>
      <c r="Q544" s="155">
        <v>0</v>
      </c>
      <c r="R544" s="345">
        <v>0</v>
      </c>
      <c r="S544" s="155">
        <v>0</v>
      </c>
      <c r="T544" s="155">
        <v>19263.82</v>
      </c>
      <c r="U544" s="155">
        <v>0</v>
      </c>
      <c r="V544" s="155" t="s">
        <v>1820</v>
      </c>
      <c r="W544" s="155" t="s">
        <v>1821</v>
      </c>
      <c r="X544" s="155">
        <v>0</v>
      </c>
      <c r="Y544" s="155">
        <v>0</v>
      </c>
      <c r="Z544" s="155">
        <v>0</v>
      </c>
      <c r="AA544" s="156">
        <v>0</v>
      </c>
    </row>
    <row r="545" spans="2:27">
      <c r="B545" s="127" t="s">
        <v>1810</v>
      </c>
      <c r="C545" s="119" t="s">
        <v>1810</v>
      </c>
      <c r="D545" s="119" t="s">
        <v>1810</v>
      </c>
      <c r="E545" s="119" t="s">
        <v>429</v>
      </c>
      <c r="F545" s="119" t="s">
        <v>429</v>
      </c>
      <c r="G545" s="119" t="s">
        <v>1812</v>
      </c>
      <c r="H545" s="119" t="s">
        <v>2925</v>
      </c>
      <c r="I545" s="119" t="s">
        <v>2926</v>
      </c>
      <c r="J545" s="119" t="s">
        <v>2927</v>
      </c>
      <c r="K545" s="119" t="s">
        <v>1816</v>
      </c>
      <c r="L545" s="119" t="s">
        <v>1817</v>
      </c>
      <c r="M545" s="119" t="s">
        <v>1818</v>
      </c>
      <c r="N545" s="119" t="s">
        <v>1819</v>
      </c>
      <c r="O545" s="119" t="s">
        <v>2927</v>
      </c>
      <c r="P545" s="155">
        <v>19448.59</v>
      </c>
      <c r="Q545" s="155">
        <v>0</v>
      </c>
      <c r="R545" s="345">
        <v>0</v>
      </c>
      <c r="S545" s="155">
        <v>0</v>
      </c>
      <c r="T545" s="155">
        <v>19448.59</v>
      </c>
      <c r="U545" s="155">
        <v>0</v>
      </c>
      <c r="V545" s="155" t="s">
        <v>1820</v>
      </c>
      <c r="W545" s="155" t="s">
        <v>1821</v>
      </c>
      <c r="X545" s="155">
        <v>0</v>
      </c>
      <c r="Y545" s="155">
        <v>0</v>
      </c>
      <c r="Z545" s="155">
        <v>0</v>
      </c>
      <c r="AA545" s="156">
        <v>0</v>
      </c>
    </row>
    <row r="546" spans="2:27">
      <c r="B546" s="127" t="s">
        <v>1810</v>
      </c>
      <c r="C546" s="119" t="s">
        <v>1810</v>
      </c>
      <c r="D546" s="119" t="s">
        <v>1810</v>
      </c>
      <c r="E546" s="119" t="s">
        <v>425</v>
      </c>
      <c r="F546" s="119" t="s">
        <v>425</v>
      </c>
      <c r="G546" s="119" t="s">
        <v>1812</v>
      </c>
      <c r="H546" s="119" t="s">
        <v>2928</v>
      </c>
      <c r="I546" s="119" t="s">
        <v>2929</v>
      </c>
      <c r="J546" s="119" t="s">
        <v>2856</v>
      </c>
      <c r="K546" s="119" t="s">
        <v>1816</v>
      </c>
      <c r="L546" s="119" t="s">
        <v>1817</v>
      </c>
      <c r="M546" s="119" t="s">
        <v>1818</v>
      </c>
      <c r="N546" s="119" t="s">
        <v>1819</v>
      </c>
      <c r="O546" s="119" t="s">
        <v>2856</v>
      </c>
      <c r="P546" s="155">
        <v>19584.810000000001</v>
      </c>
      <c r="Q546" s="155">
        <v>0</v>
      </c>
      <c r="R546" s="345">
        <v>0</v>
      </c>
      <c r="S546" s="155">
        <v>0</v>
      </c>
      <c r="T546" s="155">
        <v>19584.810000000001</v>
      </c>
      <c r="U546" s="155">
        <v>0</v>
      </c>
      <c r="V546" s="155" t="s">
        <v>1820</v>
      </c>
      <c r="W546" s="155" t="s">
        <v>1821</v>
      </c>
      <c r="X546" s="155">
        <v>0</v>
      </c>
      <c r="Y546" s="155">
        <v>0</v>
      </c>
      <c r="Z546" s="155">
        <v>0</v>
      </c>
      <c r="AA546" s="156">
        <v>0</v>
      </c>
    </row>
    <row r="547" spans="2:27">
      <c r="B547" s="127" t="s">
        <v>1810</v>
      </c>
      <c r="C547" s="119" t="s">
        <v>1810</v>
      </c>
      <c r="D547" s="119" t="s">
        <v>1810</v>
      </c>
      <c r="E547" s="119" t="s">
        <v>2930</v>
      </c>
      <c r="F547" s="119" t="s">
        <v>2930</v>
      </c>
      <c r="G547" s="119" t="s">
        <v>1812</v>
      </c>
      <c r="H547" s="119" t="s">
        <v>2931</v>
      </c>
      <c r="I547" s="119" t="s">
        <v>2932</v>
      </c>
      <c r="J547" s="119" t="s">
        <v>2836</v>
      </c>
      <c r="K547" s="119" t="s">
        <v>1816</v>
      </c>
      <c r="L547" s="119" t="s">
        <v>1817</v>
      </c>
      <c r="M547" s="119" t="s">
        <v>1818</v>
      </c>
      <c r="N547" s="119" t="s">
        <v>1819</v>
      </c>
      <c r="O547" s="119" t="s">
        <v>2836</v>
      </c>
      <c r="P547" s="155">
        <v>19911.84</v>
      </c>
      <c r="Q547" s="155">
        <v>0</v>
      </c>
      <c r="R547" s="345">
        <v>0</v>
      </c>
      <c r="S547" s="155">
        <v>0</v>
      </c>
      <c r="T547" s="155">
        <v>19911.84</v>
      </c>
      <c r="U547" s="155">
        <v>0</v>
      </c>
      <c r="V547" s="155" t="s">
        <v>1820</v>
      </c>
      <c r="W547" s="155" t="s">
        <v>1821</v>
      </c>
      <c r="X547" s="155">
        <v>0</v>
      </c>
      <c r="Y547" s="155">
        <v>0</v>
      </c>
      <c r="Z547" s="155">
        <v>0</v>
      </c>
      <c r="AA547" s="156">
        <v>0</v>
      </c>
    </row>
    <row r="548" spans="2:27">
      <c r="B548" s="127" t="s">
        <v>1810</v>
      </c>
      <c r="C548" s="119" t="s">
        <v>1810</v>
      </c>
      <c r="D548" s="119" t="s">
        <v>1810</v>
      </c>
      <c r="E548" s="119" t="s">
        <v>2930</v>
      </c>
      <c r="F548" s="119" t="s">
        <v>2930</v>
      </c>
      <c r="G548" s="119" t="s">
        <v>1812</v>
      </c>
      <c r="H548" s="119" t="s">
        <v>2933</v>
      </c>
      <c r="I548" s="119" t="s">
        <v>2934</v>
      </c>
      <c r="J548" s="119" t="s">
        <v>2836</v>
      </c>
      <c r="K548" s="119" t="s">
        <v>1816</v>
      </c>
      <c r="L548" s="119" t="s">
        <v>1817</v>
      </c>
      <c r="M548" s="119" t="s">
        <v>1818</v>
      </c>
      <c r="N548" s="119" t="s">
        <v>1819</v>
      </c>
      <c r="O548" s="119" t="s">
        <v>2836</v>
      </c>
      <c r="P548" s="155">
        <v>19911.84</v>
      </c>
      <c r="Q548" s="155">
        <v>0</v>
      </c>
      <c r="R548" s="345">
        <v>0</v>
      </c>
      <c r="S548" s="155">
        <v>0</v>
      </c>
      <c r="T548" s="155">
        <v>19911.84</v>
      </c>
      <c r="U548" s="155">
        <v>0</v>
      </c>
      <c r="V548" s="155" t="s">
        <v>1820</v>
      </c>
      <c r="W548" s="155" t="s">
        <v>1821</v>
      </c>
      <c r="X548" s="155">
        <v>0</v>
      </c>
      <c r="Y548" s="155">
        <v>0</v>
      </c>
      <c r="Z548" s="155">
        <v>0</v>
      </c>
      <c r="AA548" s="156">
        <v>0</v>
      </c>
    </row>
    <row r="549" spans="2:27">
      <c r="B549" s="127" t="s">
        <v>1810</v>
      </c>
      <c r="C549" s="119" t="s">
        <v>1810</v>
      </c>
      <c r="D549" s="119" t="s">
        <v>1810</v>
      </c>
      <c r="E549" s="119" t="s">
        <v>425</v>
      </c>
      <c r="F549" s="119" t="s">
        <v>425</v>
      </c>
      <c r="G549" s="119" t="s">
        <v>1812</v>
      </c>
      <c r="H549" s="119" t="s">
        <v>2935</v>
      </c>
      <c r="I549" s="119" t="s">
        <v>2936</v>
      </c>
      <c r="J549" s="119" t="s">
        <v>2800</v>
      </c>
      <c r="K549" s="119" t="s">
        <v>1816</v>
      </c>
      <c r="L549" s="119" t="s">
        <v>1817</v>
      </c>
      <c r="M549" s="119" t="s">
        <v>1818</v>
      </c>
      <c r="N549" s="119" t="s">
        <v>1819</v>
      </c>
      <c r="O549" s="119" t="s">
        <v>2800</v>
      </c>
      <c r="P549" s="155">
        <v>20024.63</v>
      </c>
      <c r="Q549" s="155">
        <v>0</v>
      </c>
      <c r="R549" s="345">
        <v>0</v>
      </c>
      <c r="S549" s="155">
        <v>0</v>
      </c>
      <c r="T549" s="155">
        <v>20024.63</v>
      </c>
      <c r="U549" s="155">
        <v>0</v>
      </c>
      <c r="V549" s="155" t="s">
        <v>1820</v>
      </c>
      <c r="W549" s="155" t="s">
        <v>1821</v>
      </c>
      <c r="X549" s="155">
        <v>0</v>
      </c>
      <c r="Y549" s="155">
        <v>0</v>
      </c>
      <c r="Z549" s="155">
        <v>0</v>
      </c>
      <c r="AA549" s="156">
        <v>0</v>
      </c>
    </row>
    <row r="550" spans="2:27">
      <c r="B550" s="127" t="s">
        <v>1810</v>
      </c>
      <c r="C550" s="119" t="s">
        <v>1810</v>
      </c>
      <c r="D550" s="119" t="s">
        <v>1810</v>
      </c>
      <c r="E550" s="119" t="s">
        <v>425</v>
      </c>
      <c r="F550" s="119" t="s">
        <v>425</v>
      </c>
      <c r="G550" s="119" t="s">
        <v>1812</v>
      </c>
      <c r="H550" s="119" t="s">
        <v>2937</v>
      </c>
      <c r="I550" s="119" t="s">
        <v>2938</v>
      </c>
      <c r="J550" s="119" t="s">
        <v>2800</v>
      </c>
      <c r="K550" s="119" t="s">
        <v>1816</v>
      </c>
      <c r="L550" s="119" t="s">
        <v>1817</v>
      </c>
      <c r="M550" s="119" t="s">
        <v>1818</v>
      </c>
      <c r="N550" s="119" t="s">
        <v>1819</v>
      </c>
      <c r="O550" s="119" t="s">
        <v>2800</v>
      </c>
      <c r="P550" s="155">
        <v>20024.63</v>
      </c>
      <c r="Q550" s="155">
        <v>0</v>
      </c>
      <c r="R550" s="345">
        <v>0</v>
      </c>
      <c r="S550" s="155">
        <v>0</v>
      </c>
      <c r="T550" s="155">
        <v>20024.63</v>
      </c>
      <c r="U550" s="155">
        <v>0</v>
      </c>
      <c r="V550" s="155" t="s">
        <v>1820</v>
      </c>
      <c r="W550" s="155" t="s">
        <v>1821</v>
      </c>
      <c r="X550" s="155">
        <v>0</v>
      </c>
      <c r="Y550" s="155">
        <v>0</v>
      </c>
      <c r="Z550" s="155">
        <v>0</v>
      </c>
      <c r="AA550" s="156">
        <v>0</v>
      </c>
    </row>
    <row r="551" spans="2:27">
      <c r="B551" s="127" t="s">
        <v>1810</v>
      </c>
      <c r="C551" s="119" t="s">
        <v>1810</v>
      </c>
      <c r="D551" s="119" t="s">
        <v>1810</v>
      </c>
      <c r="F551" s="119" t="s">
        <v>2636</v>
      </c>
      <c r="G551" s="119" t="s">
        <v>1812</v>
      </c>
      <c r="H551" s="119" t="s">
        <v>2939</v>
      </c>
      <c r="I551" s="119" t="s">
        <v>2940</v>
      </c>
      <c r="J551" s="119" t="s">
        <v>2800</v>
      </c>
      <c r="K551" s="119" t="s">
        <v>1816</v>
      </c>
      <c r="L551" s="119" t="s">
        <v>1817</v>
      </c>
      <c r="M551" s="119" t="s">
        <v>1818</v>
      </c>
      <c r="N551" s="119" t="s">
        <v>1819</v>
      </c>
      <c r="O551" s="119" t="s">
        <v>2800</v>
      </c>
      <c r="P551" s="155">
        <v>20228.97</v>
      </c>
      <c r="Q551" s="155">
        <v>0</v>
      </c>
      <c r="R551" s="345">
        <v>0</v>
      </c>
      <c r="S551" s="155">
        <v>0</v>
      </c>
      <c r="T551" s="155">
        <v>20228.97</v>
      </c>
      <c r="U551" s="155">
        <v>0</v>
      </c>
      <c r="V551" s="155" t="s">
        <v>1820</v>
      </c>
      <c r="W551" s="155" t="s">
        <v>1821</v>
      </c>
      <c r="X551" s="155">
        <v>0</v>
      </c>
      <c r="Y551" s="155">
        <v>0</v>
      </c>
      <c r="Z551" s="155">
        <v>0</v>
      </c>
      <c r="AA551" s="156">
        <v>0</v>
      </c>
    </row>
    <row r="552" spans="2:27">
      <c r="B552" s="127" t="s">
        <v>1810</v>
      </c>
      <c r="C552" s="119" t="s">
        <v>1810</v>
      </c>
      <c r="D552" s="119" t="s">
        <v>1810</v>
      </c>
      <c r="F552" s="119" t="s">
        <v>2636</v>
      </c>
      <c r="G552" s="119" t="s">
        <v>1812</v>
      </c>
      <c r="H552" s="119" t="s">
        <v>2941</v>
      </c>
      <c r="I552" s="119" t="s">
        <v>2942</v>
      </c>
      <c r="J552" s="119" t="s">
        <v>2800</v>
      </c>
      <c r="K552" s="119" t="s">
        <v>1816</v>
      </c>
      <c r="L552" s="119" t="s">
        <v>1817</v>
      </c>
      <c r="M552" s="119" t="s">
        <v>1818</v>
      </c>
      <c r="N552" s="119" t="s">
        <v>1819</v>
      </c>
      <c r="O552" s="119" t="s">
        <v>2800</v>
      </c>
      <c r="P552" s="155">
        <v>20228.97</v>
      </c>
      <c r="Q552" s="155">
        <v>0</v>
      </c>
      <c r="R552" s="345">
        <v>0</v>
      </c>
      <c r="S552" s="155">
        <v>0</v>
      </c>
      <c r="T552" s="155">
        <v>20228.97</v>
      </c>
      <c r="U552" s="155">
        <v>0</v>
      </c>
      <c r="V552" s="155" t="s">
        <v>1820</v>
      </c>
      <c r="W552" s="155" t="s">
        <v>1821</v>
      </c>
      <c r="X552" s="155">
        <v>0</v>
      </c>
      <c r="Y552" s="155">
        <v>0</v>
      </c>
      <c r="Z552" s="155">
        <v>0</v>
      </c>
      <c r="AA552" s="156">
        <v>0</v>
      </c>
    </row>
    <row r="553" spans="2:27">
      <c r="B553" s="127" t="s">
        <v>1810</v>
      </c>
      <c r="C553" s="119" t="s">
        <v>1810</v>
      </c>
      <c r="D553" s="119" t="s">
        <v>1810</v>
      </c>
      <c r="E553" s="119" t="s">
        <v>2223</v>
      </c>
      <c r="F553" s="119" t="s">
        <v>2223</v>
      </c>
      <c r="G553" s="119" t="s">
        <v>1812</v>
      </c>
      <c r="H553" s="119" t="s">
        <v>2943</v>
      </c>
      <c r="I553" s="119" t="s">
        <v>2944</v>
      </c>
      <c r="J553" s="119" t="s">
        <v>2945</v>
      </c>
      <c r="K553" s="119" t="s">
        <v>1816</v>
      </c>
      <c r="L553" s="119" t="s">
        <v>1817</v>
      </c>
      <c r="M553" s="119" t="s">
        <v>1818</v>
      </c>
      <c r="N553" s="119" t="s">
        <v>1819</v>
      </c>
      <c r="O553" s="119" t="s">
        <v>2945</v>
      </c>
      <c r="P553" s="155">
        <v>20862.77</v>
      </c>
      <c r="Q553" s="155">
        <v>0</v>
      </c>
      <c r="R553" s="345">
        <v>0</v>
      </c>
      <c r="S553" s="155">
        <v>0</v>
      </c>
      <c r="T553" s="155">
        <v>20862.77</v>
      </c>
      <c r="U553" s="155">
        <v>0</v>
      </c>
      <c r="V553" s="155" t="s">
        <v>1820</v>
      </c>
      <c r="W553" s="155" t="s">
        <v>1821</v>
      </c>
      <c r="X553" s="155">
        <v>0</v>
      </c>
      <c r="Y553" s="155">
        <v>0</v>
      </c>
      <c r="Z553" s="155">
        <v>0</v>
      </c>
      <c r="AA553" s="156">
        <v>0</v>
      </c>
    </row>
    <row r="554" spans="2:27">
      <c r="B554" s="127" t="s">
        <v>1810</v>
      </c>
      <c r="C554" s="119" t="s">
        <v>1810</v>
      </c>
      <c r="D554" s="119" t="s">
        <v>1810</v>
      </c>
      <c r="E554" s="119" t="s">
        <v>429</v>
      </c>
      <c r="F554" s="119" t="s">
        <v>429</v>
      </c>
      <c r="G554" s="119" t="s">
        <v>1812</v>
      </c>
      <c r="H554" s="119" t="s">
        <v>2946</v>
      </c>
      <c r="I554" s="119" t="s">
        <v>2947</v>
      </c>
      <c r="J554" s="119" t="s">
        <v>2800</v>
      </c>
      <c r="K554" s="119" t="s">
        <v>1816</v>
      </c>
      <c r="L554" s="119" t="s">
        <v>1817</v>
      </c>
      <c r="M554" s="119" t="s">
        <v>1818</v>
      </c>
      <c r="N554" s="119" t="s">
        <v>1819</v>
      </c>
      <c r="O554" s="119" t="s">
        <v>2800</v>
      </c>
      <c r="P554" s="155">
        <v>22987.46</v>
      </c>
      <c r="Q554" s="155">
        <v>0</v>
      </c>
      <c r="R554" s="345">
        <v>0</v>
      </c>
      <c r="S554" s="155">
        <v>0</v>
      </c>
      <c r="T554" s="155">
        <v>22987.46</v>
      </c>
      <c r="U554" s="155">
        <v>0</v>
      </c>
      <c r="V554" s="155" t="s">
        <v>1820</v>
      </c>
      <c r="W554" s="155" t="s">
        <v>1821</v>
      </c>
      <c r="X554" s="155">
        <v>0</v>
      </c>
      <c r="Y554" s="155">
        <v>0</v>
      </c>
      <c r="Z554" s="155">
        <v>0</v>
      </c>
      <c r="AA554" s="156">
        <v>0</v>
      </c>
    </row>
    <row r="555" spans="2:27">
      <c r="B555" s="127" t="s">
        <v>1810</v>
      </c>
      <c r="C555" s="119" t="s">
        <v>1810</v>
      </c>
      <c r="D555" s="119" t="s">
        <v>1810</v>
      </c>
      <c r="E555" s="119" t="s">
        <v>429</v>
      </c>
      <c r="F555" s="119" t="s">
        <v>429</v>
      </c>
      <c r="G555" s="119" t="s">
        <v>1812</v>
      </c>
      <c r="H555" s="119" t="s">
        <v>2948</v>
      </c>
      <c r="I555" s="119" t="s">
        <v>2949</v>
      </c>
      <c r="J555" s="119" t="s">
        <v>2803</v>
      </c>
      <c r="K555" s="119" t="s">
        <v>1816</v>
      </c>
      <c r="L555" s="119" t="s">
        <v>1817</v>
      </c>
      <c r="M555" s="119" t="s">
        <v>1818</v>
      </c>
      <c r="N555" s="119" t="s">
        <v>1819</v>
      </c>
      <c r="O555" s="119" t="s">
        <v>2803</v>
      </c>
      <c r="P555" s="155">
        <v>23071.5</v>
      </c>
      <c r="Q555" s="155">
        <v>0</v>
      </c>
      <c r="R555" s="345">
        <v>0</v>
      </c>
      <c r="S555" s="155">
        <v>0</v>
      </c>
      <c r="T555" s="155">
        <v>23071.5</v>
      </c>
      <c r="U555" s="155">
        <v>0</v>
      </c>
      <c r="V555" s="155" t="s">
        <v>1820</v>
      </c>
      <c r="W555" s="155" t="s">
        <v>1821</v>
      </c>
      <c r="X555" s="155">
        <v>0</v>
      </c>
      <c r="Y555" s="155">
        <v>0</v>
      </c>
      <c r="Z555" s="155">
        <v>0</v>
      </c>
      <c r="AA555" s="156">
        <v>0</v>
      </c>
    </row>
    <row r="556" spans="2:27">
      <c r="B556" s="127" t="s">
        <v>1810</v>
      </c>
      <c r="C556" s="119" t="s">
        <v>1810</v>
      </c>
      <c r="D556" s="119" t="s">
        <v>1810</v>
      </c>
      <c r="F556" s="119" t="s">
        <v>2636</v>
      </c>
      <c r="G556" s="119" t="s">
        <v>1812</v>
      </c>
      <c r="H556" s="119" t="s">
        <v>2950</v>
      </c>
      <c r="I556" s="119" t="s">
        <v>2951</v>
      </c>
      <c r="J556" s="119" t="s">
        <v>2800</v>
      </c>
      <c r="K556" s="119" t="s">
        <v>1816</v>
      </c>
      <c r="L556" s="119" t="s">
        <v>1817</v>
      </c>
      <c r="M556" s="119" t="s">
        <v>1818</v>
      </c>
      <c r="N556" s="119" t="s">
        <v>1819</v>
      </c>
      <c r="O556" s="119" t="s">
        <v>2800</v>
      </c>
      <c r="P556" s="155">
        <v>23498.3</v>
      </c>
      <c r="Q556" s="155">
        <v>0</v>
      </c>
      <c r="R556" s="345">
        <v>0</v>
      </c>
      <c r="S556" s="155">
        <v>0</v>
      </c>
      <c r="T556" s="155">
        <v>23498.3</v>
      </c>
      <c r="U556" s="155">
        <v>0</v>
      </c>
      <c r="V556" s="155" t="s">
        <v>1820</v>
      </c>
      <c r="W556" s="155" t="s">
        <v>1821</v>
      </c>
      <c r="X556" s="155">
        <v>0</v>
      </c>
      <c r="Y556" s="155">
        <v>0</v>
      </c>
      <c r="Z556" s="155">
        <v>0</v>
      </c>
      <c r="AA556" s="156">
        <v>0</v>
      </c>
    </row>
    <row r="557" spans="2:27">
      <c r="B557" s="127" t="s">
        <v>1810</v>
      </c>
      <c r="C557" s="119" t="s">
        <v>1810</v>
      </c>
      <c r="D557" s="119" t="s">
        <v>1810</v>
      </c>
      <c r="F557" s="119" t="s">
        <v>2636</v>
      </c>
      <c r="G557" s="119" t="s">
        <v>1812</v>
      </c>
      <c r="H557" s="119" t="s">
        <v>2952</v>
      </c>
      <c r="I557" s="119" t="s">
        <v>2953</v>
      </c>
      <c r="J557" s="119" t="s">
        <v>2839</v>
      </c>
      <c r="K557" s="119" t="s">
        <v>1816</v>
      </c>
      <c r="L557" s="119" t="s">
        <v>1817</v>
      </c>
      <c r="M557" s="119" t="s">
        <v>1818</v>
      </c>
      <c r="N557" s="119" t="s">
        <v>1819</v>
      </c>
      <c r="O557" s="119" t="s">
        <v>2839</v>
      </c>
      <c r="P557" s="155">
        <v>24219.360000000001</v>
      </c>
      <c r="Q557" s="155">
        <v>0</v>
      </c>
      <c r="R557" s="345">
        <v>0</v>
      </c>
      <c r="S557" s="155">
        <v>0</v>
      </c>
      <c r="T557" s="155">
        <v>24219.360000000001</v>
      </c>
      <c r="U557" s="155">
        <v>0</v>
      </c>
      <c r="V557" s="155" t="s">
        <v>1820</v>
      </c>
      <c r="W557" s="155" t="s">
        <v>1821</v>
      </c>
      <c r="X557" s="155">
        <v>0</v>
      </c>
      <c r="Y557" s="155">
        <v>0</v>
      </c>
      <c r="Z557" s="155">
        <v>0</v>
      </c>
      <c r="AA557" s="156">
        <v>0</v>
      </c>
    </row>
    <row r="558" spans="2:27">
      <c r="B558" s="127" t="s">
        <v>1810</v>
      </c>
      <c r="C558" s="119" t="s">
        <v>1810</v>
      </c>
      <c r="D558" s="119" t="s">
        <v>1810</v>
      </c>
      <c r="F558" s="119" t="s">
        <v>2636</v>
      </c>
      <c r="G558" s="119" t="s">
        <v>1812</v>
      </c>
      <c r="H558" s="119" t="s">
        <v>2954</v>
      </c>
      <c r="I558" s="119" t="s">
        <v>2955</v>
      </c>
      <c r="J558" s="119" t="s">
        <v>2800</v>
      </c>
      <c r="K558" s="119" t="s">
        <v>1816</v>
      </c>
      <c r="L558" s="119" t="s">
        <v>1817</v>
      </c>
      <c r="M558" s="119" t="s">
        <v>1818</v>
      </c>
      <c r="N558" s="119" t="s">
        <v>1819</v>
      </c>
      <c r="O558" s="119" t="s">
        <v>2800</v>
      </c>
      <c r="P558" s="155">
        <v>24519.96</v>
      </c>
      <c r="Q558" s="155">
        <v>0</v>
      </c>
      <c r="R558" s="345">
        <v>0</v>
      </c>
      <c r="S558" s="155">
        <v>0</v>
      </c>
      <c r="T558" s="155">
        <v>24519.96</v>
      </c>
      <c r="U558" s="155">
        <v>0</v>
      </c>
      <c r="V558" s="155" t="s">
        <v>1820</v>
      </c>
      <c r="W558" s="155" t="s">
        <v>1821</v>
      </c>
      <c r="X558" s="155">
        <v>0</v>
      </c>
      <c r="Y558" s="155">
        <v>0</v>
      </c>
      <c r="Z558" s="155">
        <v>0</v>
      </c>
      <c r="AA558" s="156">
        <v>0</v>
      </c>
    </row>
    <row r="559" spans="2:27">
      <c r="B559" s="127" t="s">
        <v>1810</v>
      </c>
      <c r="C559" s="119" t="s">
        <v>1810</v>
      </c>
      <c r="D559" s="119" t="s">
        <v>1810</v>
      </c>
      <c r="F559" s="119" t="s">
        <v>2636</v>
      </c>
      <c r="G559" s="119" t="s">
        <v>1812</v>
      </c>
      <c r="H559" s="119" t="s">
        <v>2956</v>
      </c>
      <c r="I559" s="119" t="s">
        <v>2957</v>
      </c>
      <c r="J559" s="119" t="s">
        <v>2800</v>
      </c>
      <c r="K559" s="119" t="s">
        <v>1816</v>
      </c>
      <c r="L559" s="119" t="s">
        <v>1817</v>
      </c>
      <c r="M559" s="119" t="s">
        <v>1818</v>
      </c>
      <c r="N559" s="119" t="s">
        <v>1819</v>
      </c>
      <c r="O559" s="119" t="s">
        <v>2800</v>
      </c>
      <c r="P559" s="155">
        <v>24519.96</v>
      </c>
      <c r="Q559" s="155">
        <v>0</v>
      </c>
      <c r="R559" s="345">
        <v>0</v>
      </c>
      <c r="S559" s="155">
        <v>0</v>
      </c>
      <c r="T559" s="155">
        <v>24519.96</v>
      </c>
      <c r="U559" s="155">
        <v>0</v>
      </c>
      <c r="V559" s="155" t="s">
        <v>1820</v>
      </c>
      <c r="W559" s="155" t="s">
        <v>1821</v>
      </c>
      <c r="X559" s="155">
        <v>0</v>
      </c>
      <c r="Y559" s="155">
        <v>0</v>
      </c>
      <c r="Z559" s="155">
        <v>0</v>
      </c>
      <c r="AA559" s="156">
        <v>0</v>
      </c>
    </row>
    <row r="560" spans="2:27">
      <c r="B560" s="127" t="s">
        <v>1810</v>
      </c>
      <c r="C560" s="119" t="s">
        <v>1810</v>
      </c>
      <c r="D560" s="119" t="s">
        <v>1810</v>
      </c>
      <c r="F560" s="119" t="s">
        <v>2636</v>
      </c>
      <c r="G560" s="119" t="s">
        <v>1812</v>
      </c>
      <c r="H560" s="119" t="s">
        <v>2958</v>
      </c>
      <c r="I560" s="119" t="s">
        <v>2959</v>
      </c>
      <c r="J560" s="119" t="s">
        <v>2831</v>
      </c>
      <c r="K560" s="119" t="s">
        <v>1816</v>
      </c>
      <c r="L560" s="119" t="s">
        <v>1817</v>
      </c>
      <c r="M560" s="119" t="s">
        <v>1818</v>
      </c>
      <c r="N560" s="119" t="s">
        <v>1819</v>
      </c>
      <c r="O560" s="119" t="s">
        <v>2831</v>
      </c>
      <c r="P560" s="155">
        <v>25423.5</v>
      </c>
      <c r="Q560" s="155">
        <v>0</v>
      </c>
      <c r="R560" s="345">
        <v>0</v>
      </c>
      <c r="S560" s="155">
        <v>0</v>
      </c>
      <c r="T560" s="155">
        <v>25423.5</v>
      </c>
      <c r="U560" s="155">
        <v>0</v>
      </c>
      <c r="V560" s="155" t="s">
        <v>1820</v>
      </c>
      <c r="W560" s="155" t="s">
        <v>1821</v>
      </c>
      <c r="X560" s="155">
        <v>0</v>
      </c>
      <c r="Y560" s="155">
        <v>0</v>
      </c>
      <c r="Z560" s="155">
        <v>0</v>
      </c>
      <c r="AA560" s="156">
        <v>0</v>
      </c>
    </row>
    <row r="561" spans="2:27">
      <c r="B561" s="127" t="s">
        <v>1810</v>
      </c>
      <c r="C561" s="119" t="s">
        <v>1810</v>
      </c>
      <c r="D561" s="119" t="s">
        <v>1810</v>
      </c>
      <c r="E561" s="119" t="s">
        <v>1825</v>
      </c>
      <c r="F561" s="119" t="s">
        <v>1825</v>
      </c>
      <c r="G561" s="119" t="s">
        <v>1812</v>
      </c>
      <c r="H561" s="119" t="s">
        <v>2960</v>
      </c>
      <c r="I561" s="119" t="s">
        <v>2961</v>
      </c>
      <c r="J561" s="119" t="s">
        <v>2828</v>
      </c>
      <c r="K561" s="119" t="s">
        <v>1816</v>
      </c>
      <c r="L561" s="119" t="s">
        <v>1817</v>
      </c>
      <c r="M561" s="119" t="s">
        <v>1818</v>
      </c>
      <c r="N561" s="119" t="s">
        <v>1819</v>
      </c>
      <c r="O561" s="119" t="s">
        <v>2828</v>
      </c>
      <c r="P561" s="155">
        <v>53800</v>
      </c>
      <c r="Q561" s="155">
        <v>0</v>
      </c>
      <c r="R561" s="345">
        <v>0</v>
      </c>
      <c r="S561" s="155">
        <v>8608</v>
      </c>
      <c r="T561" s="155">
        <v>62408</v>
      </c>
      <c r="U561" s="155">
        <v>0</v>
      </c>
      <c r="V561" s="155" t="s">
        <v>1828</v>
      </c>
      <c r="W561" s="155" t="s">
        <v>1821</v>
      </c>
      <c r="X561" s="155">
        <v>0</v>
      </c>
      <c r="Y561" s="155">
        <v>8608</v>
      </c>
      <c r="Z561" s="155">
        <v>0</v>
      </c>
      <c r="AA561" s="156">
        <v>0</v>
      </c>
    </row>
    <row r="562" spans="2:27">
      <c r="B562" s="127" t="s">
        <v>1810</v>
      </c>
      <c r="C562" s="119" t="s">
        <v>1810</v>
      </c>
      <c r="D562" s="119" t="s">
        <v>1810</v>
      </c>
      <c r="E562" s="119" t="s">
        <v>429</v>
      </c>
      <c r="F562" s="119" t="s">
        <v>429</v>
      </c>
      <c r="G562" s="119" t="s">
        <v>1812</v>
      </c>
      <c r="H562" s="119" t="s">
        <v>2962</v>
      </c>
      <c r="I562" s="119" t="s">
        <v>2963</v>
      </c>
      <c r="J562" s="119" t="s">
        <v>2964</v>
      </c>
      <c r="K562" s="119" t="s">
        <v>1816</v>
      </c>
      <c r="L562" s="119" t="s">
        <v>1817</v>
      </c>
      <c r="M562" s="119" t="s">
        <v>1818</v>
      </c>
      <c r="N562" s="119" t="s">
        <v>1819</v>
      </c>
      <c r="O562" s="119" t="s">
        <v>2964</v>
      </c>
      <c r="P562" s="155">
        <v>25470.14</v>
      </c>
      <c r="Q562" s="155">
        <v>0</v>
      </c>
      <c r="R562" s="345">
        <v>0</v>
      </c>
      <c r="S562" s="155">
        <v>0</v>
      </c>
      <c r="T562" s="155">
        <v>25470.14</v>
      </c>
      <c r="U562" s="155">
        <v>0</v>
      </c>
      <c r="V562" s="155" t="s">
        <v>1820</v>
      </c>
      <c r="W562" s="155" t="s">
        <v>1821</v>
      </c>
      <c r="X562" s="155">
        <v>0</v>
      </c>
      <c r="Y562" s="155">
        <v>0</v>
      </c>
      <c r="Z562" s="155">
        <v>0</v>
      </c>
      <c r="AA562" s="156">
        <v>0</v>
      </c>
    </row>
    <row r="563" spans="2:27">
      <c r="B563" s="127" t="s">
        <v>1810</v>
      </c>
      <c r="C563" s="119" t="s">
        <v>1810</v>
      </c>
      <c r="D563" s="119" t="s">
        <v>1810</v>
      </c>
      <c r="E563" s="119" t="s">
        <v>425</v>
      </c>
      <c r="F563" s="119" t="s">
        <v>425</v>
      </c>
      <c r="G563" s="119" t="s">
        <v>1812</v>
      </c>
      <c r="H563" s="119" t="s">
        <v>2965</v>
      </c>
      <c r="I563" s="119" t="s">
        <v>2966</v>
      </c>
      <c r="J563" s="119" t="s">
        <v>2800</v>
      </c>
      <c r="K563" s="119" t="s">
        <v>1816</v>
      </c>
      <c r="L563" s="119" t="s">
        <v>1817</v>
      </c>
      <c r="M563" s="119" t="s">
        <v>1818</v>
      </c>
      <c r="N563" s="119" t="s">
        <v>1819</v>
      </c>
      <c r="O563" s="119" t="s">
        <v>2800</v>
      </c>
      <c r="P563" s="155">
        <v>25541.63</v>
      </c>
      <c r="Q563" s="155">
        <v>0</v>
      </c>
      <c r="R563" s="345">
        <v>0</v>
      </c>
      <c r="S563" s="155">
        <v>0</v>
      </c>
      <c r="T563" s="155">
        <v>25541.63</v>
      </c>
      <c r="U563" s="155">
        <v>0</v>
      </c>
      <c r="V563" s="155" t="s">
        <v>1820</v>
      </c>
      <c r="W563" s="155" t="s">
        <v>1821</v>
      </c>
      <c r="X563" s="155">
        <v>0</v>
      </c>
      <c r="Y563" s="155">
        <v>0</v>
      </c>
      <c r="Z563" s="155">
        <v>0</v>
      </c>
      <c r="AA563" s="156">
        <v>0</v>
      </c>
    </row>
    <row r="564" spans="2:27">
      <c r="B564" s="127" t="s">
        <v>1810</v>
      </c>
      <c r="C564" s="119" t="s">
        <v>1810</v>
      </c>
      <c r="D564" s="119" t="s">
        <v>1810</v>
      </c>
      <c r="F564" s="119" t="s">
        <v>2636</v>
      </c>
      <c r="G564" s="119" t="s">
        <v>1812</v>
      </c>
      <c r="H564" s="119" t="s">
        <v>2967</v>
      </c>
      <c r="I564" s="119" t="s">
        <v>2968</v>
      </c>
      <c r="J564" s="119" t="s">
        <v>2800</v>
      </c>
      <c r="K564" s="119" t="s">
        <v>1816</v>
      </c>
      <c r="L564" s="119" t="s">
        <v>1817</v>
      </c>
      <c r="M564" s="119" t="s">
        <v>1818</v>
      </c>
      <c r="N564" s="119" t="s">
        <v>1819</v>
      </c>
      <c r="O564" s="119" t="s">
        <v>2800</v>
      </c>
      <c r="P564" s="155">
        <v>25541.63</v>
      </c>
      <c r="Q564" s="155">
        <v>0</v>
      </c>
      <c r="R564" s="345">
        <v>0</v>
      </c>
      <c r="S564" s="155">
        <v>0</v>
      </c>
      <c r="T564" s="155">
        <v>25541.63</v>
      </c>
      <c r="U564" s="155">
        <v>0</v>
      </c>
      <c r="V564" s="155" t="s">
        <v>1820</v>
      </c>
      <c r="W564" s="155" t="s">
        <v>1821</v>
      </c>
      <c r="X564" s="155">
        <v>0</v>
      </c>
      <c r="Y564" s="155">
        <v>0</v>
      </c>
      <c r="Z564" s="155">
        <v>0</v>
      </c>
      <c r="AA564" s="156">
        <v>0</v>
      </c>
    </row>
    <row r="565" spans="2:27">
      <c r="B565" s="127" t="s">
        <v>1810</v>
      </c>
      <c r="C565" s="119" t="s">
        <v>1810</v>
      </c>
      <c r="D565" s="119" t="s">
        <v>1810</v>
      </c>
      <c r="E565" s="119" t="s">
        <v>2969</v>
      </c>
      <c r="F565" s="119" t="s">
        <v>2969</v>
      </c>
      <c r="G565" s="119" t="s">
        <v>1812</v>
      </c>
      <c r="H565" s="119" t="s">
        <v>2970</v>
      </c>
      <c r="I565" s="119" t="s">
        <v>2971</v>
      </c>
      <c r="J565" s="119" t="s">
        <v>2905</v>
      </c>
      <c r="K565" s="119" t="s">
        <v>1816</v>
      </c>
      <c r="L565" s="119" t="s">
        <v>1817</v>
      </c>
      <c r="M565" s="119" t="s">
        <v>1818</v>
      </c>
      <c r="N565" s="119" t="s">
        <v>1819</v>
      </c>
      <c r="O565" s="119" t="s">
        <v>2905</v>
      </c>
      <c r="P565" s="155">
        <v>25768.080000000002</v>
      </c>
      <c r="Q565" s="155">
        <v>0</v>
      </c>
      <c r="R565" s="345">
        <v>0</v>
      </c>
      <c r="S565" s="155">
        <v>0</v>
      </c>
      <c r="T565" s="155">
        <v>25768.080000000002</v>
      </c>
      <c r="U565" s="155">
        <v>0</v>
      </c>
      <c r="V565" s="155" t="s">
        <v>1820</v>
      </c>
      <c r="W565" s="155" t="s">
        <v>1821</v>
      </c>
      <c r="X565" s="155">
        <v>0</v>
      </c>
      <c r="Y565" s="155">
        <v>0</v>
      </c>
      <c r="Z565" s="155">
        <v>0</v>
      </c>
      <c r="AA565" s="156">
        <v>0</v>
      </c>
    </row>
    <row r="566" spans="2:27">
      <c r="B566" s="127" t="s">
        <v>1810</v>
      </c>
      <c r="C566" s="119" t="s">
        <v>1810</v>
      </c>
      <c r="D566" s="119" t="s">
        <v>1810</v>
      </c>
      <c r="E566" s="119" t="s">
        <v>2969</v>
      </c>
      <c r="F566" s="119" t="s">
        <v>2969</v>
      </c>
      <c r="G566" s="119" t="s">
        <v>1812</v>
      </c>
      <c r="H566" s="119" t="s">
        <v>2972</v>
      </c>
      <c r="I566" s="119" t="s">
        <v>2973</v>
      </c>
      <c r="J566" s="119" t="s">
        <v>2905</v>
      </c>
      <c r="K566" s="119" t="s">
        <v>1816</v>
      </c>
      <c r="L566" s="119" t="s">
        <v>1817</v>
      </c>
      <c r="M566" s="119" t="s">
        <v>1818</v>
      </c>
      <c r="N566" s="119" t="s">
        <v>1819</v>
      </c>
      <c r="O566" s="119" t="s">
        <v>2905</v>
      </c>
      <c r="P566" s="155">
        <v>25768.080000000002</v>
      </c>
      <c r="Q566" s="155">
        <v>0</v>
      </c>
      <c r="R566" s="345">
        <v>0</v>
      </c>
      <c r="S566" s="155">
        <v>0</v>
      </c>
      <c r="T566" s="155">
        <v>25768.080000000002</v>
      </c>
      <c r="U566" s="155">
        <v>0</v>
      </c>
      <c r="V566" s="155" t="s">
        <v>1820</v>
      </c>
      <c r="W566" s="155" t="s">
        <v>1821</v>
      </c>
      <c r="X566" s="155">
        <v>0</v>
      </c>
      <c r="Y566" s="155">
        <v>0</v>
      </c>
      <c r="Z566" s="155">
        <v>0</v>
      </c>
      <c r="AA566" s="156">
        <v>0</v>
      </c>
    </row>
    <row r="567" spans="2:27">
      <c r="B567" s="127" t="s">
        <v>1810</v>
      </c>
      <c r="C567" s="119" t="s">
        <v>1810</v>
      </c>
      <c r="D567" s="119" t="s">
        <v>1810</v>
      </c>
      <c r="E567" s="119" t="s">
        <v>2969</v>
      </c>
      <c r="F567" s="119" t="s">
        <v>2969</v>
      </c>
      <c r="G567" s="119" t="s">
        <v>1812</v>
      </c>
      <c r="H567" s="119" t="s">
        <v>2974</v>
      </c>
      <c r="I567" s="119" t="s">
        <v>2975</v>
      </c>
      <c r="J567" s="119" t="s">
        <v>2976</v>
      </c>
      <c r="K567" s="119" t="s">
        <v>1816</v>
      </c>
      <c r="L567" s="119" t="s">
        <v>1817</v>
      </c>
      <c r="M567" s="119" t="s">
        <v>1818</v>
      </c>
      <c r="N567" s="119" t="s">
        <v>1819</v>
      </c>
      <c r="O567" s="119" t="s">
        <v>2976</v>
      </c>
      <c r="P567" s="155">
        <v>26071.89</v>
      </c>
      <c r="Q567" s="155">
        <v>0</v>
      </c>
      <c r="R567" s="345">
        <v>0</v>
      </c>
      <c r="S567" s="155">
        <v>0</v>
      </c>
      <c r="T567" s="155">
        <v>26071.89</v>
      </c>
      <c r="U567" s="155">
        <v>0</v>
      </c>
      <c r="V567" s="155" t="s">
        <v>1820</v>
      </c>
      <c r="W567" s="155" t="s">
        <v>1821</v>
      </c>
      <c r="X567" s="155">
        <v>0</v>
      </c>
      <c r="Y567" s="155">
        <v>0</v>
      </c>
      <c r="Z567" s="155">
        <v>0</v>
      </c>
      <c r="AA567" s="156">
        <v>0</v>
      </c>
    </row>
    <row r="568" spans="2:27">
      <c r="B568" s="127" t="s">
        <v>1810</v>
      </c>
      <c r="C568" s="119" t="s">
        <v>1810</v>
      </c>
      <c r="D568" s="119" t="s">
        <v>1810</v>
      </c>
      <c r="E568" s="119" t="s">
        <v>2969</v>
      </c>
      <c r="F568" s="119" t="s">
        <v>2969</v>
      </c>
      <c r="G568" s="119" t="s">
        <v>1812</v>
      </c>
      <c r="H568" s="119" t="s">
        <v>2977</v>
      </c>
      <c r="I568" s="119" t="s">
        <v>2978</v>
      </c>
      <c r="J568" s="119" t="s">
        <v>2976</v>
      </c>
      <c r="K568" s="119" t="s">
        <v>1816</v>
      </c>
      <c r="L568" s="119" t="s">
        <v>1817</v>
      </c>
      <c r="M568" s="119" t="s">
        <v>1818</v>
      </c>
      <c r="N568" s="119" t="s">
        <v>1819</v>
      </c>
      <c r="O568" s="119" t="s">
        <v>2976</v>
      </c>
      <c r="P568" s="155">
        <v>26071.89</v>
      </c>
      <c r="Q568" s="155">
        <v>0</v>
      </c>
      <c r="R568" s="345">
        <v>0</v>
      </c>
      <c r="S568" s="155">
        <v>0</v>
      </c>
      <c r="T568" s="155">
        <v>26071.89</v>
      </c>
      <c r="U568" s="155">
        <v>0</v>
      </c>
      <c r="V568" s="155" t="s">
        <v>1820</v>
      </c>
      <c r="W568" s="155" t="s">
        <v>1821</v>
      </c>
      <c r="X568" s="155">
        <v>0</v>
      </c>
      <c r="Y568" s="155">
        <v>0</v>
      </c>
      <c r="Z568" s="155">
        <v>0</v>
      </c>
      <c r="AA568" s="156">
        <v>0</v>
      </c>
    </row>
    <row r="569" spans="2:27">
      <c r="B569" s="127" t="s">
        <v>1810</v>
      </c>
      <c r="C569" s="119" t="s">
        <v>1810</v>
      </c>
      <c r="D569" s="119" t="s">
        <v>1810</v>
      </c>
      <c r="E569" s="119" t="s">
        <v>425</v>
      </c>
      <c r="F569" s="119" t="s">
        <v>425</v>
      </c>
      <c r="G569" s="119" t="s">
        <v>1812</v>
      </c>
      <c r="H569" s="119" t="s">
        <v>2979</v>
      </c>
      <c r="I569" s="119" t="s">
        <v>2980</v>
      </c>
      <c r="J569" s="119" t="s">
        <v>2800</v>
      </c>
      <c r="K569" s="119" t="s">
        <v>1816</v>
      </c>
      <c r="L569" s="119" t="s">
        <v>1817</v>
      </c>
      <c r="M569" s="119" t="s">
        <v>1818</v>
      </c>
      <c r="N569" s="119" t="s">
        <v>1819</v>
      </c>
      <c r="O569" s="119" t="s">
        <v>2800</v>
      </c>
      <c r="P569" s="155">
        <v>26563.29</v>
      </c>
      <c r="Q569" s="155">
        <v>0</v>
      </c>
      <c r="R569" s="345">
        <v>0</v>
      </c>
      <c r="S569" s="155">
        <v>0</v>
      </c>
      <c r="T569" s="155">
        <v>26563.29</v>
      </c>
      <c r="U569" s="155">
        <v>0</v>
      </c>
      <c r="V569" s="155" t="s">
        <v>1820</v>
      </c>
      <c r="W569" s="155" t="s">
        <v>1821</v>
      </c>
      <c r="X569" s="155">
        <v>0</v>
      </c>
      <c r="Y569" s="155">
        <v>0</v>
      </c>
      <c r="Z569" s="155">
        <v>0</v>
      </c>
      <c r="AA569" s="156">
        <v>0</v>
      </c>
    </row>
    <row r="570" spans="2:27">
      <c r="B570" s="127" t="s">
        <v>1810</v>
      </c>
      <c r="C570" s="119" t="s">
        <v>1810</v>
      </c>
      <c r="D570" s="119" t="s">
        <v>1810</v>
      </c>
      <c r="E570" s="119" t="s">
        <v>2969</v>
      </c>
      <c r="F570" s="119" t="s">
        <v>2969</v>
      </c>
      <c r="G570" s="119" t="s">
        <v>1812</v>
      </c>
      <c r="H570" s="119" t="s">
        <v>2981</v>
      </c>
      <c r="I570" s="119" t="s">
        <v>2982</v>
      </c>
      <c r="J570" s="119" t="s">
        <v>2927</v>
      </c>
      <c r="K570" s="119" t="s">
        <v>1816</v>
      </c>
      <c r="L570" s="119" t="s">
        <v>1817</v>
      </c>
      <c r="M570" s="119" t="s">
        <v>1818</v>
      </c>
      <c r="N570" s="119" t="s">
        <v>1819</v>
      </c>
      <c r="O570" s="119" t="s">
        <v>2927</v>
      </c>
      <c r="P570" s="155">
        <v>26613.86</v>
      </c>
      <c r="Q570" s="155">
        <v>0</v>
      </c>
      <c r="R570" s="345">
        <v>0</v>
      </c>
      <c r="S570" s="155">
        <v>0</v>
      </c>
      <c r="T570" s="155">
        <v>26613.86</v>
      </c>
      <c r="U570" s="155">
        <v>0</v>
      </c>
      <c r="V570" s="155" t="s">
        <v>1820</v>
      </c>
      <c r="W570" s="155" t="s">
        <v>1821</v>
      </c>
      <c r="X570" s="155">
        <v>0</v>
      </c>
      <c r="Y570" s="155">
        <v>0</v>
      </c>
      <c r="Z570" s="155">
        <v>0</v>
      </c>
      <c r="AA570" s="156">
        <v>0</v>
      </c>
    </row>
    <row r="571" spans="2:27">
      <c r="B571" s="127" t="s">
        <v>1810</v>
      </c>
      <c r="C571" s="119" t="s">
        <v>1810</v>
      </c>
      <c r="D571" s="119" t="s">
        <v>1810</v>
      </c>
      <c r="E571" s="119" t="s">
        <v>429</v>
      </c>
      <c r="F571" s="119" t="s">
        <v>429</v>
      </c>
      <c r="G571" s="119" t="s">
        <v>1812</v>
      </c>
      <c r="H571" s="119" t="s">
        <v>2983</v>
      </c>
      <c r="I571" s="119" t="s">
        <v>2984</v>
      </c>
      <c r="J571" s="119" t="s">
        <v>2836</v>
      </c>
      <c r="K571" s="119" t="s">
        <v>1816</v>
      </c>
      <c r="L571" s="119" t="s">
        <v>1817</v>
      </c>
      <c r="M571" s="119" t="s">
        <v>1818</v>
      </c>
      <c r="N571" s="119" t="s">
        <v>1819</v>
      </c>
      <c r="O571" s="119" t="s">
        <v>2836</v>
      </c>
      <c r="P571" s="155">
        <v>26718.43</v>
      </c>
      <c r="Q571" s="155">
        <v>0</v>
      </c>
      <c r="R571" s="345">
        <v>0</v>
      </c>
      <c r="S571" s="155">
        <v>0</v>
      </c>
      <c r="T571" s="155">
        <v>26718.43</v>
      </c>
      <c r="U571" s="155">
        <v>0</v>
      </c>
      <c r="V571" s="155" t="s">
        <v>1820</v>
      </c>
      <c r="W571" s="155" t="s">
        <v>1821</v>
      </c>
      <c r="X571" s="155">
        <v>0</v>
      </c>
      <c r="Y571" s="155">
        <v>0</v>
      </c>
      <c r="Z571" s="155">
        <v>0</v>
      </c>
      <c r="AA571" s="156">
        <v>0</v>
      </c>
    </row>
    <row r="572" spans="2:27">
      <c r="B572" s="127" t="s">
        <v>1810</v>
      </c>
      <c r="C572" s="119" t="s">
        <v>1810</v>
      </c>
      <c r="D572" s="119" t="s">
        <v>1810</v>
      </c>
      <c r="E572" s="119" t="s">
        <v>429</v>
      </c>
      <c r="F572" s="119" t="s">
        <v>429</v>
      </c>
      <c r="G572" s="119" t="s">
        <v>1812</v>
      </c>
      <c r="H572" s="119" t="s">
        <v>2985</v>
      </c>
      <c r="I572" s="119" t="s">
        <v>2986</v>
      </c>
      <c r="J572" s="119" t="s">
        <v>2987</v>
      </c>
      <c r="K572" s="119" t="s">
        <v>1816</v>
      </c>
      <c r="L572" s="119" t="s">
        <v>1817</v>
      </c>
      <c r="M572" s="119" t="s">
        <v>1818</v>
      </c>
      <c r="N572" s="119" t="s">
        <v>1819</v>
      </c>
      <c r="O572" s="119" t="s">
        <v>2987</v>
      </c>
      <c r="P572" s="155">
        <v>27292.01</v>
      </c>
      <c r="Q572" s="155">
        <v>0</v>
      </c>
      <c r="R572" s="345">
        <v>0</v>
      </c>
      <c r="S572" s="155">
        <v>0</v>
      </c>
      <c r="T572" s="155">
        <v>27292.01</v>
      </c>
      <c r="U572" s="155">
        <v>0</v>
      </c>
      <c r="V572" s="155" t="s">
        <v>1820</v>
      </c>
      <c r="W572" s="155" t="s">
        <v>1821</v>
      </c>
      <c r="X572" s="155">
        <v>0</v>
      </c>
      <c r="Y572" s="155">
        <v>0</v>
      </c>
      <c r="Z572" s="155">
        <v>0</v>
      </c>
      <c r="AA572" s="156">
        <v>0</v>
      </c>
    </row>
    <row r="573" spans="2:27">
      <c r="B573" s="127" t="s">
        <v>1810</v>
      </c>
      <c r="C573" s="119" t="s">
        <v>1810</v>
      </c>
      <c r="D573" s="119" t="s">
        <v>1810</v>
      </c>
      <c r="E573" s="119" t="s">
        <v>370</v>
      </c>
      <c r="F573" s="119" t="s">
        <v>370</v>
      </c>
      <c r="G573" s="119" t="s">
        <v>1812</v>
      </c>
      <c r="H573" s="119" t="s">
        <v>2988</v>
      </c>
      <c r="I573" s="119" t="s">
        <v>2989</v>
      </c>
      <c r="J573" s="119" t="s">
        <v>2945</v>
      </c>
      <c r="K573" s="119" t="s">
        <v>1816</v>
      </c>
      <c r="L573" s="119" t="s">
        <v>1817</v>
      </c>
      <c r="M573" s="119" t="s">
        <v>1818</v>
      </c>
      <c r="N573" s="119" t="s">
        <v>1819</v>
      </c>
      <c r="O573" s="119" t="s">
        <v>2945</v>
      </c>
      <c r="P573" s="155">
        <v>27817.02</v>
      </c>
      <c r="Q573" s="155">
        <v>0</v>
      </c>
      <c r="R573" s="345">
        <v>0</v>
      </c>
      <c r="S573" s="155">
        <v>0</v>
      </c>
      <c r="T573" s="155">
        <v>27817.02</v>
      </c>
      <c r="U573" s="155">
        <v>0</v>
      </c>
      <c r="V573" s="155" t="s">
        <v>1820</v>
      </c>
      <c r="W573" s="155" t="s">
        <v>1821</v>
      </c>
      <c r="X573" s="155">
        <v>0</v>
      </c>
      <c r="Y573" s="155">
        <v>0</v>
      </c>
      <c r="Z573" s="155">
        <v>0</v>
      </c>
      <c r="AA573" s="156">
        <v>0</v>
      </c>
    </row>
    <row r="574" spans="2:27">
      <c r="B574" s="127" t="s">
        <v>1810</v>
      </c>
      <c r="C574" s="119" t="s">
        <v>1810</v>
      </c>
      <c r="D574" s="119" t="s">
        <v>1810</v>
      </c>
      <c r="F574" s="119" t="s">
        <v>2636</v>
      </c>
      <c r="G574" s="119" t="s">
        <v>1812</v>
      </c>
      <c r="H574" s="119" t="s">
        <v>2990</v>
      </c>
      <c r="I574" s="119" t="s">
        <v>2991</v>
      </c>
      <c r="J574" s="119" t="s">
        <v>2800</v>
      </c>
      <c r="K574" s="119" t="s">
        <v>1816</v>
      </c>
      <c r="L574" s="119" t="s">
        <v>1817</v>
      </c>
      <c r="M574" s="119" t="s">
        <v>1818</v>
      </c>
      <c r="N574" s="119" t="s">
        <v>1819</v>
      </c>
      <c r="O574" s="119" t="s">
        <v>2800</v>
      </c>
      <c r="P574" s="155">
        <v>29628.29</v>
      </c>
      <c r="Q574" s="155">
        <v>0</v>
      </c>
      <c r="R574" s="345">
        <v>0</v>
      </c>
      <c r="S574" s="155">
        <v>0</v>
      </c>
      <c r="T574" s="155">
        <v>29628.29</v>
      </c>
      <c r="U574" s="155">
        <v>0</v>
      </c>
      <c r="V574" s="155" t="s">
        <v>1820</v>
      </c>
      <c r="W574" s="155" t="s">
        <v>1821</v>
      </c>
      <c r="X574" s="155">
        <v>0</v>
      </c>
      <c r="Y574" s="155">
        <v>0</v>
      </c>
      <c r="Z574" s="155">
        <v>0</v>
      </c>
      <c r="AA574" s="156">
        <v>0</v>
      </c>
    </row>
    <row r="575" spans="2:27">
      <c r="B575" s="127" t="s">
        <v>1810</v>
      </c>
      <c r="C575" s="119" t="s">
        <v>1810</v>
      </c>
      <c r="D575" s="119" t="s">
        <v>1810</v>
      </c>
      <c r="E575" s="119" t="s">
        <v>2969</v>
      </c>
      <c r="F575" s="119" t="s">
        <v>2969</v>
      </c>
      <c r="G575" s="119" t="s">
        <v>1812</v>
      </c>
      <c r="H575" s="119" t="s">
        <v>2992</v>
      </c>
      <c r="I575" s="119" t="s">
        <v>2993</v>
      </c>
      <c r="J575" s="119" t="s">
        <v>2803</v>
      </c>
      <c r="K575" s="119" t="s">
        <v>1816</v>
      </c>
      <c r="L575" s="119" t="s">
        <v>1817</v>
      </c>
      <c r="M575" s="119" t="s">
        <v>1818</v>
      </c>
      <c r="N575" s="119" t="s">
        <v>1819</v>
      </c>
      <c r="O575" s="119" t="s">
        <v>2803</v>
      </c>
      <c r="P575" s="155">
        <v>29736.6</v>
      </c>
      <c r="Q575" s="155">
        <v>0</v>
      </c>
      <c r="R575" s="345">
        <v>0</v>
      </c>
      <c r="S575" s="155">
        <v>0</v>
      </c>
      <c r="T575" s="155">
        <v>29736.6</v>
      </c>
      <c r="U575" s="155">
        <v>0</v>
      </c>
      <c r="V575" s="155" t="s">
        <v>1820</v>
      </c>
      <c r="W575" s="155" t="s">
        <v>1821</v>
      </c>
      <c r="X575" s="155">
        <v>0</v>
      </c>
      <c r="Y575" s="155">
        <v>0</v>
      </c>
      <c r="Z575" s="155">
        <v>0</v>
      </c>
      <c r="AA575" s="156">
        <v>0</v>
      </c>
    </row>
    <row r="576" spans="2:27">
      <c r="B576" s="127" t="s">
        <v>1810</v>
      </c>
      <c r="C576" s="119" t="s">
        <v>1810</v>
      </c>
      <c r="D576" s="119" t="s">
        <v>1810</v>
      </c>
      <c r="E576" s="119" t="s">
        <v>429</v>
      </c>
      <c r="F576" s="119" t="s">
        <v>429</v>
      </c>
      <c r="G576" s="119" t="s">
        <v>1812</v>
      </c>
      <c r="H576" s="119" t="s">
        <v>2994</v>
      </c>
      <c r="I576" s="119" t="s">
        <v>2995</v>
      </c>
      <c r="J576" s="119" t="s">
        <v>2964</v>
      </c>
      <c r="K576" s="119" t="s">
        <v>1816</v>
      </c>
      <c r="L576" s="119" t="s">
        <v>1817</v>
      </c>
      <c r="M576" s="119" t="s">
        <v>1818</v>
      </c>
      <c r="N576" s="119" t="s">
        <v>1819</v>
      </c>
      <c r="O576" s="119" t="s">
        <v>2964</v>
      </c>
      <c r="P576" s="155">
        <v>29899.73</v>
      </c>
      <c r="Q576" s="155">
        <v>0</v>
      </c>
      <c r="R576" s="345">
        <v>0</v>
      </c>
      <c r="S576" s="155">
        <v>0</v>
      </c>
      <c r="T576" s="155">
        <v>29899.73</v>
      </c>
      <c r="U576" s="155">
        <v>0</v>
      </c>
      <c r="V576" s="155" t="s">
        <v>1820</v>
      </c>
      <c r="W576" s="155" t="s">
        <v>1821</v>
      </c>
      <c r="X576" s="155">
        <v>0</v>
      </c>
      <c r="Y576" s="155">
        <v>0</v>
      </c>
      <c r="Z576" s="155">
        <v>0</v>
      </c>
      <c r="AA576" s="156">
        <v>0</v>
      </c>
    </row>
    <row r="577" spans="2:27">
      <c r="B577" s="127" t="s">
        <v>1810</v>
      </c>
      <c r="C577" s="119" t="s">
        <v>1810</v>
      </c>
      <c r="D577" s="119" t="s">
        <v>1810</v>
      </c>
      <c r="E577" s="119" t="s">
        <v>2305</v>
      </c>
      <c r="F577" s="119" t="s">
        <v>2305</v>
      </c>
      <c r="G577" s="119" t="s">
        <v>1812</v>
      </c>
      <c r="H577" s="119" t="s">
        <v>2996</v>
      </c>
      <c r="I577" s="119" t="s">
        <v>2997</v>
      </c>
      <c r="J577" s="119" t="s">
        <v>2856</v>
      </c>
      <c r="K577" s="119" t="s">
        <v>1816</v>
      </c>
      <c r="L577" s="119" t="s">
        <v>1817</v>
      </c>
      <c r="M577" s="119" t="s">
        <v>1818</v>
      </c>
      <c r="N577" s="119" t="s">
        <v>1819</v>
      </c>
      <c r="O577" s="119" t="s">
        <v>2856</v>
      </c>
      <c r="P577" s="155">
        <v>29976.75</v>
      </c>
      <c r="Q577" s="155">
        <v>0</v>
      </c>
      <c r="R577" s="345">
        <v>0</v>
      </c>
      <c r="S577" s="155">
        <v>0</v>
      </c>
      <c r="T577" s="155">
        <v>29976.75</v>
      </c>
      <c r="U577" s="155">
        <v>0</v>
      </c>
      <c r="V577" s="155" t="s">
        <v>1820</v>
      </c>
      <c r="W577" s="155" t="s">
        <v>1821</v>
      </c>
      <c r="X577" s="155">
        <v>0</v>
      </c>
      <c r="Y577" s="155">
        <v>0</v>
      </c>
      <c r="Z577" s="155">
        <v>0</v>
      </c>
      <c r="AA577" s="156">
        <v>0</v>
      </c>
    </row>
    <row r="578" spans="2:27">
      <c r="B578" s="127" t="s">
        <v>1810</v>
      </c>
      <c r="C578" s="119" t="s">
        <v>1810</v>
      </c>
      <c r="D578" s="119" t="s">
        <v>1810</v>
      </c>
      <c r="E578" s="119" t="s">
        <v>429</v>
      </c>
      <c r="F578" s="119" t="s">
        <v>429</v>
      </c>
      <c r="G578" s="119" t="s">
        <v>1812</v>
      </c>
      <c r="H578" s="119" t="s">
        <v>2998</v>
      </c>
      <c r="I578" s="119" t="s">
        <v>2999</v>
      </c>
      <c r="J578" s="119" t="s">
        <v>2927</v>
      </c>
      <c r="K578" s="119" t="s">
        <v>1816</v>
      </c>
      <c r="L578" s="119" t="s">
        <v>1817</v>
      </c>
      <c r="M578" s="119" t="s">
        <v>1818</v>
      </c>
      <c r="N578" s="119" t="s">
        <v>1819</v>
      </c>
      <c r="O578" s="119" t="s">
        <v>2927</v>
      </c>
      <c r="P578" s="155">
        <v>30708.3</v>
      </c>
      <c r="Q578" s="155">
        <v>0</v>
      </c>
      <c r="R578" s="345">
        <v>0</v>
      </c>
      <c r="S578" s="155">
        <v>0</v>
      </c>
      <c r="T578" s="155">
        <v>30708.3</v>
      </c>
      <c r="U578" s="155">
        <v>0</v>
      </c>
      <c r="V578" s="155" t="s">
        <v>1820</v>
      </c>
      <c r="W578" s="155" t="s">
        <v>1821</v>
      </c>
      <c r="X578" s="155">
        <v>0</v>
      </c>
      <c r="Y578" s="155">
        <v>0</v>
      </c>
      <c r="Z578" s="155">
        <v>0</v>
      </c>
      <c r="AA578" s="156">
        <v>0</v>
      </c>
    </row>
    <row r="579" spans="2:27">
      <c r="B579" s="127" t="s">
        <v>1810</v>
      </c>
      <c r="C579" s="119" t="s">
        <v>1810</v>
      </c>
      <c r="D579" s="119" t="s">
        <v>1810</v>
      </c>
      <c r="E579" s="119" t="s">
        <v>1822</v>
      </c>
      <c r="F579" s="119" t="s">
        <v>1822</v>
      </c>
      <c r="G579" s="119" t="s">
        <v>1812</v>
      </c>
      <c r="H579" s="119" t="s">
        <v>3000</v>
      </c>
      <c r="I579" s="119" t="s">
        <v>3001</v>
      </c>
      <c r="J579" s="119" t="s">
        <v>2803</v>
      </c>
      <c r="K579" s="119" t="s">
        <v>1816</v>
      </c>
      <c r="L579" s="119" t="s">
        <v>1817</v>
      </c>
      <c r="M579" s="119" t="s">
        <v>1818</v>
      </c>
      <c r="N579" s="119" t="s">
        <v>1819</v>
      </c>
      <c r="O579" s="119" t="s">
        <v>2803</v>
      </c>
      <c r="P579" s="155">
        <v>30762</v>
      </c>
      <c r="Q579" s="155">
        <v>0</v>
      </c>
      <c r="R579" s="345">
        <v>0</v>
      </c>
      <c r="S579" s="155">
        <v>0</v>
      </c>
      <c r="T579" s="155">
        <v>30762</v>
      </c>
      <c r="U579" s="155">
        <v>0</v>
      </c>
      <c r="V579" s="155" t="s">
        <v>1820</v>
      </c>
      <c r="W579" s="155" t="s">
        <v>1821</v>
      </c>
      <c r="X579" s="155">
        <v>0</v>
      </c>
      <c r="Y579" s="155">
        <v>0</v>
      </c>
      <c r="Z579" s="155">
        <v>0</v>
      </c>
      <c r="AA579" s="156">
        <v>0</v>
      </c>
    </row>
    <row r="580" spans="2:27">
      <c r="B580" s="127" t="s">
        <v>1810</v>
      </c>
      <c r="C580" s="119" t="s">
        <v>1810</v>
      </c>
      <c r="D580" s="119" t="s">
        <v>1810</v>
      </c>
      <c r="E580" s="119" t="s">
        <v>1825</v>
      </c>
      <c r="F580" s="119" t="s">
        <v>1825</v>
      </c>
      <c r="G580" s="119" t="s">
        <v>1812</v>
      </c>
      <c r="H580" s="119" t="s">
        <v>3002</v>
      </c>
      <c r="I580" s="119" t="s">
        <v>3003</v>
      </c>
      <c r="J580" s="119" t="s">
        <v>2822</v>
      </c>
      <c r="K580" s="119" t="s">
        <v>1816</v>
      </c>
      <c r="L580" s="119" t="s">
        <v>1817</v>
      </c>
      <c r="M580" s="119" t="s">
        <v>1818</v>
      </c>
      <c r="N580" s="119" t="s">
        <v>1819</v>
      </c>
      <c r="O580" s="119" t="s">
        <v>2822</v>
      </c>
      <c r="P580" s="155">
        <v>53800</v>
      </c>
      <c r="Q580" s="155">
        <v>0</v>
      </c>
      <c r="R580" s="345">
        <v>0</v>
      </c>
      <c r="S580" s="155">
        <v>8608</v>
      </c>
      <c r="T580" s="155">
        <v>62408</v>
      </c>
      <c r="U580" s="155">
        <v>0</v>
      </c>
      <c r="V580" s="155" t="s">
        <v>1828</v>
      </c>
      <c r="W580" s="155" t="s">
        <v>1821</v>
      </c>
      <c r="X580" s="155">
        <v>0</v>
      </c>
      <c r="Y580" s="155">
        <v>8608</v>
      </c>
      <c r="Z580" s="155">
        <v>0</v>
      </c>
      <c r="AA580" s="156">
        <v>0</v>
      </c>
    </row>
    <row r="581" spans="2:27">
      <c r="B581" s="127" t="s">
        <v>1810</v>
      </c>
      <c r="C581" s="119" t="s">
        <v>1810</v>
      </c>
      <c r="D581" s="119" t="s">
        <v>1810</v>
      </c>
      <c r="E581" s="119" t="s">
        <v>1833</v>
      </c>
      <c r="F581" s="119" t="s">
        <v>1833</v>
      </c>
      <c r="G581" s="119" t="s">
        <v>1812</v>
      </c>
      <c r="H581" s="119" t="s">
        <v>3004</v>
      </c>
      <c r="I581" s="119" t="s">
        <v>3005</v>
      </c>
      <c r="J581" s="119" t="s">
        <v>2822</v>
      </c>
      <c r="K581" s="119" t="s">
        <v>1816</v>
      </c>
      <c r="L581" s="119" t="s">
        <v>1817</v>
      </c>
      <c r="M581" s="119" t="s">
        <v>1818</v>
      </c>
      <c r="N581" s="119" t="s">
        <v>1819</v>
      </c>
      <c r="O581" s="119" t="s">
        <v>2822</v>
      </c>
      <c r="P581" s="155">
        <v>7200</v>
      </c>
      <c r="Q581" s="155">
        <v>0</v>
      </c>
      <c r="R581" s="345">
        <v>0</v>
      </c>
      <c r="S581" s="155">
        <v>1152</v>
      </c>
      <c r="T581" s="155">
        <v>8352</v>
      </c>
      <c r="U581" s="155">
        <v>0</v>
      </c>
      <c r="V581" s="155" t="s">
        <v>1828</v>
      </c>
      <c r="W581" s="155" t="s">
        <v>1821</v>
      </c>
      <c r="X581" s="155">
        <v>0</v>
      </c>
      <c r="Y581" s="155">
        <v>1152</v>
      </c>
      <c r="Z581" s="155">
        <v>0</v>
      </c>
      <c r="AA581" s="156">
        <v>0</v>
      </c>
    </row>
    <row r="582" spans="2:27">
      <c r="B582" s="127" t="s">
        <v>1810</v>
      </c>
      <c r="C582" s="119" t="s">
        <v>1810</v>
      </c>
      <c r="D582" s="119" t="s">
        <v>1810</v>
      </c>
      <c r="E582" s="119" t="s">
        <v>417</v>
      </c>
      <c r="F582" s="119" t="s">
        <v>417</v>
      </c>
      <c r="G582" s="119" t="s">
        <v>1812</v>
      </c>
      <c r="H582" s="119" t="s">
        <v>3006</v>
      </c>
      <c r="I582" s="119" t="s">
        <v>3007</v>
      </c>
      <c r="J582" s="119" t="s">
        <v>2822</v>
      </c>
      <c r="K582" s="119" t="s">
        <v>1816</v>
      </c>
      <c r="L582" s="119" t="s">
        <v>1817</v>
      </c>
      <c r="M582" s="119" t="s">
        <v>1818</v>
      </c>
      <c r="N582" s="119" t="s">
        <v>1819</v>
      </c>
      <c r="O582" s="119" t="s">
        <v>2822</v>
      </c>
      <c r="P582" s="155">
        <v>3500</v>
      </c>
      <c r="Q582" s="155">
        <v>0</v>
      </c>
      <c r="R582" s="345">
        <v>0</v>
      </c>
      <c r="S582" s="155">
        <v>560</v>
      </c>
      <c r="T582" s="155">
        <v>4060</v>
      </c>
      <c r="U582" s="155">
        <v>0</v>
      </c>
      <c r="V582" s="155" t="s">
        <v>1828</v>
      </c>
      <c r="W582" s="155" t="s">
        <v>1821</v>
      </c>
      <c r="X582" s="155">
        <v>0</v>
      </c>
      <c r="Y582" s="155">
        <v>560</v>
      </c>
      <c r="Z582" s="155">
        <v>0</v>
      </c>
      <c r="AA582" s="156">
        <v>0</v>
      </c>
    </row>
    <row r="583" spans="2:27">
      <c r="B583" s="127" t="s">
        <v>1810</v>
      </c>
      <c r="C583" s="119" t="s">
        <v>1810</v>
      </c>
      <c r="D583" s="119" t="s">
        <v>1810</v>
      </c>
      <c r="E583" s="119" t="s">
        <v>429</v>
      </c>
      <c r="F583" s="119" t="s">
        <v>429</v>
      </c>
      <c r="G583" s="119" t="s">
        <v>1812</v>
      </c>
      <c r="H583" s="119" t="s">
        <v>3008</v>
      </c>
      <c r="I583" s="119" t="s">
        <v>3009</v>
      </c>
      <c r="J583" s="119" t="s">
        <v>3010</v>
      </c>
      <c r="K583" s="119" t="s">
        <v>1816</v>
      </c>
      <c r="L583" s="119" t="s">
        <v>1817</v>
      </c>
      <c r="M583" s="119" t="s">
        <v>1818</v>
      </c>
      <c r="N583" s="119" t="s">
        <v>1819</v>
      </c>
      <c r="O583" s="119" t="s">
        <v>3010</v>
      </c>
      <c r="P583" s="155">
        <v>30860.66</v>
      </c>
      <c r="Q583" s="155">
        <v>0</v>
      </c>
      <c r="R583" s="345">
        <v>0</v>
      </c>
      <c r="S583" s="155">
        <v>0</v>
      </c>
      <c r="T583" s="155">
        <v>30860.66</v>
      </c>
      <c r="U583" s="155">
        <v>0</v>
      </c>
      <c r="V583" s="155" t="s">
        <v>1820</v>
      </c>
      <c r="W583" s="155" t="s">
        <v>1821</v>
      </c>
      <c r="X583" s="155">
        <v>0</v>
      </c>
      <c r="Y583" s="155">
        <v>0</v>
      </c>
      <c r="Z583" s="155">
        <v>0</v>
      </c>
      <c r="AA583" s="156">
        <v>0</v>
      </c>
    </row>
    <row r="584" spans="2:27">
      <c r="B584" s="127" t="s">
        <v>1810</v>
      </c>
      <c r="C584" s="119" t="s">
        <v>1810</v>
      </c>
      <c r="D584" s="119" t="s">
        <v>1810</v>
      </c>
      <c r="E584" s="119" t="s">
        <v>429</v>
      </c>
      <c r="F584" s="119" t="s">
        <v>429</v>
      </c>
      <c r="G584" s="119" t="s">
        <v>1812</v>
      </c>
      <c r="H584" s="119" t="s">
        <v>3011</v>
      </c>
      <c r="I584" s="119" t="s">
        <v>3012</v>
      </c>
      <c r="J584" s="119" t="s">
        <v>2964</v>
      </c>
      <c r="K584" s="119" t="s">
        <v>1816</v>
      </c>
      <c r="L584" s="119" t="s">
        <v>1817</v>
      </c>
      <c r="M584" s="119" t="s">
        <v>1818</v>
      </c>
      <c r="N584" s="119" t="s">
        <v>1819</v>
      </c>
      <c r="O584" s="119" t="s">
        <v>2964</v>
      </c>
      <c r="P584" s="155">
        <v>31208.48</v>
      </c>
      <c r="Q584" s="155">
        <v>0</v>
      </c>
      <c r="R584" s="345">
        <v>0</v>
      </c>
      <c r="S584" s="155">
        <v>0</v>
      </c>
      <c r="T584" s="155">
        <v>31208.48</v>
      </c>
      <c r="U584" s="155">
        <v>0</v>
      </c>
      <c r="V584" s="155" t="s">
        <v>1820</v>
      </c>
      <c r="W584" s="155" t="s">
        <v>1821</v>
      </c>
      <c r="X584" s="155">
        <v>0</v>
      </c>
      <c r="Y584" s="155">
        <v>0</v>
      </c>
      <c r="Z584" s="155">
        <v>0</v>
      </c>
      <c r="AA584" s="156">
        <v>0</v>
      </c>
    </row>
    <row r="585" spans="2:27">
      <c r="B585" s="127" t="s">
        <v>1810</v>
      </c>
      <c r="C585" s="119" t="s">
        <v>1810</v>
      </c>
      <c r="D585" s="119" t="s">
        <v>1810</v>
      </c>
      <c r="E585" s="119" t="s">
        <v>429</v>
      </c>
      <c r="F585" s="119" t="s">
        <v>429</v>
      </c>
      <c r="G585" s="119" t="s">
        <v>1812</v>
      </c>
      <c r="H585" s="119" t="s">
        <v>3013</v>
      </c>
      <c r="I585" s="119" t="s">
        <v>3014</v>
      </c>
      <c r="J585" s="119" t="s">
        <v>2836</v>
      </c>
      <c r="K585" s="119" t="s">
        <v>1816</v>
      </c>
      <c r="L585" s="119" t="s">
        <v>1817</v>
      </c>
      <c r="M585" s="119" t="s">
        <v>1818</v>
      </c>
      <c r="N585" s="119" t="s">
        <v>1819</v>
      </c>
      <c r="O585" s="119" t="s">
        <v>2836</v>
      </c>
      <c r="P585" s="155">
        <v>31696.39</v>
      </c>
      <c r="Q585" s="155">
        <v>0</v>
      </c>
      <c r="R585" s="345">
        <v>0</v>
      </c>
      <c r="S585" s="155">
        <v>0</v>
      </c>
      <c r="T585" s="155">
        <v>31696.39</v>
      </c>
      <c r="U585" s="155">
        <v>0</v>
      </c>
      <c r="V585" s="155" t="s">
        <v>1820</v>
      </c>
      <c r="W585" s="155" t="s">
        <v>1821</v>
      </c>
      <c r="X585" s="155">
        <v>0</v>
      </c>
      <c r="Y585" s="155">
        <v>0</v>
      </c>
      <c r="Z585" s="155">
        <v>0</v>
      </c>
      <c r="AA585" s="156">
        <v>0</v>
      </c>
    </row>
    <row r="586" spans="2:27">
      <c r="B586" s="127" t="s">
        <v>1810</v>
      </c>
      <c r="C586" s="119" t="s">
        <v>1810</v>
      </c>
      <c r="D586" s="119" t="s">
        <v>1810</v>
      </c>
      <c r="E586" s="119" t="s">
        <v>425</v>
      </c>
      <c r="F586" s="119" t="s">
        <v>425</v>
      </c>
      <c r="G586" s="119" t="s">
        <v>1812</v>
      </c>
      <c r="H586" s="119" t="s">
        <v>3015</v>
      </c>
      <c r="I586" s="119" t="s">
        <v>3016</v>
      </c>
      <c r="J586" s="119" t="s">
        <v>2800</v>
      </c>
      <c r="K586" s="119" t="s">
        <v>1816</v>
      </c>
      <c r="L586" s="119" t="s">
        <v>1817</v>
      </c>
      <c r="M586" s="119" t="s">
        <v>1818</v>
      </c>
      <c r="N586" s="119" t="s">
        <v>1819</v>
      </c>
      <c r="O586" s="119" t="s">
        <v>2800</v>
      </c>
      <c r="P586" s="155">
        <v>32693.279999999999</v>
      </c>
      <c r="Q586" s="155">
        <v>0</v>
      </c>
      <c r="R586" s="345">
        <v>0</v>
      </c>
      <c r="S586" s="155">
        <v>0</v>
      </c>
      <c r="T586" s="155">
        <v>32693.279999999999</v>
      </c>
      <c r="U586" s="155">
        <v>0</v>
      </c>
      <c r="V586" s="155" t="s">
        <v>1820</v>
      </c>
      <c r="W586" s="155" t="s">
        <v>1821</v>
      </c>
      <c r="X586" s="155">
        <v>0</v>
      </c>
      <c r="Y586" s="155">
        <v>0</v>
      </c>
      <c r="Z586" s="155">
        <v>0</v>
      </c>
      <c r="AA586" s="156">
        <v>0</v>
      </c>
    </row>
    <row r="587" spans="2:27">
      <c r="B587" s="127" t="s">
        <v>1810</v>
      </c>
      <c r="C587" s="119" t="s">
        <v>1810</v>
      </c>
      <c r="D587" s="119" t="s">
        <v>1810</v>
      </c>
      <c r="E587" s="119" t="s">
        <v>429</v>
      </c>
      <c r="F587" s="119" t="s">
        <v>429</v>
      </c>
      <c r="G587" s="119" t="s">
        <v>1812</v>
      </c>
      <c r="H587" s="119" t="s">
        <v>3017</v>
      </c>
      <c r="I587" s="119" t="s">
        <v>3018</v>
      </c>
      <c r="J587" s="119" t="s">
        <v>2976</v>
      </c>
      <c r="K587" s="119" t="s">
        <v>1816</v>
      </c>
      <c r="L587" s="119" t="s">
        <v>1817</v>
      </c>
      <c r="M587" s="119" t="s">
        <v>1818</v>
      </c>
      <c r="N587" s="119" t="s">
        <v>1819</v>
      </c>
      <c r="O587" s="119" t="s">
        <v>2976</v>
      </c>
      <c r="P587" s="155">
        <v>33091.24</v>
      </c>
      <c r="Q587" s="155">
        <v>0</v>
      </c>
      <c r="R587" s="345">
        <v>0</v>
      </c>
      <c r="S587" s="155">
        <v>0</v>
      </c>
      <c r="T587" s="155">
        <v>33091.24</v>
      </c>
      <c r="U587" s="155">
        <v>0</v>
      </c>
      <c r="V587" s="155" t="s">
        <v>1820</v>
      </c>
      <c r="W587" s="155" t="s">
        <v>1821</v>
      </c>
      <c r="X587" s="155">
        <v>0</v>
      </c>
      <c r="Y587" s="155">
        <v>0</v>
      </c>
      <c r="Z587" s="155">
        <v>0</v>
      </c>
      <c r="AA587" s="156">
        <v>0</v>
      </c>
    </row>
    <row r="588" spans="2:27">
      <c r="B588" s="127" t="s">
        <v>1810</v>
      </c>
      <c r="C588" s="119" t="s">
        <v>1810</v>
      </c>
      <c r="D588" s="119" t="s">
        <v>1810</v>
      </c>
      <c r="E588" s="119" t="s">
        <v>2223</v>
      </c>
      <c r="F588" s="119" t="s">
        <v>2223</v>
      </c>
      <c r="G588" s="119" t="s">
        <v>1812</v>
      </c>
      <c r="H588" s="119" t="s">
        <v>3019</v>
      </c>
      <c r="I588" s="119" t="s">
        <v>3020</v>
      </c>
      <c r="J588" s="119" t="s">
        <v>3010</v>
      </c>
      <c r="K588" s="119" t="s">
        <v>1816</v>
      </c>
      <c r="L588" s="119" t="s">
        <v>1817</v>
      </c>
      <c r="M588" s="119" t="s">
        <v>1818</v>
      </c>
      <c r="N588" s="119" t="s">
        <v>1819</v>
      </c>
      <c r="O588" s="119" t="s">
        <v>3010</v>
      </c>
      <c r="P588" s="155">
        <v>33258.620000000003</v>
      </c>
      <c r="Q588" s="155">
        <v>0</v>
      </c>
      <c r="R588" s="345">
        <v>0</v>
      </c>
      <c r="S588" s="155">
        <v>0</v>
      </c>
      <c r="T588" s="155">
        <v>33258.620000000003</v>
      </c>
      <c r="U588" s="155">
        <v>0</v>
      </c>
      <c r="V588" s="155" t="s">
        <v>1820</v>
      </c>
      <c r="W588" s="155" t="s">
        <v>1821</v>
      </c>
      <c r="X588" s="155">
        <v>0</v>
      </c>
      <c r="Y588" s="155">
        <v>0</v>
      </c>
      <c r="Z588" s="155">
        <v>0</v>
      </c>
      <c r="AA588" s="156">
        <v>0</v>
      </c>
    </row>
    <row r="589" spans="2:27">
      <c r="B589" s="127" t="s">
        <v>1810</v>
      </c>
      <c r="C589" s="119" t="s">
        <v>1810</v>
      </c>
      <c r="D589" s="119" t="s">
        <v>1810</v>
      </c>
      <c r="E589" s="119" t="s">
        <v>1833</v>
      </c>
      <c r="F589" s="119" t="s">
        <v>1833</v>
      </c>
      <c r="G589" s="119" t="s">
        <v>1812</v>
      </c>
      <c r="H589" s="119" t="s">
        <v>3021</v>
      </c>
      <c r="I589" s="119" t="s">
        <v>3022</v>
      </c>
      <c r="J589" s="119" t="s">
        <v>2831</v>
      </c>
      <c r="K589" s="119" t="s">
        <v>1816</v>
      </c>
      <c r="L589" s="119" t="s">
        <v>1817</v>
      </c>
      <c r="M589" s="119" t="s">
        <v>1818</v>
      </c>
      <c r="N589" s="119" t="s">
        <v>1819</v>
      </c>
      <c r="O589" s="119" t="s">
        <v>2831</v>
      </c>
      <c r="P589" s="155">
        <v>8000</v>
      </c>
      <c r="Q589" s="155">
        <v>0</v>
      </c>
      <c r="R589" s="345">
        <v>0</v>
      </c>
      <c r="S589" s="155">
        <v>1280</v>
      </c>
      <c r="T589" s="155">
        <v>9280</v>
      </c>
      <c r="U589" s="155">
        <v>0</v>
      </c>
      <c r="V589" s="155" t="s">
        <v>1828</v>
      </c>
      <c r="W589" s="155" t="s">
        <v>1821</v>
      </c>
      <c r="X589" s="155">
        <v>0</v>
      </c>
      <c r="Y589" s="155">
        <v>1280</v>
      </c>
      <c r="Z589" s="155">
        <v>0</v>
      </c>
      <c r="AA589" s="156">
        <v>0</v>
      </c>
    </row>
    <row r="590" spans="2:27">
      <c r="B590" s="127" t="s">
        <v>1810</v>
      </c>
      <c r="C590" s="119" t="s">
        <v>1810</v>
      </c>
      <c r="D590" s="119" t="s">
        <v>1810</v>
      </c>
      <c r="F590" s="119" t="s">
        <v>1862</v>
      </c>
      <c r="G590" s="119" t="s">
        <v>1812</v>
      </c>
      <c r="H590" s="119" t="s">
        <v>3023</v>
      </c>
      <c r="I590" s="119" t="s">
        <v>3024</v>
      </c>
      <c r="J590" s="119" t="s">
        <v>2828</v>
      </c>
      <c r="K590" s="119" t="s">
        <v>1816</v>
      </c>
      <c r="L590" s="119" t="s">
        <v>1817</v>
      </c>
      <c r="M590" s="119" t="s">
        <v>1818</v>
      </c>
      <c r="N590" s="119" t="s">
        <v>1819</v>
      </c>
      <c r="O590" s="119" t="s">
        <v>2828</v>
      </c>
      <c r="P590" s="155">
        <v>33316.120000000003</v>
      </c>
      <c r="Q590" s="155">
        <v>0</v>
      </c>
      <c r="R590" s="345">
        <v>0</v>
      </c>
      <c r="S590" s="155">
        <v>0</v>
      </c>
      <c r="T590" s="155">
        <v>33316.120000000003</v>
      </c>
      <c r="U590" s="155">
        <v>0</v>
      </c>
      <c r="V590" s="155" t="s">
        <v>1820</v>
      </c>
      <c r="W590" s="155" t="s">
        <v>1821</v>
      </c>
      <c r="X590" s="155">
        <v>0</v>
      </c>
      <c r="Y590" s="155">
        <v>0</v>
      </c>
      <c r="Z590" s="155">
        <v>0</v>
      </c>
      <c r="AA590" s="156">
        <v>0</v>
      </c>
    </row>
    <row r="591" spans="2:27">
      <c r="B591" s="127" t="s">
        <v>1810</v>
      </c>
      <c r="C591" s="119" t="s">
        <v>1810</v>
      </c>
      <c r="D591" s="119" t="s">
        <v>1810</v>
      </c>
      <c r="E591" s="119" t="s">
        <v>2930</v>
      </c>
      <c r="F591" s="119" t="s">
        <v>2930</v>
      </c>
      <c r="G591" s="119" t="s">
        <v>1812</v>
      </c>
      <c r="H591" s="119" t="s">
        <v>3025</v>
      </c>
      <c r="I591" s="119" t="s">
        <v>3026</v>
      </c>
      <c r="J591" s="119" t="s">
        <v>2828</v>
      </c>
      <c r="K591" s="119" t="s">
        <v>1816</v>
      </c>
      <c r="L591" s="119" t="s">
        <v>1817</v>
      </c>
      <c r="M591" s="119" t="s">
        <v>1818</v>
      </c>
      <c r="N591" s="119" t="s">
        <v>1819</v>
      </c>
      <c r="O591" s="119" t="s">
        <v>2828</v>
      </c>
      <c r="P591" s="155">
        <v>33479.230000000003</v>
      </c>
      <c r="Q591" s="155">
        <v>0</v>
      </c>
      <c r="R591" s="345">
        <v>0</v>
      </c>
      <c r="S591" s="155">
        <v>0</v>
      </c>
      <c r="T591" s="155">
        <v>33479.230000000003</v>
      </c>
      <c r="U591" s="155">
        <v>0</v>
      </c>
      <c r="V591" s="155" t="s">
        <v>1820</v>
      </c>
      <c r="W591" s="155" t="s">
        <v>1821</v>
      </c>
      <c r="X591" s="155">
        <v>0</v>
      </c>
      <c r="Y591" s="155">
        <v>0</v>
      </c>
      <c r="Z591" s="155">
        <v>0</v>
      </c>
      <c r="AA591" s="156">
        <v>0</v>
      </c>
    </row>
    <row r="592" spans="2:27">
      <c r="B592" s="127" t="s">
        <v>1810</v>
      </c>
      <c r="C592" s="119" t="s">
        <v>1810</v>
      </c>
      <c r="D592" s="119" t="s">
        <v>1810</v>
      </c>
      <c r="E592" s="119" t="s">
        <v>1822</v>
      </c>
      <c r="F592" s="119" t="s">
        <v>1822</v>
      </c>
      <c r="G592" s="119" t="s">
        <v>1812</v>
      </c>
      <c r="H592" s="119" t="s">
        <v>3027</v>
      </c>
      <c r="I592" s="119" t="s">
        <v>3028</v>
      </c>
      <c r="J592" s="119" t="s">
        <v>2927</v>
      </c>
      <c r="K592" s="119" t="s">
        <v>1816</v>
      </c>
      <c r="L592" s="119" t="s">
        <v>1817</v>
      </c>
      <c r="M592" s="119" t="s">
        <v>1818</v>
      </c>
      <c r="N592" s="119" t="s">
        <v>1819</v>
      </c>
      <c r="O592" s="119" t="s">
        <v>2927</v>
      </c>
      <c r="P592" s="155">
        <v>33779.129999999997</v>
      </c>
      <c r="Q592" s="155">
        <v>0</v>
      </c>
      <c r="R592" s="345">
        <v>0</v>
      </c>
      <c r="S592" s="155">
        <v>0</v>
      </c>
      <c r="T592" s="155">
        <v>33779.129999999997</v>
      </c>
      <c r="U592" s="155">
        <v>0</v>
      </c>
      <c r="V592" s="155" t="s">
        <v>1820</v>
      </c>
      <c r="W592" s="155" t="s">
        <v>1821</v>
      </c>
      <c r="X592" s="155">
        <v>0</v>
      </c>
      <c r="Y592" s="155">
        <v>0</v>
      </c>
      <c r="Z592" s="155">
        <v>0</v>
      </c>
      <c r="AA592" s="156">
        <v>0</v>
      </c>
    </row>
    <row r="593" spans="2:27">
      <c r="B593" s="127" t="s">
        <v>1810</v>
      </c>
      <c r="C593" s="119" t="s">
        <v>1810</v>
      </c>
      <c r="D593" s="119" t="s">
        <v>1810</v>
      </c>
      <c r="E593" s="119" t="s">
        <v>429</v>
      </c>
      <c r="F593" s="119" t="s">
        <v>429</v>
      </c>
      <c r="G593" s="119" t="s">
        <v>1812</v>
      </c>
      <c r="H593" s="119" t="s">
        <v>3029</v>
      </c>
      <c r="I593" s="119" t="s">
        <v>3030</v>
      </c>
      <c r="J593" s="119" t="s">
        <v>2964</v>
      </c>
      <c r="K593" s="119" t="s">
        <v>1816</v>
      </c>
      <c r="L593" s="119" t="s">
        <v>1817</v>
      </c>
      <c r="M593" s="119" t="s">
        <v>1818</v>
      </c>
      <c r="N593" s="119" t="s">
        <v>1819</v>
      </c>
      <c r="O593" s="119" t="s">
        <v>2964</v>
      </c>
      <c r="P593" s="155">
        <v>34228.65</v>
      </c>
      <c r="Q593" s="155">
        <v>0</v>
      </c>
      <c r="R593" s="345">
        <v>0</v>
      </c>
      <c r="S593" s="155">
        <v>0</v>
      </c>
      <c r="T593" s="155">
        <v>34228.65</v>
      </c>
      <c r="U593" s="155">
        <v>0</v>
      </c>
      <c r="V593" s="155" t="s">
        <v>1820</v>
      </c>
      <c r="W593" s="155" t="s">
        <v>1821</v>
      </c>
      <c r="X593" s="155">
        <v>0</v>
      </c>
      <c r="Y593" s="155">
        <v>0</v>
      </c>
      <c r="Z593" s="155">
        <v>0</v>
      </c>
      <c r="AA593" s="156">
        <v>0</v>
      </c>
    </row>
    <row r="594" spans="2:27">
      <c r="B594" s="127" t="s">
        <v>1810</v>
      </c>
      <c r="C594" s="119" t="s">
        <v>1810</v>
      </c>
      <c r="D594" s="119" t="s">
        <v>1810</v>
      </c>
      <c r="E594" s="119" t="s">
        <v>429</v>
      </c>
      <c r="F594" s="119" t="s">
        <v>429</v>
      </c>
      <c r="G594" s="119" t="s">
        <v>1812</v>
      </c>
      <c r="H594" s="119" t="s">
        <v>3031</v>
      </c>
      <c r="I594" s="119" t="s">
        <v>3032</v>
      </c>
      <c r="J594" s="119" t="s">
        <v>2803</v>
      </c>
      <c r="K594" s="119" t="s">
        <v>1816</v>
      </c>
      <c r="L594" s="119" t="s">
        <v>1817</v>
      </c>
      <c r="M594" s="119" t="s">
        <v>1818</v>
      </c>
      <c r="N594" s="119" t="s">
        <v>1819</v>
      </c>
      <c r="O594" s="119" t="s">
        <v>2803</v>
      </c>
      <c r="P594" s="155">
        <v>34863.599999999999</v>
      </c>
      <c r="Q594" s="155">
        <v>0</v>
      </c>
      <c r="R594" s="345">
        <v>0</v>
      </c>
      <c r="S594" s="155">
        <v>0</v>
      </c>
      <c r="T594" s="155">
        <v>34863.599999999999</v>
      </c>
      <c r="U594" s="155">
        <v>0</v>
      </c>
      <c r="V594" s="155" t="s">
        <v>1820</v>
      </c>
      <c r="W594" s="155" t="s">
        <v>1821</v>
      </c>
      <c r="X594" s="155">
        <v>0</v>
      </c>
      <c r="Y594" s="155">
        <v>0</v>
      </c>
      <c r="Z594" s="155">
        <v>0</v>
      </c>
      <c r="AA594" s="156">
        <v>0</v>
      </c>
    </row>
    <row r="595" spans="2:27">
      <c r="B595" s="127" t="s">
        <v>1810</v>
      </c>
      <c r="C595" s="119" t="s">
        <v>1810</v>
      </c>
      <c r="D595" s="119" t="s">
        <v>1810</v>
      </c>
      <c r="E595" s="119" t="s">
        <v>429</v>
      </c>
      <c r="F595" s="119" t="s">
        <v>429</v>
      </c>
      <c r="G595" s="119" t="s">
        <v>1812</v>
      </c>
      <c r="H595" s="119" t="s">
        <v>3033</v>
      </c>
      <c r="I595" s="119" t="s">
        <v>3034</v>
      </c>
      <c r="J595" s="119" t="s">
        <v>2803</v>
      </c>
      <c r="K595" s="119" t="s">
        <v>1816</v>
      </c>
      <c r="L595" s="119" t="s">
        <v>1817</v>
      </c>
      <c r="M595" s="119" t="s">
        <v>1818</v>
      </c>
      <c r="N595" s="119" t="s">
        <v>1819</v>
      </c>
      <c r="O595" s="119" t="s">
        <v>2803</v>
      </c>
      <c r="P595" s="155">
        <v>36196.620000000003</v>
      </c>
      <c r="Q595" s="155">
        <v>0</v>
      </c>
      <c r="R595" s="345">
        <v>0</v>
      </c>
      <c r="S595" s="155">
        <v>0</v>
      </c>
      <c r="T595" s="155">
        <v>36196.620000000003</v>
      </c>
      <c r="U595" s="155">
        <v>0</v>
      </c>
      <c r="V595" s="155" t="s">
        <v>1820</v>
      </c>
      <c r="W595" s="155" t="s">
        <v>1821</v>
      </c>
      <c r="X595" s="155">
        <v>0</v>
      </c>
      <c r="Y595" s="155">
        <v>0</v>
      </c>
      <c r="Z595" s="155">
        <v>0</v>
      </c>
      <c r="AA595" s="156">
        <v>0</v>
      </c>
    </row>
    <row r="596" spans="2:27">
      <c r="B596" s="127" t="s">
        <v>1810</v>
      </c>
      <c r="C596" s="119" t="s">
        <v>1810</v>
      </c>
      <c r="D596" s="119" t="s">
        <v>1810</v>
      </c>
      <c r="F596" s="119" t="s">
        <v>2636</v>
      </c>
      <c r="G596" s="119" t="s">
        <v>1812</v>
      </c>
      <c r="H596" s="119" t="s">
        <v>3035</v>
      </c>
      <c r="I596" s="119" t="s">
        <v>3036</v>
      </c>
      <c r="J596" s="119" t="s">
        <v>2822</v>
      </c>
      <c r="K596" s="119" t="s">
        <v>1816</v>
      </c>
      <c r="L596" s="119" t="s">
        <v>1817</v>
      </c>
      <c r="M596" s="119" t="s">
        <v>1818</v>
      </c>
      <c r="N596" s="119" t="s">
        <v>1819</v>
      </c>
      <c r="O596" s="119" t="s">
        <v>2822</v>
      </c>
      <c r="P596" s="155">
        <v>36499.86</v>
      </c>
      <c r="Q596" s="155">
        <v>0</v>
      </c>
      <c r="R596" s="345">
        <v>0</v>
      </c>
      <c r="S596" s="155">
        <v>0</v>
      </c>
      <c r="T596" s="155">
        <v>36499.86</v>
      </c>
      <c r="U596" s="155">
        <v>0</v>
      </c>
      <c r="V596" s="155" t="s">
        <v>1820</v>
      </c>
      <c r="W596" s="155" t="s">
        <v>1821</v>
      </c>
      <c r="X596" s="155">
        <v>0</v>
      </c>
      <c r="Y596" s="155">
        <v>0</v>
      </c>
      <c r="Z596" s="155">
        <v>0</v>
      </c>
      <c r="AA596" s="156">
        <v>0</v>
      </c>
    </row>
    <row r="597" spans="2:27">
      <c r="B597" s="127" t="s">
        <v>1810</v>
      </c>
      <c r="C597" s="119" t="s">
        <v>1810</v>
      </c>
      <c r="D597" s="119" t="s">
        <v>1810</v>
      </c>
      <c r="E597" s="119" t="s">
        <v>425</v>
      </c>
      <c r="F597" s="119" t="s">
        <v>425</v>
      </c>
      <c r="G597" s="119" t="s">
        <v>1812</v>
      </c>
      <c r="H597" s="119" t="s">
        <v>1706</v>
      </c>
      <c r="I597" s="119" t="s">
        <v>3037</v>
      </c>
      <c r="J597" s="119" t="s">
        <v>2800</v>
      </c>
      <c r="K597" s="119" t="s">
        <v>1816</v>
      </c>
      <c r="L597" s="119" t="s">
        <v>1817</v>
      </c>
      <c r="M597" s="119" t="s">
        <v>1818</v>
      </c>
      <c r="N597" s="119" t="s">
        <v>1819</v>
      </c>
      <c r="O597" s="119" t="s">
        <v>2800</v>
      </c>
      <c r="P597" s="155">
        <v>36779.94</v>
      </c>
      <c r="Q597" s="155">
        <v>0</v>
      </c>
      <c r="R597" s="345">
        <v>0</v>
      </c>
      <c r="S597" s="155">
        <v>0</v>
      </c>
      <c r="T597" s="155">
        <v>36779.94</v>
      </c>
      <c r="U597" s="155">
        <v>0</v>
      </c>
      <c r="V597" s="155" t="s">
        <v>1820</v>
      </c>
      <c r="W597" s="155" t="s">
        <v>1821</v>
      </c>
      <c r="X597" s="155">
        <v>0</v>
      </c>
      <c r="Y597" s="155">
        <v>0</v>
      </c>
      <c r="Z597" s="155">
        <v>0</v>
      </c>
      <c r="AA597" s="156">
        <v>0</v>
      </c>
    </row>
    <row r="598" spans="2:27">
      <c r="B598" s="127" t="s">
        <v>1810</v>
      </c>
      <c r="C598" s="119" t="s">
        <v>1810</v>
      </c>
      <c r="D598" s="119" t="s">
        <v>1810</v>
      </c>
      <c r="E598" s="119" t="s">
        <v>429</v>
      </c>
      <c r="F598" s="119" t="s">
        <v>429</v>
      </c>
      <c r="G598" s="119" t="s">
        <v>1812</v>
      </c>
      <c r="H598" s="119" t="s">
        <v>3038</v>
      </c>
      <c r="I598" s="119" t="s">
        <v>3039</v>
      </c>
      <c r="J598" s="119" t="s">
        <v>2831</v>
      </c>
      <c r="K598" s="119" t="s">
        <v>1816</v>
      </c>
      <c r="L598" s="119" t="s">
        <v>1817</v>
      </c>
      <c r="M598" s="119" t="s">
        <v>1818</v>
      </c>
      <c r="N598" s="119" t="s">
        <v>1819</v>
      </c>
      <c r="O598" s="119" t="s">
        <v>2831</v>
      </c>
      <c r="P598" s="155">
        <v>37626.78</v>
      </c>
      <c r="Q598" s="155">
        <v>0</v>
      </c>
      <c r="R598" s="345">
        <v>0</v>
      </c>
      <c r="S598" s="155">
        <v>0</v>
      </c>
      <c r="T598" s="155">
        <v>37626.78</v>
      </c>
      <c r="U598" s="155">
        <v>0</v>
      </c>
      <c r="V598" s="155" t="s">
        <v>1820</v>
      </c>
      <c r="W598" s="155" t="s">
        <v>1821</v>
      </c>
      <c r="X598" s="155">
        <v>0</v>
      </c>
      <c r="Y598" s="155">
        <v>0</v>
      </c>
      <c r="Z598" s="155">
        <v>0</v>
      </c>
      <c r="AA598" s="156">
        <v>0</v>
      </c>
    </row>
    <row r="599" spans="2:27">
      <c r="B599" s="127" t="s">
        <v>1810</v>
      </c>
      <c r="C599" s="119" t="s">
        <v>1810</v>
      </c>
      <c r="D599" s="119" t="s">
        <v>1810</v>
      </c>
      <c r="E599" s="119" t="s">
        <v>425</v>
      </c>
      <c r="F599" s="119" t="s">
        <v>425</v>
      </c>
      <c r="G599" s="119" t="s">
        <v>1812</v>
      </c>
      <c r="H599" s="119" t="s">
        <v>3040</v>
      </c>
      <c r="I599" s="119" t="s">
        <v>3041</v>
      </c>
      <c r="J599" s="119" t="s">
        <v>2828</v>
      </c>
      <c r="K599" s="119" t="s">
        <v>1816</v>
      </c>
      <c r="L599" s="119" t="s">
        <v>1817</v>
      </c>
      <c r="M599" s="119" t="s">
        <v>1818</v>
      </c>
      <c r="N599" s="119" t="s">
        <v>1819</v>
      </c>
      <c r="O599" s="119" t="s">
        <v>2828</v>
      </c>
      <c r="P599" s="155">
        <v>37964.879999999997</v>
      </c>
      <c r="Q599" s="155">
        <v>0</v>
      </c>
      <c r="R599" s="345">
        <v>0</v>
      </c>
      <c r="S599" s="155">
        <v>0</v>
      </c>
      <c r="T599" s="155">
        <v>37964.879999999997</v>
      </c>
      <c r="U599" s="155">
        <v>0</v>
      </c>
      <c r="V599" s="155" t="s">
        <v>1820</v>
      </c>
      <c r="W599" s="155" t="s">
        <v>1821</v>
      </c>
      <c r="X599" s="155">
        <v>0</v>
      </c>
      <c r="Y599" s="155">
        <v>0</v>
      </c>
      <c r="Z599" s="155">
        <v>0</v>
      </c>
      <c r="AA599" s="156">
        <v>0</v>
      </c>
    </row>
    <row r="600" spans="2:27">
      <c r="B600" s="127" t="s">
        <v>1810</v>
      </c>
      <c r="C600" s="119" t="s">
        <v>1810</v>
      </c>
      <c r="D600" s="119" t="s">
        <v>1810</v>
      </c>
      <c r="F600" s="119" t="s">
        <v>2636</v>
      </c>
      <c r="G600" s="119" t="s">
        <v>1812</v>
      </c>
      <c r="H600" s="119" t="s">
        <v>3042</v>
      </c>
      <c r="I600" s="119" t="s">
        <v>3043</v>
      </c>
      <c r="J600" s="119" t="s">
        <v>2800</v>
      </c>
      <c r="K600" s="119" t="s">
        <v>1816</v>
      </c>
      <c r="L600" s="119" t="s">
        <v>1817</v>
      </c>
      <c r="M600" s="119" t="s">
        <v>1818</v>
      </c>
      <c r="N600" s="119" t="s">
        <v>1819</v>
      </c>
      <c r="O600" s="119" t="s">
        <v>2800</v>
      </c>
      <c r="P600" s="155">
        <v>38823.269999999997</v>
      </c>
      <c r="Q600" s="155">
        <v>0</v>
      </c>
      <c r="R600" s="345">
        <v>0</v>
      </c>
      <c r="S600" s="155">
        <v>0</v>
      </c>
      <c r="T600" s="155">
        <v>38823.269999999997</v>
      </c>
      <c r="U600" s="155">
        <v>0</v>
      </c>
      <c r="V600" s="155" t="s">
        <v>1820</v>
      </c>
      <c r="W600" s="155" t="s">
        <v>1821</v>
      </c>
      <c r="X600" s="155">
        <v>0</v>
      </c>
      <c r="Y600" s="155">
        <v>0</v>
      </c>
      <c r="Z600" s="155">
        <v>0</v>
      </c>
      <c r="AA600" s="156">
        <v>0</v>
      </c>
    </row>
    <row r="601" spans="2:27">
      <c r="B601" s="127" t="s">
        <v>1810</v>
      </c>
      <c r="C601" s="119" t="s">
        <v>1810</v>
      </c>
      <c r="D601" s="119" t="s">
        <v>1810</v>
      </c>
      <c r="F601" s="119" t="s">
        <v>2636</v>
      </c>
      <c r="G601" s="119" t="s">
        <v>1812</v>
      </c>
      <c r="H601" s="119" t="s">
        <v>3044</v>
      </c>
      <c r="I601" s="119" t="s">
        <v>3045</v>
      </c>
      <c r="J601" s="119" t="s">
        <v>2800</v>
      </c>
      <c r="K601" s="119" t="s">
        <v>1816</v>
      </c>
      <c r="L601" s="119" t="s">
        <v>1817</v>
      </c>
      <c r="M601" s="119" t="s">
        <v>1818</v>
      </c>
      <c r="N601" s="119" t="s">
        <v>1819</v>
      </c>
      <c r="O601" s="119" t="s">
        <v>2800</v>
      </c>
      <c r="P601" s="155">
        <v>38823.269999999997</v>
      </c>
      <c r="Q601" s="155">
        <v>0</v>
      </c>
      <c r="R601" s="345">
        <v>0</v>
      </c>
      <c r="S601" s="155">
        <v>0</v>
      </c>
      <c r="T601" s="155">
        <v>38823.269999999997</v>
      </c>
      <c r="U601" s="155">
        <v>0</v>
      </c>
      <c r="V601" s="155" t="s">
        <v>1820</v>
      </c>
      <c r="W601" s="155" t="s">
        <v>1821</v>
      </c>
      <c r="X601" s="155">
        <v>0</v>
      </c>
      <c r="Y601" s="155">
        <v>0</v>
      </c>
      <c r="Z601" s="155">
        <v>0</v>
      </c>
      <c r="AA601" s="156">
        <v>0</v>
      </c>
    </row>
    <row r="602" spans="2:27">
      <c r="B602" s="127" t="s">
        <v>1810</v>
      </c>
      <c r="C602" s="119" t="s">
        <v>1810</v>
      </c>
      <c r="D602" s="119" t="s">
        <v>1810</v>
      </c>
      <c r="F602" s="119" t="s">
        <v>2636</v>
      </c>
      <c r="G602" s="119" t="s">
        <v>1812</v>
      </c>
      <c r="H602" s="119" t="s">
        <v>3046</v>
      </c>
      <c r="I602" s="119" t="s">
        <v>3047</v>
      </c>
      <c r="J602" s="119" t="s">
        <v>2800</v>
      </c>
      <c r="K602" s="119" t="s">
        <v>1816</v>
      </c>
      <c r="L602" s="119" t="s">
        <v>1817</v>
      </c>
      <c r="M602" s="119" t="s">
        <v>1818</v>
      </c>
      <c r="N602" s="119" t="s">
        <v>1819</v>
      </c>
      <c r="O602" s="119" t="s">
        <v>2800</v>
      </c>
      <c r="P602" s="155">
        <v>38823.269999999997</v>
      </c>
      <c r="Q602" s="155">
        <v>0</v>
      </c>
      <c r="R602" s="345">
        <v>0</v>
      </c>
      <c r="S602" s="155">
        <v>0</v>
      </c>
      <c r="T602" s="155">
        <v>38823.269999999997</v>
      </c>
      <c r="U602" s="155">
        <v>0</v>
      </c>
      <c r="V602" s="155" t="s">
        <v>1820</v>
      </c>
      <c r="W602" s="155" t="s">
        <v>1821</v>
      </c>
      <c r="X602" s="155">
        <v>0</v>
      </c>
      <c r="Y602" s="155">
        <v>0</v>
      </c>
      <c r="Z602" s="155">
        <v>0</v>
      </c>
      <c r="AA602" s="156">
        <v>0</v>
      </c>
    </row>
    <row r="603" spans="2:27">
      <c r="B603" s="127" t="s">
        <v>1810</v>
      </c>
      <c r="C603" s="119" t="s">
        <v>1810</v>
      </c>
      <c r="D603" s="119" t="s">
        <v>1810</v>
      </c>
      <c r="F603" s="119" t="s">
        <v>2636</v>
      </c>
      <c r="G603" s="119" t="s">
        <v>1812</v>
      </c>
      <c r="H603" s="119" t="s">
        <v>3048</v>
      </c>
      <c r="I603" s="119" t="s">
        <v>3049</v>
      </c>
      <c r="J603" s="119" t="s">
        <v>2800</v>
      </c>
      <c r="K603" s="119" t="s">
        <v>1816</v>
      </c>
      <c r="L603" s="119" t="s">
        <v>1817</v>
      </c>
      <c r="M603" s="119" t="s">
        <v>1818</v>
      </c>
      <c r="N603" s="119" t="s">
        <v>1819</v>
      </c>
      <c r="O603" s="119" t="s">
        <v>2800</v>
      </c>
      <c r="P603" s="155">
        <v>38823.269999999997</v>
      </c>
      <c r="Q603" s="155">
        <v>0</v>
      </c>
      <c r="R603" s="345">
        <v>0</v>
      </c>
      <c r="S603" s="155">
        <v>0</v>
      </c>
      <c r="T603" s="155">
        <v>38823.269999999997</v>
      </c>
      <c r="U603" s="155">
        <v>0</v>
      </c>
      <c r="V603" s="155" t="s">
        <v>1820</v>
      </c>
      <c r="W603" s="155" t="s">
        <v>1821</v>
      </c>
      <c r="X603" s="155">
        <v>0</v>
      </c>
      <c r="Y603" s="155">
        <v>0</v>
      </c>
      <c r="Z603" s="155">
        <v>0</v>
      </c>
      <c r="AA603" s="156">
        <v>0</v>
      </c>
    </row>
    <row r="604" spans="2:27">
      <c r="B604" s="127" t="s">
        <v>1810</v>
      </c>
      <c r="C604" s="119" t="s">
        <v>1810</v>
      </c>
      <c r="D604" s="119" t="s">
        <v>1810</v>
      </c>
      <c r="F604" s="119" t="s">
        <v>2636</v>
      </c>
      <c r="G604" s="119" t="s">
        <v>1812</v>
      </c>
      <c r="H604" s="119" t="s">
        <v>3050</v>
      </c>
      <c r="I604" s="119" t="s">
        <v>3051</v>
      </c>
      <c r="J604" s="119" t="s">
        <v>2800</v>
      </c>
      <c r="K604" s="119" t="s">
        <v>1816</v>
      </c>
      <c r="L604" s="119" t="s">
        <v>1817</v>
      </c>
      <c r="M604" s="119" t="s">
        <v>1818</v>
      </c>
      <c r="N604" s="119" t="s">
        <v>1819</v>
      </c>
      <c r="O604" s="119" t="s">
        <v>2800</v>
      </c>
      <c r="P604" s="155">
        <v>38823.269999999997</v>
      </c>
      <c r="Q604" s="155">
        <v>0</v>
      </c>
      <c r="R604" s="345">
        <v>0</v>
      </c>
      <c r="S604" s="155">
        <v>0</v>
      </c>
      <c r="T604" s="155">
        <v>38823.269999999997</v>
      </c>
      <c r="U604" s="155">
        <v>0</v>
      </c>
      <c r="V604" s="155" t="s">
        <v>1820</v>
      </c>
      <c r="W604" s="155" t="s">
        <v>1821</v>
      </c>
      <c r="X604" s="155">
        <v>0</v>
      </c>
      <c r="Y604" s="155">
        <v>0</v>
      </c>
      <c r="Z604" s="155">
        <v>0</v>
      </c>
      <c r="AA604" s="156">
        <v>0</v>
      </c>
    </row>
    <row r="605" spans="2:27">
      <c r="B605" s="127" t="s">
        <v>1810</v>
      </c>
      <c r="C605" s="119" t="s">
        <v>1810</v>
      </c>
      <c r="D605" s="119" t="s">
        <v>1810</v>
      </c>
      <c r="F605" s="119" t="s">
        <v>2636</v>
      </c>
      <c r="G605" s="119" t="s">
        <v>1812</v>
      </c>
      <c r="H605" s="119" t="s">
        <v>3052</v>
      </c>
      <c r="I605" s="119" t="s">
        <v>3053</v>
      </c>
      <c r="J605" s="119" t="s">
        <v>2800</v>
      </c>
      <c r="K605" s="119" t="s">
        <v>1816</v>
      </c>
      <c r="L605" s="119" t="s">
        <v>1817</v>
      </c>
      <c r="M605" s="119" t="s">
        <v>1818</v>
      </c>
      <c r="N605" s="119" t="s">
        <v>1819</v>
      </c>
      <c r="O605" s="119" t="s">
        <v>2800</v>
      </c>
      <c r="P605" s="155">
        <v>38823.269999999997</v>
      </c>
      <c r="Q605" s="155">
        <v>0</v>
      </c>
      <c r="R605" s="345">
        <v>0</v>
      </c>
      <c r="S605" s="155">
        <v>0</v>
      </c>
      <c r="T605" s="155">
        <v>38823.269999999997</v>
      </c>
      <c r="U605" s="155">
        <v>0</v>
      </c>
      <c r="V605" s="155" t="s">
        <v>1820</v>
      </c>
      <c r="W605" s="155" t="s">
        <v>1821</v>
      </c>
      <c r="X605" s="155">
        <v>0</v>
      </c>
      <c r="Y605" s="155">
        <v>0</v>
      </c>
      <c r="Z605" s="155">
        <v>0</v>
      </c>
      <c r="AA605" s="156">
        <v>0</v>
      </c>
    </row>
    <row r="606" spans="2:27">
      <c r="B606" s="127" t="s">
        <v>1810</v>
      </c>
      <c r="C606" s="119" t="s">
        <v>1810</v>
      </c>
      <c r="D606" s="119" t="s">
        <v>1810</v>
      </c>
      <c r="F606" s="119" t="s">
        <v>2636</v>
      </c>
      <c r="G606" s="119" t="s">
        <v>1812</v>
      </c>
      <c r="H606" s="119" t="s">
        <v>3054</v>
      </c>
      <c r="I606" s="119" t="s">
        <v>3055</v>
      </c>
      <c r="J606" s="119" t="s">
        <v>2800</v>
      </c>
      <c r="K606" s="119" t="s">
        <v>1816</v>
      </c>
      <c r="L606" s="119" t="s">
        <v>1817</v>
      </c>
      <c r="M606" s="119" t="s">
        <v>1818</v>
      </c>
      <c r="N606" s="119" t="s">
        <v>1819</v>
      </c>
      <c r="O606" s="119" t="s">
        <v>2800</v>
      </c>
      <c r="P606" s="155">
        <v>38823.269999999997</v>
      </c>
      <c r="Q606" s="155">
        <v>0</v>
      </c>
      <c r="R606" s="345">
        <v>0</v>
      </c>
      <c r="S606" s="155">
        <v>0</v>
      </c>
      <c r="T606" s="155">
        <v>38823.269999999997</v>
      </c>
      <c r="U606" s="155">
        <v>0</v>
      </c>
      <c r="V606" s="155" t="s">
        <v>1820</v>
      </c>
      <c r="W606" s="155" t="s">
        <v>1821</v>
      </c>
      <c r="X606" s="155">
        <v>0</v>
      </c>
      <c r="Y606" s="155">
        <v>0</v>
      </c>
      <c r="Z606" s="155">
        <v>0</v>
      </c>
      <c r="AA606" s="156">
        <v>0</v>
      </c>
    </row>
    <row r="607" spans="2:27">
      <c r="B607" s="127" t="s">
        <v>1810</v>
      </c>
      <c r="C607" s="119" t="s">
        <v>1810</v>
      </c>
      <c r="D607" s="119" t="s">
        <v>1810</v>
      </c>
      <c r="F607" s="119" t="s">
        <v>2636</v>
      </c>
      <c r="G607" s="119" t="s">
        <v>1812</v>
      </c>
      <c r="H607" s="119" t="s">
        <v>3056</v>
      </c>
      <c r="I607" s="119" t="s">
        <v>3057</v>
      </c>
      <c r="J607" s="119" t="s">
        <v>2800</v>
      </c>
      <c r="K607" s="119" t="s">
        <v>1816</v>
      </c>
      <c r="L607" s="119" t="s">
        <v>1817</v>
      </c>
      <c r="M607" s="119" t="s">
        <v>1818</v>
      </c>
      <c r="N607" s="119" t="s">
        <v>1819</v>
      </c>
      <c r="O607" s="119" t="s">
        <v>2800</v>
      </c>
      <c r="P607" s="155">
        <v>38823.269999999997</v>
      </c>
      <c r="Q607" s="155">
        <v>0</v>
      </c>
      <c r="R607" s="345">
        <v>0</v>
      </c>
      <c r="S607" s="155">
        <v>0</v>
      </c>
      <c r="T607" s="155">
        <v>38823.269999999997</v>
      </c>
      <c r="U607" s="155">
        <v>0</v>
      </c>
      <c r="V607" s="155" t="s">
        <v>1820</v>
      </c>
      <c r="W607" s="155" t="s">
        <v>1821</v>
      </c>
      <c r="X607" s="155">
        <v>0</v>
      </c>
      <c r="Y607" s="155">
        <v>0</v>
      </c>
      <c r="Z607" s="155">
        <v>0</v>
      </c>
      <c r="AA607" s="156">
        <v>0</v>
      </c>
    </row>
    <row r="608" spans="2:27">
      <c r="B608" s="127" t="s">
        <v>1810</v>
      </c>
      <c r="C608" s="119" t="s">
        <v>1810</v>
      </c>
      <c r="D608" s="119" t="s">
        <v>1810</v>
      </c>
      <c r="F608" s="119" t="s">
        <v>2636</v>
      </c>
      <c r="G608" s="119" t="s">
        <v>1812</v>
      </c>
      <c r="H608" s="119" t="s">
        <v>3058</v>
      </c>
      <c r="I608" s="119" t="s">
        <v>3059</v>
      </c>
      <c r="J608" s="119" t="s">
        <v>2800</v>
      </c>
      <c r="K608" s="119" t="s">
        <v>1816</v>
      </c>
      <c r="L608" s="119" t="s">
        <v>1817</v>
      </c>
      <c r="M608" s="119" t="s">
        <v>1818</v>
      </c>
      <c r="N608" s="119" t="s">
        <v>1819</v>
      </c>
      <c r="O608" s="119" t="s">
        <v>2800</v>
      </c>
      <c r="P608" s="155">
        <v>38823.269999999997</v>
      </c>
      <c r="Q608" s="155">
        <v>0</v>
      </c>
      <c r="R608" s="345">
        <v>0</v>
      </c>
      <c r="S608" s="155">
        <v>0</v>
      </c>
      <c r="T608" s="155">
        <v>38823.269999999997</v>
      </c>
      <c r="U608" s="155">
        <v>0</v>
      </c>
      <c r="V608" s="155" t="s">
        <v>1820</v>
      </c>
      <c r="W608" s="155" t="s">
        <v>1821</v>
      </c>
      <c r="X608" s="155">
        <v>0</v>
      </c>
      <c r="Y608" s="155">
        <v>0</v>
      </c>
      <c r="Z608" s="155">
        <v>0</v>
      </c>
      <c r="AA608" s="156">
        <v>0</v>
      </c>
    </row>
    <row r="609" spans="2:27">
      <c r="B609" s="127" t="s">
        <v>1810</v>
      </c>
      <c r="C609" s="119" t="s">
        <v>1810</v>
      </c>
      <c r="D609" s="119" t="s">
        <v>1810</v>
      </c>
      <c r="E609" s="119" t="s">
        <v>429</v>
      </c>
      <c r="F609" s="119" t="s">
        <v>429</v>
      </c>
      <c r="G609" s="119" t="s">
        <v>1812</v>
      </c>
      <c r="H609" s="119" t="s">
        <v>3060</v>
      </c>
      <c r="I609" s="119" t="s">
        <v>3061</v>
      </c>
      <c r="J609" s="119" t="s">
        <v>2803</v>
      </c>
      <c r="K609" s="119" t="s">
        <v>1816</v>
      </c>
      <c r="L609" s="119" t="s">
        <v>1817</v>
      </c>
      <c r="M609" s="119" t="s">
        <v>1818</v>
      </c>
      <c r="N609" s="119" t="s">
        <v>1819</v>
      </c>
      <c r="O609" s="119" t="s">
        <v>2803</v>
      </c>
      <c r="P609" s="155">
        <v>39477.9</v>
      </c>
      <c r="Q609" s="155">
        <v>0</v>
      </c>
      <c r="R609" s="345">
        <v>0</v>
      </c>
      <c r="S609" s="155">
        <v>0</v>
      </c>
      <c r="T609" s="155">
        <v>39477.9</v>
      </c>
      <c r="U609" s="155">
        <v>0</v>
      </c>
      <c r="V609" s="155" t="s">
        <v>1820</v>
      </c>
      <c r="W609" s="155" t="s">
        <v>1821</v>
      </c>
      <c r="X609" s="155">
        <v>0</v>
      </c>
      <c r="Y609" s="155">
        <v>0</v>
      </c>
      <c r="Z609" s="155">
        <v>0</v>
      </c>
      <c r="AA609" s="156">
        <v>0</v>
      </c>
    </row>
    <row r="610" spans="2:27">
      <c r="B610" s="127" t="s">
        <v>1810</v>
      </c>
      <c r="C610" s="119" t="s">
        <v>1810</v>
      </c>
      <c r="D610" s="119" t="s">
        <v>1810</v>
      </c>
      <c r="F610" s="119" t="s">
        <v>2636</v>
      </c>
      <c r="G610" s="119" t="s">
        <v>1812</v>
      </c>
      <c r="H610" s="119" t="s">
        <v>3062</v>
      </c>
      <c r="I610" s="119" t="s">
        <v>3063</v>
      </c>
      <c r="J610" s="119" t="s">
        <v>2800</v>
      </c>
      <c r="K610" s="119" t="s">
        <v>1816</v>
      </c>
      <c r="L610" s="119" t="s">
        <v>1817</v>
      </c>
      <c r="M610" s="119" t="s">
        <v>1818</v>
      </c>
      <c r="N610" s="119" t="s">
        <v>1819</v>
      </c>
      <c r="O610" s="119" t="s">
        <v>2800</v>
      </c>
      <c r="P610" s="155">
        <v>40457.93</v>
      </c>
      <c r="Q610" s="155">
        <v>0</v>
      </c>
      <c r="R610" s="345">
        <v>0</v>
      </c>
      <c r="S610" s="155">
        <v>0</v>
      </c>
      <c r="T610" s="155">
        <v>40457.93</v>
      </c>
      <c r="U610" s="155">
        <v>0</v>
      </c>
      <c r="V610" s="155" t="s">
        <v>1820</v>
      </c>
      <c r="W610" s="155" t="s">
        <v>1821</v>
      </c>
      <c r="X610" s="155">
        <v>0</v>
      </c>
      <c r="Y610" s="155">
        <v>0</v>
      </c>
      <c r="Z610" s="155">
        <v>0</v>
      </c>
      <c r="AA610" s="156">
        <v>0</v>
      </c>
    </row>
    <row r="611" spans="2:27">
      <c r="B611" s="127" t="s">
        <v>1810</v>
      </c>
      <c r="C611" s="119" t="s">
        <v>1810</v>
      </c>
      <c r="D611" s="119" t="s">
        <v>1810</v>
      </c>
      <c r="E611" s="119" t="s">
        <v>1843</v>
      </c>
      <c r="F611" s="119" t="s">
        <v>1843</v>
      </c>
      <c r="G611" s="119" t="s">
        <v>1812</v>
      </c>
      <c r="H611" s="119" t="s">
        <v>3064</v>
      </c>
      <c r="I611" s="119" t="s">
        <v>3065</v>
      </c>
      <c r="J611" s="119" t="s">
        <v>2945</v>
      </c>
      <c r="K611" s="119" t="s">
        <v>1816</v>
      </c>
      <c r="L611" s="119" t="s">
        <v>1817</v>
      </c>
      <c r="M611" s="119" t="s">
        <v>1818</v>
      </c>
      <c r="N611" s="119" t="s">
        <v>1819</v>
      </c>
      <c r="O611" s="119" t="s">
        <v>2945</v>
      </c>
      <c r="P611" s="155">
        <v>40533.370000000003</v>
      </c>
      <c r="Q611" s="155">
        <v>0</v>
      </c>
      <c r="R611" s="345">
        <v>0</v>
      </c>
      <c r="S611" s="155">
        <v>0</v>
      </c>
      <c r="T611" s="155">
        <v>40533.370000000003</v>
      </c>
      <c r="U611" s="155">
        <v>0</v>
      </c>
      <c r="V611" s="155" t="s">
        <v>1820</v>
      </c>
      <c r="W611" s="155" t="s">
        <v>1821</v>
      </c>
      <c r="X611" s="155">
        <v>0</v>
      </c>
      <c r="Y611" s="155">
        <v>0</v>
      </c>
      <c r="Z611" s="155">
        <v>0</v>
      </c>
      <c r="AA611" s="156">
        <v>0</v>
      </c>
    </row>
    <row r="612" spans="2:27">
      <c r="B612" s="127" t="s">
        <v>1810</v>
      </c>
      <c r="C612" s="119" t="s">
        <v>1810</v>
      </c>
      <c r="D612" s="119" t="s">
        <v>1810</v>
      </c>
      <c r="E612" s="119" t="s">
        <v>2305</v>
      </c>
      <c r="F612" s="119" t="s">
        <v>2305</v>
      </c>
      <c r="G612" s="119" t="s">
        <v>1812</v>
      </c>
      <c r="H612" s="119" t="s">
        <v>3066</v>
      </c>
      <c r="I612" s="119" t="s">
        <v>3067</v>
      </c>
      <c r="J612" s="119" t="s">
        <v>2905</v>
      </c>
      <c r="K612" s="119" t="s">
        <v>1816</v>
      </c>
      <c r="L612" s="119" t="s">
        <v>1817</v>
      </c>
      <c r="M612" s="119" t="s">
        <v>1818</v>
      </c>
      <c r="N612" s="119" t="s">
        <v>1819</v>
      </c>
      <c r="O612" s="119" t="s">
        <v>2905</v>
      </c>
      <c r="P612" s="155">
        <v>43607.519999999997</v>
      </c>
      <c r="Q612" s="155">
        <v>0</v>
      </c>
      <c r="R612" s="345">
        <v>0</v>
      </c>
      <c r="S612" s="155">
        <v>0</v>
      </c>
      <c r="T612" s="155">
        <v>43607.519999999997</v>
      </c>
      <c r="U612" s="155">
        <v>0</v>
      </c>
      <c r="V612" s="155" t="s">
        <v>1820</v>
      </c>
      <c r="W612" s="155" t="s">
        <v>1821</v>
      </c>
      <c r="X612" s="155">
        <v>0</v>
      </c>
      <c r="Y612" s="155">
        <v>0</v>
      </c>
      <c r="Z612" s="155">
        <v>0</v>
      </c>
      <c r="AA612" s="156">
        <v>0</v>
      </c>
    </row>
    <row r="613" spans="2:27">
      <c r="B613" s="127" t="s">
        <v>1810</v>
      </c>
      <c r="C613" s="119" t="s">
        <v>1810</v>
      </c>
      <c r="D613" s="119" t="s">
        <v>1810</v>
      </c>
      <c r="E613" s="119" t="s">
        <v>1838</v>
      </c>
      <c r="F613" s="119" t="s">
        <v>1838</v>
      </c>
      <c r="G613" s="119" t="s">
        <v>1812</v>
      </c>
      <c r="H613" s="119" t="s">
        <v>3068</v>
      </c>
      <c r="I613" s="119" t="s">
        <v>3069</v>
      </c>
      <c r="J613" s="119" t="s">
        <v>2976</v>
      </c>
      <c r="K613" s="119" t="s">
        <v>1816</v>
      </c>
      <c r="L613" s="119" t="s">
        <v>1817</v>
      </c>
      <c r="M613" s="119" t="s">
        <v>1818</v>
      </c>
      <c r="N613" s="119" t="s">
        <v>1819</v>
      </c>
      <c r="O613" s="119" t="s">
        <v>2976</v>
      </c>
      <c r="P613" s="155">
        <v>44121.66</v>
      </c>
      <c r="Q613" s="155">
        <v>0</v>
      </c>
      <c r="R613" s="345">
        <v>0</v>
      </c>
      <c r="S613" s="155">
        <v>0</v>
      </c>
      <c r="T613" s="155">
        <v>44121.66</v>
      </c>
      <c r="U613" s="155">
        <v>0</v>
      </c>
      <c r="V613" s="155" t="s">
        <v>1820</v>
      </c>
      <c r="W613" s="155" t="s">
        <v>1821</v>
      </c>
      <c r="X613" s="155">
        <v>0</v>
      </c>
      <c r="Y613" s="155">
        <v>0</v>
      </c>
      <c r="Z613" s="155">
        <v>0</v>
      </c>
      <c r="AA613" s="156">
        <v>0</v>
      </c>
    </row>
    <row r="614" spans="2:27">
      <c r="B614" s="127" t="s">
        <v>1810</v>
      </c>
      <c r="C614" s="119" t="s">
        <v>1810</v>
      </c>
      <c r="D614" s="119" t="s">
        <v>1810</v>
      </c>
      <c r="E614" s="119" t="s">
        <v>429</v>
      </c>
      <c r="F614" s="119" t="s">
        <v>429</v>
      </c>
      <c r="G614" s="119" t="s">
        <v>1812</v>
      </c>
      <c r="H614" s="119" t="s">
        <v>3070</v>
      </c>
      <c r="I614" s="119" t="s">
        <v>3071</v>
      </c>
      <c r="J614" s="119" t="s">
        <v>2839</v>
      </c>
      <c r="K614" s="119" t="s">
        <v>1816</v>
      </c>
      <c r="L614" s="119" t="s">
        <v>1817</v>
      </c>
      <c r="M614" s="119" t="s">
        <v>1818</v>
      </c>
      <c r="N614" s="119" t="s">
        <v>1819</v>
      </c>
      <c r="O614" s="119" t="s">
        <v>2839</v>
      </c>
      <c r="P614" s="155">
        <v>44402.16</v>
      </c>
      <c r="Q614" s="155">
        <v>0</v>
      </c>
      <c r="R614" s="345">
        <v>0</v>
      </c>
      <c r="S614" s="155">
        <v>0</v>
      </c>
      <c r="T614" s="155">
        <v>44402.16</v>
      </c>
      <c r="U614" s="155">
        <v>0</v>
      </c>
      <c r="V614" s="155" t="s">
        <v>1820</v>
      </c>
      <c r="W614" s="155" t="s">
        <v>1821</v>
      </c>
      <c r="X614" s="155">
        <v>0</v>
      </c>
      <c r="Y614" s="155">
        <v>0</v>
      </c>
      <c r="Z614" s="155">
        <v>0</v>
      </c>
      <c r="AA614" s="156">
        <v>0</v>
      </c>
    </row>
    <row r="615" spans="2:27">
      <c r="B615" s="127" t="s">
        <v>1810</v>
      </c>
      <c r="C615" s="119" t="s">
        <v>1810</v>
      </c>
      <c r="D615" s="119" t="s">
        <v>1810</v>
      </c>
      <c r="F615" s="119" t="s">
        <v>1862</v>
      </c>
      <c r="G615" s="119" t="s">
        <v>1812</v>
      </c>
      <c r="H615" s="119" t="s">
        <v>3072</v>
      </c>
      <c r="I615" s="119" t="s">
        <v>3073</v>
      </c>
      <c r="J615" s="119" t="s">
        <v>2987</v>
      </c>
      <c r="K615" s="119" t="s">
        <v>1816</v>
      </c>
      <c r="L615" s="119" t="s">
        <v>1817</v>
      </c>
      <c r="M615" s="119" t="s">
        <v>1818</v>
      </c>
      <c r="N615" s="119" t="s">
        <v>1819</v>
      </c>
      <c r="O615" s="119" t="s">
        <v>2987</v>
      </c>
      <c r="P615" s="155">
        <v>44475.86</v>
      </c>
      <c r="Q615" s="155">
        <v>0</v>
      </c>
      <c r="R615" s="345">
        <v>0</v>
      </c>
      <c r="S615" s="155">
        <v>0</v>
      </c>
      <c r="T615" s="155">
        <v>44475.86</v>
      </c>
      <c r="U615" s="155">
        <v>0</v>
      </c>
      <c r="V615" s="155" t="s">
        <v>1820</v>
      </c>
      <c r="W615" s="155" t="s">
        <v>1821</v>
      </c>
      <c r="X615" s="155">
        <v>0</v>
      </c>
      <c r="Y615" s="155">
        <v>0</v>
      </c>
      <c r="Z615" s="155">
        <v>0</v>
      </c>
      <c r="AA615" s="156">
        <v>0</v>
      </c>
    </row>
    <row r="616" spans="2:27">
      <c r="B616" s="127" t="s">
        <v>1810</v>
      </c>
      <c r="C616" s="119" t="s">
        <v>1810</v>
      </c>
      <c r="D616" s="119" t="s">
        <v>1810</v>
      </c>
      <c r="E616" s="119" t="s">
        <v>1825</v>
      </c>
      <c r="F616" s="119" t="s">
        <v>1825</v>
      </c>
      <c r="G616" s="119" t="s">
        <v>1812</v>
      </c>
      <c r="H616" s="119" t="s">
        <v>3074</v>
      </c>
      <c r="I616" s="119" t="s">
        <v>3075</v>
      </c>
      <c r="J616" s="119" t="s">
        <v>2945</v>
      </c>
      <c r="K616" s="119" t="s">
        <v>1816</v>
      </c>
      <c r="L616" s="119" t="s">
        <v>1817</v>
      </c>
      <c r="M616" s="119" t="s">
        <v>1818</v>
      </c>
      <c r="N616" s="119" t="s">
        <v>1819</v>
      </c>
      <c r="O616" s="119" t="s">
        <v>2945</v>
      </c>
      <c r="P616" s="155">
        <v>53800</v>
      </c>
      <c r="Q616" s="155">
        <v>0</v>
      </c>
      <c r="R616" s="345">
        <v>0</v>
      </c>
      <c r="S616" s="155">
        <v>8608</v>
      </c>
      <c r="T616" s="155">
        <v>62408</v>
      </c>
      <c r="U616" s="155">
        <v>0</v>
      </c>
      <c r="V616" s="155" t="s">
        <v>1828</v>
      </c>
      <c r="W616" s="155" t="s">
        <v>1821</v>
      </c>
      <c r="X616" s="155">
        <v>0</v>
      </c>
      <c r="Y616" s="155">
        <v>8608</v>
      </c>
      <c r="Z616" s="155">
        <v>0</v>
      </c>
      <c r="AA616" s="156">
        <v>0</v>
      </c>
    </row>
    <row r="617" spans="2:27">
      <c r="B617" s="127" t="s">
        <v>1810</v>
      </c>
      <c r="C617" s="119" t="s">
        <v>1810</v>
      </c>
      <c r="D617" s="119" t="s">
        <v>1810</v>
      </c>
      <c r="E617" s="119" t="s">
        <v>429</v>
      </c>
      <c r="F617" s="119" t="s">
        <v>429</v>
      </c>
      <c r="G617" s="119" t="s">
        <v>1812</v>
      </c>
      <c r="H617" s="119" t="s">
        <v>3076</v>
      </c>
      <c r="I617" s="119" t="s">
        <v>3077</v>
      </c>
      <c r="J617" s="119" t="s">
        <v>2927</v>
      </c>
      <c r="K617" s="119" t="s">
        <v>1816</v>
      </c>
      <c r="L617" s="119" t="s">
        <v>1817</v>
      </c>
      <c r="M617" s="119" t="s">
        <v>1818</v>
      </c>
      <c r="N617" s="119" t="s">
        <v>1819</v>
      </c>
      <c r="O617" s="119" t="s">
        <v>2927</v>
      </c>
      <c r="P617" s="155">
        <v>44731.76</v>
      </c>
      <c r="Q617" s="155">
        <v>0</v>
      </c>
      <c r="R617" s="345">
        <v>0</v>
      </c>
      <c r="S617" s="155">
        <v>0</v>
      </c>
      <c r="T617" s="155">
        <v>44731.76</v>
      </c>
      <c r="U617" s="155">
        <v>0</v>
      </c>
      <c r="V617" s="155" t="s">
        <v>1820</v>
      </c>
      <c r="W617" s="155" t="s">
        <v>1821</v>
      </c>
      <c r="X617" s="155">
        <v>0</v>
      </c>
      <c r="Y617" s="155">
        <v>0</v>
      </c>
      <c r="Z617" s="155">
        <v>0</v>
      </c>
      <c r="AA617" s="156">
        <v>0</v>
      </c>
    </row>
    <row r="618" spans="2:27">
      <c r="B618" s="127" t="s">
        <v>1810</v>
      </c>
      <c r="C618" s="119" t="s">
        <v>1810</v>
      </c>
      <c r="D618" s="119" t="s">
        <v>1810</v>
      </c>
      <c r="E618" s="119" t="s">
        <v>417</v>
      </c>
      <c r="F618" s="119" t="s">
        <v>417</v>
      </c>
      <c r="G618" s="119" t="s">
        <v>1812</v>
      </c>
      <c r="H618" s="119" t="s">
        <v>3078</v>
      </c>
      <c r="I618" s="119" t="s">
        <v>3079</v>
      </c>
      <c r="J618" s="119" t="s">
        <v>2945</v>
      </c>
      <c r="K618" s="119" t="s">
        <v>1816</v>
      </c>
      <c r="L618" s="119" t="s">
        <v>1817</v>
      </c>
      <c r="M618" s="119" t="s">
        <v>1818</v>
      </c>
      <c r="N618" s="119" t="s">
        <v>1819</v>
      </c>
      <c r="O618" s="119" t="s">
        <v>2945</v>
      </c>
      <c r="P618" s="155">
        <v>31219.05</v>
      </c>
      <c r="Q618" s="155">
        <v>0</v>
      </c>
      <c r="R618" s="345">
        <v>0</v>
      </c>
      <c r="S618" s="155">
        <v>4995.05</v>
      </c>
      <c r="T618" s="155">
        <v>36214.1</v>
      </c>
      <c r="U618" s="155">
        <v>0</v>
      </c>
      <c r="V618" s="155" t="s">
        <v>1828</v>
      </c>
      <c r="W618" s="155" t="s">
        <v>1821</v>
      </c>
      <c r="X618" s="155">
        <v>0</v>
      </c>
      <c r="Y618" s="155">
        <v>4995.05</v>
      </c>
      <c r="Z618" s="155">
        <v>0</v>
      </c>
      <c r="AA618" s="156">
        <v>0</v>
      </c>
    </row>
    <row r="619" spans="2:27">
      <c r="B619" s="127" t="s">
        <v>1810</v>
      </c>
      <c r="C619" s="119" t="s">
        <v>1810</v>
      </c>
      <c r="D619" s="119" t="s">
        <v>1810</v>
      </c>
      <c r="E619" s="119" t="s">
        <v>2305</v>
      </c>
      <c r="F619" s="119" t="s">
        <v>2305</v>
      </c>
      <c r="G619" s="119" t="s">
        <v>1812</v>
      </c>
      <c r="H619" s="119" t="s">
        <v>3080</v>
      </c>
      <c r="I619" s="119" t="s">
        <v>3081</v>
      </c>
      <c r="J619" s="119" t="s">
        <v>2905</v>
      </c>
      <c r="K619" s="119" t="s">
        <v>1816</v>
      </c>
      <c r="L619" s="119" t="s">
        <v>1817</v>
      </c>
      <c r="M619" s="119" t="s">
        <v>1818</v>
      </c>
      <c r="N619" s="119" t="s">
        <v>1819</v>
      </c>
      <c r="O619" s="119" t="s">
        <v>2905</v>
      </c>
      <c r="P619" s="155">
        <v>45589.68</v>
      </c>
      <c r="Q619" s="155">
        <v>0</v>
      </c>
      <c r="R619" s="345">
        <v>0</v>
      </c>
      <c r="S619" s="155">
        <v>0</v>
      </c>
      <c r="T619" s="155">
        <v>45589.68</v>
      </c>
      <c r="U619" s="155">
        <v>0</v>
      </c>
      <c r="V619" s="155" t="s">
        <v>1820</v>
      </c>
      <c r="W619" s="155" t="s">
        <v>1821</v>
      </c>
      <c r="X619" s="155">
        <v>0</v>
      </c>
      <c r="Y619" s="155">
        <v>0</v>
      </c>
      <c r="Z619" s="155">
        <v>0</v>
      </c>
      <c r="AA619" s="156">
        <v>0</v>
      </c>
    </row>
    <row r="620" spans="2:27">
      <c r="B620" s="127" t="s">
        <v>1810</v>
      </c>
      <c r="C620" s="119" t="s">
        <v>1810</v>
      </c>
      <c r="D620" s="119" t="s">
        <v>1810</v>
      </c>
      <c r="E620" s="119" t="s">
        <v>429</v>
      </c>
      <c r="F620" s="119" t="s">
        <v>429</v>
      </c>
      <c r="G620" s="119" t="s">
        <v>1812</v>
      </c>
      <c r="H620" s="119" t="s">
        <v>3082</v>
      </c>
      <c r="I620" s="119" t="s">
        <v>3083</v>
      </c>
      <c r="J620" s="119" t="s">
        <v>2828</v>
      </c>
      <c r="K620" s="119" t="s">
        <v>1816</v>
      </c>
      <c r="L620" s="119" t="s">
        <v>1817</v>
      </c>
      <c r="M620" s="119" t="s">
        <v>1818</v>
      </c>
      <c r="N620" s="119" t="s">
        <v>1819</v>
      </c>
      <c r="O620" s="119" t="s">
        <v>2828</v>
      </c>
      <c r="P620" s="155">
        <v>45875.92</v>
      </c>
      <c r="Q620" s="155">
        <v>0</v>
      </c>
      <c r="R620" s="345">
        <v>0</v>
      </c>
      <c r="S620" s="155">
        <v>0</v>
      </c>
      <c r="T620" s="155">
        <v>45875.92</v>
      </c>
      <c r="U620" s="155">
        <v>0</v>
      </c>
      <c r="V620" s="155" t="s">
        <v>1820</v>
      </c>
      <c r="W620" s="155" t="s">
        <v>1821</v>
      </c>
      <c r="X620" s="155">
        <v>0</v>
      </c>
      <c r="Y620" s="155">
        <v>0</v>
      </c>
      <c r="Z620" s="155">
        <v>0</v>
      </c>
      <c r="AA620" s="156">
        <v>0</v>
      </c>
    </row>
    <row r="621" spans="2:27">
      <c r="B621" s="127" t="s">
        <v>1810</v>
      </c>
      <c r="C621" s="119" t="s">
        <v>1810</v>
      </c>
      <c r="D621" s="119" t="s">
        <v>1810</v>
      </c>
      <c r="E621" s="119" t="s">
        <v>2305</v>
      </c>
      <c r="F621" s="119" t="s">
        <v>2305</v>
      </c>
      <c r="G621" s="119" t="s">
        <v>1812</v>
      </c>
      <c r="H621" s="119" t="s">
        <v>3084</v>
      </c>
      <c r="I621" s="119" t="s">
        <v>3085</v>
      </c>
      <c r="J621" s="119" t="s">
        <v>2856</v>
      </c>
      <c r="K621" s="119" t="s">
        <v>1816</v>
      </c>
      <c r="L621" s="119" t="s">
        <v>1817</v>
      </c>
      <c r="M621" s="119" t="s">
        <v>1818</v>
      </c>
      <c r="N621" s="119" t="s">
        <v>1819</v>
      </c>
      <c r="O621" s="119" t="s">
        <v>2856</v>
      </c>
      <c r="P621" s="155">
        <v>45964.35</v>
      </c>
      <c r="Q621" s="155">
        <v>0</v>
      </c>
      <c r="R621" s="345">
        <v>0</v>
      </c>
      <c r="S621" s="155">
        <v>0</v>
      </c>
      <c r="T621" s="155">
        <v>45964.35</v>
      </c>
      <c r="U621" s="155">
        <v>0</v>
      </c>
      <c r="V621" s="155" t="s">
        <v>1820</v>
      </c>
      <c r="W621" s="155" t="s">
        <v>1821</v>
      </c>
      <c r="X621" s="155">
        <v>0</v>
      </c>
      <c r="Y621" s="155">
        <v>0</v>
      </c>
      <c r="Z621" s="155">
        <v>0</v>
      </c>
      <c r="AA621" s="156">
        <v>0</v>
      </c>
    </row>
    <row r="622" spans="2:27">
      <c r="B622" s="127" t="s">
        <v>1810</v>
      </c>
      <c r="C622" s="119" t="s">
        <v>1810</v>
      </c>
      <c r="D622" s="119" t="s">
        <v>1810</v>
      </c>
      <c r="E622" s="119" t="s">
        <v>2223</v>
      </c>
      <c r="F622" s="119" t="s">
        <v>2223</v>
      </c>
      <c r="G622" s="119" t="s">
        <v>1812</v>
      </c>
      <c r="H622" s="119" t="s">
        <v>3086</v>
      </c>
      <c r="I622" s="119" t="s">
        <v>3087</v>
      </c>
      <c r="J622" s="119" t="s">
        <v>2831</v>
      </c>
      <c r="K622" s="119" t="s">
        <v>1816</v>
      </c>
      <c r="L622" s="119" t="s">
        <v>1817</v>
      </c>
      <c r="M622" s="119" t="s">
        <v>1818</v>
      </c>
      <c r="N622" s="119" t="s">
        <v>1819</v>
      </c>
      <c r="O622" s="119" t="s">
        <v>2831</v>
      </c>
      <c r="P622" s="155">
        <v>46677.55</v>
      </c>
      <c r="Q622" s="155">
        <v>0</v>
      </c>
      <c r="R622" s="345">
        <v>0</v>
      </c>
      <c r="S622" s="155">
        <v>0</v>
      </c>
      <c r="T622" s="155">
        <v>46677.55</v>
      </c>
      <c r="U622" s="155">
        <v>0</v>
      </c>
      <c r="V622" s="155" t="s">
        <v>1820</v>
      </c>
      <c r="W622" s="155" t="s">
        <v>1821</v>
      </c>
      <c r="X622" s="155">
        <v>0</v>
      </c>
      <c r="Y622" s="155">
        <v>0</v>
      </c>
      <c r="Z622" s="155">
        <v>0</v>
      </c>
      <c r="AA622" s="156">
        <v>0</v>
      </c>
    </row>
    <row r="623" spans="2:27">
      <c r="B623" s="127" t="s">
        <v>1810</v>
      </c>
      <c r="C623" s="119" t="s">
        <v>1810</v>
      </c>
      <c r="D623" s="119" t="s">
        <v>1810</v>
      </c>
      <c r="E623" s="119" t="s">
        <v>429</v>
      </c>
      <c r="F623" s="119" t="s">
        <v>429</v>
      </c>
      <c r="G623" s="119" t="s">
        <v>1812</v>
      </c>
      <c r="H623" s="119" t="s">
        <v>3088</v>
      </c>
      <c r="I623" s="119" t="s">
        <v>3089</v>
      </c>
      <c r="J623" s="119" t="s">
        <v>2828</v>
      </c>
      <c r="K623" s="119" t="s">
        <v>1816</v>
      </c>
      <c r="L623" s="119" t="s">
        <v>1817</v>
      </c>
      <c r="M623" s="119" t="s">
        <v>1818</v>
      </c>
      <c r="N623" s="119" t="s">
        <v>1819</v>
      </c>
      <c r="O623" s="119" t="s">
        <v>2828</v>
      </c>
      <c r="P623" s="155">
        <v>48934.32</v>
      </c>
      <c r="Q623" s="155">
        <v>0</v>
      </c>
      <c r="R623" s="345">
        <v>0</v>
      </c>
      <c r="S623" s="155">
        <v>0</v>
      </c>
      <c r="T623" s="155">
        <v>48934.32</v>
      </c>
      <c r="U623" s="155">
        <v>0</v>
      </c>
      <c r="V623" s="155" t="s">
        <v>1820</v>
      </c>
      <c r="W623" s="155" t="s">
        <v>1821</v>
      </c>
      <c r="X623" s="155">
        <v>0</v>
      </c>
      <c r="Y623" s="155">
        <v>0</v>
      </c>
      <c r="Z623" s="155">
        <v>0</v>
      </c>
      <c r="AA623" s="156">
        <v>0</v>
      </c>
    </row>
    <row r="624" spans="2:27">
      <c r="B624" s="127" t="s">
        <v>1810</v>
      </c>
      <c r="C624" s="119" t="s">
        <v>1810</v>
      </c>
      <c r="D624" s="119" t="s">
        <v>1810</v>
      </c>
      <c r="E624" s="119" t="s">
        <v>1843</v>
      </c>
      <c r="F624" s="119" t="s">
        <v>1843</v>
      </c>
      <c r="G624" s="119" t="s">
        <v>1812</v>
      </c>
      <c r="H624" s="119" t="s">
        <v>3090</v>
      </c>
      <c r="I624" s="119" t="s">
        <v>3091</v>
      </c>
      <c r="J624" s="119" t="s">
        <v>2803</v>
      </c>
      <c r="K624" s="119" t="s">
        <v>1816</v>
      </c>
      <c r="L624" s="119" t="s">
        <v>1817</v>
      </c>
      <c r="M624" s="119" t="s">
        <v>1818</v>
      </c>
      <c r="N624" s="119" t="s">
        <v>1819</v>
      </c>
      <c r="O624" s="119" t="s">
        <v>2803</v>
      </c>
      <c r="P624" s="155">
        <v>49219.199999999997</v>
      </c>
      <c r="Q624" s="155">
        <v>0</v>
      </c>
      <c r="R624" s="345">
        <v>0</v>
      </c>
      <c r="S624" s="155">
        <v>0</v>
      </c>
      <c r="T624" s="155">
        <v>49219.199999999997</v>
      </c>
      <c r="U624" s="155">
        <v>0</v>
      </c>
      <c r="V624" s="155" t="s">
        <v>1820</v>
      </c>
      <c r="W624" s="155" t="s">
        <v>1821</v>
      </c>
      <c r="X624" s="155">
        <v>0</v>
      </c>
      <c r="Y624" s="155">
        <v>0</v>
      </c>
      <c r="Z624" s="155">
        <v>0</v>
      </c>
      <c r="AA624" s="156">
        <v>0</v>
      </c>
    </row>
    <row r="625" spans="2:27">
      <c r="B625" s="127" t="s">
        <v>1810</v>
      </c>
      <c r="C625" s="119" t="s">
        <v>1810</v>
      </c>
      <c r="D625" s="119" t="s">
        <v>1810</v>
      </c>
      <c r="E625" s="119" t="s">
        <v>429</v>
      </c>
      <c r="F625" s="119" t="s">
        <v>429</v>
      </c>
      <c r="G625" s="119" t="s">
        <v>1812</v>
      </c>
      <c r="H625" s="119" t="s">
        <v>3092</v>
      </c>
      <c r="I625" s="119" t="s">
        <v>3093</v>
      </c>
      <c r="J625" s="119" t="s">
        <v>2987</v>
      </c>
      <c r="K625" s="119" t="s">
        <v>1816</v>
      </c>
      <c r="L625" s="119" t="s">
        <v>1817</v>
      </c>
      <c r="M625" s="119" t="s">
        <v>1818</v>
      </c>
      <c r="N625" s="119" t="s">
        <v>1819</v>
      </c>
      <c r="O625" s="119" t="s">
        <v>2987</v>
      </c>
      <c r="P625" s="155">
        <v>49732.1</v>
      </c>
      <c r="Q625" s="155">
        <v>0</v>
      </c>
      <c r="R625" s="345">
        <v>0</v>
      </c>
      <c r="S625" s="155">
        <v>0</v>
      </c>
      <c r="T625" s="155">
        <v>49732.1</v>
      </c>
      <c r="U625" s="155">
        <v>0</v>
      </c>
      <c r="V625" s="155" t="s">
        <v>1820</v>
      </c>
      <c r="W625" s="155" t="s">
        <v>1821</v>
      </c>
      <c r="X625" s="155">
        <v>0</v>
      </c>
      <c r="Y625" s="155">
        <v>0</v>
      </c>
      <c r="Z625" s="155">
        <v>0</v>
      </c>
      <c r="AA625" s="156">
        <v>0</v>
      </c>
    </row>
    <row r="626" spans="2:27">
      <c r="B626" s="127" t="s">
        <v>1810</v>
      </c>
      <c r="C626" s="119" t="s">
        <v>1810</v>
      </c>
      <c r="D626" s="119" t="s">
        <v>1810</v>
      </c>
      <c r="E626" s="119" t="s">
        <v>429</v>
      </c>
      <c r="F626" s="119" t="s">
        <v>429</v>
      </c>
      <c r="G626" s="119" t="s">
        <v>1812</v>
      </c>
      <c r="H626" s="119" t="s">
        <v>3094</v>
      </c>
      <c r="I626" s="119" t="s">
        <v>3095</v>
      </c>
      <c r="J626" s="119" t="s">
        <v>2831</v>
      </c>
      <c r="K626" s="119" t="s">
        <v>1816</v>
      </c>
      <c r="L626" s="119" t="s">
        <v>1817</v>
      </c>
      <c r="M626" s="119" t="s">
        <v>1818</v>
      </c>
      <c r="N626" s="119" t="s">
        <v>1819</v>
      </c>
      <c r="O626" s="119" t="s">
        <v>2831</v>
      </c>
      <c r="P626" s="155">
        <v>50847</v>
      </c>
      <c r="Q626" s="155">
        <v>0</v>
      </c>
      <c r="R626" s="345">
        <v>0</v>
      </c>
      <c r="S626" s="155">
        <v>0</v>
      </c>
      <c r="T626" s="155">
        <v>50847</v>
      </c>
      <c r="U626" s="155">
        <v>0</v>
      </c>
      <c r="V626" s="155" t="s">
        <v>1820</v>
      </c>
      <c r="W626" s="155" t="s">
        <v>1821</v>
      </c>
      <c r="X626" s="155">
        <v>0</v>
      </c>
      <c r="Y626" s="155">
        <v>0</v>
      </c>
      <c r="Z626" s="155">
        <v>0</v>
      </c>
      <c r="AA626" s="156">
        <v>0</v>
      </c>
    </row>
    <row r="627" spans="2:27">
      <c r="B627" s="127" t="s">
        <v>1810</v>
      </c>
      <c r="C627" s="119" t="s">
        <v>1810</v>
      </c>
      <c r="D627" s="119" t="s">
        <v>1810</v>
      </c>
      <c r="E627" s="119" t="s">
        <v>395</v>
      </c>
      <c r="F627" s="119" t="s">
        <v>395</v>
      </c>
      <c r="G627" s="119" t="s">
        <v>1812</v>
      </c>
      <c r="H627" s="119" t="s">
        <v>3096</v>
      </c>
      <c r="I627" s="119" t="s">
        <v>3097</v>
      </c>
      <c r="J627" s="119" t="s">
        <v>2856</v>
      </c>
      <c r="K627" s="119" t="s">
        <v>1816</v>
      </c>
      <c r="L627" s="119" t="s">
        <v>1817</v>
      </c>
      <c r="M627" s="119" t="s">
        <v>1818</v>
      </c>
      <c r="N627" s="119" t="s">
        <v>1819</v>
      </c>
      <c r="O627" s="119" t="s">
        <v>2856</v>
      </c>
      <c r="P627" s="155">
        <v>1616.94</v>
      </c>
      <c r="Q627" s="155">
        <v>0</v>
      </c>
      <c r="R627" s="345">
        <v>0</v>
      </c>
      <c r="S627" s="155">
        <v>258.70999999999998</v>
      </c>
      <c r="T627" s="155">
        <v>1875.65</v>
      </c>
      <c r="U627" s="155">
        <v>1875.65</v>
      </c>
      <c r="V627" s="155" t="s">
        <v>1828</v>
      </c>
      <c r="W627" s="155" t="s">
        <v>1821</v>
      </c>
      <c r="X627" s="155">
        <v>0</v>
      </c>
      <c r="Y627" s="155">
        <v>258.70999999999998</v>
      </c>
      <c r="Z627" s="155">
        <v>0</v>
      </c>
      <c r="AA627" s="156">
        <v>0</v>
      </c>
    </row>
    <row r="628" spans="2:27">
      <c r="B628" s="127" t="s">
        <v>1810</v>
      </c>
      <c r="C628" s="119" t="s">
        <v>1810</v>
      </c>
      <c r="D628" s="119" t="s">
        <v>1810</v>
      </c>
      <c r="E628" s="119" t="s">
        <v>429</v>
      </c>
      <c r="F628" s="119" t="s">
        <v>429</v>
      </c>
      <c r="G628" s="119" t="s">
        <v>1812</v>
      </c>
      <c r="H628" s="119" t="s">
        <v>3098</v>
      </c>
      <c r="I628" s="119" t="s">
        <v>3099</v>
      </c>
      <c r="J628" s="119" t="s">
        <v>2828</v>
      </c>
      <c r="K628" s="119" t="s">
        <v>1816</v>
      </c>
      <c r="L628" s="119" t="s">
        <v>1817</v>
      </c>
      <c r="M628" s="119" t="s">
        <v>1818</v>
      </c>
      <c r="N628" s="119" t="s">
        <v>1819</v>
      </c>
      <c r="O628" s="119" t="s">
        <v>2828</v>
      </c>
      <c r="P628" s="155">
        <v>50973.25</v>
      </c>
      <c r="Q628" s="155">
        <v>0</v>
      </c>
      <c r="R628" s="345">
        <v>0</v>
      </c>
      <c r="S628" s="155">
        <v>0</v>
      </c>
      <c r="T628" s="155">
        <v>50973.25</v>
      </c>
      <c r="U628" s="155">
        <v>0</v>
      </c>
      <c r="V628" s="155" t="s">
        <v>1820</v>
      </c>
      <c r="W628" s="155" t="s">
        <v>1821</v>
      </c>
      <c r="X628" s="155">
        <v>0</v>
      </c>
      <c r="Y628" s="155">
        <v>0</v>
      </c>
      <c r="Z628" s="155">
        <v>0</v>
      </c>
      <c r="AA628" s="156">
        <v>0</v>
      </c>
    </row>
    <row r="629" spans="2:27">
      <c r="B629" s="127" t="s">
        <v>1810</v>
      </c>
      <c r="C629" s="119" t="s">
        <v>1810</v>
      </c>
      <c r="D629" s="119" t="s">
        <v>1810</v>
      </c>
      <c r="F629" s="119" t="s">
        <v>1862</v>
      </c>
      <c r="G629" s="119" t="s">
        <v>1812</v>
      </c>
      <c r="H629" s="119" t="s">
        <v>3100</v>
      </c>
      <c r="I629" s="119" t="s">
        <v>3101</v>
      </c>
      <c r="J629" s="119" t="s">
        <v>2945</v>
      </c>
      <c r="K629" s="119" t="s">
        <v>1816</v>
      </c>
      <c r="L629" s="119" t="s">
        <v>1817</v>
      </c>
      <c r="M629" s="119" t="s">
        <v>1818</v>
      </c>
      <c r="N629" s="119" t="s">
        <v>1819</v>
      </c>
      <c r="O629" s="119" t="s">
        <v>2945</v>
      </c>
      <c r="P629" s="155">
        <v>51461.49</v>
      </c>
      <c r="Q629" s="155">
        <v>0</v>
      </c>
      <c r="R629" s="345">
        <v>0</v>
      </c>
      <c r="S629" s="155">
        <v>0</v>
      </c>
      <c r="T629" s="155">
        <v>51461.49</v>
      </c>
      <c r="U629" s="155">
        <v>0</v>
      </c>
      <c r="V629" s="155" t="s">
        <v>1820</v>
      </c>
      <c r="W629" s="155" t="s">
        <v>1821</v>
      </c>
      <c r="X629" s="155">
        <v>0</v>
      </c>
      <c r="Y629" s="155">
        <v>0</v>
      </c>
      <c r="Z629" s="155">
        <v>0</v>
      </c>
      <c r="AA629" s="156">
        <v>0</v>
      </c>
    </row>
    <row r="630" spans="2:27">
      <c r="B630" s="127" t="s">
        <v>1810</v>
      </c>
      <c r="C630" s="119" t="s">
        <v>1810</v>
      </c>
      <c r="D630" s="119" t="s">
        <v>1810</v>
      </c>
      <c r="E630" s="119" t="s">
        <v>1843</v>
      </c>
      <c r="F630" s="119" t="s">
        <v>1843</v>
      </c>
      <c r="G630" s="119" t="s">
        <v>1812</v>
      </c>
      <c r="H630" s="119" t="s">
        <v>3102</v>
      </c>
      <c r="I630" s="119" t="s">
        <v>3103</v>
      </c>
      <c r="J630" s="119" t="s">
        <v>2803</v>
      </c>
      <c r="K630" s="119" t="s">
        <v>1816</v>
      </c>
      <c r="L630" s="119" t="s">
        <v>1817</v>
      </c>
      <c r="M630" s="119" t="s">
        <v>1818</v>
      </c>
      <c r="N630" s="119" t="s">
        <v>1819</v>
      </c>
      <c r="O630" s="119" t="s">
        <v>2803</v>
      </c>
      <c r="P630" s="155">
        <v>51885.24</v>
      </c>
      <c r="Q630" s="155">
        <v>0</v>
      </c>
      <c r="R630" s="345">
        <v>0</v>
      </c>
      <c r="S630" s="155">
        <v>0</v>
      </c>
      <c r="T630" s="155">
        <v>51885.24</v>
      </c>
      <c r="U630" s="155">
        <v>0</v>
      </c>
      <c r="V630" s="155" t="s">
        <v>1820</v>
      </c>
      <c r="W630" s="155" t="s">
        <v>1821</v>
      </c>
      <c r="X630" s="155">
        <v>0</v>
      </c>
      <c r="Y630" s="155">
        <v>0</v>
      </c>
      <c r="Z630" s="155">
        <v>0</v>
      </c>
      <c r="AA630" s="156">
        <v>0</v>
      </c>
    </row>
    <row r="631" spans="2:27">
      <c r="B631" s="127" t="s">
        <v>1810</v>
      </c>
      <c r="C631" s="119" t="s">
        <v>1810</v>
      </c>
      <c r="D631" s="119" t="s">
        <v>1810</v>
      </c>
      <c r="E631" s="119" t="s">
        <v>2305</v>
      </c>
      <c r="F631" s="119" t="s">
        <v>2305</v>
      </c>
      <c r="G631" s="119" t="s">
        <v>1812</v>
      </c>
      <c r="H631" s="119" t="s">
        <v>3104</v>
      </c>
      <c r="I631" s="119" t="s">
        <v>3105</v>
      </c>
      <c r="J631" s="119" t="s">
        <v>2856</v>
      </c>
      <c r="K631" s="119" t="s">
        <v>1816</v>
      </c>
      <c r="L631" s="119" t="s">
        <v>1817</v>
      </c>
      <c r="M631" s="119" t="s">
        <v>1818</v>
      </c>
      <c r="N631" s="119" t="s">
        <v>1819</v>
      </c>
      <c r="O631" s="119" t="s">
        <v>2856</v>
      </c>
      <c r="P631" s="155">
        <v>51959.7</v>
      </c>
      <c r="Q631" s="155">
        <v>0</v>
      </c>
      <c r="R631" s="345">
        <v>0</v>
      </c>
      <c r="S631" s="155">
        <v>0</v>
      </c>
      <c r="T631" s="155">
        <v>51959.7</v>
      </c>
      <c r="U631" s="155">
        <v>0</v>
      </c>
      <c r="V631" s="155" t="s">
        <v>1820</v>
      </c>
      <c r="W631" s="155" t="s">
        <v>1821</v>
      </c>
      <c r="X631" s="155">
        <v>0</v>
      </c>
      <c r="Y631" s="155">
        <v>0</v>
      </c>
      <c r="Z631" s="155">
        <v>0</v>
      </c>
      <c r="AA631" s="156">
        <v>0</v>
      </c>
    </row>
    <row r="632" spans="2:27">
      <c r="B632" s="127" t="s">
        <v>1810</v>
      </c>
      <c r="C632" s="119" t="s">
        <v>1810</v>
      </c>
      <c r="D632" s="119" t="s">
        <v>1810</v>
      </c>
      <c r="E632" s="119" t="s">
        <v>1843</v>
      </c>
      <c r="F632" s="119" t="s">
        <v>1843</v>
      </c>
      <c r="G632" s="119" t="s">
        <v>1812</v>
      </c>
      <c r="H632" s="119" t="s">
        <v>3106</v>
      </c>
      <c r="I632" s="119" t="s">
        <v>3107</v>
      </c>
      <c r="J632" s="119" t="s">
        <v>2856</v>
      </c>
      <c r="K632" s="119" t="s">
        <v>1816</v>
      </c>
      <c r="L632" s="119" t="s">
        <v>1817</v>
      </c>
      <c r="M632" s="119" t="s">
        <v>1818</v>
      </c>
      <c r="N632" s="119" t="s">
        <v>1819</v>
      </c>
      <c r="O632" s="119" t="s">
        <v>2856</v>
      </c>
      <c r="P632" s="155">
        <v>55956.6</v>
      </c>
      <c r="Q632" s="155">
        <v>0</v>
      </c>
      <c r="R632" s="345">
        <v>0</v>
      </c>
      <c r="S632" s="155">
        <v>0</v>
      </c>
      <c r="T632" s="155">
        <v>55956.6</v>
      </c>
      <c r="U632" s="155">
        <v>0</v>
      </c>
      <c r="V632" s="155" t="s">
        <v>1820</v>
      </c>
      <c r="W632" s="155" t="s">
        <v>1821</v>
      </c>
      <c r="X632" s="155">
        <v>0</v>
      </c>
      <c r="Y632" s="155">
        <v>0</v>
      </c>
      <c r="Z632" s="155">
        <v>0</v>
      </c>
      <c r="AA632" s="156">
        <v>0</v>
      </c>
    </row>
    <row r="633" spans="2:27">
      <c r="B633" s="127" t="s">
        <v>1810</v>
      </c>
      <c r="C633" s="119" t="s">
        <v>1810</v>
      </c>
      <c r="D633" s="119" t="s">
        <v>1810</v>
      </c>
      <c r="E633" s="119" t="s">
        <v>1843</v>
      </c>
      <c r="F633" s="119" t="s">
        <v>1843</v>
      </c>
      <c r="G633" s="119" t="s">
        <v>1812</v>
      </c>
      <c r="H633" s="119" t="s">
        <v>3108</v>
      </c>
      <c r="I633" s="119" t="s">
        <v>3109</v>
      </c>
      <c r="J633" s="119" t="s">
        <v>2803</v>
      </c>
      <c r="K633" s="119" t="s">
        <v>1816</v>
      </c>
      <c r="L633" s="119" t="s">
        <v>1817</v>
      </c>
      <c r="M633" s="119" t="s">
        <v>1818</v>
      </c>
      <c r="N633" s="119" t="s">
        <v>1819</v>
      </c>
      <c r="O633" s="119" t="s">
        <v>2803</v>
      </c>
      <c r="P633" s="155">
        <v>57422.400000000001</v>
      </c>
      <c r="Q633" s="155">
        <v>0</v>
      </c>
      <c r="R633" s="345">
        <v>0</v>
      </c>
      <c r="S633" s="155">
        <v>0</v>
      </c>
      <c r="T633" s="155">
        <v>57422.400000000001</v>
      </c>
      <c r="U633" s="155">
        <v>0</v>
      </c>
      <c r="V633" s="155" t="s">
        <v>1820</v>
      </c>
      <c r="W633" s="155" t="s">
        <v>1821</v>
      </c>
      <c r="X633" s="155">
        <v>0</v>
      </c>
      <c r="Y633" s="155">
        <v>0</v>
      </c>
      <c r="Z633" s="155">
        <v>0</v>
      </c>
      <c r="AA633" s="156">
        <v>0</v>
      </c>
    </row>
    <row r="634" spans="2:27">
      <c r="B634" s="127" t="s">
        <v>1810</v>
      </c>
      <c r="C634" s="119" t="s">
        <v>1810</v>
      </c>
      <c r="D634" s="119" t="s">
        <v>1810</v>
      </c>
      <c r="F634" s="119" t="s">
        <v>1862</v>
      </c>
      <c r="G634" s="119" t="s">
        <v>1812</v>
      </c>
      <c r="H634" s="119" t="s">
        <v>3110</v>
      </c>
      <c r="I634" s="119" t="s">
        <v>3111</v>
      </c>
      <c r="J634" s="119" t="s">
        <v>2945</v>
      </c>
      <c r="K634" s="119" t="s">
        <v>1816</v>
      </c>
      <c r="L634" s="119" t="s">
        <v>1817</v>
      </c>
      <c r="M634" s="119" t="s">
        <v>1818</v>
      </c>
      <c r="N634" s="119" t="s">
        <v>1819</v>
      </c>
      <c r="O634" s="119" t="s">
        <v>2945</v>
      </c>
      <c r="P634" s="155">
        <v>57620.97</v>
      </c>
      <c r="Q634" s="155">
        <v>0</v>
      </c>
      <c r="R634" s="345">
        <v>0</v>
      </c>
      <c r="S634" s="155">
        <v>0</v>
      </c>
      <c r="T634" s="155">
        <v>57620.97</v>
      </c>
      <c r="U634" s="155">
        <v>0</v>
      </c>
      <c r="V634" s="155" t="s">
        <v>1820</v>
      </c>
      <c r="W634" s="155" t="s">
        <v>1821</v>
      </c>
      <c r="X634" s="155">
        <v>0</v>
      </c>
      <c r="Y634" s="155">
        <v>0</v>
      </c>
      <c r="Z634" s="155">
        <v>0</v>
      </c>
      <c r="AA634" s="156">
        <v>0</v>
      </c>
    </row>
    <row r="635" spans="2:27">
      <c r="B635" s="127" t="s">
        <v>1810</v>
      </c>
      <c r="C635" s="119" t="s">
        <v>1810</v>
      </c>
      <c r="D635" s="119" t="s">
        <v>1810</v>
      </c>
      <c r="E635" s="119" t="s">
        <v>399</v>
      </c>
      <c r="F635" s="119" t="s">
        <v>399</v>
      </c>
      <c r="G635" s="119" t="s">
        <v>1812</v>
      </c>
      <c r="H635" s="119" t="s">
        <v>3112</v>
      </c>
      <c r="I635" s="119" t="s">
        <v>3113</v>
      </c>
      <c r="J635" s="119" t="s">
        <v>2856</v>
      </c>
      <c r="K635" s="119" t="s">
        <v>1816</v>
      </c>
      <c r="L635" s="119" t="s">
        <v>1817</v>
      </c>
      <c r="M635" s="119" t="s">
        <v>1818</v>
      </c>
      <c r="N635" s="119" t="s">
        <v>1819</v>
      </c>
      <c r="O635" s="119" t="s">
        <v>2856</v>
      </c>
      <c r="P635" s="155">
        <v>731.84</v>
      </c>
      <c r="Q635" s="155">
        <v>0</v>
      </c>
      <c r="R635" s="345">
        <v>0</v>
      </c>
      <c r="S635" s="155">
        <v>117.09</v>
      </c>
      <c r="T635" s="155">
        <v>848.93</v>
      </c>
      <c r="U635" s="155">
        <v>0</v>
      </c>
      <c r="V635" s="155" t="s">
        <v>1828</v>
      </c>
      <c r="W635" s="155" t="s">
        <v>1821</v>
      </c>
      <c r="X635" s="155">
        <v>0</v>
      </c>
      <c r="Y635" s="155">
        <v>117.09</v>
      </c>
      <c r="Z635" s="155">
        <v>0</v>
      </c>
      <c r="AA635" s="156">
        <v>0</v>
      </c>
    </row>
    <row r="636" spans="2:27">
      <c r="B636" s="127" t="s">
        <v>1810</v>
      </c>
      <c r="C636" s="119" t="s">
        <v>1810</v>
      </c>
      <c r="D636" s="119" t="s">
        <v>1810</v>
      </c>
      <c r="E636" s="119" t="s">
        <v>1843</v>
      </c>
      <c r="F636" s="119" t="s">
        <v>1843</v>
      </c>
      <c r="G636" s="119" t="s">
        <v>1812</v>
      </c>
      <c r="H636" s="119" t="s">
        <v>3114</v>
      </c>
      <c r="I636" s="119" t="s">
        <v>3115</v>
      </c>
      <c r="J636" s="119" t="s">
        <v>2856</v>
      </c>
      <c r="K636" s="119" t="s">
        <v>1816</v>
      </c>
      <c r="L636" s="119" t="s">
        <v>1817</v>
      </c>
      <c r="M636" s="119" t="s">
        <v>1818</v>
      </c>
      <c r="N636" s="119" t="s">
        <v>1819</v>
      </c>
      <c r="O636" s="119" t="s">
        <v>2856</v>
      </c>
      <c r="P636" s="155">
        <v>61951.95</v>
      </c>
      <c r="Q636" s="155">
        <v>0</v>
      </c>
      <c r="R636" s="345">
        <v>0</v>
      </c>
      <c r="S636" s="155">
        <v>0</v>
      </c>
      <c r="T636" s="155">
        <v>61951.95</v>
      </c>
      <c r="U636" s="155">
        <v>0</v>
      </c>
      <c r="V636" s="155" t="s">
        <v>1820</v>
      </c>
      <c r="W636" s="155" t="s">
        <v>1821</v>
      </c>
      <c r="X636" s="155">
        <v>0</v>
      </c>
      <c r="Y636" s="155">
        <v>0</v>
      </c>
      <c r="Z636" s="155">
        <v>0</v>
      </c>
      <c r="AA636" s="156">
        <v>0</v>
      </c>
    </row>
    <row r="637" spans="2:27">
      <c r="B637" s="127" t="s">
        <v>1810</v>
      </c>
      <c r="C637" s="119" t="s">
        <v>1810</v>
      </c>
      <c r="D637" s="119" t="s">
        <v>1810</v>
      </c>
      <c r="E637" s="119" t="s">
        <v>1843</v>
      </c>
      <c r="F637" s="119" t="s">
        <v>1843</v>
      </c>
      <c r="G637" s="119" t="s">
        <v>1812</v>
      </c>
      <c r="H637" s="119" t="s">
        <v>3116</v>
      </c>
      <c r="I637" s="119" t="s">
        <v>3117</v>
      </c>
      <c r="J637" s="119" t="s">
        <v>2856</v>
      </c>
      <c r="K637" s="119" t="s">
        <v>1816</v>
      </c>
      <c r="L637" s="119" t="s">
        <v>1817</v>
      </c>
      <c r="M637" s="119" t="s">
        <v>1818</v>
      </c>
      <c r="N637" s="119" t="s">
        <v>1819</v>
      </c>
      <c r="O637" s="119" t="s">
        <v>2856</v>
      </c>
      <c r="P637" s="155">
        <v>61951.95</v>
      </c>
      <c r="Q637" s="155">
        <v>0</v>
      </c>
      <c r="R637" s="345">
        <v>0</v>
      </c>
      <c r="S637" s="155">
        <v>0</v>
      </c>
      <c r="T637" s="155">
        <v>61951.95</v>
      </c>
      <c r="U637" s="155">
        <v>0</v>
      </c>
      <c r="V637" s="155" t="s">
        <v>1820</v>
      </c>
      <c r="W637" s="155" t="s">
        <v>1821</v>
      </c>
      <c r="X637" s="155">
        <v>0</v>
      </c>
      <c r="Y637" s="155">
        <v>0</v>
      </c>
      <c r="Z637" s="155">
        <v>0</v>
      </c>
      <c r="AA637" s="156">
        <v>0</v>
      </c>
    </row>
    <row r="638" spans="2:27">
      <c r="B638" s="127" t="s">
        <v>1810</v>
      </c>
      <c r="C638" s="119" t="s">
        <v>1810</v>
      </c>
      <c r="D638" s="119" t="s">
        <v>1810</v>
      </c>
      <c r="E638" s="119" t="s">
        <v>1843</v>
      </c>
      <c r="F638" s="119" t="s">
        <v>1843</v>
      </c>
      <c r="G638" s="119" t="s">
        <v>1812</v>
      </c>
      <c r="H638" s="119" t="s">
        <v>3118</v>
      </c>
      <c r="I638" s="119" t="s">
        <v>3119</v>
      </c>
      <c r="J638" s="119" t="s">
        <v>2856</v>
      </c>
      <c r="K638" s="119" t="s">
        <v>1816</v>
      </c>
      <c r="L638" s="119" t="s">
        <v>1817</v>
      </c>
      <c r="M638" s="119" t="s">
        <v>1818</v>
      </c>
      <c r="N638" s="119" t="s">
        <v>1819</v>
      </c>
      <c r="O638" s="119" t="s">
        <v>2856</v>
      </c>
      <c r="P638" s="155">
        <v>61951.95</v>
      </c>
      <c r="Q638" s="155">
        <v>0</v>
      </c>
      <c r="R638" s="345">
        <v>0</v>
      </c>
      <c r="S638" s="155">
        <v>0</v>
      </c>
      <c r="T638" s="155">
        <v>61951.95</v>
      </c>
      <c r="U638" s="155">
        <v>0</v>
      </c>
      <c r="V638" s="155" t="s">
        <v>1820</v>
      </c>
      <c r="W638" s="155" t="s">
        <v>1821</v>
      </c>
      <c r="X638" s="155">
        <v>0</v>
      </c>
      <c r="Y638" s="155">
        <v>0</v>
      </c>
      <c r="Z638" s="155">
        <v>0</v>
      </c>
      <c r="AA638" s="156">
        <v>0</v>
      </c>
    </row>
    <row r="639" spans="2:27">
      <c r="B639" s="127" t="s">
        <v>1810</v>
      </c>
      <c r="C639" s="119" t="s">
        <v>1810</v>
      </c>
      <c r="D639" s="119" t="s">
        <v>1810</v>
      </c>
      <c r="E639" s="119" t="s">
        <v>1843</v>
      </c>
      <c r="F639" s="119" t="s">
        <v>1843</v>
      </c>
      <c r="G639" s="119" t="s">
        <v>1812</v>
      </c>
      <c r="H639" s="119" t="s">
        <v>3120</v>
      </c>
      <c r="I639" s="119" t="s">
        <v>3121</v>
      </c>
      <c r="J639" s="119" t="s">
        <v>2856</v>
      </c>
      <c r="K639" s="119" t="s">
        <v>1816</v>
      </c>
      <c r="L639" s="119" t="s">
        <v>1817</v>
      </c>
      <c r="M639" s="119" t="s">
        <v>1818</v>
      </c>
      <c r="N639" s="119" t="s">
        <v>1819</v>
      </c>
      <c r="O639" s="119" t="s">
        <v>2856</v>
      </c>
      <c r="P639" s="155">
        <v>61951.95</v>
      </c>
      <c r="Q639" s="155">
        <v>0</v>
      </c>
      <c r="R639" s="345">
        <v>0</v>
      </c>
      <c r="S639" s="155">
        <v>0</v>
      </c>
      <c r="T639" s="155">
        <v>61951.95</v>
      </c>
      <c r="U639" s="155">
        <v>0</v>
      </c>
      <c r="V639" s="155" t="s">
        <v>1820</v>
      </c>
      <c r="W639" s="155" t="s">
        <v>1821</v>
      </c>
      <c r="X639" s="155">
        <v>0</v>
      </c>
      <c r="Y639" s="155">
        <v>0</v>
      </c>
      <c r="Z639" s="155">
        <v>0</v>
      </c>
      <c r="AA639" s="156">
        <v>0</v>
      </c>
    </row>
    <row r="640" spans="2:27">
      <c r="B640" s="127" t="s">
        <v>1810</v>
      </c>
      <c r="C640" s="119" t="s">
        <v>1810</v>
      </c>
      <c r="D640" s="119" t="s">
        <v>1810</v>
      </c>
      <c r="E640" s="119" t="s">
        <v>1825</v>
      </c>
      <c r="F640" s="119" t="s">
        <v>1825</v>
      </c>
      <c r="G640" s="119" t="s">
        <v>1812</v>
      </c>
      <c r="H640" s="119" t="s">
        <v>3122</v>
      </c>
      <c r="I640" s="119" t="s">
        <v>3123</v>
      </c>
      <c r="J640" s="119" t="s">
        <v>2976</v>
      </c>
      <c r="K640" s="119" t="s">
        <v>1816</v>
      </c>
      <c r="L640" s="119" t="s">
        <v>1817</v>
      </c>
      <c r="M640" s="119" t="s">
        <v>1818</v>
      </c>
      <c r="N640" s="119" t="s">
        <v>1819</v>
      </c>
      <c r="O640" s="119" t="s">
        <v>2976</v>
      </c>
      <c r="P640" s="155">
        <v>53800</v>
      </c>
      <c r="Q640" s="155">
        <v>0</v>
      </c>
      <c r="R640" s="345">
        <v>0</v>
      </c>
      <c r="S640" s="155">
        <v>8608</v>
      </c>
      <c r="T640" s="155">
        <v>62408</v>
      </c>
      <c r="U640" s="155">
        <v>0</v>
      </c>
      <c r="V640" s="155" t="s">
        <v>1828</v>
      </c>
      <c r="W640" s="155" t="s">
        <v>1821</v>
      </c>
      <c r="X640" s="155">
        <v>0</v>
      </c>
      <c r="Y640" s="155">
        <v>8608</v>
      </c>
      <c r="Z640" s="155">
        <v>0</v>
      </c>
      <c r="AA640" s="156">
        <v>0</v>
      </c>
    </row>
    <row r="641" spans="2:27">
      <c r="B641" s="127" t="s">
        <v>1810</v>
      </c>
      <c r="C641" s="119" t="s">
        <v>1810</v>
      </c>
      <c r="D641" s="119" t="s">
        <v>1810</v>
      </c>
      <c r="E641" s="119" t="s">
        <v>1825</v>
      </c>
      <c r="F641" s="119" t="s">
        <v>1825</v>
      </c>
      <c r="G641" s="119" t="s">
        <v>1812</v>
      </c>
      <c r="H641" s="119" t="s">
        <v>3124</v>
      </c>
      <c r="I641" s="119" t="s">
        <v>3125</v>
      </c>
      <c r="J641" s="119" t="s">
        <v>2976</v>
      </c>
      <c r="K641" s="119" t="s">
        <v>1816</v>
      </c>
      <c r="L641" s="119" t="s">
        <v>1817</v>
      </c>
      <c r="M641" s="119" t="s">
        <v>1818</v>
      </c>
      <c r="N641" s="119" t="s">
        <v>1819</v>
      </c>
      <c r="O641" s="119" t="s">
        <v>2976</v>
      </c>
      <c r="P641" s="155">
        <v>53800</v>
      </c>
      <c r="Q641" s="155">
        <v>0</v>
      </c>
      <c r="R641" s="345">
        <v>0</v>
      </c>
      <c r="S641" s="155">
        <v>8608</v>
      </c>
      <c r="T641" s="155">
        <v>62408</v>
      </c>
      <c r="U641" s="155">
        <v>0</v>
      </c>
      <c r="V641" s="155" t="s">
        <v>1828</v>
      </c>
      <c r="W641" s="155" t="s">
        <v>1821</v>
      </c>
      <c r="X641" s="155">
        <v>0</v>
      </c>
      <c r="Y641" s="155">
        <v>8608</v>
      </c>
      <c r="Z641" s="155">
        <v>0</v>
      </c>
      <c r="AA641" s="156">
        <v>0</v>
      </c>
    </row>
    <row r="642" spans="2:27">
      <c r="B642" s="127" t="s">
        <v>1810</v>
      </c>
      <c r="C642" s="119" t="s">
        <v>1810</v>
      </c>
      <c r="D642" s="119" t="s">
        <v>1810</v>
      </c>
      <c r="E642" s="119" t="s">
        <v>1843</v>
      </c>
      <c r="F642" s="119" t="s">
        <v>1843</v>
      </c>
      <c r="G642" s="119" t="s">
        <v>1812</v>
      </c>
      <c r="H642" s="119" t="s">
        <v>3126</v>
      </c>
      <c r="I642" s="119" t="s">
        <v>3127</v>
      </c>
      <c r="J642" s="119" t="s">
        <v>2856</v>
      </c>
      <c r="K642" s="119" t="s">
        <v>1816</v>
      </c>
      <c r="L642" s="119" t="s">
        <v>1817</v>
      </c>
      <c r="M642" s="119" t="s">
        <v>1818</v>
      </c>
      <c r="N642" s="119" t="s">
        <v>1819</v>
      </c>
      <c r="O642" s="119" t="s">
        <v>2856</v>
      </c>
      <c r="P642" s="155">
        <v>61951.95</v>
      </c>
      <c r="Q642" s="155">
        <v>0</v>
      </c>
      <c r="R642" s="345">
        <v>0</v>
      </c>
      <c r="S642" s="155">
        <v>0</v>
      </c>
      <c r="T642" s="155">
        <v>61951.95</v>
      </c>
      <c r="U642" s="155">
        <v>0</v>
      </c>
      <c r="V642" s="155" t="s">
        <v>1820</v>
      </c>
      <c r="W642" s="155" t="s">
        <v>1821</v>
      </c>
      <c r="X642" s="155">
        <v>0</v>
      </c>
      <c r="Y642" s="155">
        <v>0</v>
      </c>
      <c r="Z642" s="155">
        <v>0</v>
      </c>
      <c r="AA642" s="156">
        <v>0</v>
      </c>
    </row>
    <row r="643" spans="2:27">
      <c r="B643" s="127" t="s">
        <v>1810</v>
      </c>
      <c r="C643" s="119" t="s">
        <v>1810</v>
      </c>
      <c r="D643" s="119" t="s">
        <v>1810</v>
      </c>
      <c r="E643" s="119" t="s">
        <v>1843</v>
      </c>
      <c r="F643" s="119" t="s">
        <v>1843</v>
      </c>
      <c r="G643" s="119" t="s">
        <v>1812</v>
      </c>
      <c r="H643" s="119" t="s">
        <v>3128</v>
      </c>
      <c r="I643" s="119" t="s">
        <v>3129</v>
      </c>
      <c r="J643" s="119" t="s">
        <v>2839</v>
      </c>
      <c r="K643" s="119" t="s">
        <v>1816</v>
      </c>
      <c r="L643" s="119" t="s">
        <v>1817</v>
      </c>
      <c r="M643" s="119" t="s">
        <v>1818</v>
      </c>
      <c r="N643" s="119" t="s">
        <v>1819</v>
      </c>
      <c r="O643" s="119" t="s">
        <v>2839</v>
      </c>
      <c r="P643" s="155">
        <v>62153.54</v>
      </c>
      <c r="Q643" s="155">
        <v>0</v>
      </c>
      <c r="R643" s="345">
        <v>0</v>
      </c>
      <c r="S643" s="155">
        <v>0</v>
      </c>
      <c r="T643" s="155">
        <v>62153.54</v>
      </c>
      <c r="U643" s="155">
        <v>0</v>
      </c>
      <c r="V643" s="155" t="s">
        <v>1820</v>
      </c>
      <c r="W643" s="155" t="s">
        <v>1821</v>
      </c>
      <c r="X643" s="155">
        <v>0</v>
      </c>
      <c r="Y643" s="155">
        <v>0</v>
      </c>
      <c r="Z643" s="155">
        <v>0</v>
      </c>
      <c r="AA643" s="156">
        <v>0</v>
      </c>
    </row>
    <row r="644" spans="2:27">
      <c r="B644" s="127" t="s">
        <v>1810</v>
      </c>
      <c r="C644" s="119" t="s">
        <v>1810</v>
      </c>
      <c r="D644" s="119" t="s">
        <v>1810</v>
      </c>
      <c r="E644" s="119" t="s">
        <v>1838</v>
      </c>
      <c r="F644" s="119" t="s">
        <v>1838</v>
      </c>
      <c r="G644" s="119" t="s">
        <v>1812</v>
      </c>
      <c r="H644" s="119" t="s">
        <v>3130</v>
      </c>
      <c r="I644" s="119" t="s">
        <v>3131</v>
      </c>
      <c r="J644" s="119" t="s">
        <v>2976</v>
      </c>
      <c r="K644" s="119" t="s">
        <v>1816</v>
      </c>
      <c r="L644" s="119" t="s">
        <v>1817</v>
      </c>
      <c r="M644" s="119" t="s">
        <v>1818</v>
      </c>
      <c r="N644" s="119" t="s">
        <v>1819</v>
      </c>
      <c r="O644" s="119" t="s">
        <v>2976</v>
      </c>
      <c r="P644" s="155">
        <v>62171.43</v>
      </c>
      <c r="Q644" s="155">
        <v>0</v>
      </c>
      <c r="R644" s="345">
        <v>0</v>
      </c>
      <c r="S644" s="155">
        <v>0</v>
      </c>
      <c r="T644" s="155">
        <v>62171.43</v>
      </c>
      <c r="U644" s="155">
        <v>0</v>
      </c>
      <c r="V644" s="155" t="s">
        <v>1820</v>
      </c>
      <c r="W644" s="155" t="s">
        <v>1821</v>
      </c>
      <c r="X644" s="155">
        <v>0</v>
      </c>
      <c r="Y644" s="155">
        <v>0</v>
      </c>
      <c r="Z644" s="155">
        <v>0</v>
      </c>
      <c r="AA644" s="156">
        <v>0</v>
      </c>
    </row>
    <row r="645" spans="2:27">
      <c r="B645" s="127" t="s">
        <v>1810</v>
      </c>
      <c r="C645" s="119" t="s">
        <v>1810</v>
      </c>
      <c r="D645" s="119" t="s">
        <v>1810</v>
      </c>
      <c r="E645" s="119" t="s">
        <v>1843</v>
      </c>
      <c r="F645" s="119" t="s">
        <v>1843</v>
      </c>
      <c r="G645" s="119" t="s">
        <v>1812</v>
      </c>
      <c r="H645" s="119" t="s">
        <v>3132</v>
      </c>
      <c r="I645" s="119" t="s">
        <v>3133</v>
      </c>
      <c r="J645" s="119" t="s">
        <v>2976</v>
      </c>
      <c r="K645" s="119" t="s">
        <v>1816</v>
      </c>
      <c r="L645" s="119" t="s">
        <v>1817</v>
      </c>
      <c r="M645" s="119" t="s">
        <v>1818</v>
      </c>
      <c r="N645" s="119" t="s">
        <v>1819</v>
      </c>
      <c r="O645" s="119" t="s">
        <v>2976</v>
      </c>
      <c r="P645" s="155">
        <v>62171.43</v>
      </c>
      <c r="Q645" s="155">
        <v>0</v>
      </c>
      <c r="R645" s="345">
        <v>0</v>
      </c>
      <c r="S645" s="155">
        <v>0</v>
      </c>
      <c r="T645" s="155">
        <v>62171.43</v>
      </c>
      <c r="U645" s="155">
        <v>0</v>
      </c>
      <c r="V645" s="155" t="s">
        <v>1820</v>
      </c>
      <c r="W645" s="155" t="s">
        <v>1821</v>
      </c>
      <c r="X645" s="155">
        <v>0</v>
      </c>
      <c r="Y645" s="155">
        <v>0</v>
      </c>
      <c r="Z645" s="155">
        <v>0</v>
      </c>
      <c r="AA645" s="156">
        <v>0</v>
      </c>
    </row>
    <row r="646" spans="2:27">
      <c r="B646" s="127" t="s">
        <v>1810</v>
      </c>
      <c r="C646" s="119" t="s">
        <v>1810</v>
      </c>
      <c r="D646" s="119" t="s">
        <v>1810</v>
      </c>
      <c r="E646" s="119" t="s">
        <v>1843</v>
      </c>
      <c r="F646" s="119" t="s">
        <v>1843</v>
      </c>
      <c r="G646" s="119" t="s">
        <v>1812</v>
      </c>
      <c r="H646" s="119" t="s">
        <v>3134</v>
      </c>
      <c r="I646" s="119" t="s">
        <v>3135</v>
      </c>
      <c r="J646" s="119" t="s">
        <v>2976</v>
      </c>
      <c r="K646" s="119" t="s">
        <v>1816</v>
      </c>
      <c r="L646" s="119" t="s">
        <v>1817</v>
      </c>
      <c r="M646" s="119" t="s">
        <v>1818</v>
      </c>
      <c r="N646" s="119" t="s">
        <v>1819</v>
      </c>
      <c r="O646" s="119" t="s">
        <v>2976</v>
      </c>
      <c r="P646" s="155">
        <v>62171.43</v>
      </c>
      <c r="Q646" s="155">
        <v>0</v>
      </c>
      <c r="R646" s="345">
        <v>0</v>
      </c>
      <c r="S646" s="155">
        <v>0</v>
      </c>
      <c r="T646" s="155">
        <v>62171.43</v>
      </c>
      <c r="U646" s="155">
        <v>0</v>
      </c>
      <c r="V646" s="155" t="s">
        <v>1820</v>
      </c>
      <c r="W646" s="155" t="s">
        <v>1821</v>
      </c>
      <c r="X646" s="155">
        <v>0</v>
      </c>
      <c r="Y646" s="155">
        <v>0</v>
      </c>
      <c r="Z646" s="155">
        <v>0</v>
      </c>
      <c r="AA646" s="156">
        <v>0</v>
      </c>
    </row>
    <row r="647" spans="2:27">
      <c r="B647" s="127" t="s">
        <v>1810</v>
      </c>
      <c r="C647" s="119" t="s">
        <v>1810</v>
      </c>
      <c r="D647" s="119" t="s">
        <v>1810</v>
      </c>
      <c r="E647" s="119" t="s">
        <v>2572</v>
      </c>
      <c r="F647" s="119" t="s">
        <v>2572</v>
      </c>
      <c r="G647" s="119" t="s">
        <v>1812</v>
      </c>
      <c r="H647" s="119" t="s">
        <v>3136</v>
      </c>
      <c r="I647" s="119" t="s">
        <v>3137</v>
      </c>
      <c r="J647" s="119" t="s">
        <v>2839</v>
      </c>
      <c r="K647" s="119" t="s">
        <v>1816</v>
      </c>
      <c r="L647" s="119" t="s">
        <v>1817</v>
      </c>
      <c r="M647" s="119" t="s">
        <v>1818</v>
      </c>
      <c r="N647" s="119" t="s">
        <v>1819</v>
      </c>
      <c r="O647" s="119" t="s">
        <v>2839</v>
      </c>
      <c r="P647" s="155">
        <v>62582.83</v>
      </c>
      <c r="Q647" s="155">
        <v>0</v>
      </c>
      <c r="R647" s="345">
        <v>0</v>
      </c>
      <c r="S647" s="155">
        <v>0</v>
      </c>
      <c r="T647" s="155">
        <v>62582.83</v>
      </c>
      <c r="U647" s="155">
        <v>0</v>
      </c>
      <c r="V647" s="155" t="s">
        <v>1820</v>
      </c>
      <c r="W647" s="155" t="s">
        <v>1821</v>
      </c>
      <c r="X647" s="155">
        <v>0</v>
      </c>
      <c r="Y647" s="155">
        <v>0</v>
      </c>
      <c r="Z647" s="155">
        <v>0</v>
      </c>
      <c r="AA647" s="156">
        <v>0</v>
      </c>
    </row>
    <row r="648" spans="2:27">
      <c r="B648" s="127" t="s">
        <v>1810</v>
      </c>
      <c r="C648" s="119" t="s">
        <v>1810</v>
      </c>
      <c r="D648" s="119" t="s">
        <v>1810</v>
      </c>
      <c r="E648" s="119" t="s">
        <v>1843</v>
      </c>
      <c r="F648" s="119" t="s">
        <v>1843</v>
      </c>
      <c r="G648" s="119" t="s">
        <v>1812</v>
      </c>
      <c r="H648" s="119" t="s">
        <v>3138</v>
      </c>
      <c r="I648" s="119" t="s">
        <v>3139</v>
      </c>
      <c r="J648" s="119" t="s">
        <v>2927</v>
      </c>
      <c r="K648" s="119" t="s">
        <v>1816</v>
      </c>
      <c r="L648" s="119" t="s">
        <v>1817</v>
      </c>
      <c r="M648" s="119" t="s">
        <v>1818</v>
      </c>
      <c r="N648" s="119" t="s">
        <v>1819</v>
      </c>
      <c r="O648" s="119" t="s">
        <v>2927</v>
      </c>
      <c r="P648" s="155">
        <v>63463.82</v>
      </c>
      <c r="Q648" s="155">
        <v>0</v>
      </c>
      <c r="R648" s="345">
        <v>0</v>
      </c>
      <c r="S648" s="155">
        <v>0</v>
      </c>
      <c r="T648" s="155">
        <v>63463.82</v>
      </c>
      <c r="U648" s="155">
        <v>0</v>
      </c>
      <c r="V648" s="155" t="s">
        <v>1820</v>
      </c>
      <c r="W648" s="155" t="s">
        <v>1821</v>
      </c>
      <c r="X648" s="155">
        <v>0</v>
      </c>
      <c r="Y648" s="155">
        <v>0</v>
      </c>
      <c r="Z648" s="155">
        <v>0</v>
      </c>
      <c r="AA648" s="156">
        <v>0</v>
      </c>
    </row>
    <row r="649" spans="2:27">
      <c r="B649" s="127" t="s">
        <v>1810</v>
      </c>
      <c r="C649" s="119" t="s">
        <v>1810</v>
      </c>
      <c r="D649" s="119" t="s">
        <v>1810</v>
      </c>
      <c r="E649" s="119" t="s">
        <v>1843</v>
      </c>
      <c r="F649" s="119" t="s">
        <v>1843</v>
      </c>
      <c r="G649" s="119" t="s">
        <v>1812</v>
      </c>
      <c r="H649" s="119" t="s">
        <v>3140</v>
      </c>
      <c r="I649" s="119" t="s">
        <v>3141</v>
      </c>
      <c r="J649" s="119" t="s">
        <v>2927</v>
      </c>
      <c r="K649" s="119" t="s">
        <v>1816</v>
      </c>
      <c r="L649" s="119" t="s">
        <v>1817</v>
      </c>
      <c r="M649" s="119" t="s">
        <v>1818</v>
      </c>
      <c r="N649" s="119" t="s">
        <v>1819</v>
      </c>
      <c r="O649" s="119" t="s">
        <v>2927</v>
      </c>
      <c r="P649" s="155">
        <v>63463.82</v>
      </c>
      <c r="Q649" s="155">
        <v>0</v>
      </c>
      <c r="R649" s="345">
        <v>0</v>
      </c>
      <c r="S649" s="155">
        <v>0</v>
      </c>
      <c r="T649" s="155">
        <v>63463.82</v>
      </c>
      <c r="U649" s="155">
        <v>0</v>
      </c>
      <c r="V649" s="155" t="s">
        <v>1820</v>
      </c>
      <c r="W649" s="155" t="s">
        <v>1821</v>
      </c>
      <c r="X649" s="155">
        <v>0</v>
      </c>
      <c r="Y649" s="155">
        <v>0</v>
      </c>
      <c r="Z649" s="155">
        <v>0</v>
      </c>
      <c r="AA649" s="156">
        <v>0</v>
      </c>
    </row>
    <row r="650" spans="2:27">
      <c r="B650" s="127" t="s">
        <v>1810</v>
      </c>
      <c r="C650" s="119" t="s">
        <v>1810</v>
      </c>
      <c r="D650" s="119" t="s">
        <v>1810</v>
      </c>
      <c r="E650" s="119" t="s">
        <v>1843</v>
      </c>
      <c r="F650" s="119" t="s">
        <v>1843</v>
      </c>
      <c r="G650" s="119" t="s">
        <v>1812</v>
      </c>
      <c r="H650" s="119" t="s">
        <v>3142</v>
      </c>
      <c r="I650" s="119" t="s">
        <v>3143</v>
      </c>
      <c r="J650" s="119" t="s">
        <v>2927</v>
      </c>
      <c r="K650" s="119" t="s">
        <v>1816</v>
      </c>
      <c r="L650" s="119" t="s">
        <v>1817</v>
      </c>
      <c r="M650" s="119" t="s">
        <v>1818</v>
      </c>
      <c r="N650" s="119" t="s">
        <v>1819</v>
      </c>
      <c r="O650" s="119" t="s">
        <v>2927</v>
      </c>
      <c r="P650" s="155">
        <v>63463.82</v>
      </c>
      <c r="Q650" s="155">
        <v>0</v>
      </c>
      <c r="R650" s="345">
        <v>0</v>
      </c>
      <c r="S650" s="155">
        <v>0</v>
      </c>
      <c r="T650" s="155">
        <v>63463.82</v>
      </c>
      <c r="U650" s="155">
        <v>0</v>
      </c>
      <c r="V650" s="155" t="s">
        <v>1820</v>
      </c>
      <c r="W650" s="155" t="s">
        <v>1821</v>
      </c>
      <c r="X650" s="155">
        <v>0</v>
      </c>
      <c r="Y650" s="155">
        <v>0</v>
      </c>
      <c r="Z650" s="155">
        <v>0</v>
      </c>
      <c r="AA650" s="156">
        <v>0</v>
      </c>
    </row>
    <row r="651" spans="2:27">
      <c r="B651" s="127" t="s">
        <v>1810</v>
      </c>
      <c r="C651" s="119" t="s">
        <v>1810</v>
      </c>
      <c r="D651" s="119" t="s">
        <v>1810</v>
      </c>
      <c r="E651" s="119" t="s">
        <v>1843</v>
      </c>
      <c r="F651" s="119" t="s">
        <v>1843</v>
      </c>
      <c r="G651" s="119" t="s">
        <v>1812</v>
      </c>
      <c r="H651" s="119" t="s">
        <v>3144</v>
      </c>
      <c r="I651" s="119" t="s">
        <v>3145</v>
      </c>
      <c r="J651" s="119" t="s">
        <v>2856</v>
      </c>
      <c r="K651" s="119" t="s">
        <v>1816</v>
      </c>
      <c r="L651" s="119" t="s">
        <v>1817</v>
      </c>
      <c r="M651" s="119" t="s">
        <v>1818</v>
      </c>
      <c r="N651" s="119" t="s">
        <v>1819</v>
      </c>
      <c r="O651" s="119" t="s">
        <v>2856</v>
      </c>
      <c r="P651" s="155">
        <v>63550.71</v>
      </c>
      <c r="Q651" s="155">
        <v>0</v>
      </c>
      <c r="R651" s="345">
        <v>0</v>
      </c>
      <c r="S651" s="155">
        <v>0</v>
      </c>
      <c r="T651" s="155">
        <v>63550.71</v>
      </c>
      <c r="U651" s="155">
        <v>0</v>
      </c>
      <c r="V651" s="155" t="s">
        <v>1820</v>
      </c>
      <c r="W651" s="155" t="s">
        <v>1821</v>
      </c>
      <c r="X651" s="155">
        <v>0</v>
      </c>
      <c r="Y651" s="155">
        <v>0</v>
      </c>
      <c r="Z651" s="155">
        <v>0</v>
      </c>
      <c r="AA651" s="156">
        <v>0</v>
      </c>
    </row>
    <row r="652" spans="2:27">
      <c r="B652" s="127" t="s">
        <v>1810</v>
      </c>
      <c r="C652" s="119" t="s">
        <v>1810</v>
      </c>
      <c r="D652" s="119" t="s">
        <v>1810</v>
      </c>
      <c r="E652" s="119" t="s">
        <v>1843</v>
      </c>
      <c r="F652" s="119" t="s">
        <v>1843</v>
      </c>
      <c r="G652" s="119" t="s">
        <v>1812</v>
      </c>
      <c r="H652" s="119" t="s">
        <v>3146</v>
      </c>
      <c r="I652" s="119" t="s">
        <v>3147</v>
      </c>
      <c r="J652" s="119" t="s">
        <v>2803</v>
      </c>
      <c r="K652" s="119" t="s">
        <v>1816</v>
      </c>
      <c r="L652" s="119" t="s">
        <v>1817</v>
      </c>
      <c r="M652" s="119" t="s">
        <v>1818</v>
      </c>
      <c r="N652" s="119" t="s">
        <v>1819</v>
      </c>
      <c r="O652" s="119" t="s">
        <v>2803</v>
      </c>
      <c r="P652" s="155">
        <v>63574.8</v>
      </c>
      <c r="Q652" s="155">
        <v>0</v>
      </c>
      <c r="R652" s="345">
        <v>0</v>
      </c>
      <c r="S652" s="155">
        <v>0</v>
      </c>
      <c r="T652" s="155">
        <v>63574.8</v>
      </c>
      <c r="U652" s="155">
        <v>0</v>
      </c>
      <c r="V652" s="155" t="s">
        <v>1820</v>
      </c>
      <c r="W652" s="155" t="s">
        <v>1821</v>
      </c>
      <c r="X652" s="155">
        <v>0</v>
      </c>
      <c r="Y652" s="155">
        <v>0</v>
      </c>
      <c r="Z652" s="155">
        <v>0</v>
      </c>
      <c r="AA652" s="156">
        <v>0</v>
      </c>
    </row>
    <row r="653" spans="2:27">
      <c r="B653" s="127" t="s">
        <v>1810</v>
      </c>
      <c r="C653" s="119" t="s">
        <v>1810</v>
      </c>
      <c r="D653" s="119" t="s">
        <v>1810</v>
      </c>
      <c r="E653" s="119" t="s">
        <v>1843</v>
      </c>
      <c r="F653" s="119" t="s">
        <v>1843</v>
      </c>
      <c r="G653" s="119" t="s">
        <v>1812</v>
      </c>
      <c r="H653" s="119" t="s">
        <v>3148</v>
      </c>
      <c r="I653" s="119" t="s">
        <v>3149</v>
      </c>
      <c r="J653" s="119" t="s">
        <v>2976</v>
      </c>
      <c r="K653" s="119" t="s">
        <v>1816</v>
      </c>
      <c r="L653" s="119" t="s">
        <v>1817</v>
      </c>
      <c r="M653" s="119" t="s">
        <v>1818</v>
      </c>
      <c r="N653" s="119" t="s">
        <v>1819</v>
      </c>
      <c r="O653" s="119" t="s">
        <v>2976</v>
      </c>
      <c r="P653" s="155">
        <v>63775.85</v>
      </c>
      <c r="Q653" s="155">
        <v>0</v>
      </c>
      <c r="R653" s="345">
        <v>0</v>
      </c>
      <c r="S653" s="155">
        <v>0</v>
      </c>
      <c r="T653" s="155">
        <v>63775.85</v>
      </c>
      <c r="U653" s="155">
        <v>0</v>
      </c>
      <c r="V653" s="155" t="s">
        <v>1820</v>
      </c>
      <c r="W653" s="155" t="s">
        <v>1821</v>
      </c>
      <c r="X653" s="155">
        <v>0</v>
      </c>
      <c r="Y653" s="155">
        <v>0</v>
      </c>
      <c r="Z653" s="155">
        <v>0</v>
      </c>
      <c r="AA653" s="156">
        <v>0</v>
      </c>
    </row>
    <row r="654" spans="2:27">
      <c r="B654" s="127" t="s">
        <v>1810</v>
      </c>
      <c r="C654" s="119" t="s">
        <v>1810</v>
      </c>
      <c r="D654" s="119" t="s">
        <v>1810</v>
      </c>
      <c r="E654" s="119" t="s">
        <v>1822</v>
      </c>
      <c r="F654" s="119" t="s">
        <v>1822</v>
      </c>
      <c r="G654" s="119" t="s">
        <v>1812</v>
      </c>
      <c r="H654" s="119" t="s">
        <v>3150</v>
      </c>
      <c r="I654" s="119" t="s">
        <v>3151</v>
      </c>
      <c r="J654" s="119" t="s">
        <v>2831</v>
      </c>
      <c r="K654" s="119" t="s">
        <v>1816</v>
      </c>
      <c r="L654" s="119" t="s">
        <v>1817</v>
      </c>
      <c r="M654" s="119" t="s">
        <v>1818</v>
      </c>
      <c r="N654" s="119" t="s">
        <v>1819</v>
      </c>
      <c r="O654" s="119" t="s">
        <v>2831</v>
      </c>
      <c r="P654" s="155">
        <v>64067.22</v>
      </c>
      <c r="Q654" s="155">
        <v>0</v>
      </c>
      <c r="R654" s="345">
        <v>0</v>
      </c>
      <c r="S654" s="155">
        <v>0</v>
      </c>
      <c r="T654" s="155">
        <v>64067.22</v>
      </c>
      <c r="U654" s="155">
        <v>0</v>
      </c>
      <c r="V654" s="155" t="s">
        <v>1820</v>
      </c>
      <c r="W654" s="155" t="s">
        <v>1821</v>
      </c>
      <c r="X654" s="155">
        <v>0</v>
      </c>
      <c r="Y654" s="155">
        <v>0</v>
      </c>
      <c r="Z654" s="155">
        <v>0</v>
      </c>
      <c r="AA654" s="156">
        <v>0</v>
      </c>
    </row>
    <row r="655" spans="2:27">
      <c r="B655" s="127" t="s">
        <v>1810</v>
      </c>
      <c r="C655" s="119" t="s">
        <v>1810</v>
      </c>
      <c r="D655" s="119" t="s">
        <v>1810</v>
      </c>
      <c r="F655" s="119" t="s">
        <v>1862</v>
      </c>
      <c r="G655" s="119" t="s">
        <v>1812</v>
      </c>
      <c r="H655" s="119" t="s">
        <v>3152</v>
      </c>
      <c r="I655" s="119" t="s">
        <v>3153</v>
      </c>
      <c r="J655" s="119" t="s">
        <v>2912</v>
      </c>
      <c r="K655" s="119" t="s">
        <v>1816</v>
      </c>
      <c r="L655" s="119" t="s">
        <v>1817</v>
      </c>
      <c r="M655" s="119" t="s">
        <v>1818</v>
      </c>
      <c r="N655" s="119" t="s">
        <v>1819</v>
      </c>
      <c r="O655" s="119" t="s">
        <v>2912</v>
      </c>
      <c r="P655" s="155">
        <v>64107.199999999997</v>
      </c>
      <c r="Q655" s="155">
        <v>0</v>
      </c>
      <c r="R655" s="345">
        <v>0</v>
      </c>
      <c r="S655" s="155">
        <v>0</v>
      </c>
      <c r="T655" s="155">
        <v>64107.199999999997</v>
      </c>
      <c r="U655" s="155">
        <v>0</v>
      </c>
      <c r="V655" s="155" t="s">
        <v>1820</v>
      </c>
      <c r="W655" s="155" t="s">
        <v>1821</v>
      </c>
      <c r="X655" s="155">
        <v>0</v>
      </c>
      <c r="Y655" s="155">
        <v>0</v>
      </c>
      <c r="Z655" s="155">
        <v>0</v>
      </c>
      <c r="AA655" s="156">
        <v>0</v>
      </c>
    </row>
    <row r="656" spans="2:27">
      <c r="B656" s="127" t="s">
        <v>1810</v>
      </c>
      <c r="C656" s="119" t="s">
        <v>1810</v>
      </c>
      <c r="D656" s="119" t="s">
        <v>1810</v>
      </c>
      <c r="E656" s="119" t="s">
        <v>1833</v>
      </c>
      <c r="F656" s="119" t="s">
        <v>1833</v>
      </c>
      <c r="G656" s="119" t="s">
        <v>1812</v>
      </c>
      <c r="H656" s="119" t="s">
        <v>3154</v>
      </c>
      <c r="I656" s="119" t="s">
        <v>3155</v>
      </c>
      <c r="J656" s="119" t="s">
        <v>2987</v>
      </c>
      <c r="K656" s="119" t="s">
        <v>1816</v>
      </c>
      <c r="L656" s="119" t="s">
        <v>1817</v>
      </c>
      <c r="M656" s="119" t="s">
        <v>1818</v>
      </c>
      <c r="N656" s="119" t="s">
        <v>1819</v>
      </c>
      <c r="O656" s="119" t="s">
        <v>2987</v>
      </c>
      <c r="P656" s="155">
        <v>11000</v>
      </c>
      <c r="Q656" s="155">
        <v>0</v>
      </c>
      <c r="R656" s="345">
        <v>0</v>
      </c>
      <c r="S656" s="155">
        <v>1760</v>
      </c>
      <c r="T656" s="155">
        <v>12760</v>
      </c>
      <c r="U656" s="155">
        <v>0</v>
      </c>
      <c r="V656" s="155" t="s">
        <v>1828</v>
      </c>
      <c r="W656" s="155" t="s">
        <v>1821</v>
      </c>
      <c r="X656" s="155">
        <v>0</v>
      </c>
      <c r="Y656" s="155">
        <v>0</v>
      </c>
      <c r="Z656" s="155">
        <v>0</v>
      </c>
      <c r="AA656" s="156">
        <v>1760</v>
      </c>
    </row>
    <row r="657" spans="2:27">
      <c r="B657" s="127" t="s">
        <v>1810</v>
      </c>
      <c r="C657" s="119" t="s">
        <v>1810</v>
      </c>
      <c r="D657" s="119" t="s">
        <v>1810</v>
      </c>
      <c r="E657" s="119" t="s">
        <v>1843</v>
      </c>
      <c r="F657" s="119" t="s">
        <v>1843</v>
      </c>
      <c r="G657" s="119" t="s">
        <v>1812</v>
      </c>
      <c r="H657" s="119" t="s">
        <v>3156</v>
      </c>
      <c r="I657" s="119" t="s">
        <v>3157</v>
      </c>
      <c r="J657" s="119" t="s">
        <v>2828</v>
      </c>
      <c r="K657" s="119" t="s">
        <v>1816</v>
      </c>
      <c r="L657" s="119" t="s">
        <v>1817</v>
      </c>
      <c r="M657" s="119" t="s">
        <v>1818</v>
      </c>
      <c r="N657" s="119" t="s">
        <v>1819</v>
      </c>
      <c r="O657" s="119" t="s">
        <v>2828</v>
      </c>
      <c r="P657" s="155">
        <v>64837.97</v>
      </c>
      <c r="Q657" s="155">
        <v>0</v>
      </c>
      <c r="R657" s="345">
        <v>0</v>
      </c>
      <c r="S657" s="155">
        <v>0</v>
      </c>
      <c r="T657" s="155">
        <v>64837.97</v>
      </c>
      <c r="U657" s="155">
        <v>0</v>
      </c>
      <c r="V657" s="155" t="s">
        <v>1820</v>
      </c>
      <c r="W657" s="155" t="s">
        <v>1821</v>
      </c>
      <c r="X657" s="155">
        <v>0</v>
      </c>
      <c r="Y657" s="155">
        <v>0</v>
      </c>
      <c r="Z657" s="155">
        <v>0</v>
      </c>
      <c r="AA657" s="156">
        <v>0</v>
      </c>
    </row>
    <row r="658" spans="2:27">
      <c r="B658" s="127" t="s">
        <v>1810</v>
      </c>
      <c r="C658" s="119" t="s">
        <v>1810</v>
      </c>
      <c r="D658" s="119" t="s">
        <v>1810</v>
      </c>
      <c r="E658" s="119" t="s">
        <v>429</v>
      </c>
      <c r="F658" s="119" t="s">
        <v>429</v>
      </c>
      <c r="G658" s="119" t="s">
        <v>1812</v>
      </c>
      <c r="H658" s="119" t="s">
        <v>3158</v>
      </c>
      <c r="I658" s="119" t="s">
        <v>3159</v>
      </c>
      <c r="J658" s="119" t="s">
        <v>2836</v>
      </c>
      <c r="K658" s="119" t="s">
        <v>1816</v>
      </c>
      <c r="L658" s="119" t="s">
        <v>1817</v>
      </c>
      <c r="M658" s="119" t="s">
        <v>1818</v>
      </c>
      <c r="N658" s="119" t="s">
        <v>1819</v>
      </c>
      <c r="O658" s="119" t="s">
        <v>2836</v>
      </c>
      <c r="P658" s="155">
        <v>65018.239999999998</v>
      </c>
      <c r="Q658" s="155">
        <v>0</v>
      </c>
      <c r="R658" s="345">
        <v>0</v>
      </c>
      <c r="S658" s="155">
        <v>0</v>
      </c>
      <c r="T658" s="155">
        <v>65018.239999999998</v>
      </c>
      <c r="U658" s="155">
        <v>0</v>
      </c>
      <c r="V658" s="155" t="s">
        <v>1820</v>
      </c>
      <c r="W658" s="155" t="s">
        <v>1821</v>
      </c>
      <c r="X658" s="155">
        <v>0</v>
      </c>
      <c r="Y658" s="155">
        <v>0</v>
      </c>
      <c r="Z658" s="155">
        <v>0</v>
      </c>
      <c r="AA658" s="156">
        <v>0</v>
      </c>
    </row>
    <row r="659" spans="2:27">
      <c r="B659" s="127" t="s">
        <v>1810</v>
      </c>
      <c r="C659" s="119" t="s">
        <v>1810</v>
      </c>
      <c r="D659" s="119" t="s">
        <v>1810</v>
      </c>
      <c r="E659" s="119" t="s">
        <v>417</v>
      </c>
      <c r="F659" s="119" t="s">
        <v>417</v>
      </c>
      <c r="G659" s="119" t="s">
        <v>1812</v>
      </c>
      <c r="H659" s="119" t="s">
        <v>3160</v>
      </c>
      <c r="I659" s="119" t="s">
        <v>3161</v>
      </c>
      <c r="J659" s="119" t="s">
        <v>2987</v>
      </c>
      <c r="K659" s="119" t="s">
        <v>1816</v>
      </c>
      <c r="L659" s="119" t="s">
        <v>1817</v>
      </c>
      <c r="M659" s="119" t="s">
        <v>1818</v>
      </c>
      <c r="N659" s="119" t="s">
        <v>1819</v>
      </c>
      <c r="O659" s="119" t="s">
        <v>2987</v>
      </c>
      <c r="P659" s="155">
        <v>3500</v>
      </c>
      <c r="Q659" s="155">
        <v>0</v>
      </c>
      <c r="R659" s="345">
        <v>0</v>
      </c>
      <c r="S659" s="155">
        <v>560</v>
      </c>
      <c r="T659" s="155">
        <v>4060</v>
      </c>
      <c r="U659" s="155">
        <v>0</v>
      </c>
      <c r="V659" s="155" t="s">
        <v>1828</v>
      </c>
      <c r="W659" s="155" t="s">
        <v>1821</v>
      </c>
      <c r="X659" s="155">
        <v>0</v>
      </c>
      <c r="Y659" s="155">
        <v>0</v>
      </c>
      <c r="Z659" s="155">
        <v>0</v>
      </c>
      <c r="AA659" s="156">
        <v>560</v>
      </c>
    </row>
    <row r="660" spans="2:27">
      <c r="B660" s="127" t="s">
        <v>1810</v>
      </c>
      <c r="C660" s="119" t="s">
        <v>1810</v>
      </c>
      <c r="D660" s="119" t="s">
        <v>1810</v>
      </c>
      <c r="E660" s="119" t="s">
        <v>417</v>
      </c>
      <c r="F660" s="119" t="s">
        <v>417</v>
      </c>
      <c r="G660" s="119" t="s">
        <v>1812</v>
      </c>
      <c r="H660" s="119" t="s">
        <v>3162</v>
      </c>
      <c r="I660" s="119" t="s">
        <v>3163</v>
      </c>
      <c r="J660" s="119" t="s">
        <v>2987</v>
      </c>
      <c r="K660" s="119" t="s">
        <v>1816</v>
      </c>
      <c r="L660" s="119" t="s">
        <v>1817</v>
      </c>
      <c r="M660" s="119" t="s">
        <v>1818</v>
      </c>
      <c r="N660" s="119" t="s">
        <v>1819</v>
      </c>
      <c r="O660" s="119" t="s">
        <v>2987</v>
      </c>
      <c r="P660" s="155">
        <v>3500</v>
      </c>
      <c r="Q660" s="155">
        <v>0</v>
      </c>
      <c r="R660" s="345">
        <v>0</v>
      </c>
      <c r="S660" s="155">
        <v>560</v>
      </c>
      <c r="T660" s="155">
        <v>4060</v>
      </c>
      <c r="U660" s="155">
        <v>0</v>
      </c>
      <c r="V660" s="155" t="s">
        <v>1828</v>
      </c>
      <c r="W660" s="155" t="s">
        <v>1821</v>
      </c>
      <c r="X660" s="155">
        <v>0</v>
      </c>
      <c r="Y660" s="155">
        <v>0</v>
      </c>
      <c r="Z660" s="155">
        <v>0</v>
      </c>
      <c r="AA660" s="156">
        <v>560</v>
      </c>
    </row>
    <row r="661" spans="2:27">
      <c r="B661" s="127" t="s">
        <v>1810</v>
      </c>
      <c r="C661" s="119" t="s">
        <v>1810</v>
      </c>
      <c r="D661" s="119" t="s">
        <v>1810</v>
      </c>
      <c r="E661" s="119" t="s">
        <v>417</v>
      </c>
      <c r="F661" s="119" t="s">
        <v>417</v>
      </c>
      <c r="G661" s="119" t="s">
        <v>1812</v>
      </c>
      <c r="H661" s="119" t="s">
        <v>3164</v>
      </c>
      <c r="I661" s="119" t="s">
        <v>3165</v>
      </c>
      <c r="J661" s="119" t="s">
        <v>2987</v>
      </c>
      <c r="K661" s="119" t="s">
        <v>1816</v>
      </c>
      <c r="L661" s="119" t="s">
        <v>1817</v>
      </c>
      <c r="M661" s="119" t="s">
        <v>1818</v>
      </c>
      <c r="N661" s="119" t="s">
        <v>1819</v>
      </c>
      <c r="O661" s="119" t="s">
        <v>2987</v>
      </c>
      <c r="P661" s="155">
        <v>3500</v>
      </c>
      <c r="Q661" s="155">
        <v>0</v>
      </c>
      <c r="R661" s="345">
        <v>0</v>
      </c>
      <c r="S661" s="155">
        <v>560</v>
      </c>
      <c r="T661" s="155">
        <v>4060</v>
      </c>
      <c r="U661" s="155">
        <v>0</v>
      </c>
      <c r="V661" s="155" t="s">
        <v>1828</v>
      </c>
      <c r="W661" s="155" t="s">
        <v>1821</v>
      </c>
      <c r="X661" s="155">
        <v>0</v>
      </c>
      <c r="Y661" s="155">
        <v>0</v>
      </c>
      <c r="Z661" s="155">
        <v>0</v>
      </c>
      <c r="AA661" s="156">
        <v>560</v>
      </c>
    </row>
    <row r="662" spans="2:27">
      <c r="B662" s="127" t="s">
        <v>1810</v>
      </c>
      <c r="C662" s="119" t="s">
        <v>1810</v>
      </c>
      <c r="D662" s="119" t="s">
        <v>1810</v>
      </c>
      <c r="E662" s="119" t="s">
        <v>1833</v>
      </c>
      <c r="F662" s="119" t="s">
        <v>1833</v>
      </c>
      <c r="G662" s="119" t="s">
        <v>1812</v>
      </c>
      <c r="H662" s="119" t="s">
        <v>3166</v>
      </c>
      <c r="I662" s="119" t="s">
        <v>3167</v>
      </c>
      <c r="J662" s="119" t="s">
        <v>2987</v>
      </c>
      <c r="K662" s="119" t="s">
        <v>1816</v>
      </c>
      <c r="L662" s="119" t="s">
        <v>1817</v>
      </c>
      <c r="M662" s="119" t="s">
        <v>1818</v>
      </c>
      <c r="N662" s="119" t="s">
        <v>1819</v>
      </c>
      <c r="O662" s="119" t="s">
        <v>2987</v>
      </c>
      <c r="P662" s="155">
        <v>11000</v>
      </c>
      <c r="Q662" s="155">
        <v>0</v>
      </c>
      <c r="R662" s="345">
        <v>0</v>
      </c>
      <c r="S662" s="155">
        <v>1760</v>
      </c>
      <c r="T662" s="155">
        <v>12760</v>
      </c>
      <c r="U662" s="155">
        <v>0</v>
      </c>
      <c r="V662" s="155" t="s">
        <v>1828</v>
      </c>
      <c r="W662" s="155" t="s">
        <v>1821</v>
      </c>
      <c r="X662" s="155">
        <v>0</v>
      </c>
      <c r="Y662" s="155">
        <v>0</v>
      </c>
      <c r="Z662" s="155">
        <v>0</v>
      </c>
      <c r="AA662" s="156">
        <v>1760</v>
      </c>
    </row>
    <row r="663" spans="2:27">
      <c r="B663" s="127" t="s">
        <v>1810</v>
      </c>
      <c r="C663" s="119" t="s">
        <v>1810</v>
      </c>
      <c r="D663" s="119" t="s">
        <v>1810</v>
      </c>
      <c r="E663" s="119" t="s">
        <v>1843</v>
      </c>
      <c r="F663" s="119" t="s">
        <v>1843</v>
      </c>
      <c r="G663" s="119" t="s">
        <v>1812</v>
      </c>
      <c r="H663" s="119" t="s">
        <v>3168</v>
      </c>
      <c r="I663" s="119" t="s">
        <v>3169</v>
      </c>
      <c r="J663" s="119" t="s">
        <v>2905</v>
      </c>
      <c r="K663" s="119" t="s">
        <v>1816</v>
      </c>
      <c r="L663" s="119" t="s">
        <v>1817</v>
      </c>
      <c r="M663" s="119" t="s">
        <v>1818</v>
      </c>
      <c r="N663" s="119" t="s">
        <v>1819</v>
      </c>
      <c r="O663" s="119" t="s">
        <v>2905</v>
      </c>
      <c r="P663" s="155">
        <v>66204.14</v>
      </c>
      <c r="Q663" s="155">
        <v>0</v>
      </c>
      <c r="R663" s="345">
        <v>0</v>
      </c>
      <c r="S663" s="155">
        <v>0</v>
      </c>
      <c r="T663" s="155">
        <v>66204.14</v>
      </c>
      <c r="U663" s="155">
        <v>0</v>
      </c>
      <c r="V663" s="155" t="s">
        <v>1820</v>
      </c>
      <c r="W663" s="155" t="s">
        <v>1821</v>
      </c>
      <c r="X663" s="155">
        <v>0</v>
      </c>
      <c r="Y663" s="155">
        <v>0</v>
      </c>
      <c r="Z663" s="155">
        <v>0</v>
      </c>
      <c r="AA663" s="156">
        <v>0</v>
      </c>
    </row>
    <row r="664" spans="2:27">
      <c r="B664" s="127" t="s">
        <v>1810</v>
      </c>
      <c r="C664" s="119" t="s">
        <v>1810</v>
      </c>
      <c r="D664" s="119" t="s">
        <v>1810</v>
      </c>
      <c r="E664" s="119" t="s">
        <v>417</v>
      </c>
      <c r="F664" s="119" t="s">
        <v>417</v>
      </c>
      <c r="G664" s="119" t="s">
        <v>1812</v>
      </c>
      <c r="H664" s="119" t="s">
        <v>3170</v>
      </c>
      <c r="I664" s="119" t="s">
        <v>3171</v>
      </c>
      <c r="J664" s="119" t="s">
        <v>2987</v>
      </c>
      <c r="K664" s="119" t="s">
        <v>1816</v>
      </c>
      <c r="L664" s="119" t="s">
        <v>1817</v>
      </c>
      <c r="M664" s="119" t="s">
        <v>1818</v>
      </c>
      <c r="N664" s="119" t="s">
        <v>1819</v>
      </c>
      <c r="O664" s="119" t="s">
        <v>2987</v>
      </c>
      <c r="P664" s="155">
        <v>4500</v>
      </c>
      <c r="Q664" s="155">
        <v>0</v>
      </c>
      <c r="R664" s="345">
        <v>0</v>
      </c>
      <c r="S664" s="155">
        <v>720</v>
      </c>
      <c r="T664" s="155">
        <v>5220</v>
      </c>
      <c r="U664" s="155">
        <v>0</v>
      </c>
      <c r="V664" s="155" t="s">
        <v>1828</v>
      </c>
      <c r="W664" s="155" t="s">
        <v>1821</v>
      </c>
      <c r="X664" s="155">
        <v>0</v>
      </c>
      <c r="Y664" s="155">
        <v>0</v>
      </c>
      <c r="Z664" s="155">
        <v>0</v>
      </c>
      <c r="AA664" s="156">
        <v>720</v>
      </c>
    </row>
    <row r="665" spans="2:27">
      <c r="B665" s="127" t="s">
        <v>1810</v>
      </c>
      <c r="C665" s="119" t="s">
        <v>1810</v>
      </c>
      <c r="D665" s="119" t="s">
        <v>1810</v>
      </c>
      <c r="E665" s="119" t="s">
        <v>1843</v>
      </c>
      <c r="F665" s="119" t="s">
        <v>1843</v>
      </c>
      <c r="G665" s="119" t="s">
        <v>1812</v>
      </c>
      <c r="H665" s="119" t="s">
        <v>3172</v>
      </c>
      <c r="I665" s="119" t="s">
        <v>3173</v>
      </c>
      <c r="J665" s="119" t="s">
        <v>2831</v>
      </c>
      <c r="K665" s="119" t="s">
        <v>1816</v>
      </c>
      <c r="L665" s="119" t="s">
        <v>1817</v>
      </c>
      <c r="M665" s="119" t="s">
        <v>1818</v>
      </c>
      <c r="N665" s="119" t="s">
        <v>1819</v>
      </c>
      <c r="O665" s="119" t="s">
        <v>2831</v>
      </c>
      <c r="P665" s="155">
        <v>66304.490000000005</v>
      </c>
      <c r="Q665" s="155">
        <v>0</v>
      </c>
      <c r="R665" s="345">
        <v>0</v>
      </c>
      <c r="S665" s="155">
        <v>0</v>
      </c>
      <c r="T665" s="155">
        <v>66304.490000000005</v>
      </c>
      <c r="U665" s="155">
        <v>0</v>
      </c>
      <c r="V665" s="155" t="s">
        <v>1820</v>
      </c>
      <c r="W665" s="155" t="s">
        <v>1821</v>
      </c>
      <c r="X665" s="155">
        <v>0</v>
      </c>
      <c r="Y665" s="155">
        <v>0</v>
      </c>
      <c r="Z665" s="155">
        <v>0</v>
      </c>
      <c r="AA665" s="156">
        <v>0</v>
      </c>
    </row>
    <row r="666" spans="2:27">
      <c r="B666" s="127" t="s">
        <v>1810</v>
      </c>
      <c r="C666" s="119" t="s">
        <v>1810</v>
      </c>
      <c r="D666" s="119" t="s">
        <v>1810</v>
      </c>
      <c r="E666" s="119" t="s">
        <v>1833</v>
      </c>
      <c r="F666" s="119" t="s">
        <v>1833</v>
      </c>
      <c r="G666" s="119" t="s">
        <v>1812</v>
      </c>
      <c r="H666" s="119" t="s">
        <v>3174</v>
      </c>
      <c r="I666" s="119" t="s">
        <v>3175</v>
      </c>
      <c r="J666" s="119" t="s">
        <v>2987</v>
      </c>
      <c r="K666" s="119" t="s">
        <v>1816</v>
      </c>
      <c r="L666" s="119" t="s">
        <v>1817</v>
      </c>
      <c r="M666" s="119" t="s">
        <v>1818</v>
      </c>
      <c r="N666" s="119" t="s">
        <v>1819</v>
      </c>
      <c r="O666" s="119" t="s">
        <v>2987</v>
      </c>
      <c r="P666" s="155">
        <v>9000</v>
      </c>
      <c r="Q666" s="155">
        <v>0</v>
      </c>
      <c r="R666" s="345">
        <v>0</v>
      </c>
      <c r="S666" s="155">
        <v>1440</v>
      </c>
      <c r="T666" s="155">
        <v>10440</v>
      </c>
      <c r="U666" s="155">
        <v>0</v>
      </c>
      <c r="V666" s="155" t="s">
        <v>1828</v>
      </c>
      <c r="W666" s="155" t="s">
        <v>1821</v>
      </c>
      <c r="X666" s="155">
        <v>0</v>
      </c>
      <c r="Y666" s="155">
        <v>0</v>
      </c>
      <c r="Z666" s="155">
        <v>0</v>
      </c>
      <c r="AA666" s="156">
        <v>1440</v>
      </c>
    </row>
    <row r="667" spans="2:27">
      <c r="B667" s="127" t="s">
        <v>1810</v>
      </c>
      <c r="C667" s="119" t="s">
        <v>1810</v>
      </c>
      <c r="D667" s="119" t="s">
        <v>1810</v>
      </c>
      <c r="E667" s="119" t="s">
        <v>1833</v>
      </c>
      <c r="F667" s="119" t="s">
        <v>1833</v>
      </c>
      <c r="G667" s="119" t="s">
        <v>1812</v>
      </c>
      <c r="H667" s="119" t="s">
        <v>3176</v>
      </c>
      <c r="I667" s="119" t="s">
        <v>3177</v>
      </c>
      <c r="J667" s="119" t="s">
        <v>2987</v>
      </c>
      <c r="K667" s="119" t="s">
        <v>1816</v>
      </c>
      <c r="L667" s="119" t="s">
        <v>1817</v>
      </c>
      <c r="M667" s="119" t="s">
        <v>1818</v>
      </c>
      <c r="N667" s="119" t="s">
        <v>1819</v>
      </c>
      <c r="O667" s="119" t="s">
        <v>2987</v>
      </c>
      <c r="P667" s="155">
        <v>9950</v>
      </c>
      <c r="Q667" s="155">
        <v>0</v>
      </c>
      <c r="R667" s="345">
        <v>0</v>
      </c>
      <c r="S667" s="155">
        <v>1592</v>
      </c>
      <c r="T667" s="155">
        <v>11542</v>
      </c>
      <c r="U667" s="155">
        <v>0</v>
      </c>
      <c r="V667" s="155" t="s">
        <v>1828</v>
      </c>
      <c r="W667" s="155" t="s">
        <v>1821</v>
      </c>
      <c r="X667" s="155">
        <v>0</v>
      </c>
      <c r="Y667" s="155">
        <v>0</v>
      </c>
      <c r="Z667" s="155">
        <v>0</v>
      </c>
      <c r="AA667" s="156">
        <v>1592</v>
      </c>
    </row>
    <row r="668" spans="2:27">
      <c r="B668" s="127" t="s">
        <v>1810</v>
      </c>
      <c r="C668" s="119" t="s">
        <v>1810</v>
      </c>
      <c r="D668" s="119" t="s">
        <v>1810</v>
      </c>
      <c r="E668" s="119" t="s">
        <v>417</v>
      </c>
      <c r="F668" s="119" t="s">
        <v>417</v>
      </c>
      <c r="G668" s="119" t="s">
        <v>1812</v>
      </c>
      <c r="H668" s="119" t="s">
        <v>3178</v>
      </c>
      <c r="I668" s="119" t="s">
        <v>3179</v>
      </c>
      <c r="J668" s="119" t="s">
        <v>2927</v>
      </c>
      <c r="K668" s="119" t="s">
        <v>1816</v>
      </c>
      <c r="L668" s="119" t="s">
        <v>1817</v>
      </c>
      <c r="M668" s="119" t="s">
        <v>1818</v>
      </c>
      <c r="N668" s="119" t="s">
        <v>1819</v>
      </c>
      <c r="O668" s="119" t="s">
        <v>2927</v>
      </c>
      <c r="P668" s="155">
        <v>20700</v>
      </c>
      <c r="Q668" s="155">
        <v>0</v>
      </c>
      <c r="R668" s="345">
        <v>0</v>
      </c>
      <c r="S668" s="155">
        <v>3312</v>
      </c>
      <c r="T668" s="155">
        <v>24012</v>
      </c>
      <c r="U668" s="155">
        <v>0</v>
      </c>
      <c r="V668" s="155" t="s">
        <v>1828</v>
      </c>
      <c r="W668" s="155" t="s">
        <v>1821</v>
      </c>
      <c r="X668" s="155">
        <v>0</v>
      </c>
      <c r="Y668" s="155">
        <v>0</v>
      </c>
      <c r="Z668" s="155">
        <v>0</v>
      </c>
      <c r="AA668" s="156">
        <v>3312</v>
      </c>
    </row>
    <row r="669" spans="2:27">
      <c r="B669" s="127" t="s">
        <v>1810</v>
      </c>
      <c r="C669" s="119" t="s">
        <v>1810</v>
      </c>
      <c r="D669" s="119" t="s">
        <v>1810</v>
      </c>
      <c r="E669" s="119" t="s">
        <v>1843</v>
      </c>
      <c r="F669" s="119" t="s">
        <v>1843</v>
      </c>
      <c r="G669" s="119" t="s">
        <v>1812</v>
      </c>
      <c r="H669" s="119" t="s">
        <v>3180</v>
      </c>
      <c r="I669" s="119" t="s">
        <v>3181</v>
      </c>
      <c r="J669" s="119" t="s">
        <v>2828</v>
      </c>
      <c r="K669" s="119" t="s">
        <v>1816</v>
      </c>
      <c r="L669" s="119" t="s">
        <v>1817</v>
      </c>
      <c r="M669" s="119" t="s">
        <v>1818</v>
      </c>
      <c r="N669" s="119" t="s">
        <v>1819</v>
      </c>
      <c r="O669" s="119" t="s">
        <v>2828</v>
      </c>
      <c r="P669" s="155">
        <v>66469.119999999995</v>
      </c>
      <c r="Q669" s="155">
        <v>0</v>
      </c>
      <c r="R669" s="345">
        <v>0</v>
      </c>
      <c r="S669" s="155">
        <v>0</v>
      </c>
      <c r="T669" s="155">
        <v>66469.119999999995</v>
      </c>
      <c r="U669" s="155">
        <v>0</v>
      </c>
      <c r="V669" s="155" t="s">
        <v>1820</v>
      </c>
      <c r="W669" s="155" t="s">
        <v>1821</v>
      </c>
      <c r="X669" s="155">
        <v>0</v>
      </c>
      <c r="Y669" s="155">
        <v>0</v>
      </c>
      <c r="Z669" s="155">
        <v>0</v>
      </c>
      <c r="AA669" s="156">
        <v>0</v>
      </c>
    </row>
    <row r="670" spans="2:27">
      <c r="B670" s="127" t="s">
        <v>1810</v>
      </c>
      <c r="C670" s="119" t="s">
        <v>1810</v>
      </c>
      <c r="D670" s="119" t="s">
        <v>1810</v>
      </c>
      <c r="E670" s="119" t="s">
        <v>1833</v>
      </c>
      <c r="F670" s="119" t="s">
        <v>1833</v>
      </c>
      <c r="G670" s="119" t="s">
        <v>1812</v>
      </c>
      <c r="H670" s="119" t="s">
        <v>3182</v>
      </c>
      <c r="I670" s="119" t="s">
        <v>3183</v>
      </c>
      <c r="J670" s="119" t="s">
        <v>2927</v>
      </c>
      <c r="K670" s="119" t="s">
        <v>1816</v>
      </c>
      <c r="L670" s="119" t="s">
        <v>1817</v>
      </c>
      <c r="M670" s="119" t="s">
        <v>1818</v>
      </c>
      <c r="N670" s="119" t="s">
        <v>1819</v>
      </c>
      <c r="O670" s="119" t="s">
        <v>2927</v>
      </c>
      <c r="P670" s="155">
        <v>13500</v>
      </c>
      <c r="Q670" s="155">
        <v>0</v>
      </c>
      <c r="R670" s="345">
        <v>0</v>
      </c>
      <c r="S670" s="155">
        <v>2160</v>
      </c>
      <c r="T670" s="155">
        <v>15660</v>
      </c>
      <c r="U670" s="155">
        <v>0</v>
      </c>
      <c r="V670" s="155" t="s">
        <v>1828</v>
      </c>
      <c r="W670" s="155" t="s">
        <v>1821</v>
      </c>
      <c r="X670" s="155">
        <v>0</v>
      </c>
      <c r="Y670" s="155">
        <v>0</v>
      </c>
      <c r="Z670" s="155">
        <v>0</v>
      </c>
      <c r="AA670" s="156">
        <v>2160</v>
      </c>
    </row>
    <row r="671" spans="2:27">
      <c r="B671" s="127" t="s">
        <v>1810</v>
      </c>
      <c r="C671" s="119" t="s">
        <v>1810</v>
      </c>
      <c r="D671" s="119" t="s">
        <v>1810</v>
      </c>
      <c r="F671" s="119" t="s">
        <v>1862</v>
      </c>
      <c r="G671" s="119" t="s">
        <v>1812</v>
      </c>
      <c r="H671" s="119" t="s">
        <v>3184</v>
      </c>
      <c r="I671" s="119" t="s">
        <v>3185</v>
      </c>
      <c r="J671" s="119" t="s">
        <v>2945</v>
      </c>
      <c r="K671" s="119" t="s">
        <v>1816</v>
      </c>
      <c r="L671" s="119" t="s">
        <v>1817</v>
      </c>
      <c r="M671" s="119" t="s">
        <v>1818</v>
      </c>
      <c r="N671" s="119" t="s">
        <v>1819</v>
      </c>
      <c r="O671" s="119" t="s">
        <v>2945</v>
      </c>
      <c r="P671" s="155">
        <v>66562.16</v>
      </c>
      <c r="Q671" s="155">
        <v>0</v>
      </c>
      <c r="R671" s="345">
        <v>0</v>
      </c>
      <c r="S671" s="155">
        <v>0</v>
      </c>
      <c r="T671" s="155">
        <v>66562.16</v>
      </c>
      <c r="U671" s="155">
        <v>0</v>
      </c>
      <c r="V671" s="155" t="s">
        <v>1820</v>
      </c>
      <c r="W671" s="155" t="s">
        <v>1821</v>
      </c>
      <c r="X671" s="155">
        <v>0</v>
      </c>
      <c r="Y671" s="155">
        <v>0</v>
      </c>
      <c r="Z671" s="155">
        <v>0</v>
      </c>
      <c r="AA671" s="156">
        <v>0</v>
      </c>
    </row>
    <row r="672" spans="2:27">
      <c r="B672" s="127" t="s">
        <v>1810</v>
      </c>
      <c r="C672" s="119" t="s">
        <v>1810</v>
      </c>
      <c r="D672" s="119" t="s">
        <v>1810</v>
      </c>
      <c r="E672" s="119" t="s">
        <v>1843</v>
      </c>
      <c r="F672" s="119" t="s">
        <v>1843</v>
      </c>
      <c r="G672" s="119" t="s">
        <v>1812</v>
      </c>
      <c r="H672" s="119" t="s">
        <v>3186</v>
      </c>
      <c r="I672" s="119" t="s">
        <v>3187</v>
      </c>
      <c r="J672" s="119" t="s">
        <v>2927</v>
      </c>
      <c r="K672" s="119" t="s">
        <v>1816</v>
      </c>
      <c r="L672" s="119" t="s">
        <v>1817</v>
      </c>
      <c r="M672" s="119" t="s">
        <v>1818</v>
      </c>
      <c r="N672" s="119" t="s">
        <v>1819</v>
      </c>
      <c r="O672" s="119" t="s">
        <v>2927</v>
      </c>
      <c r="P672" s="155">
        <v>66739.37</v>
      </c>
      <c r="Q672" s="155">
        <v>0</v>
      </c>
      <c r="R672" s="345">
        <v>0</v>
      </c>
      <c r="S672" s="155">
        <v>0</v>
      </c>
      <c r="T672" s="155">
        <v>66739.37</v>
      </c>
      <c r="U672" s="155">
        <v>0</v>
      </c>
      <c r="V672" s="155" t="s">
        <v>1820</v>
      </c>
      <c r="W672" s="155" t="s">
        <v>1821</v>
      </c>
      <c r="X672" s="155">
        <v>0</v>
      </c>
      <c r="Y672" s="155">
        <v>0</v>
      </c>
      <c r="Z672" s="155">
        <v>0</v>
      </c>
      <c r="AA672" s="156">
        <v>0</v>
      </c>
    </row>
    <row r="673" spans="2:27">
      <c r="B673" s="127" t="s">
        <v>1810</v>
      </c>
      <c r="C673" s="119" t="s">
        <v>1810</v>
      </c>
      <c r="D673" s="119" t="s">
        <v>1810</v>
      </c>
      <c r="E673" s="119" t="s">
        <v>1833</v>
      </c>
      <c r="F673" s="119" t="s">
        <v>1833</v>
      </c>
      <c r="G673" s="119" t="s">
        <v>1812</v>
      </c>
      <c r="H673" s="119" t="s">
        <v>3188</v>
      </c>
      <c r="I673" s="119" t="s">
        <v>3189</v>
      </c>
      <c r="J673" s="119" t="s">
        <v>2927</v>
      </c>
      <c r="K673" s="119" t="s">
        <v>1816</v>
      </c>
      <c r="L673" s="119" t="s">
        <v>1817</v>
      </c>
      <c r="M673" s="119" t="s">
        <v>1818</v>
      </c>
      <c r="N673" s="119" t="s">
        <v>1819</v>
      </c>
      <c r="O673" s="119" t="s">
        <v>2927</v>
      </c>
      <c r="P673" s="155">
        <v>7500</v>
      </c>
      <c r="Q673" s="155">
        <v>0</v>
      </c>
      <c r="R673" s="345">
        <v>0</v>
      </c>
      <c r="S673" s="155">
        <v>1200</v>
      </c>
      <c r="T673" s="155">
        <v>8700</v>
      </c>
      <c r="U673" s="155">
        <v>0</v>
      </c>
      <c r="V673" s="155" t="s">
        <v>1828</v>
      </c>
      <c r="W673" s="155" t="s">
        <v>1821</v>
      </c>
      <c r="X673" s="155">
        <v>0</v>
      </c>
      <c r="Y673" s="155">
        <v>0</v>
      </c>
      <c r="Z673" s="155">
        <v>0</v>
      </c>
      <c r="AA673" s="156">
        <v>1200</v>
      </c>
    </row>
    <row r="674" spans="2:27">
      <c r="B674" s="127" t="s">
        <v>1810</v>
      </c>
      <c r="C674" s="119" t="s">
        <v>1810</v>
      </c>
      <c r="D674" s="119" t="s">
        <v>1810</v>
      </c>
      <c r="E674" s="119" t="s">
        <v>1833</v>
      </c>
      <c r="F674" s="119" t="s">
        <v>1833</v>
      </c>
      <c r="G674" s="119" t="s">
        <v>1812</v>
      </c>
      <c r="H674" s="119" t="s">
        <v>3190</v>
      </c>
      <c r="I674" s="119" t="s">
        <v>3191</v>
      </c>
      <c r="J674" s="119" t="s">
        <v>2927</v>
      </c>
      <c r="K674" s="119" t="s">
        <v>1816</v>
      </c>
      <c r="L674" s="119" t="s">
        <v>1817</v>
      </c>
      <c r="M674" s="119" t="s">
        <v>1818</v>
      </c>
      <c r="N674" s="119" t="s">
        <v>1819</v>
      </c>
      <c r="O674" s="119" t="s">
        <v>2927</v>
      </c>
      <c r="P674" s="155">
        <v>13500</v>
      </c>
      <c r="Q674" s="155">
        <v>0</v>
      </c>
      <c r="R674" s="345">
        <v>0</v>
      </c>
      <c r="S674" s="155">
        <v>2160</v>
      </c>
      <c r="T674" s="155">
        <v>15660</v>
      </c>
      <c r="U674" s="155">
        <v>0</v>
      </c>
      <c r="V674" s="155" t="s">
        <v>1828</v>
      </c>
      <c r="W674" s="155" t="s">
        <v>1821</v>
      </c>
      <c r="X674" s="155">
        <v>0</v>
      </c>
      <c r="Y674" s="155">
        <v>0</v>
      </c>
      <c r="Z674" s="155">
        <v>0</v>
      </c>
      <c r="AA674" s="156">
        <v>2160</v>
      </c>
    </row>
    <row r="675" spans="2:27">
      <c r="B675" s="127" t="s">
        <v>1810</v>
      </c>
      <c r="C675" s="119" t="s">
        <v>1810</v>
      </c>
      <c r="D675" s="119" t="s">
        <v>1810</v>
      </c>
      <c r="E675" s="119" t="s">
        <v>1843</v>
      </c>
      <c r="F675" s="119" t="s">
        <v>1843</v>
      </c>
      <c r="G675" s="119" t="s">
        <v>1812</v>
      </c>
      <c r="H675" s="119" t="s">
        <v>3192</v>
      </c>
      <c r="I675" s="119" t="s">
        <v>3193</v>
      </c>
      <c r="J675" s="119" t="s">
        <v>2839</v>
      </c>
      <c r="K675" s="119" t="s">
        <v>1816</v>
      </c>
      <c r="L675" s="119" t="s">
        <v>1817</v>
      </c>
      <c r="M675" s="119" t="s">
        <v>1818</v>
      </c>
      <c r="N675" s="119" t="s">
        <v>1819</v>
      </c>
      <c r="O675" s="119" t="s">
        <v>2839</v>
      </c>
      <c r="P675" s="155">
        <v>66966.929999999993</v>
      </c>
      <c r="Q675" s="155">
        <v>0</v>
      </c>
      <c r="R675" s="345">
        <v>0</v>
      </c>
      <c r="S675" s="155">
        <v>0</v>
      </c>
      <c r="T675" s="155">
        <v>66966.929999999993</v>
      </c>
      <c r="U675" s="155">
        <v>0</v>
      </c>
      <c r="V675" s="155" t="s">
        <v>1820</v>
      </c>
      <c r="W675" s="155" t="s">
        <v>1821</v>
      </c>
      <c r="X675" s="155">
        <v>0</v>
      </c>
      <c r="Y675" s="155">
        <v>0</v>
      </c>
      <c r="Z675" s="155">
        <v>0</v>
      </c>
      <c r="AA675" s="156">
        <v>0</v>
      </c>
    </row>
    <row r="676" spans="2:27">
      <c r="B676" s="127" t="s">
        <v>1810</v>
      </c>
      <c r="C676" s="119" t="s">
        <v>1810</v>
      </c>
      <c r="D676" s="119" t="s">
        <v>1810</v>
      </c>
      <c r="F676" s="119" t="s">
        <v>2636</v>
      </c>
      <c r="G676" s="119" t="s">
        <v>1812</v>
      </c>
      <c r="H676" s="119" t="s">
        <v>3194</v>
      </c>
      <c r="I676" s="119" t="s">
        <v>3195</v>
      </c>
      <c r="J676" s="119" t="s">
        <v>2831</v>
      </c>
      <c r="K676" s="119" t="s">
        <v>1816</v>
      </c>
      <c r="L676" s="119" t="s">
        <v>1817</v>
      </c>
      <c r="M676" s="119" t="s">
        <v>1818</v>
      </c>
      <c r="N676" s="119" t="s">
        <v>1819</v>
      </c>
      <c r="O676" s="119" t="s">
        <v>2831</v>
      </c>
      <c r="P676" s="155">
        <v>67118.039999999994</v>
      </c>
      <c r="Q676" s="155">
        <v>0</v>
      </c>
      <c r="R676" s="345">
        <v>0</v>
      </c>
      <c r="S676" s="155">
        <v>0</v>
      </c>
      <c r="T676" s="155">
        <v>67118.039999999994</v>
      </c>
      <c r="U676" s="155">
        <v>0</v>
      </c>
      <c r="V676" s="155" t="s">
        <v>1820</v>
      </c>
      <c r="W676" s="155" t="s">
        <v>1821</v>
      </c>
      <c r="X676" s="155">
        <v>0</v>
      </c>
      <c r="Y676" s="155">
        <v>0</v>
      </c>
      <c r="Z676" s="155">
        <v>0</v>
      </c>
      <c r="AA676" s="156">
        <v>0</v>
      </c>
    </row>
    <row r="677" spans="2:27">
      <c r="B677" s="127" t="s">
        <v>1810</v>
      </c>
      <c r="C677" s="119" t="s">
        <v>1810</v>
      </c>
      <c r="D677" s="119" t="s">
        <v>1810</v>
      </c>
      <c r="E677" s="119" t="s">
        <v>1843</v>
      </c>
      <c r="F677" s="119" t="s">
        <v>1843</v>
      </c>
      <c r="G677" s="119" t="s">
        <v>1812</v>
      </c>
      <c r="H677" s="119" t="s">
        <v>3196</v>
      </c>
      <c r="I677" s="119" t="s">
        <v>3197</v>
      </c>
      <c r="J677" s="119" t="s">
        <v>2905</v>
      </c>
      <c r="K677" s="119" t="s">
        <v>1816</v>
      </c>
      <c r="L677" s="119" t="s">
        <v>1817</v>
      </c>
      <c r="M677" s="119" t="s">
        <v>1818</v>
      </c>
      <c r="N677" s="119" t="s">
        <v>1819</v>
      </c>
      <c r="O677" s="119" t="s">
        <v>2905</v>
      </c>
      <c r="P677" s="155">
        <v>67789.87</v>
      </c>
      <c r="Q677" s="155">
        <v>0</v>
      </c>
      <c r="R677" s="345">
        <v>0</v>
      </c>
      <c r="S677" s="155">
        <v>0</v>
      </c>
      <c r="T677" s="155">
        <v>67789.87</v>
      </c>
      <c r="U677" s="155">
        <v>0</v>
      </c>
      <c r="V677" s="155" t="s">
        <v>1820</v>
      </c>
      <c r="W677" s="155" t="s">
        <v>1821</v>
      </c>
      <c r="X677" s="155">
        <v>0</v>
      </c>
      <c r="Y677" s="155">
        <v>0</v>
      </c>
      <c r="Z677" s="155">
        <v>0</v>
      </c>
      <c r="AA677" s="156">
        <v>0</v>
      </c>
    </row>
    <row r="678" spans="2:27">
      <c r="B678" s="127" t="s">
        <v>1810</v>
      </c>
      <c r="C678" s="119" t="s">
        <v>1810</v>
      </c>
      <c r="D678" s="119" t="s">
        <v>1810</v>
      </c>
      <c r="E678" s="119" t="s">
        <v>1843</v>
      </c>
      <c r="F678" s="119" t="s">
        <v>1843</v>
      </c>
      <c r="G678" s="119" t="s">
        <v>1812</v>
      </c>
      <c r="H678" s="119" t="s">
        <v>3198</v>
      </c>
      <c r="I678" s="119" t="s">
        <v>3199</v>
      </c>
      <c r="J678" s="119" t="s">
        <v>2836</v>
      </c>
      <c r="K678" s="119" t="s">
        <v>1816</v>
      </c>
      <c r="L678" s="119" t="s">
        <v>1817</v>
      </c>
      <c r="M678" s="119" t="s">
        <v>1818</v>
      </c>
      <c r="N678" s="119" t="s">
        <v>1819</v>
      </c>
      <c r="O678" s="119" t="s">
        <v>2836</v>
      </c>
      <c r="P678" s="155">
        <v>67862.789999999994</v>
      </c>
      <c r="Q678" s="155">
        <v>0</v>
      </c>
      <c r="R678" s="345">
        <v>0</v>
      </c>
      <c r="S678" s="155">
        <v>0</v>
      </c>
      <c r="T678" s="155">
        <v>67862.789999999994</v>
      </c>
      <c r="U678" s="155">
        <v>0</v>
      </c>
      <c r="V678" s="155" t="s">
        <v>1820</v>
      </c>
      <c r="W678" s="155" t="s">
        <v>1821</v>
      </c>
      <c r="X678" s="155">
        <v>0</v>
      </c>
      <c r="Y678" s="155">
        <v>0</v>
      </c>
      <c r="Z678" s="155">
        <v>0</v>
      </c>
      <c r="AA678" s="156">
        <v>0</v>
      </c>
    </row>
    <row r="679" spans="2:27">
      <c r="B679" s="127" t="s">
        <v>1810</v>
      </c>
      <c r="C679" s="119" t="s">
        <v>1810</v>
      </c>
      <c r="D679" s="119" t="s">
        <v>1810</v>
      </c>
      <c r="E679" s="119" t="s">
        <v>1843</v>
      </c>
      <c r="F679" s="119" t="s">
        <v>1843</v>
      </c>
      <c r="G679" s="119" t="s">
        <v>1812</v>
      </c>
      <c r="H679" s="119" t="s">
        <v>3200</v>
      </c>
      <c r="I679" s="119" t="s">
        <v>3201</v>
      </c>
      <c r="J679" s="119" t="s">
        <v>2828</v>
      </c>
      <c r="K679" s="119" t="s">
        <v>1816</v>
      </c>
      <c r="L679" s="119" t="s">
        <v>1817</v>
      </c>
      <c r="M679" s="119" t="s">
        <v>1818</v>
      </c>
      <c r="N679" s="119" t="s">
        <v>1819</v>
      </c>
      <c r="O679" s="119" t="s">
        <v>2828</v>
      </c>
      <c r="P679" s="155">
        <v>68100.259999999995</v>
      </c>
      <c r="Q679" s="155">
        <v>0</v>
      </c>
      <c r="R679" s="345">
        <v>0</v>
      </c>
      <c r="S679" s="155">
        <v>0</v>
      </c>
      <c r="T679" s="155">
        <v>68100.259999999995</v>
      </c>
      <c r="U679" s="155">
        <v>0</v>
      </c>
      <c r="V679" s="155" t="s">
        <v>1820</v>
      </c>
      <c r="W679" s="155" t="s">
        <v>1821</v>
      </c>
      <c r="X679" s="155">
        <v>0</v>
      </c>
      <c r="Y679" s="155">
        <v>0</v>
      </c>
      <c r="Z679" s="155">
        <v>0</v>
      </c>
      <c r="AA679" s="156">
        <v>0</v>
      </c>
    </row>
    <row r="680" spans="2:27">
      <c r="B680" s="127" t="s">
        <v>1810</v>
      </c>
      <c r="C680" s="119" t="s">
        <v>1810</v>
      </c>
      <c r="D680" s="119" t="s">
        <v>1810</v>
      </c>
      <c r="E680" s="119" t="s">
        <v>1833</v>
      </c>
      <c r="F680" s="119" t="s">
        <v>1833</v>
      </c>
      <c r="G680" s="119" t="s">
        <v>1812</v>
      </c>
      <c r="H680" s="119" t="s">
        <v>3202</v>
      </c>
      <c r="I680" s="119" t="s">
        <v>3203</v>
      </c>
      <c r="J680" s="119" t="s">
        <v>2927</v>
      </c>
      <c r="K680" s="119" t="s">
        <v>1816</v>
      </c>
      <c r="L680" s="119" t="s">
        <v>1817</v>
      </c>
      <c r="M680" s="119" t="s">
        <v>1818</v>
      </c>
      <c r="N680" s="119" t="s">
        <v>1819</v>
      </c>
      <c r="O680" s="119" t="s">
        <v>2927</v>
      </c>
      <c r="P680" s="155">
        <v>9950</v>
      </c>
      <c r="Q680" s="155">
        <v>0</v>
      </c>
      <c r="R680" s="345">
        <v>0</v>
      </c>
      <c r="S680" s="155">
        <v>1592</v>
      </c>
      <c r="T680" s="155">
        <v>11542</v>
      </c>
      <c r="U680" s="155">
        <v>0</v>
      </c>
      <c r="V680" s="155" t="s">
        <v>1828</v>
      </c>
      <c r="W680" s="155" t="s">
        <v>1821</v>
      </c>
      <c r="X680" s="155">
        <v>0</v>
      </c>
      <c r="Y680" s="155">
        <v>0</v>
      </c>
      <c r="Z680" s="155">
        <v>0</v>
      </c>
      <c r="AA680" s="156">
        <v>1592</v>
      </c>
    </row>
    <row r="681" spans="2:27">
      <c r="B681" s="127" t="s">
        <v>1810</v>
      </c>
      <c r="C681" s="119" t="s">
        <v>1810</v>
      </c>
      <c r="D681" s="119" t="s">
        <v>1810</v>
      </c>
      <c r="E681" s="119" t="s">
        <v>1833</v>
      </c>
      <c r="F681" s="119" t="s">
        <v>1833</v>
      </c>
      <c r="G681" s="119" t="s">
        <v>1812</v>
      </c>
      <c r="H681" s="119" t="s">
        <v>3204</v>
      </c>
      <c r="I681" s="119" t="s">
        <v>3205</v>
      </c>
      <c r="J681" s="119" t="s">
        <v>2927</v>
      </c>
      <c r="K681" s="119" t="s">
        <v>1816</v>
      </c>
      <c r="L681" s="119" t="s">
        <v>1817</v>
      </c>
      <c r="M681" s="119" t="s">
        <v>1818</v>
      </c>
      <c r="N681" s="119" t="s">
        <v>1819</v>
      </c>
      <c r="O681" s="119" t="s">
        <v>2927</v>
      </c>
      <c r="P681" s="155">
        <v>9800</v>
      </c>
      <c r="Q681" s="155">
        <v>0</v>
      </c>
      <c r="R681" s="345">
        <v>0</v>
      </c>
      <c r="S681" s="155">
        <v>1568</v>
      </c>
      <c r="T681" s="155">
        <v>11368</v>
      </c>
      <c r="U681" s="155">
        <v>0</v>
      </c>
      <c r="V681" s="155" t="s">
        <v>1828</v>
      </c>
      <c r="W681" s="155" t="s">
        <v>1821</v>
      </c>
      <c r="X681" s="155">
        <v>0</v>
      </c>
      <c r="Y681" s="155">
        <v>0</v>
      </c>
      <c r="Z681" s="155">
        <v>0</v>
      </c>
      <c r="AA681" s="156">
        <v>1568</v>
      </c>
    </row>
    <row r="682" spans="2:27">
      <c r="B682" s="127" t="s">
        <v>1810</v>
      </c>
      <c r="C682" s="119" t="s">
        <v>1810</v>
      </c>
      <c r="D682" s="119" t="s">
        <v>1810</v>
      </c>
      <c r="E682" s="119" t="s">
        <v>1843</v>
      </c>
      <c r="F682" s="119" t="s">
        <v>1843</v>
      </c>
      <c r="G682" s="119" t="s">
        <v>1812</v>
      </c>
      <c r="H682" s="119" t="s">
        <v>3206</v>
      </c>
      <c r="I682" s="119" t="s">
        <v>3207</v>
      </c>
      <c r="J682" s="119" t="s">
        <v>2828</v>
      </c>
      <c r="K682" s="119" t="s">
        <v>1816</v>
      </c>
      <c r="L682" s="119" t="s">
        <v>1817</v>
      </c>
      <c r="M682" s="119" t="s">
        <v>1818</v>
      </c>
      <c r="N682" s="119" t="s">
        <v>1819</v>
      </c>
      <c r="O682" s="119" t="s">
        <v>2828</v>
      </c>
      <c r="P682" s="155">
        <v>68100.259999999995</v>
      </c>
      <c r="Q682" s="155">
        <v>0</v>
      </c>
      <c r="R682" s="345">
        <v>0</v>
      </c>
      <c r="S682" s="155">
        <v>0</v>
      </c>
      <c r="T682" s="155">
        <v>68100.259999999995</v>
      </c>
      <c r="U682" s="155">
        <v>0</v>
      </c>
      <c r="V682" s="155" t="s">
        <v>1820</v>
      </c>
      <c r="W682" s="155" t="s">
        <v>1821</v>
      </c>
      <c r="X682" s="155">
        <v>0</v>
      </c>
      <c r="Y682" s="155">
        <v>0</v>
      </c>
      <c r="Z682" s="155">
        <v>0</v>
      </c>
      <c r="AA682" s="156">
        <v>0</v>
      </c>
    </row>
    <row r="683" spans="2:27">
      <c r="B683" s="127" t="s">
        <v>1810</v>
      </c>
      <c r="C683" s="119" t="s">
        <v>1810</v>
      </c>
      <c r="D683" s="119" t="s">
        <v>1810</v>
      </c>
      <c r="E683" s="119" t="s">
        <v>1843</v>
      </c>
      <c r="F683" s="119" t="s">
        <v>1843</v>
      </c>
      <c r="G683" s="119" t="s">
        <v>1812</v>
      </c>
      <c r="H683" s="119" t="s">
        <v>3208</v>
      </c>
      <c r="I683" s="119" t="s">
        <v>3209</v>
      </c>
      <c r="J683" s="119" t="s">
        <v>2927</v>
      </c>
      <c r="K683" s="119" t="s">
        <v>1816</v>
      </c>
      <c r="L683" s="119" t="s">
        <v>1817</v>
      </c>
      <c r="M683" s="119" t="s">
        <v>1818</v>
      </c>
      <c r="N683" s="119" t="s">
        <v>1819</v>
      </c>
      <c r="O683" s="119" t="s">
        <v>2927</v>
      </c>
      <c r="P683" s="155">
        <v>68377.149999999994</v>
      </c>
      <c r="Q683" s="155">
        <v>0</v>
      </c>
      <c r="R683" s="345">
        <v>0</v>
      </c>
      <c r="S683" s="155">
        <v>0</v>
      </c>
      <c r="T683" s="155">
        <v>68377.149999999994</v>
      </c>
      <c r="U683" s="155">
        <v>0</v>
      </c>
      <c r="V683" s="155" t="s">
        <v>1820</v>
      </c>
      <c r="W683" s="155" t="s">
        <v>1821</v>
      </c>
      <c r="X683" s="155">
        <v>0</v>
      </c>
      <c r="Y683" s="155">
        <v>0</v>
      </c>
      <c r="Z683" s="155">
        <v>0</v>
      </c>
      <c r="AA683" s="156">
        <v>0</v>
      </c>
    </row>
    <row r="684" spans="2:27">
      <c r="B684" s="127" t="s">
        <v>1810</v>
      </c>
      <c r="C684" s="119" t="s">
        <v>1810</v>
      </c>
      <c r="D684" s="119" t="s">
        <v>1810</v>
      </c>
      <c r="E684" s="119" t="s">
        <v>1843</v>
      </c>
      <c r="F684" s="119" t="s">
        <v>1843</v>
      </c>
      <c r="G684" s="119" t="s">
        <v>1812</v>
      </c>
      <c r="H684" s="119" t="s">
        <v>3210</v>
      </c>
      <c r="I684" s="119" t="s">
        <v>3211</v>
      </c>
      <c r="J684" s="119" t="s">
        <v>2803</v>
      </c>
      <c r="K684" s="119" t="s">
        <v>1816</v>
      </c>
      <c r="L684" s="119" t="s">
        <v>1817</v>
      </c>
      <c r="M684" s="119" t="s">
        <v>1818</v>
      </c>
      <c r="N684" s="119" t="s">
        <v>1819</v>
      </c>
      <c r="O684" s="119" t="s">
        <v>2803</v>
      </c>
      <c r="P684" s="155">
        <v>68496.72</v>
      </c>
      <c r="Q684" s="155">
        <v>0</v>
      </c>
      <c r="R684" s="345">
        <v>0</v>
      </c>
      <c r="S684" s="155">
        <v>0</v>
      </c>
      <c r="T684" s="155">
        <v>68496.72</v>
      </c>
      <c r="U684" s="155">
        <v>0</v>
      </c>
      <c r="V684" s="155" t="s">
        <v>1820</v>
      </c>
      <c r="W684" s="155" t="s">
        <v>1821</v>
      </c>
      <c r="X684" s="155">
        <v>0</v>
      </c>
      <c r="Y684" s="155">
        <v>0</v>
      </c>
      <c r="Z684" s="155">
        <v>0</v>
      </c>
      <c r="AA684" s="156">
        <v>0</v>
      </c>
    </row>
    <row r="685" spans="2:27">
      <c r="B685" s="127" t="s">
        <v>1810</v>
      </c>
      <c r="C685" s="119" t="s">
        <v>1810</v>
      </c>
      <c r="D685" s="119" t="s">
        <v>1810</v>
      </c>
      <c r="E685" s="119" t="s">
        <v>1843</v>
      </c>
      <c r="F685" s="119" t="s">
        <v>1843</v>
      </c>
      <c r="G685" s="119" t="s">
        <v>1812</v>
      </c>
      <c r="H685" s="119" t="s">
        <v>3212</v>
      </c>
      <c r="I685" s="119" t="s">
        <v>3213</v>
      </c>
      <c r="J685" s="119" t="s">
        <v>2927</v>
      </c>
      <c r="K685" s="119" t="s">
        <v>1816</v>
      </c>
      <c r="L685" s="119" t="s">
        <v>1817</v>
      </c>
      <c r="M685" s="119" t="s">
        <v>1818</v>
      </c>
      <c r="N685" s="119" t="s">
        <v>1819</v>
      </c>
      <c r="O685" s="119" t="s">
        <v>2927</v>
      </c>
      <c r="P685" s="155">
        <v>70014.92</v>
      </c>
      <c r="Q685" s="155">
        <v>0</v>
      </c>
      <c r="R685" s="345">
        <v>0</v>
      </c>
      <c r="S685" s="155">
        <v>0</v>
      </c>
      <c r="T685" s="155">
        <v>70014.92</v>
      </c>
      <c r="U685" s="155">
        <v>0</v>
      </c>
      <c r="V685" s="155" t="s">
        <v>1820</v>
      </c>
      <c r="W685" s="155" t="s">
        <v>1821</v>
      </c>
      <c r="X685" s="155">
        <v>0</v>
      </c>
      <c r="Y685" s="155">
        <v>0</v>
      </c>
      <c r="Z685" s="155">
        <v>0</v>
      </c>
      <c r="AA685" s="156">
        <v>0</v>
      </c>
    </row>
    <row r="686" spans="2:27">
      <c r="B686" s="127" t="s">
        <v>1810</v>
      </c>
      <c r="C686" s="119" t="s">
        <v>1810</v>
      </c>
      <c r="D686" s="119" t="s">
        <v>1810</v>
      </c>
      <c r="E686" s="119" t="s">
        <v>1843</v>
      </c>
      <c r="F686" s="119" t="s">
        <v>1843</v>
      </c>
      <c r="G686" s="119" t="s">
        <v>1812</v>
      </c>
      <c r="H686" s="119" t="s">
        <v>3214</v>
      </c>
      <c r="I686" s="119" t="s">
        <v>3215</v>
      </c>
      <c r="J686" s="119" t="s">
        <v>2912</v>
      </c>
      <c r="K686" s="119" t="s">
        <v>1816</v>
      </c>
      <c r="L686" s="119" t="s">
        <v>1817</v>
      </c>
      <c r="M686" s="119" t="s">
        <v>1818</v>
      </c>
      <c r="N686" s="119" t="s">
        <v>1819</v>
      </c>
      <c r="O686" s="119" t="s">
        <v>2912</v>
      </c>
      <c r="P686" s="155">
        <v>70337.05</v>
      </c>
      <c r="Q686" s="155">
        <v>0</v>
      </c>
      <c r="R686" s="345">
        <v>0</v>
      </c>
      <c r="S686" s="155">
        <v>0</v>
      </c>
      <c r="T686" s="155">
        <v>70337.05</v>
      </c>
      <c r="U686" s="155">
        <v>0</v>
      </c>
      <c r="V686" s="155" t="s">
        <v>1820</v>
      </c>
      <c r="W686" s="155" t="s">
        <v>1821</v>
      </c>
      <c r="X686" s="155">
        <v>0</v>
      </c>
      <c r="Y686" s="155">
        <v>0</v>
      </c>
      <c r="Z686" s="155">
        <v>0</v>
      </c>
      <c r="AA686" s="156">
        <v>0</v>
      </c>
    </row>
    <row r="687" spans="2:27">
      <c r="B687" s="127" t="s">
        <v>1810</v>
      </c>
      <c r="C687" s="119" t="s">
        <v>1810</v>
      </c>
      <c r="D687" s="119" t="s">
        <v>1810</v>
      </c>
      <c r="F687" s="119" t="s">
        <v>1710</v>
      </c>
      <c r="G687" s="119" t="s">
        <v>1812</v>
      </c>
      <c r="H687" s="119" t="s">
        <v>3216</v>
      </c>
      <c r="I687" s="119" t="s">
        <v>3217</v>
      </c>
      <c r="J687" s="119" t="s">
        <v>2927</v>
      </c>
      <c r="K687" s="119" t="s">
        <v>1816</v>
      </c>
      <c r="L687" s="119" t="s">
        <v>1817</v>
      </c>
      <c r="M687" s="119" t="s">
        <v>1818</v>
      </c>
      <c r="N687" s="119" t="s">
        <v>1819</v>
      </c>
      <c r="O687" s="119" t="s">
        <v>2927</v>
      </c>
      <c r="P687" s="155">
        <v>3300</v>
      </c>
      <c r="Q687" s="155">
        <v>0</v>
      </c>
      <c r="R687" s="345">
        <v>0</v>
      </c>
      <c r="S687" s="155">
        <v>528</v>
      </c>
      <c r="T687" s="155">
        <v>3828</v>
      </c>
      <c r="U687" s="155">
        <v>3828</v>
      </c>
      <c r="V687" s="155" t="s">
        <v>1828</v>
      </c>
      <c r="W687" s="155" t="s">
        <v>1821</v>
      </c>
      <c r="X687" s="155">
        <v>0</v>
      </c>
      <c r="Y687" s="155">
        <v>0</v>
      </c>
      <c r="Z687" s="155">
        <v>0</v>
      </c>
      <c r="AA687" s="156">
        <v>528</v>
      </c>
    </row>
    <row r="688" spans="2:27">
      <c r="B688" s="127" t="s">
        <v>1810</v>
      </c>
      <c r="C688" s="119" t="s">
        <v>1810</v>
      </c>
      <c r="D688" s="119" t="s">
        <v>1810</v>
      </c>
      <c r="E688" s="119" t="s">
        <v>1833</v>
      </c>
      <c r="F688" s="119" t="s">
        <v>1833</v>
      </c>
      <c r="G688" s="119" t="s">
        <v>1812</v>
      </c>
      <c r="H688" s="119" t="s">
        <v>3218</v>
      </c>
      <c r="I688" s="119" t="s">
        <v>3219</v>
      </c>
      <c r="J688" s="119" t="s">
        <v>2927</v>
      </c>
      <c r="K688" s="119" t="s">
        <v>1816</v>
      </c>
      <c r="L688" s="119" t="s">
        <v>1817</v>
      </c>
      <c r="M688" s="119" t="s">
        <v>1818</v>
      </c>
      <c r="N688" s="119" t="s">
        <v>1819</v>
      </c>
      <c r="O688" s="119" t="s">
        <v>2927</v>
      </c>
      <c r="P688" s="155">
        <v>12000</v>
      </c>
      <c r="Q688" s="155">
        <v>0</v>
      </c>
      <c r="R688" s="345">
        <v>0</v>
      </c>
      <c r="S688" s="155">
        <v>1920</v>
      </c>
      <c r="T688" s="155">
        <v>13920</v>
      </c>
      <c r="U688" s="155">
        <v>0</v>
      </c>
      <c r="V688" s="155" t="s">
        <v>1828</v>
      </c>
      <c r="W688" s="155" t="s">
        <v>1821</v>
      </c>
      <c r="X688" s="155">
        <v>0</v>
      </c>
      <c r="Y688" s="155">
        <v>0</v>
      </c>
      <c r="Z688" s="155">
        <v>0</v>
      </c>
      <c r="AA688" s="156">
        <v>1920</v>
      </c>
    </row>
    <row r="689" spans="2:27">
      <c r="B689" s="127" t="s">
        <v>1810</v>
      </c>
      <c r="C689" s="119" t="s">
        <v>1810</v>
      </c>
      <c r="D689" s="119" t="s">
        <v>1810</v>
      </c>
      <c r="E689" s="119" t="s">
        <v>1833</v>
      </c>
      <c r="F689" s="119" t="s">
        <v>1833</v>
      </c>
      <c r="G689" s="119" t="s">
        <v>1812</v>
      </c>
      <c r="H689" s="119" t="s">
        <v>3220</v>
      </c>
      <c r="I689" s="119" t="s">
        <v>3221</v>
      </c>
      <c r="J689" s="119" t="s">
        <v>2927</v>
      </c>
      <c r="K689" s="119" t="s">
        <v>1816</v>
      </c>
      <c r="L689" s="119" t="s">
        <v>1817</v>
      </c>
      <c r="M689" s="119" t="s">
        <v>1818</v>
      </c>
      <c r="N689" s="119" t="s">
        <v>1819</v>
      </c>
      <c r="O689" s="119" t="s">
        <v>2927</v>
      </c>
      <c r="P689" s="155">
        <v>21268.799999999999</v>
      </c>
      <c r="Q689" s="155">
        <v>0</v>
      </c>
      <c r="R689" s="345">
        <v>0</v>
      </c>
      <c r="S689" s="155">
        <v>3403.01</v>
      </c>
      <c r="T689" s="155">
        <v>24671.81</v>
      </c>
      <c r="U689" s="155">
        <v>0</v>
      </c>
      <c r="V689" s="155" t="s">
        <v>1828</v>
      </c>
      <c r="W689" s="155" t="s">
        <v>1821</v>
      </c>
      <c r="X689" s="155">
        <v>0</v>
      </c>
      <c r="Y689" s="155">
        <v>0</v>
      </c>
      <c r="Z689" s="155">
        <v>0</v>
      </c>
      <c r="AA689" s="156">
        <v>3403.01</v>
      </c>
    </row>
    <row r="690" spans="2:27">
      <c r="B690" s="127" t="s">
        <v>1810</v>
      </c>
      <c r="C690" s="119" t="s">
        <v>1810</v>
      </c>
      <c r="D690" s="119" t="s">
        <v>1810</v>
      </c>
      <c r="E690" s="119" t="s">
        <v>380</v>
      </c>
      <c r="F690" s="119" t="s">
        <v>380</v>
      </c>
      <c r="G690" s="119" t="s">
        <v>1812</v>
      </c>
      <c r="H690" s="119" t="s">
        <v>3222</v>
      </c>
      <c r="I690" s="119" t="s">
        <v>3223</v>
      </c>
      <c r="J690" s="119" t="s">
        <v>2803</v>
      </c>
      <c r="K690" s="119" t="s">
        <v>1816</v>
      </c>
      <c r="L690" s="119" t="s">
        <v>1817</v>
      </c>
      <c r="M690" s="119" t="s">
        <v>1818</v>
      </c>
      <c r="N690" s="119" t="s">
        <v>1819</v>
      </c>
      <c r="O690" s="119" t="s">
        <v>2803</v>
      </c>
      <c r="P690" s="155">
        <v>71778</v>
      </c>
      <c r="Q690" s="155">
        <v>0</v>
      </c>
      <c r="R690" s="345">
        <v>0</v>
      </c>
      <c r="S690" s="155">
        <v>0</v>
      </c>
      <c r="T690" s="155">
        <v>71778</v>
      </c>
      <c r="U690" s="155">
        <v>0</v>
      </c>
      <c r="V690" s="155" t="s">
        <v>1820</v>
      </c>
      <c r="W690" s="155" t="s">
        <v>1821</v>
      </c>
      <c r="X690" s="155">
        <v>0</v>
      </c>
      <c r="Y690" s="155">
        <v>0</v>
      </c>
      <c r="Z690" s="155">
        <v>0</v>
      </c>
      <c r="AA690" s="156">
        <v>0</v>
      </c>
    </row>
    <row r="691" spans="2:27">
      <c r="B691" s="127" t="s">
        <v>1810</v>
      </c>
      <c r="C691" s="119" t="s">
        <v>1810</v>
      </c>
      <c r="D691" s="119" t="s">
        <v>1810</v>
      </c>
      <c r="E691" s="119" t="s">
        <v>1833</v>
      </c>
      <c r="F691" s="119" t="s">
        <v>1833</v>
      </c>
      <c r="G691" s="119" t="s">
        <v>1812</v>
      </c>
      <c r="H691" s="119" t="s">
        <v>3224</v>
      </c>
      <c r="I691" s="119" t="s">
        <v>3225</v>
      </c>
      <c r="J691" s="119" t="s">
        <v>2927</v>
      </c>
      <c r="K691" s="119" t="s">
        <v>1816</v>
      </c>
      <c r="L691" s="119" t="s">
        <v>1817</v>
      </c>
      <c r="M691" s="119" t="s">
        <v>1818</v>
      </c>
      <c r="N691" s="119" t="s">
        <v>1819</v>
      </c>
      <c r="O691" s="119" t="s">
        <v>2927</v>
      </c>
      <c r="P691" s="155">
        <v>16000</v>
      </c>
      <c r="Q691" s="155">
        <v>0</v>
      </c>
      <c r="R691" s="345">
        <v>0</v>
      </c>
      <c r="S691" s="155">
        <v>2560</v>
      </c>
      <c r="T691" s="155">
        <v>18560</v>
      </c>
      <c r="U691" s="155">
        <v>0</v>
      </c>
      <c r="V691" s="155" t="s">
        <v>1828</v>
      </c>
      <c r="W691" s="155" t="s">
        <v>1821</v>
      </c>
      <c r="X691" s="155">
        <v>0</v>
      </c>
      <c r="Y691" s="155">
        <v>0</v>
      </c>
      <c r="Z691" s="155">
        <v>0</v>
      </c>
      <c r="AA691" s="156">
        <v>2560</v>
      </c>
    </row>
    <row r="692" spans="2:27">
      <c r="B692" s="127" t="s">
        <v>1810</v>
      </c>
      <c r="C692" s="119" t="s">
        <v>1810</v>
      </c>
      <c r="D692" s="119" t="s">
        <v>1810</v>
      </c>
      <c r="E692" s="119" t="s">
        <v>3226</v>
      </c>
      <c r="F692" s="119" t="s">
        <v>3226</v>
      </c>
      <c r="G692" s="119" t="s">
        <v>1812</v>
      </c>
      <c r="H692" s="119" t="s">
        <v>3227</v>
      </c>
      <c r="I692" s="119" t="s">
        <v>3228</v>
      </c>
      <c r="J692" s="119" t="s">
        <v>2927</v>
      </c>
      <c r="K692" s="119" t="s">
        <v>1816</v>
      </c>
      <c r="L692" s="119" t="s">
        <v>1817</v>
      </c>
      <c r="M692" s="119" t="s">
        <v>1818</v>
      </c>
      <c r="N692" s="119" t="s">
        <v>1819</v>
      </c>
      <c r="O692" s="119" t="s">
        <v>2927</v>
      </c>
      <c r="P692" s="155">
        <v>72471.59</v>
      </c>
      <c r="Q692" s="155">
        <v>0</v>
      </c>
      <c r="R692" s="345">
        <v>0</v>
      </c>
      <c r="S692" s="155">
        <v>0</v>
      </c>
      <c r="T692" s="155">
        <v>72471.59</v>
      </c>
      <c r="U692" s="155">
        <v>0</v>
      </c>
      <c r="V692" s="155" t="s">
        <v>1820</v>
      </c>
      <c r="W692" s="155" t="s">
        <v>1821</v>
      </c>
      <c r="X692" s="155">
        <v>0</v>
      </c>
      <c r="Y692" s="155">
        <v>0</v>
      </c>
      <c r="Z692" s="155">
        <v>0</v>
      </c>
      <c r="AA692" s="156">
        <v>0</v>
      </c>
    </row>
    <row r="693" spans="2:27">
      <c r="B693" s="127" t="s">
        <v>1810</v>
      </c>
      <c r="C693" s="119" t="s">
        <v>1810</v>
      </c>
      <c r="D693" s="119" t="s">
        <v>1810</v>
      </c>
      <c r="E693" s="119" t="s">
        <v>2223</v>
      </c>
      <c r="F693" s="119" t="s">
        <v>2223</v>
      </c>
      <c r="G693" s="119" t="s">
        <v>1812</v>
      </c>
      <c r="H693" s="119" t="s">
        <v>3229</v>
      </c>
      <c r="I693" s="119" t="s">
        <v>3230</v>
      </c>
      <c r="J693" s="119" t="s">
        <v>2839</v>
      </c>
      <c r="K693" s="119" t="s">
        <v>1816</v>
      </c>
      <c r="L693" s="119" t="s">
        <v>1817</v>
      </c>
      <c r="M693" s="119" t="s">
        <v>1818</v>
      </c>
      <c r="N693" s="119" t="s">
        <v>1819</v>
      </c>
      <c r="O693" s="119" t="s">
        <v>2839</v>
      </c>
      <c r="P693" s="155">
        <v>75685.5</v>
      </c>
      <c r="Q693" s="155">
        <v>0</v>
      </c>
      <c r="R693" s="345">
        <v>0</v>
      </c>
      <c r="S693" s="155">
        <v>0</v>
      </c>
      <c r="T693" s="155">
        <v>75685.5</v>
      </c>
      <c r="U693" s="155">
        <v>0</v>
      </c>
      <c r="V693" s="155" t="s">
        <v>1820</v>
      </c>
      <c r="W693" s="155" t="s">
        <v>1821</v>
      </c>
      <c r="X693" s="155">
        <v>0</v>
      </c>
      <c r="Y693" s="155">
        <v>0</v>
      </c>
      <c r="Z693" s="155">
        <v>0</v>
      </c>
      <c r="AA693" s="156">
        <v>0</v>
      </c>
    </row>
    <row r="694" spans="2:27">
      <c r="B694" s="127" t="s">
        <v>1810</v>
      </c>
      <c r="C694" s="119" t="s">
        <v>1810</v>
      </c>
      <c r="D694" s="119" t="s">
        <v>1810</v>
      </c>
      <c r="E694" s="119" t="s">
        <v>1825</v>
      </c>
      <c r="F694" s="119" t="s">
        <v>1825</v>
      </c>
      <c r="G694" s="119" t="s">
        <v>1812</v>
      </c>
      <c r="H694" s="119" t="s">
        <v>3231</v>
      </c>
      <c r="I694" s="119" t="s">
        <v>3232</v>
      </c>
      <c r="J694" s="119" t="s">
        <v>2905</v>
      </c>
      <c r="K694" s="119" t="s">
        <v>1816</v>
      </c>
      <c r="L694" s="119" t="s">
        <v>1817</v>
      </c>
      <c r="M694" s="119" t="s">
        <v>1818</v>
      </c>
      <c r="N694" s="119" t="s">
        <v>1819</v>
      </c>
      <c r="O694" s="119" t="s">
        <v>2905</v>
      </c>
      <c r="P694" s="155">
        <v>53800</v>
      </c>
      <c r="Q694" s="155">
        <v>0</v>
      </c>
      <c r="R694" s="345">
        <v>0</v>
      </c>
      <c r="S694" s="155">
        <v>8608</v>
      </c>
      <c r="T694" s="155">
        <v>62408</v>
      </c>
      <c r="U694" s="155">
        <v>0</v>
      </c>
      <c r="V694" s="155" t="s">
        <v>1828</v>
      </c>
      <c r="W694" s="155" t="s">
        <v>1821</v>
      </c>
      <c r="X694" s="155">
        <v>0</v>
      </c>
      <c r="Y694" s="155">
        <v>0</v>
      </c>
      <c r="Z694" s="155">
        <v>0</v>
      </c>
      <c r="AA694" s="156">
        <v>8608</v>
      </c>
    </row>
    <row r="695" spans="2:27">
      <c r="B695" s="127" t="s">
        <v>1810</v>
      </c>
      <c r="C695" s="119" t="s">
        <v>1810</v>
      </c>
      <c r="D695" s="119" t="s">
        <v>1810</v>
      </c>
      <c r="E695" s="119" t="s">
        <v>1843</v>
      </c>
      <c r="F695" s="119" t="s">
        <v>1843</v>
      </c>
      <c r="G695" s="119" t="s">
        <v>1812</v>
      </c>
      <c r="H695" s="119" t="s">
        <v>3233</v>
      </c>
      <c r="I695" s="119" t="s">
        <v>3234</v>
      </c>
      <c r="J695" s="119" t="s">
        <v>2836</v>
      </c>
      <c r="K695" s="119" t="s">
        <v>1816</v>
      </c>
      <c r="L695" s="119" t="s">
        <v>1817</v>
      </c>
      <c r="M695" s="119" t="s">
        <v>1818</v>
      </c>
      <c r="N695" s="119" t="s">
        <v>1819</v>
      </c>
      <c r="O695" s="119" t="s">
        <v>2836</v>
      </c>
      <c r="P695" s="155">
        <v>76193.25</v>
      </c>
      <c r="Q695" s="155">
        <v>0</v>
      </c>
      <c r="R695" s="345">
        <v>0</v>
      </c>
      <c r="S695" s="155">
        <v>0</v>
      </c>
      <c r="T695" s="155">
        <v>76193.25</v>
      </c>
      <c r="U695" s="155">
        <v>0</v>
      </c>
      <c r="V695" s="155" t="s">
        <v>1820</v>
      </c>
      <c r="W695" s="155" t="s">
        <v>1821</v>
      </c>
      <c r="X695" s="155">
        <v>0</v>
      </c>
      <c r="Y695" s="155">
        <v>0</v>
      </c>
      <c r="Z695" s="155">
        <v>0</v>
      </c>
      <c r="AA695" s="156">
        <v>0</v>
      </c>
    </row>
    <row r="696" spans="2:27">
      <c r="B696" s="127" t="s">
        <v>1810</v>
      </c>
      <c r="C696" s="119" t="s">
        <v>1810</v>
      </c>
      <c r="D696" s="119" t="s">
        <v>1810</v>
      </c>
      <c r="E696" s="119" t="s">
        <v>1833</v>
      </c>
      <c r="F696" s="119" t="s">
        <v>1833</v>
      </c>
      <c r="G696" s="119" t="s">
        <v>1812</v>
      </c>
      <c r="H696" s="119" t="s">
        <v>3235</v>
      </c>
      <c r="I696" s="119" t="s">
        <v>3236</v>
      </c>
      <c r="J696" s="119" t="s">
        <v>2905</v>
      </c>
      <c r="K696" s="119" t="s">
        <v>1816</v>
      </c>
      <c r="L696" s="119" t="s">
        <v>1817</v>
      </c>
      <c r="M696" s="119" t="s">
        <v>1818</v>
      </c>
      <c r="N696" s="119" t="s">
        <v>1819</v>
      </c>
      <c r="O696" s="119" t="s">
        <v>2905</v>
      </c>
      <c r="P696" s="155">
        <v>5000</v>
      </c>
      <c r="Q696" s="155">
        <v>0</v>
      </c>
      <c r="R696" s="345">
        <v>0</v>
      </c>
      <c r="S696" s="155">
        <v>800</v>
      </c>
      <c r="T696" s="155">
        <v>5800</v>
      </c>
      <c r="U696" s="155">
        <v>0</v>
      </c>
      <c r="V696" s="155" t="s">
        <v>1828</v>
      </c>
      <c r="W696" s="155" t="s">
        <v>1821</v>
      </c>
      <c r="X696" s="155">
        <v>0</v>
      </c>
      <c r="Y696" s="155">
        <v>0</v>
      </c>
      <c r="Z696" s="155">
        <v>0</v>
      </c>
      <c r="AA696" s="156">
        <v>800</v>
      </c>
    </row>
    <row r="697" spans="2:27">
      <c r="B697" s="127" t="s">
        <v>1810</v>
      </c>
      <c r="C697" s="119" t="s">
        <v>1810</v>
      </c>
      <c r="D697" s="119" t="s">
        <v>1810</v>
      </c>
      <c r="E697" s="119" t="s">
        <v>1843</v>
      </c>
      <c r="F697" s="119" t="s">
        <v>1843</v>
      </c>
      <c r="G697" s="119" t="s">
        <v>1812</v>
      </c>
      <c r="H697" s="119" t="s">
        <v>3237</v>
      </c>
      <c r="I697" s="119" t="s">
        <v>3238</v>
      </c>
      <c r="J697" s="119" t="s">
        <v>2828</v>
      </c>
      <c r="K697" s="119" t="s">
        <v>1816</v>
      </c>
      <c r="L697" s="119" t="s">
        <v>1817</v>
      </c>
      <c r="M697" s="119" t="s">
        <v>1818</v>
      </c>
      <c r="N697" s="119" t="s">
        <v>1819</v>
      </c>
      <c r="O697" s="119" t="s">
        <v>2828</v>
      </c>
      <c r="P697" s="155">
        <v>76255.98</v>
      </c>
      <c r="Q697" s="155">
        <v>0</v>
      </c>
      <c r="R697" s="345">
        <v>0</v>
      </c>
      <c r="S697" s="155">
        <v>0</v>
      </c>
      <c r="T697" s="155">
        <v>76255.98</v>
      </c>
      <c r="U697" s="155">
        <v>0</v>
      </c>
      <c r="V697" s="155" t="s">
        <v>1820</v>
      </c>
      <c r="W697" s="155" t="s">
        <v>1821</v>
      </c>
      <c r="X697" s="155">
        <v>0</v>
      </c>
      <c r="Y697" s="155">
        <v>0</v>
      </c>
      <c r="Z697" s="155">
        <v>0</v>
      </c>
      <c r="AA697" s="156">
        <v>0</v>
      </c>
    </row>
    <row r="698" spans="2:27">
      <c r="B698" s="127" t="s">
        <v>1810</v>
      </c>
      <c r="C698" s="119" t="s">
        <v>1810</v>
      </c>
      <c r="D698" s="119" t="s">
        <v>1810</v>
      </c>
      <c r="E698" s="119" t="s">
        <v>1843</v>
      </c>
      <c r="F698" s="119" t="s">
        <v>1843</v>
      </c>
      <c r="G698" s="119" t="s">
        <v>1812</v>
      </c>
      <c r="H698" s="119" t="s">
        <v>3239</v>
      </c>
      <c r="I698" s="119" t="s">
        <v>3240</v>
      </c>
      <c r="J698" s="119" t="s">
        <v>2927</v>
      </c>
      <c r="K698" s="119" t="s">
        <v>1816</v>
      </c>
      <c r="L698" s="119" t="s">
        <v>1817</v>
      </c>
      <c r="M698" s="119" t="s">
        <v>1818</v>
      </c>
      <c r="N698" s="119" t="s">
        <v>1819</v>
      </c>
      <c r="O698" s="119" t="s">
        <v>2927</v>
      </c>
      <c r="P698" s="155">
        <v>76566.03</v>
      </c>
      <c r="Q698" s="155">
        <v>0</v>
      </c>
      <c r="R698" s="345">
        <v>0</v>
      </c>
      <c r="S698" s="155">
        <v>0</v>
      </c>
      <c r="T698" s="155">
        <v>76566.03</v>
      </c>
      <c r="U698" s="155">
        <v>0</v>
      </c>
      <c r="V698" s="155" t="s">
        <v>1820</v>
      </c>
      <c r="W698" s="155" t="s">
        <v>1821</v>
      </c>
      <c r="X698" s="155">
        <v>0</v>
      </c>
      <c r="Y698" s="155">
        <v>0</v>
      </c>
      <c r="Z698" s="155">
        <v>0</v>
      </c>
      <c r="AA698" s="156">
        <v>0</v>
      </c>
    </row>
    <row r="699" spans="2:27">
      <c r="B699" s="127" t="s">
        <v>1810</v>
      </c>
      <c r="C699" s="119" t="s">
        <v>1810</v>
      </c>
      <c r="D699" s="119" t="s">
        <v>1810</v>
      </c>
      <c r="E699" s="119" t="s">
        <v>1838</v>
      </c>
      <c r="F699" s="119" t="s">
        <v>1838</v>
      </c>
      <c r="G699" s="119" t="s">
        <v>1812</v>
      </c>
      <c r="H699" s="119" t="s">
        <v>3241</v>
      </c>
      <c r="I699" s="119" t="s">
        <v>3242</v>
      </c>
      <c r="J699" s="119" t="s">
        <v>2803</v>
      </c>
      <c r="K699" s="119" t="s">
        <v>1816</v>
      </c>
      <c r="L699" s="119" t="s">
        <v>1817</v>
      </c>
      <c r="M699" s="119" t="s">
        <v>1818</v>
      </c>
      <c r="N699" s="119" t="s">
        <v>1819</v>
      </c>
      <c r="O699" s="119" t="s">
        <v>2803</v>
      </c>
      <c r="P699" s="155">
        <v>84082.8</v>
      </c>
      <c r="Q699" s="155">
        <v>0</v>
      </c>
      <c r="R699" s="345">
        <v>0</v>
      </c>
      <c r="S699" s="155">
        <v>0</v>
      </c>
      <c r="T699" s="155">
        <v>84082.8</v>
      </c>
      <c r="U699" s="155">
        <v>0</v>
      </c>
      <c r="V699" s="155" t="s">
        <v>1820</v>
      </c>
      <c r="W699" s="155" t="s">
        <v>1821</v>
      </c>
      <c r="X699" s="155">
        <v>0</v>
      </c>
      <c r="Y699" s="155">
        <v>0</v>
      </c>
      <c r="Z699" s="155">
        <v>0</v>
      </c>
      <c r="AA699" s="156">
        <v>0</v>
      </c>
    </row>
    <row r="700" spans="2:27">
      <c r="B700" s="127" t="s">
        <v>1810</v>
      </c>
      <c r="C700" s="119" t="s">
        <v>1810</v>
      </c>
      <c r="D700" s="119" t="s">
        <v>1810</v>
      </c>
      <c r="E700" s="119" t="s">
        <v>378</v>
      </c>
      <c r="F700" s="119" t="s">
        <v>378</v>
      </c>
      <c r="G700" s="119" t="s">
        <v>1812</v>
      </c>
      <c r="H700" s="119" t="s">
        <v>3243</v>
      </c>
      <c r="I700" s="119" t="s">
        <v>3244</v>
      </c>
      <c r="J700" s="119" t="s">
        <v>2825</v>
      </c>
      <c r="K700" s="119" t="s">
        <v>1816</v>
      </c>
      <c r="L700" s="119" t="s">
        <v>1817</v>
      </c>
      <c r="M700" s="119" t="s">
        <v>1818</v>
      </c>
      <c r="N700" s="119" t="s">
        <v>1819</v>
      </c>
      <c r="O700" s="119" t="s">
        <v>2825</v>
      </c>
      <c r="P700" s="155">
        <v>92390.080000000002</v>
      </c>
      <c r="Q700" s="155">
        <v>0</v>
      </c>
      <c r="R700" s="345">
        <v>0</v>
      </c>
      <c r="S700" s="155">
        <v>0</v>
      </c>
      <c r="T700" s="155">
        <v>92390.080000000002</v>
      </c>
      <c r="U700" s="155">
        <v>0</v>
      </c>
      <c r="V700" s="155" t="s">
        <v>1820</v>
      </c>
      <c r="W700" s="155" t="s">
        <v>1821</v>
      </c>
      <c r="X700" s="155">
        <v>0</v>
      </c>
      <c r="Y700" s="155">
        <v>0</v>
      </c>
      <c r="Z700" s="155">
        <v>0</v>
      </c>
      <c r="AA700" s="156">
        <v>0</v>
      </c>
    </row>
    <row r="701" spans="2:27">
      <c r="B701" s="127" t="s">
        <v>1810</v>
      </c>
      <c r="C701" s="119" t="s">
        <v>1810</v>
      </c>
      <c r="D701" s="119" t="s">
        <v>1810</v>
      </c>
      <c r="E701" s="119" t="s">
        <v>1910</v>
      </c>
      <c r="F701" s="119" t="s">
        <v>1910</v>
      </c>
      <c r="G701" s="119" t="s">
        <v>1812</v>
      </c>
      <c r="H701" s="119" t="s">
        <v>3245</v>
      </c>
      <c r="I701" s="119" t="s">
        <v>3246</v>
      </c>
      <c r="J701" s="119" t="s">
        <v>2803</v>
      </c>
      <c r="K701" s="119" t="s">
        <v>1816</v>
      </c>
      <c r="L701" s="119" t="s">
        <v>1817</v>
      </c>
      <c r="M701" s="119" t="s">
        <v>1818</v>
      </c>
      <c r="N701" s="119" t="s">
        <v>1819</v>
      </c>
      <c r="O701" s="119" t="s">
        <v>2803</v>
      </c>
      <c r="P701" s="155">
        <v>97413</v>
      </c>
      <c r="Q701" s="155">
        <v>0</v>
      </c>
      <c r="R701" s="345">
        <v>0</v>
      </c>
      <c r="S701" s="155">
        <v>0</v>
      </c>
      <c r="T701" s="155">
        <v>97413</v>
      </c>
      <c r="U701" s="155">
        <v>0</v>
      </c>
      <c r="V701" s="155" t="s">
        <v>1820</v>
      </c>
      <c r="W701" s="155" t="s">
        <v>1821</v>
      </c>
      <c r="X701" s="155">
        <v>0</v>
      </c>
      <c r="Y701" s="155">
        <v>0</v>
      </c>
      <c r="Z701" s="155">
        <v>0</v>
      </c>
      <c r="AA701" s="156">
        <v>0</v>
      </c>
    </row>
    <row r="702" spans="2:27">
      <c r="B702" s="127" t="s">
        <v>1810</v>
      </c>
      <c r="C702" s="119" t="s">
        <v>1810</v>
      </c>
      <c r="D702" s="119" t="s">
        <v>1810</v>
      </c>
      <c r="E702" s="119" t="s">
        <v>1833</v>
      </c>
      <c r="F702" s="119" t="s">
        <v>1833</v>
      </c>
      <c r="G702" s="119" t="s">
        <v>1812</v>
      </c>
      <c r="H702" s="119" t="s">
        <v>3247</v>
      </c>
      <c r="I702" s="119" t="s">
        <v>3248</v>
      </c>
      <c r="J702" s="119" t="s">
        <v>2912</v>
      </c>
      <c r="K702" s="119" t="s">
        <v>1816</v>
      </c>
      <c r="L702" s="119" t="s">
        <v>1817</v>
      </c>
      <c r="M702" s="119" t="s">
        <v>1818</v>
      </c>
      <c r="N702" s="119" t="s">
        <v>1819</v>
      </c>
      <c r="O702" s="119" t="s">
        <v>2912</v>
      </c>
      <c r="P702" s="155">
        <v>15000</v>
      </c>
      <c r="Q702" s="155">
        <v>0</v>
      </c>
      <c r="R702" s="345">
        <v>0</v>
      </c>
      <c r="S702" s="155">
        <v>2400</v>
      </c>
      <c r="T702" s="155">
        <v>17400</v>
      </c>
      <c r="U702" s="155">
        <v>0</v>
      </c>
      <c r="V702" s="155" t="s">
        <v>1828</v>
      </c>
      <c r="W702" s="155" t="s">
        <v>1821</v>
      </c>
      <c r="X702" s="155">
        <v>0</v>
      </c>
      <c r="Y702" s="155">
        <v>0</v>
      </c>
      <c r="Z702" s="155">
        <v>0</v>
      </c>
      <c r="AA702" s="156">
        <v>2400</v>
      </c>
    </row>
    <row r="703" spans="2:27">
      <c r="B703" s="127" t="s">
        <v>1810</v>
      </c>
      <c r="C703" s="119" t="s">
        <v>1810</v>
      </c>
      <c r="D703" s="119" t="s">
        <v>1810</v>
      </c>
      <c r="E703" s="119" t="s">
        <v>425</v>
      </c>
      <c r="F703" s="119" t="s">
        <v>425</v>
      </c>
      <c r="G703" s="119" t="s">
        <v>1812</v>
      </c>
      <c r="H703" s="119" t="s">
        <v>3249</v>
      </c>
      <c r="I703" s="119" t="s">
        <v>3250</v>
      </c>
      <c r="J703" s="119" t="s">
        <v>2800</v>
      </c>
      <c r="K703" s="119" t="s">
        <v>1816</v>
      </c>
      <c r="L703" s="119" t="s">
        <v>1817</v>
      </c>
      <c r="M703" s="119" t="s">
        <v>1818</v>
      </c>
      <c r="N703" s="119" t="s">
        <v>1819</v>
      </c>
      <c r="O703" s="119" t="s">
        <v>2800</v>
      </c>
      <c r="P703" s="155">
        <v>98079.84</v>
      </c>
      <c r="Q703" s="155">
        <v>0</v>
      </c>
      <c r="R703" s="345">
        <v>0</v>
      </c>
      <c r="S703" s="155">
        <v>0</v>
      </c>
      <c r="T703" s="155">
        <v>98079.84</v>
      </c>
      <c r="U703" s="155">
        <v>0</v>
      </c>
      <c r="V703" s="155" t="s">
        <v>1820</v>
      </c>
      <c r="W703" s="155" t="s">
        <v>1821</v>
      </c>
      <c r="X703" s="155">
        <v>0</v>
      </c>
      <c r="Y703" s="155">
        <v>0</v>
      </c>
      <c r="Z703" s="155">
        <v>0</v>
      </c>
      <c r="AA703" s="156">
        <v>0</v>
      </c>
    </row>
    <row r="704" spans="2:27">
      <c r="B704" s="127" t="s">
        <v>1810</v>
      </c>
      <c r="C704" s="119" t="s">
        <v>1810</v>
      </c>
      <c r="D704" s="119" t="s">
        <v>1810</v>
      </c>
      <c r="E704" s="119" t="s">
        <v>429</v>
      </c>
      <c r="F704" s="119" t="s">
        <v>429</v>
      </c>
      <c r="G704" s="119" t="s">
        <v>1812</v>
      </c>
      <c r="H704" s="119" t="s">
        <v>3251</v>
      </c>
      <c r="I704" s="119" t="s">
        <v>3252</v>
      </c>
      <c r="J704" s="119" t="s">
        <v>2927</v>
      </c>
      <c r="K704" s="119" t="s">
        <v>1816</v>
      </c>
      <c r="L704" s="119" t="s">
        <v>1817</v>
      </c>
      <c r="M704" s="119" t="s">
        <v>1818</v>
      </c>
      <c r="N704" s="119" t="s">
        <v>1819</v>
      </c>
      <c r="O704" s="119" t="s">
        <v>2927</v>
      </c>
      <c r="P704" s="155">
        <v>100313.78</v>
      </c>
      <c r="Q704" s="155">
        <v>0</v>
      </c>
      <c r="R704" s="345">
        <v>0</v>
      </c>
      <c r="S704" s="155">
        <v>0</v>
      </c>
      <c r="T704" s="155">
        <v>100313.78</v>
      </c>
      <c r="U704" s="155">
        <v>0</v>
      </c>
      <c r="V704" s="155" t="s">
        <v>1820</v>
      </c>
      <c r="W704" s="155" t="s">
        <v>1821</v>
      </c>
      <c r="X704" s="155">
        <v>0</v>
      </c>
      <c r="Y704" s="155">
        <v>0</v>
      </c>
      <c r="Z704" s="155">
        <v>0</v>
      </c>
      <c r="AA704" s="156">
        <v>0</v>
      </c>
    </row>
    <row r="705" spans="2:27">
      <c r="B705" s="127" t="s">
        <v>1810</v>
      </c>
      <c r="C705" s="119" t="s">
        <v>1810</v>
      </c>
      <c r="D705" s="119" t="s">
        <v>1810</v>
      </c>
      <c r="E705" s="119" t="s">
        <v>425</v>
      </c>
      <c r="F705" s="119" t="s">
        <v>425</v>
      </c>
      <c r="G705" s="119" t="s">
        <v>1812</v>
      </c>
      <c r="H705" s="119" t="s">
        <v>3253</v>
      </c>
      <c r="I705" s="119" t="s">
        <v>3254</v>
      </c>
      <c r="J705" s="119" t="s">
        <v>2912</v>
      </c>
      <c r="K705" s="119" t="s">
        <v>1816</v>
      </c>
      <c r="L705" s="119" t="s">
        <v>1817</v>
      </c>
      <c r="M705" s="119" t="s">
        <v>1818</v>
      </c>
      <c r="N705" s="119" t="s">
        <v>1819</v>
      </c>
      <c r="O705" s="119" t="s">
        <v>2912</v>
      </c>
      <c r="P705" s="155">
        <v>101486.32</v>
      </c>
      <c r="Q705" s="155">
        <v>0</v>
      </c>
      <c r="R705" s="345">
        <v>0</v>
      </c>
      <c r="S705" s="155">
        <v>0</v>
      </c>
      <c r="T705" s="155">
        <v>101486.32</v>
      </c>
      <c r="U705" s="155">
        <v>0</v>
      </c>
      <c r="V705" s="155" t="s">
        <v>1820</v>
      </c>
      <c r="W705" s="155" t="s">
        <v>1821</v>
      </c>
      <c r="X705" s="155">
        <v>0</v>
      </c>
      <c r="Y705" s="155">
        <v>0</v>
      </c>
      <c r="Z705" s="155">
        <v>0</v>
      </c>
      <c r="AA705" s="156">
        <v>0</v>
      </c>
    </row>
    <row r="706" spans="2:27">
      <c r="B706" s="127" t="s">
        <v>1810</v>
      </c>
      <c r="C706" s="119" t="s">
        <v>1810</v>
      </c>
      <c r="D706" s="119" t="s">
        <v>1810</v>
      </c>
      <c r="E706" s="119" t="s">
        <v>425</v>
      </c>
      <c r="F706" s="119" t="s">
        <v>425</v>
      </c>
      <c r="G706" s="119" t="s">
        <v>1812</v>
      </c>
      <c r="H706" s="119" t="s">
        <v>3255</v>
      </c>
      <c r="I706" s="119" t="s">
        <v>3256</v>
      </c>
      <c r="J706" s="119" t="s">
        <v>2800</v>
      </c>
      <c r="K706" s="119" t="s">
        <v>1816</v>
      </c>
      <c r="L706" s="119" t="s">
        <v>1817</v>
      </c>
      <c r="M706" s="119" t="s">
        <v>1818</v>
      </c>
      <c r="N706" s="119" t="s">
        <v>1819</v>
      </c>
      <c r="O706" s="119" t="s">
        <v>2800</v>
      </c>
      <c r="P706" s="155">
        <v>116469.81</v>
      </c>
      <c r="Q706" s="155">
        <v>0</v>
      </c>
      <c r="R706" s="345">
        <v>0</v>
      </c>
      <c r="S706" s="155">
        <v>0</v>
      </c>
      <c r="T706" s="155">
        <v>116469.81</v>
      </c>
      <c r="U706" s="155">
        <v>0</v>
      </c>
      <c r="V706" s="155" t="s">
        <v>1820</v>
      </c>
      <c r="W706" s="155" t="s">
        <v>1821</v>
      </c>
      <c r="X706" s="155">
        <v>0</v>
      </c>
      <c r="Y706" s="155">
        <v>0</v>
      </c>
      <c r="Z706" s="155">
        <v>0</v>
      </c>
      <c r="AA706" s="156">
        <v>0</v>
      </c>
    </row>
    <row r="707" spans="2:27">
      <c r="B707" s="127" t="s">
        <v>1810</v>
      </c>
      <c r="C707" s="119" t="s">
        <v>1810</v>
      </c>
      <c r="D707" s="119" t="s">
        <v>1810</v>
      </c>
      <c r="E707" s="119" t="s">
        <v>1833</v>
      </c>
      <c r="F707" s="119" t="s">
        <v>1833</v>
      </c>
      <c r="G707" s="119" t="s">
        <v>1812</v>
      </c>
      <c r="H707" s="119" t="s">
        <v>3257</v>
      </c>
      <c r="I707" s="119" t="s">
        <v>3258</v>
      </c>
      <c r="J707" s="119" t="s">
        <v>2836</v>
      </c>
      <c r="K707" s="119" t="s">
        <v>1816</v>
      </c>
      <c r="L707" s="119" t="s">
        <v>1817</v>
      </c>
      <c r="M707" s="119" t="s">
        <v>1818</v>
      </c>
      <c r="N707" s="119" t="s">
        <v>1819</v>
      </c>
      <c r="O707" s="119" t="s">
        <v>2836</v>
      </c>
      <c r="P707" s="155">
        <v>17500</v>
      </c>
      <c r="Q707" s="155">
        <v>0</v>
      </c>
      <c r="R707" s="345">
        <v>0</v>
      </c>
      <c r="S707" s="155">
        <v>2800</v>
      </c>
      <c r="T707" s="155">
        <v>20300</v>
      </c>
      <c r="U707" s="155">
        <v>0</v>
      </c>
      <c r="V707" s="155" t="s">
        <v>1828</v>
      </c>
      <c r="W707" s="155" t="s">
        <v>1821</v>
      </c>
      <c r="X707" s="155">
        <v>0</v>
      </c>
      <c r="Y707" s="155">
        <v>0</v>
      </c>
      <c r="Z707" s="155">
        <v>0</v>
      </c>
      <c r="AA707" s="156">
        <v>2800</v>
      </c>
    </row>
    <row r="708" spans="2:27">
      <c r="B708" s="127" t="s">
        <v>1810</v>
      </c>
      <c r="C708" s="119" t="s">
        <v>1810</v>
      </c>
      <c r="D708" s="119" t="s">
        <v>1810</v>
      </c>
      <c r="E708" s="119" t="s">
        <v>1910</v>
      </c>
      <c r="F708" s="119" t="s">
        <v>1910</v>
      </c>
      <c r="G708" s="119" t="s">
        <v>1812</v>
      </c>
      <c r="H708" s="119" t="s">
        <v>3259</v>
      </c>
      <c r="I708" s="119" t="s">
        <v>3260</v>
      </c>
      <c r="J708" s="119" t="s">
        <v>2836</v>
      </c>
      <c r="K708" s="119" t="s">
        <v>1816</v>
      </c>
      <c r="L708" s="119" t="s">
        <v>1817</v>
      </c>
      <c r="M708" s="119" t="s">
        <v>1818</v>
      </c>
      <c r="N708" s="119" t="s">
        <v>1819</v>
      </c>
      <c r="O708" s="119" t="s">
        <v>2836</v>
      </c>
      <c r="P708" s="155">
        <v>116829.65</v>
      </c>
      <c r="Q708" s="155">
        <v>0</v>
      </c>
      <c r="R708" s="345">
        <v>0</v>
      </c>
      <c r="S708" s="155">
        <v>0</v>
      </c>
      <c r="T708" s="155">
        <v>116829.65</v>
      </c>
      <c r="U708" s="155">
        <v>0</v>
      </c>
      <c r="V708" s="155" t="s">
        <v>1820</v>
      </c>
      <c r="W708" s="155" t="s">
        <v>1821</v>
      </c>
      <c r="X708" s="155">
        <v>0</v>
      </c>
      <c r="Y708" s="155">
        <v>0</v>
      </c>
      <c r="Z708" s="155">
        <v>0</v>
      </c>
      <c r="AA708" s="156">
        <v>0</v>
      </c>
    </row>
    <row r="709" spans="2:27">
      <c r="B709" s="127" t="s">
        <v>1810</v>
      </c>
      <c r="C709" s="119" t="s">
        <v>1810</v>
      </c>
      <c r="D709" s="119" t="s">
        <v>1810</v>
      </c>
      <c r="E709" s="119" t="s">
        <v>393</v>
      </c>
      <c r="F709" s="119" t="s">
        <v>393</v>
      </c>
      <c r="G709" s="119" t="s">
        <v>1812</v>
      </c>
      <c r="H709" s="119" t="s">
        <v>3261</v>
      </c>
      <c r="I709" s="119" t="s">
        <v>3262</v>
      </c>
      <c r="J709" s="119" t="s">
        <v>2987</v>
      </c>
      <c r="K709" s="119" t="s">
        <v>1816</v>
      </c>
      <c r="L709" s="119" t="s">
        <v>1817</v>
      </c>
      <c r="M709" s="119" t="s">
        <v>1818</v>
      </c>
      <c r="N709" s="119" t="s">
        <v>1819</v>
      </c>
      <c r="O709" s="119" t="s">
        <v>2987</v>
      </c>
      <c r="P709" s="155">
        <v>118265.36</v>
      </c>
      <c r="Q709" s="155">
        <v>0</v>
      </c>
      <c r="R709" s="345">
        <v>0</v>
      </c>
      <c r="S709" s="155">
        <v>0</v>
      </c>
      <c r="T709" s="155">
        <v>118265.36</v>
      </c>
      <c r="U709" s="155">
        <v>0</v>
      </c>
      <c r="V709" s="155" t="s">
        <v>1820</v>
      </c>
      <c r="W709" s="155" t="s">
        <v>1821</v>
      </c>
      <c r="X709" s="155">
        <v>0</v>
      </c>
      <c r="Y709" s="155">
        <v>0</v>
      </c>
      <c r="Z709" s="155">
        <v>0</v>
      </c>
      <c r="AA709" s="156">
        <v>0</v>
      </c>
    </row>
    <row r="710" spans="2:27">
      <c r="B710" s="127" t="s">
        <v>1810</v>
      </c>
      <c r="C710" s="119" t="s">
        <v>1810</v>
      </c>
      <c r="D710" s="119" t="s">
        <v>1810</v>
      </c>
      <c r="E710" s="119" t="s">
        <v>425</v>
      </c>
      <c r="F710" s="119" t="s">
        <v>425</v>
      </c>
      <c r="G710" s="119" t="s">
        <v>1812</v>
      </c>
      <c r="H710" s="119" t="s">
        <v>3263</v>
      </c>
      <c r="I710" s="119" t="s">
        <v>3264</v>
      </c>
      <c r="J710" s="119" t="s">
        <v>2800</v>
      </c>
      <c r="K710" s="119" t="s">
        <v>1816</v>
      </c>
      <c r="L710" s="119" t="s">
        <v>1817</v>
      </c>
      <c r="M710" s="119" t="s">
        <v>1818</v>
      </c>
      <c r="N710" s="119" t="s">
        <v>1819</v>
      </c>
      <c r="O710" s="119" t="s">
        <v>2800</v>
      </c>
      <c r="P710" s="155">
        <v>121373.8</v>
      </c>
      <c r="Q710" s="155">
        <v>0</v>
      </c>
      <c r="R710" s="345">
        <v>0</v>
      </c>
      <c r="S710" s="155">
        <v>0</v>
      </c>
      <c r="T710" s="155">
        <v>121373.8</v>
      </c>
      <c r="U710" s="155">
        <v>0</v>
      </c>
      <c r="V710" s="155" t="s">
        <v>1820</v>
      </c>
      <c r="W710" s="155" t="s">
        <v>1821</v>
      </c>
      <c r="X710" s="155">
        <v>0</v>
      </c>
      <c r="Y710" s="155">
        <v>0</v>
      </c>
      <c r="Z710" s="155">
        <v>0</v>
      </c>
      <c r="AA710" s="156">
        <v>0</v>
      </c>
    </row>
    <row r="711" spans="2:27">
      <c r="B711" s="127" t="s">
        <v>1810</v>
      </c>
      <c r="C711" s="119" t="s">
        <v>1810</v>
      </c>
      <c r="D711" s="119" t="s">
        <v>1810</v>
      </c>
      <c r="E711" s="119" t="s">
        <v>1833</v>
      </c>
      <c r="F711" s="119" t="s">
        <v>1833</v>
      </c>
      <c r="G711" s="119" t="s">
        <v>1812</v>
      </c>
      <c r="H711" s="119" t="s">
        <v>3265</v>
      </c>
      <c r="I711" s="119" t="s">
        <v>3266</v>
      </c>
      <c r="J711" s="119" t="s">
        <v>2836</v>
      </c>
      <c r="K711" s="119" t="s">
        <v>1816</v>
      </c>
      <c r="L711" s="119" t="s">
        <v>1817</v>
      </c>
      <c r="M711" s="119" t="s">
        <v>1818</v>
      </c>
      <c r="N711" s="119" t="s">
        <v>1819</v>
      </c>
      <c r="O711" s="119" t="s">
        <v>2836</v>
      </c>
      <c r="P711" s="155">
        <v>28500</v>
      </c>
      <c r="Q711" s="155">
        <v>0</v>
      </c>
      <c r="R711" s="345">
        <v>0</v>
      </c>
      <c r="S711" s="155">
        <v>4560</v>
      </c>
      <c r="T711" s="155">
        <v>33060</v>
      </c>
      <c r="U711" s="155">
        <v>0</v>
      </c>
      <c r="V711" s="155" t="s">
        <v>1828</v>
      </c>
      <c r="W711" s="155" t="s">
        <v>1821</v>
      </c>
      <c r="X711" s="155">
        <v>0</v>
      </c>
      <c r="Y711" s="155">
        <v>0</v>
      </c>
      <c r="Z711" s="155">
        <v>0</v>
      </c>
      <c r="AA711" s="156">
        <v>4560</v>
      </c>
    </row>
    <row r="712" spans="2:27">
      <c r="B712" s="127" t="s">
        <v>1810</v>
      </c>
      <c r="C712" s="119" t="s">
        <v>1810</v>
      </c>
      <c r="D712" s="119" t="s">
        <v>1810</v>
      </c>
      <c r="E712" s="119" t="s">
        <v>1910</v>
      </c>
      <c r="F712" s="119" t="s">
        <v>1910</v>
      </c>
      <c r="G712" s="119" t="s">
        <v>1812</v>
      </c>
      <c r="H712" s="119" t="s">
        <v>3267</v>
      </c>
      <c r="I712" s="119" t="s">
        <v>3268</v>
      </c>
      <c r="J712" s="119" t="s">
        <v>2964</v>
      </c>
      <c r="K712" s="119" t="s">
        <v>1816</v>
      </c>
      <c r="L712" s="119" t="s">
        <v>1817</v>
      </c>
      <c r="M712" s="119" t="s">
        <v>1818</v>
      </c>
      <c r="N712" s="119" t="s">
        <v>1819</v>
      </c>
      <c r="O712" s="119" t="s">
        <v>2964</v>
      </c>
      <c r="P712" s="155">
        <v>126847.35</v>
      </c>
      <c r="Q712" s="155">
        <v>0</v>
      </c>
      <c r="R712" s="345">
        <v>0</v>
      </c>
      <c r="S712" s="155">
        <v>0</v>
      </c>
      <c r="T712" s="155">
        <v>126847.35</v>
      </c>
      <c r="U712" s="155">
        <v>0</v>
      </c>
      <c r="V712" s="155" t="s">
        <v>1820</v>
      </c>
      <c r="W712" s="155" t="s">
        <v>1821</v>
      </c>
      <c r="X712" s="155">
        <v>0</v>
      </c>
      <c r="Y712" s="155">
        <v>0</v>
      </c>
      <c r="Z712" s="155">
        <v>0</v>
      </c>
      <c r="AA712" s="156">
        <v>0</v>
      </c>
    </row>
    <row r="713" spans="2:27">
      <c r="B713" s="127" t="s">
        <v>1810</v>
      </c>
      <c r="C713" s="119" t="s">
        <v>1810</v>
      </c>
      <c r="D713" s="119" t="s">
        <v>1810</v>
      </c>
      <c r="E713" s="119" t="s">
        <v>425</v>
      </c>
      <c r="F713" s="119" t="s">
        <v>425</v>
      </c>
      <c r="G713" s="119" t="s">
        <v>1812</v>
      </c>
      <c r="H713" s="119" t="s">
        <v>3269</v>
      </c>
      <c r="I713" s="119" t="s">
        <v>3270</v>
      </c>
      <c r="J713" s="119" t="s">
        <v>2828</v>
      </c>
      <c r="K713" s="119" t="s">
        <v>1816</v>
      </c>
      <c r="L713" s="119" t="s">
        <v>1817</v>
      </c>
      <c r="M713" s="119" t="s">
        <v>1818</v>
      </c>
      <c r="N713" s="119" t="s">
        <v>1819</v>
      </c>
      <c r="O713" s="119" t="s">
        <v>2828</v>
      </c>
      <c r="P713" s="155">
        <v>130491.52</v>
      </c>
      <c r="Q713" s="155">
        <v>0</v>
      </c>
      <c r="R713" s="345">
        <v>0</v>
      </c>
      <c r="S713" s="155">
        <v>0</v>
      </c>
      <c r="T713" s="155">
        <v>130491.52</v>
      </c>
      <c r="U713" s="155">
        <v>0</v>
      </c>
      <c r="V713" s="155" t="s">
        <v>1820</v>
      </c>
      <c r="W713" s="155" t="s">
        <v>1821</v>
      </c>
      <c r="X713" s="155">
        <v>0</v>
      </c>
      <c r="Y713" s="155">
        <v>0</v>
      </c>
      <c r="Z713" s="155">
        <v>0</v>
      </c>
      <c r="AA713" s="156">
        <v>0</v>
      </c>
    </row>
    <row r="714" spans="2:27">
      <c r="B714" s="127" t="s">
        <v>1810</v>
      </c>
      <c r="C714" s="119" t="s">
        <v>1810</v>
      </c>
      <c r="D714" s="119" t="s">
        <v>1810</v>
      </c>
      <c r="E714" s="119" t="s">
        <v>1843</v>
      </c>
      <c r="F714" s="119" t="s">
        <v>1843</v>
      </c>
      <c r="G714" s="119" t="s">
        <v>1812</v>
      </c>
      <c r="H714" s="119" t="s">
        <v>3271</v>
      </c>
      <c r="I714" s="119" t="s">
        <v>3272</v>
      </c>
      <c r="J714" s="119" t="s">
        <v>2828</v>
      </c>
      <c r="K714" s="119" t="s">
        <v>1816</v>
      </c>
      <c r="L714" s="119" t="s">
        <v>1817</v>
      </c>
      <c r="M714" s="119" t="s">
        <v>1818</v>
      </c>
      <c r="N714" s="119" t="s">
        <v>1819</v>
      </c>
      <c r="O714" s="119" t="s">
        <v>2828</v>
      </c>
      <c r="P714" s="155">
        <v>151329.38</v>
      </c>
      <c r="Q714" s="155">
        <v>0</v>
      </c>
      <c r="R714" s="345">
        <v>0</v>
      </c>
      <c r="S714" s="155">
        <v>0</v>
      </c>
      <c r="T714" s="155">
        <v>151329.38</v>
      </c>
      <c r="U714" s="155">
        <v>0</v>
      </c>
      <c r="V714" s="155" t="s">
        <v>1820</v>
      </c>
      <c r="W714" s="155" t="s">
        <v>1821</v>
      </c>
      <c r="X714" s="155">
        <v>0</v>
      </c>
      <c r="Y714" s="155">
        <v>0</v>
      </c>
      <c r="Z714" s="155">
        <v>0</v>
      </c>
      <c r="AA714" s="156">
        <v>0</v>
      </c>
    </row>
    <row r="715" spans="2:27">
      <c r="B715" s="127" t="s">
        <v>1810</v>
      </c>
      <c r="C715" s="119" t="s">
        <v>1810</v>
      </c>
      <c r="D715" s="119" t="s">
        <v>1810</v>
      </c>
      <c r="E715" s="119" t="s">
        <v>1910</v>
      </c>
      <c r="F715" s="119" t="s">
        <v>1910</v>
      </c>
      <c r="G715" s="119" t="s">
        <v>1812</v>
      </c>
      <c r="H715" s="119" t="s">
        <v>3273</v>
      </c>
      <c r="I715" s="119" t="s">
        <v>3274</v>
      </c>
      <c r="J715" s="119" t="s">
        <v>2836</v>
      </c>
      <c r="K715" s="119" t="s">
        <v>1816</v>
      </c>
      <c r="L715" s="119" t="s">
        <v>1817</v>
      </c>
      <c r="M715" s="119" t="s">
        <v>1818</v>
      </c>
      <c r="N715" s="119" t="s">
        <v>1819</v>
      </c>
      <c r="O715" s="119" t="s">
        <v>2836</v>
      </c>
      <c r="P715" s="155">
        <v>157466.04999999999</v>
      </c>
      <c r="Q715" s="155">
        <v>0</v>
      </c>
      <c r="R715" s="345">
        <v>0</v>
      </c>
      <c r="S715" s="155">
        <v>0</v>
      </c>
      <c r="T715" s="155">
        <v>157466.04999999999</v>
      </c>
      <c r="U715" s="155">
        <v>0</v>
      </c>
      <c r="V715" s="155" t="s">
        <v>1820</v>
      </c>
      <c r="W715" s="155" t="s">
        <v>1821</v>
      </c>
      <c r="X715" s="155">
        <v>0</v>
      </c>
      <c r="Y715" s="155">
        <v>0</v>
      </c>
      <c r="Z715" s="155">
        <v>0</v>
      </c>
      <c r="AA715" s="156">
        <v>0</v>
      </c>
    </row>
    <row r="716" spans="2:27">
      <c r="B716" s="127" t="s">
        <v>1810</v>
      </c>
      <c r="C716" s="119" t="s">
        <v>1810</v>
      </c>
      <c r="D716" s="119" t="s">
        <v>1810</v>
      </c>
      <c r="E716" s="119" t="s">
        <v>2276</v>
      </c>
      <c r="F716" s="119" t="s">
        <v>2223</v>
      </c>
      <c r="G716" s="119" t="s">
        <v>1812</v>
      </c>
      <c r="H716" s="119" t="s">
        <v>3275</v>
      </c>
      <c r="I716" s="119" t="s">
        <v>3276</v>
      </c>
      <c r="J716" s="119" t="s">
        <v>2828</v>
      </c>
      <c r="K716" s="119" t="s">
        <v>1816</v>
      </c>
      <c r="L716" s="119" t="s">
        <v>1817</v>
      </c>
      <c r="M716" s="119" t="s">
        <v>1818</v>
      </c>
      <c r="N716" s="119" t="s">
        <v>1819</v>
      </c>
      <c r="O716" s="119" t="s">
        <v>2828</v>
      </c>
      <c r="P716" s="155">
        <v>158220.97</v>
      </c>
      <c r="Q716" s="155">
        <v>0</v>
      </c>
      <c r="R716" s="345">
        <v>0</v>
      </c>
      <c r="S716" s="155">
        <v>0</v>
      </c>
      <c r="T716" s="155">
        <v>158220.97</v>
      </c>
      <c r="U716" s="155">
        <v>0</v>
      </c>
      <c r="V716" s="155" t="s">
        <v>1820</v>
      </c>
      <c r="W716" s="155" t="s">
        <v>1821</v>
      </c>
      <c r="X716" s="155">
        <v>0</v>
      </c>
      <c r="Y716" s="155">
        <v>0</v>
      </c>
      <c r="Z716" s="155">
        <v>0</v>
      </c>
      <c r="AA716" s="156">
        <v>0</v>
      </c>
    </row>
    <row r="717" spans="2:27">
      <c r="B717" s="127" t="s">
        <v>1810</v>
      </c>
      <c r="C717" s="119" t="s">
        <v>1810</v>
      </c>
      <c r="D717" s="119" t="s">
        <v>1810</v>
      </c>
      <c r="E717" s="119" t="s">
        <v>1910</v>
      </c>
      <c r="F717" s="119" t="s">
        <v>1910</v>
      </c>
      <c r="G717" s="119" t="s">
        <v>1812</v>
      </c>
      <c r="H717" s="119" t="s">
        <v>3277</v>
      </c>
      <c r="I717" s="119" t="s">
        <v>3278</v>
      </c>
      <c r="J717" s="119" t="s">
        <v>3010</v>
      </c>
      <c r="K717" s="119" t="s">
        <v>1816</v>
      </c>
      <c r="L717" s="119" t="s">
        <v>1817</v>
      </c>
      <c r="M717" s="119" t="s">
        <v>1818</v>
      </c>
      <c r="N717" s="119" t="s">
        <v>1819</v>
      </c>
      <c r="O717" s="119" t="s">
        <v>3010</v>
      </c>
      <c r="P717" s="155">
        <v>161601.45000000001</v>
      </c>
      <c r="Q717" s="155">
        <v>0</v>
      </c>
      <c r="R717" s="345">
        <v>0</v>
      </c>
      <c r="S717" s="155">
        <v>0</v>
      </c>
      <c r="T717" s="155">
        <v>161601.45000000001</v>
      </c>
      <c r="U717" s="155">
        <v>0</v>
      </c>
      <c r="V717" s="155" t="s">
        <v>1820</v>
      </c>
      <c r="W717" s="155" t="s">
        <v>1821</v>
      </c>
      <c r="X717" s="155">
        <v>0</v>
      </c>
      <c r="Y717" s="155">
        <v>0</v>
      </c>
      <c r="Z717" s="155">
        <v>0</v>
      </c>
      <c r="AA717" s="156">
        <v>0</v>
      </c>
    </row>
    <row r="718" spans="2:27" ht="16" thickBot="1">
      <c r="B718" s="148" t="s">
        <v>1810</v>
      </c>
      <c r="C718" s="149" t="s">
        <v>1810</v>
      </c>
      <c r="D718" s="149" t="s">
        <v>1810</v>
      </c>
      <c r="E718" s="149" t="s">
        <v>1843</v>
      </c>
      <c r="F718" s="149" t="s">
        <v>1843</v>
      </c>
      <c r="G718" s="149" t="s">
        <v>1812</v>
      </c>
      <c r="H718" s="149" t="s">
        <v>3279</v>
      </c>
      <c r="I718" s="149" t="s">
        <v>3280</v>
      </c>
      <c r="J718" s="149" t="s">
        <v>2976</v>
      </c>
      <c r="K718" s="149" t="s">
        <v>1816</v>
      </c>
      <c r="L718" s="149" t="s">
        <v>1817</v>
      </c>
      <c r="M718" s="149" t="s">
        <v>1818</v>
      </c>
      <c r="N718" s="149" t="s">
        <v>1819</v>
      </c>
      <c r="O718" s="149" t="s">
        <v>2976</v>
      </c>
      <c r="P718" s="122">
        <v>465282.96</v>
      </c>
      <c r="Q718" s="122">
        <v>0</v>
      </c>
      <c r="R718" s="346">
        <v>0</v>
      </c>
      <c r="S718" s="122">
        <v>0</v>
      </c>
      <c r="T718" s="122">
        <v>465282.96</v>
      </c>
      <c r="U718" s="122">
        <v>0</v>
      </c>
      <c r="V718" s="122" t="s">
        <v>1820</v>
      </c>
      <c r="W718" s="122" t="s">
        <v>1821</v>
      </c>
      <c r="X718" s="122">
        <v>0</v>
      </c>
      <c r="Y718" s="122">
        <v>0</v>
      </c>
      <c r="Z718" s="122">
        <v>0</v>
      </c>
      <c r="AA718" s="157">
        <v>0</v>
      </c>
    </row>
    <row r="719" spans="2:27" ht="16" thickBot="1">
      <c r="B719" s="349" t="s">
        <v>153</v>
      </c>
      <c r="C719" s="350"/>
      <c r="D719" s="350"/>
      <c r="E719" s="350"/>
      <c r="F719" s="350"/>
      <c r="G719" s="350"/>
      <c r="H719" s="350"/>
      <c r="I719" s="350"/>
      <c r="J719" s="350"/>
      <c r="K719" s="350"/>
      <c r="L719" s="350"/>
      <c r="M719" s="350"/>
      <c r="N719" s="350"/>
      <c r="O719" s="350"/>
      <c r="P719" s="354">
        <f>SUM(P487:P718)</f>
        <v>9538449.0100000016</v>
      </c>
      <c r="Q719" s="351">
        <f t="shared" ref="Q719:AA719" si="2">SUM(Q487:Q718)</f>
        <v>0</v>
      </c>
      <c r="R719" s="352">
        <f t="shared" si="2"/>
        <v>0</v>
      </c>
      <c r="S719" s="351">
        <f t="shared" si="2"/>
        <v>163726.94</v>
      </c>
      <c r="T719" s="351">
        <f t="shared" si="2"/>
        <v>9702175.950000003</v>
      </c>
      <c r="U719" s="351">
        <f t="shared" si="2"/>
        <v>111911.09999999999</v>
      </c>
      <c r="V719" s="351">
        <f t="shared" si="2"/>
        <v>0</v>
      </c>
      <c r="W719" s="351">
        <f t="shared" si="2"/>
        <v>0</v>
      </c>
      <c r="X719" s="351">
        <f t="shared" si="2"/>
        <v>0</v>
      </c>
      <c r="Y719" s="351">
        <f t="shared" si="2"/>
        <v>112530.1</v>
      </c>
      <c r="Z719" s="351">
        <f t="shared" si="2"/>
        <v>0</v>
      </c>
      <c r="AA719" s="353">
        <f t="shared" si="2"/>
        <v>48523.01</v>
      </c>
    </row>
    <row r="720" spans="2:27">
      <c r="P720" s="120">
        <v>9532314</v>
      </c>
    </row>
    <row r="721" spans="16:18">
      <c r="P721" s="120">
        <f>P719-P720</f>
        <v>6135.0100000016391</v>
      </c>
      <c r="R721" s="359"/>
    </row>
    <row r="722" spans="16:18">
      <c r="R722" s="359"/>
    </row>
    <row r="723" spans="16:18">
      <c r="R723" s="358"/>
    </row>
  </sheetData>
  <autoFilter ref="A486:AD486" xr:uid="{A07EB182-4830-4647-AD41-C7F94B8F7FAB}"/>
  <mergeCells count="3">
    <mergeCell ref="B2:Z2"/>
    <mergeCell ref="B302:Z302"/>
    <mergeCell ref="B485:AA48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7DAE0-82C3-4BA7-96FB-68E74887D783}">
  <dimension ref="A1:AX241"/>
  <sheetViews>
    <sheetView topLeftCell="T114" workbookViewId="0">
      <selection activeCell="AJ239" sqref="AJ239"/>
    </sheetView>
  </sheetViews>
  <sheetFormatPr baseColWidth="10" defaultColWidth="8.83203125" defaultRowHeight="15"/>
  <cols>
    <col min="1" max="3" width="0" hidden="1" customWidth="1"/>
    <col min="9" max="9" width="14" customWidth="1"/>
    <col min="10" max="10" width="13.1640625" customWidth="1"/>
    <col min="15" max="15" width="15.5" customWidth="1"/>
    <col min="25" max="25" width="16.33203125" style="194" customWidth="1"/>
    <col min="26" max="28" width="16.33203125" style="194" hidden="1" customWidth="1"/>
    <col min="29" max="32" width="16.33203125" style="194" customWidth="1"/>
    <col min="34" max="34" width="9.1640625" style="194"/>
    <col min="35" max="37" width="17.33203125" style="194" customWidth="1"/>
    <col min="38" max="38" width="9.1640625" style="194"/>
    <col min="39" max="39" width="10.5" style="194" bestFit="1" customWidth="1"/>
  </cols>
  <sheetData>
    <row r="1" spans="1:50">
      <c r="A1" t="s">
        <v>3281</v>
      </c>
      <c r="B1" t="s">
        <v>3282</v>
      </c>
      <c r="C1" t="s">
        <v>3283</v>
      </c>
      <c r="D1" t="s">
        <v>1793</v>
      </c>
      <c r="E1" t="s">
        <v>3284</v>
      </c>
      <c r="F1" t="s">
        <v>3285</v>
      </c>
      <c r="G1" t="s">
        <v>3286</v>
      </c>
      <c r="H1" t="s">
        <v>3287</v>
      </c>
      <c r="I1" t="s">
        <v>3288</v>
      </c>
      <c r="J1" t="s">
        <v>3289</v>
      </c>
      <c r="K1" t="s">
        <v>3290</v>
      </c>
      <c r="L1" t="s">
        <v>3291</v>
      </c>
      <c r="M1" t="s">
        <v>3292</v>
      </c>
      <c r="N1" t="s">
        <v>3293</v>
      </c>
      <c r="O1" t="s">
        <v>3294</v>
      </c>
      <c r="P1" t="s">
        <v>3295</v>
      </c>
      <c r="Q1" t="s">
        <v>3296</v>
      </c>
      <c r="R1" t="s">
        <v>3297</v>
      </c>
      <c r="S1" t="s">
        <v>3298</v>
      </c>
      <c r="T1" t="s">
        <v>3299</v>
      </c>
      <c r="U1" t="s">
        <v>3300</v>
      </c>
      <c r="V1" t="s">
        <v>3301</v>
      </c>
      <c r="W1" t="s">
        <v>3302</v>
      </c>
      <c r="X1" t="s">
        <v>3303</v>
      </c>
      <c r="Y1" s="194" t="s">
        <v>3304</v>
      </c>
      <c r="Z1" s="194" t="s">
        <v>3305</v>
      </c>
      <c r="AA1" s="194" t="s">
        <v>3306</v>
      </c>
      <c r="AB1" s="194" t="s">
        <v>3307</v>
      </c>
      <c r="AC1" s="194" t="s">
        <v>169</v>
      </c>
      <c r="AG1" t="s">
        <v>3308</v>
      </c>
      <c r="AH1" s="194" t="s">
        <v>3309</v>
      </c>
      <c r="AI1" s="194" t="s">
        <v>3310</v>
      </c>
      <c r="AJ1" s="194" t="s">
        <v>3311</v>
      </c>
      <c r="AK1" s="194" t="s">
        <v>3312</v>
      </c>
      <c r="AL1" s="194" t="s">
        <v>3313</v>
      </c>
      <c r="AM1" s="194" t="s">
        <v>3314</v>
      </c>
      <c r="AN1" t="s">
        <v>3315</v>
      </c>
      <c r="AO1" t="s">
        <v>3316</v>
      </c>
      <c r="AP1" t="s">
        <v>3317</v>
      </c>
      <c r="AQ1" t="s">
        <v>3318</v>
      </c>
      <c r="AR1" t="s">
        <v>3319</v>
      </c>
      <c r="AS1" t="s">
        <v>3320</v>
      </c>
      <c r="AT1" t="s">
        <v>3321</v>
      </c>
      <c r="AU1" t="s">
        <v>3322</v>
      </c>
      <c r="AV1" t="s">
        <v>3323</v>
      </c>
      <c r="AW1" t="s">
        <v>3324</v>
      </c>
      <c r="AX1" t="s">
        <v>3325</v>
      </c>
    </row>
    <row r="2" spans="1:50">
      <c r="D2" t="s">
        <v>3001</v>
      </c>
      <c r="E2" t="s">
        <v>3326</v>
      </c>
      <c r="F2" t="s">
        <v>3000</v>
      </c>
      <c r="G2">
        <v>4</v>
      </c>
      <c r="H2" t="s">
        <v>3327</v>
      </c>
      <c r="I2" t="s">
        <v>3328</v>
      </c>
      <c r="J2" t="s">
        <v>3329</v>
      </c>
      <c r="K2">
        <v>66260</v>
      </c>
      <c r="L2" t="s">
        <v>85</v>
      </c>
      <c r="M2" t="s">
        <v>0</v>
      </c>
      <c r="N2" t="s">
        <v>3330</v>
      </c>
      <c r="O2" t="s">
        <v>3331</v>
      </c>
      <c r="P2" t="s">
        <v>1822</v>
      </c>
      <c r="Q2" t="s">
        <v>3332</v>
      </c>
      <c r="R2" t="s">
        <v>3330</v>
      </c>
      <c r="S2">
        <v>6700</v>
      </c>
      <c r="T2" t="s">
        <v>3333</v>
      </c>
      <c r="U2" t="s">
        <v>1817</v>
      </c>
      <c r="W2" t="s">
        <v>3334</v>
      </c>
      <c r="Y2" s="194">
        <v>1500</v>
      </c>
      <c r="Z2" s="194">
        <v>0</v>
      </c>
      <c r="AA2" s="194">
        <v>0</v>
      </c>
      <c r="AC2" s="194">
        <v>1500</v>
      </c>
      <c r="AD2" s="194">
        <f>(Y2*AH2)</f>
        <v>30762</v>
      </c>
      <c r="AE2" s="194">
        <f>VLOOKUP(D2,'FACTURAS INGRESOS'!$I$487:$P$718,8,0)</f>
        <v>30762</v>
      </c>
      <c r="AF2" s="194">
        <f>AD2-AE2</f>
        <v>0</v>
      </c>
      <c r="AG2" t="s">
        <v>1820</v>
      </c>
      <c r="AH2" s="194">
        <v>20.507999999999999</v>
      </c>
      <c r="AK2" s="194">
        <v>1500</v>
      </c>
      <c r="AV2">
        <v>1000000705928440</v>
      </c>
      <c r="AW2">
        <v>1000000701477000</v>
      </c>
      <c r="AX2" t="s">
        <v>3335</v>
      </c>
    </row>
    <row r="3" spans="1:50">
      <c r="D3" t="s">
        <v>2802</v>
      </c>
      <c r="E3" t="s">
        <v>3326</v>
      </c>
      <c r="F3" t="s">
        <v>2801</v>
      </c>
      <c r="G3">
        <v>4</v>
      </c>
      <c r="H3" t="s">
        <v>3327</v>
      </c>
      <c r="I3" t="s">
        <v>3336</v>
      </c>
      <c r="J3" t="s">
        <v>3337</v>
      </c>
      <c r="K3">
        <v>66260</v>
      </c>
      <c r="L3" t="s">
        <v>85</v>
      </c>
      <c r="M3" t="s">
        <v>0</v>
      </c>
      <c r="N3" t="s">
        <v>3330</v>
      </c>
      <c r="O3" t="s">
        <v>3338</v>
      </c>
      <c r="P3" t="s">
        <v>1833</v>
      </c>
      <c r="Q3" t="s">
        <v>3332</v>
      </c>
      <c r="R3" t="s">
        <v>3330</v>
      </c>
      <c r="S3">
        <v>6500</v>
      </c>
      <c r="T3" t="s">
        <v>3333</v>
      </c>
      <c r="U3" t="s">
        <v>1817</v>
      </c>
      <c r="W3" t="s">
        <v>3339</v>
      </c>
      <c r="Y3" s="194">
        <v>14000</v>
      </c>
      <c r="Z3" s="194">
        <v>0</v>
      </c>
      <c r="AA3" s="194">
        <v>2240</v>
      </c>
      <c r="AC3" s="194">
        <v>16240</v>
      </c>
      <c r="AD3" s="194">
        <f t="shared" ref="AD3:AD66" si="0">Y3*AH3</f>
        <v>14000</v>
      </c>
      <c r="AE3" s="194">
        <f>VLOOKUP(D3,'FACTURAS INGRESOS'!$I$487:$P$718,8,0)</f>
        <v>14000</v>
      </c>
      <c r="AF3" s="194">
        <f>AD3-AE3</f>
        <v>0</v>
      </c>
      <c r="AG3" t="s">
        <v>1828</v>
      </c>
      <c r="AH3" s="194">
        <v>1</v>
      </c>
      <c r="AM3" s="194">
        <v>2240</v>
      </c>
      <c r="AV3">
        <v>1000000705928440</v>
      </c>
      <c r="AW3">
        <v>1000000701477000</v>
      </c>
      <c r="AX3" t="s">
        <v>3340</v>
      </c>
    </row>
    <row r="4" spans="1:50">
      <c r="D4" t="s">
        <v>2805</v>
      </c>
      <c r="E4" t="s">
        <v>3326</v>
      </c>
      <c r="F4" t="s">
        <v>2804</v>
      </c>
      <c r="G4">
        <v>4</v>
      </c>
      <c r="H4" t="s">
        <v>3327</v>
      </c>
      <c r="I4" t="s">
        <v>3341</v>
      </c>
      <c r="J4" t="s">
        <v>3342</v>
      </c>
      <c r="K4">
        <v>66260</v>
      </c>
      <c r="L4" t="s">
        <v>85</v>
      </c>
      <c r="M4" t="s">
        <v>0</v>
      </c>
      <c r="N4" t="s">
        <v>3330</v>
      </c>
      <c r="O4" t="s">
        <v>3338</v>
      </c>
      <c r="P4" t="s">
        <v>1833</v>
      </c>
      <c r="Q4" t="s">
        <v>3332</v>
      </c>
      <c r="R4" t="s">
        <v>3330</v>
      </c>
      <c r="S4">
        <v>6500</v>
      </c>
      <c r="T4" t="s">
        <v>3333</v>
      </c>
      <c r="U4" t="s">
        <v>1817</v>
      </c>
      <c r="W4" t="s">
        <v>3343</v>
      </c>
      <c r="Y4" s="194">
        <v>16500</v>
      </c>
      <c r="Z4" s="194">
        <v>0</v>
      </c>
      <c r="AA4" s="194">
        <v>2640</v>
      </c>
      <c r="AC4" s="194">
        <v>19140</v>
      </c>
      <c r="AD4" s="194">
        <f t="shared" si="0"/>
        <v>16500</v>
      </c>
      <c r="AE4" s="194">
        <f>VLOOKUP(D4,'FACTURAS INGRESOS'!$I$487:$P$718,8,0)</f>
        <v>16500</v>
      </c>
      <c r="AF4" s="194">
        <f>AD4-AE4</f>
        <v>0</v>
      </c>
      <c r="AG4" t="s">
        <v>1828</v>
      </c>
      <c r="AH4" s="194">
        <v>1</v>
      </c>
      <c r="AM4" s="194">
        <v>2640</v>
      </c>
      <c r="AV4">
        <v>1000000705928440</v>
      </c>
      <c r="AW4">
        <v>1000000701477000</v>
      </c>
      <c r="AX4" t="s">
        <v>3344</v>
      </c>
    </row>
    <row r="5" spans="1:50">
      <c r="D5" t="s">
        <v>2807</v>
      </c>
      <c r="E5" t="s">
        <v>3326</v>
      </c>
      <c r="F5" t="s">
        <v>2806</v>
      </c>
      <c r="G5">
        <v>4</v>
      </c>
      <c r="H5" t="s">
        <v>3327</v>
      </c>
      <c r="I5" t="s">
        <v>3345</v>
      </c>
      <c r="J5" t="s">
        <v>3346</v>
      </c>
      <c r="K5">
        <v>66260</v>
      </c>
      <c r="L5" t="s">
        <v>85</v>
      </c>
      <c r="M5" t="s">
        <v>0</v>
      </c>
      <c r="N5" t="s">
        <v>3330</v>
      </c>
      <c r="O5" t="s">
        <v>3338</v>
      </c>
      <c r="P5" t="s">
        <v>1833</v>
      </c>
      <c r="Q5" t="s">
        <v>3332</v>
      </c>
      <c r="R5" t="s">
        <v>3330</v>
      </c>
      <c r="S5">
        <v>6500</v>
      </c>
      <c r="T5" t="s">
        <v>3333</v>
      </c>
      <c r="U5" t="s">
        <v>1817</v>
      </c>
      <c r="W5" t="s">
        <v>3347</v>
      </c>
      <c r="Y5" s="194">
        <v>5000</v>
      </c>
      <c r="Z5" s="194">
        <v>0</v>
      </c>
      <c r="AA5" s="194">
        <v>800</v>
      </c>
      <c r="AC5" s="194">
        <v>5800</v>
      </c>
      <c r="AD5" s="194">
        <f t="shared" si="0"/>
        <v>5000</v>
      </c>
      <c r="AE5" s="194">
        <f>VLOOKUP(D5,'FACTURAS INGRESOS'!$I$487:$P$718,8,0)</f>
        <v>5000</v>
      </c>
      <c r="AF5" s="194">
        <f t="shared" ref="AF5:AF66" si="1">AD5-AE5</f>
        <v>0</v>
      </c>
      <c r="AG5" t="s">
        <v>1828</v>
      </c>
      <c r="AH5" s="194">
        <v>1</v>
      </c>
      <c r="AM5" s="194">
        <v>800</v>
      </c>
      <c r="AV5">
        <v>1000000705928440</v>
      </c>
      <c r="AW5">
        <v>1000000701477000</v>
      </c>
      <c r="AX5" t="s">
        <v>3348</v>
      </c>
    </row>
    <row r="6" spans="1:50">
      <c r="D6" t="s">
        <v>2809</v>
      </c>
      <c r="E6" t="s">
        <v>3326</v>
      </c>
      <c r="F6" t="s">
        <v>2808</v>
      </c>
      <c r="G6">
        <v>4</v>
      </c>
      <c r="H6" t="s">
        <v>3327</v>
      </c>
      <c r="I6" t="s">
        <v>3349</v>
      </c>
      <c r="J6" t="s">
        <v>3350</v>
      </c>
      <c r="K6">
        <v>66260</v>
      </c>
      <c r="L6" t="s">
        <v>85</v>
      </c>
      <c r="M6" t="s">
        <v>0</v>
      </c>
      <c r="N6" t="s">
        <v>3330</v>
      </c>
      <c r="O6" t="s">
        <v>3338</v>
      </c>
      <c r="P6" t="s">
        <v>1833</v>
      </c>
      <c r="Q6" t="s">
        <v>3332</v>
      </c>
      <c r="R6" t="s">
        <v>3330</v>
      </c>
      <c r="S6">
        <v>6500</v>
      </c>
      <c r="T6" t="s">
        <v>3333</v>
      </c>
      <c r="U6" t="s">
        <v>1817</v>
      </c>
      <c r="W6" t="s">
        <v>3351</v>
      </c>
      <c r="Y6" s="194">
        <v>27000</v>
      </c>
      <c r="Z6" s="194">
        <v>0</v>
      </c>
      <c r="AA6" s="194">
        <v>4320</v>
      </c>
      <c r="AC6" s="194">
        <v>31320</v>
      </c>
      <c r="AD6" s="194">
        <f t="shared" si="0"/>
        <v>27000</v>
      </c>
      <c r="AE6" s="194">
        <f>VLOOKUP(D6,'FACTURAS INGRESOS'!$I$487:$P$718,8,0)</f>
        <v>27000</v>
      </c>
      <c r="AF6" s="194">
        <f t="shared" si="1"/>
        <v>0</v>
      </c>
      <c r="AG6" t="s">
        <v>1828</v>
      </c>
      <c r="AH6" s="194">
        <v>1</v>
      </c>
      <c r="AM6" s="194">
        <v>4320</v>
      </c>
      <c r="AV6">
        <v>1000000705928440</v>
      </c>
      <c r="AW6">
        <v>1000000701477000</v>
      </c>
      <c r="AX6" t="s">
        <v>3352</v>
      </c>
    </row>
    <row r="7" spans="1:50">
      <c r="D7" t="s">
        <v>2811</v>
      </c>
      <c r="E7" t="s">
        <v>3326</v>
      </c>
      <c r="F7" t="s">
        <v>2810</v>
      </c>
      <c r="G7">
        <v>4</v>
      </c>
      <c r="H7" t="s">
        <v>3327</v>
      </c>
      <c r="I7" t="s">
        <v>3353</v>
      </c>
      <c r="J7" t="s">
        <v>3354</v>
      </c>
      <c r="K7">
        <v>66260</v>
      </c>
      <c r="L7" t="s">
        <v>85</v>
      </c>
      <c r="M7" t="s">
        <v>0</v>
      </c>
      <c r="N7" t="s">
        <v>3330</v>
      </c>
      <c r="O7" t="s">
        <v>3338</v>
      </c>
      <c r="P7" t="s">
        <v>1833</v>
      </c>
      <c r="Q7" t="s">
        <v>3332</v>
      </c>
      <c r="R7" t="s">
        <v>3330</v>
      </c>
      <c r="S7">
        <v>6500</v>
      </c>
      <c r="T7" t="s">
        <v>3333</v>
      </c>
      <c r="U7" t="s">
        <v>1817</v>
      </c>
      <c r="W7" t="s">
        <v>3355</v>
      </c>
      <c r="Y7" s="194">
        <v>6000</v>
      </c>
      <c r="Z7" s="194">
        <v>0</v>
      </c>
      <c r="AA7" s="194">
        <v>960</v>
      </c>
      <c r="AC7" s="194">
        <v>6960</v>
      </c>
      <c r="AD7" s="194">
        <f t="shared" si="0"/>
        <v>6000</v>
      </c>
      <c r="AE7" s="194">
        <f>VLOOKUP(D7,'FACTURAS INGRESOS'!$I$487:$P$718,8,0)</f>
        <v>6000</v>
      </c>
      <c r="AF7" s="194">
        <f t="shared" si="1"/>
        <v>0</v>
      </c>
      <c r="AG7" t="s">
        <v>1828</v>
      </c>
      <c r="AH7" s="194">
        <v>1</v>
      </c>
      <c r="AM7" s="194">
        <v>960</v>
      </c>
      <c r="AV7">
        <v>1000000705928440</v>
      </c>
      <c r="AW7">
        <v>1000000701477000</v>
      </c>
      <c r="AX7" t="s">
        <v>3356</v>
      </c>
    </row>
    <row r="8" spans="1:50">
      <c r="D8" t="s">
        <v>3357</v>
      </c>
      <c r="E8" t="s">
        <v>3326</v>
      </c>
      <c r="F8" t="s">
        <v>3358</v>
      </c>
      <c r="G8">
        <v>4</v>
      </c>
      <c r="H8" t="s">
        <v>3327</v>
      </c>
      <c r="I8" t="s">
        <v>3359</v>
      </c>
      <c r="J8" t="s">
        <v>3360</v>
      </c>
      <c r="K8">
        <v>66260</v>
      </c>
      <c r="L8" t="s">
        <v>85</v>
      </c>
      <c r="M8" t="s">
        <v>0</v>
      </c>
      <c r="N8" t="s">
        <v>3330</v>
      </c>
      <c r="O8" t="s">
        <v>3361</v>
      </c>
      <c r="P8" t="s">
        <v>2930</v>
      </c>
      <c r="Q8" t="s">
        <v>3332</v>
      </c>
      <c r="R8" t="s">
        <v>3330</v>
      </c>
      <c r="S8">
        <v>25870</v>
      </c>
      <c r="T8" t="s">
        <v>3333</v>
      </c>
      <c r="U8" t="s">
        <v>1817</v>
      </c>
      <c r="W8" t="s">
        <v>3362</v>
      </c>
      <c r="Y8" s="194">
        <v>1642</v>
      </c>
      <c r="Z8" s="194">
        <v>0</v>
      </c>
      <c r="AA8" s="194">
        <v>0</v>
      </c>
      <c r="AC8" s="194">
        <v>1642</v>
      </c>
      <c r="AD8" s="363">
        <f>Y8*AH8</f>
        <v>33674.135999999999</v>
      </c>
      <c r="AE8" s="194" t="e">
        <f>VLOOKUP(D8,'FACTURAS INGRESOS'!$I$487:$P$718,8,0)</f>
        <v>#N/A</v>
      </c>
      <c r="AF8" s="362" t="e">
        <f t="shared" si="1"/>
        <v>#N/A</v>
      </c>
      <c r="AG8" t="s">
        <v>1820</v>
      </c>
      <c r="AH8" s="194">
        <v>20.507999999999999</v>
      </c>
      <c r="AK8" s="194">
        <v>1642</v>
      </c>
      <c r="AV8">
        <v>1000000705928440</v>
      </c>
      <c r="AW8">
        <v>1000000701477000</v>
      </c>
      <c r="AX8" t="s">
        <v>3363</v>
      </c>
    </row>
    <row r="9" spans="1:50">
      <c r="D9" t="s">
        <v>2813</v>
      </c>
      <c r="E9" t="s">
        <v>3326</v>
      </c>
      <c r="F9" t="s">
        <v>2812</v>
      </c>
      <c r="G9">
        <v>4</v>
      </c>
      <c r="H9" t="s">
        <v>3327</v>
      </c>
      <c r="I9" t="s">
        <v>3364</v>
      </c>
      <c r="J9" t="s">
        <v>3365</v>
      </c>
      <c r="K9">
        <v>66260</v>
      </c>
      <c r="L9" t="s">
        <v>85</v>
      </c>
      <c r="M9" t="s">
        <v>0</v>
      </c>
      <c r="N9" t="s">
        <v>3330</v>
      </c>
      <c r="O9" t="s">
        <v>3366</v>
      </c>
      <c r="P9" t="s">
        <v>1825</v>
      </c>
      <c r="Q9" t="s">
        <v>3332</v>
      </c>
      <c r="R9" t="s">
        <v>3330</v>
      </c>
      <c r="S9">
        <v>3720</v>
      </c>
      <c r="T9" t="s">
        <v>3333</v>
      </c>
      <c r="U9" t="s">
        <v>1817</v>
      </c>
      <c r="W9" t="s">
        <v>3367</v>
      </c>
      <c r="Y9" s="194">
        <v>53800</v>
      </c>
      <c r="Z9" s="194">
        <v>0</v>
      </c>
      <c r="AA9" s="194">
        <v>8608</v>
      </c>
      <c r="AC9" s="194">
        <v>62408</v>
      </c>
      <c r="AD9" s="194">
        <f t="shared" si="0"/>
        <v>53800</v>
      </c>
      <c r="AE9" s="194">
        <f>VLOOKUP(D9,'FACTURAS INGRESOS'!$I$487:$P$718,8,0)</f>
        <v>53800</v>
      </c>
      <c r="AF9" s="194">
        <f t="shared" si="1"/>
        <v>0</v>
      </c>
      <c r="AG9" t="s">
        <v>1828</v>
      </c>
      <c r="AH9" s="194">
        <v>1</v>
      </c>
      <c r="AM9" s="194">
        <v>8608</v>
      </c>
      <c r="AV9">
        <v>1000000705928440</v>
      </c>
      <c r="AW9">
        <v>1000000701477000</v>
      </c>
      <c r="AX9" t="s">
        <v>3368</v>
      </c>
    </row>
    <row r="10" spans="1:50">
      <c r="D10" t="s">
        <v>2815</v>
      </c>
      <c r="E10" t="s">
        <v>3326</v>
      </c>
      <c r="F10" t="s">
        <v>2814</v>
      </c>
      <c r="G10">
        <v>4</v>
      </c>
      <c r="H10" t="s">
        <v>3327</v>
      </c>
      <c r="I10" t="s">
        <v>3369</v>
      </c>
      <c r="J10" t="s">
        <v>3370</v>
      </c>
      <c r="K10">
        <v>66260</v>
      </c>
      <c r="L10" t="s">
        <v>85</v>
      </c>
      <c r="M10" t="s">
        <v>0</v>
      </c>
      <c r="N10" t="s">
        <v>3330</v>
      </c>
      <c r="O10" t="s">
        <v>3338</v>
      </c>
      <c r="P10" t="s">
        <v>1833</v>
      </c>
      <c r="Q10" t="s">
        <v>3332</v>
      </c>
      <c r="R10" t="s">
        <v>3330</v>
      </c>
      <c r="S10">
        <v>6500</v>
      </c>
      <c r="T10" t="s">
        <v>3333</v>
      </c>
      <c r="U10" t="s">
        <v>1817</v>
      </c>
      <c r="W10" t="s">
        <v>3371</v>
      </c>
      <c r="Y10" s="194">
        <v>21000</v>
      </c>
      <c r="Z10" s="194">
        <v>0</v>
      </c>
      <c r="AA10" s="194">
        <v>3360</v>
      </c>
      <c r="AC10" s="194">
        <v>24360</v>
      </c>
      <c r="AD10" s="194">
        <f t="shared" si="0"/>
        <v>21000</v>
      </c>
      <c r="AE10" s="194">
        <f>VLOOKUP(D10,'FACTURAS INGRESOS'!$I$487:$P$718,8,0)</f>
        <v>21000</v>
      </c>
      <c r="AF10" s="194">
        <f t="shared" si="1"/>
        <v>0</v>
      </c>
      <c r="AG10" t="s">
        <v>1828</v>
      </c>
      <c r="AH10" s="194">
        <v>1</v>
      </c>
      <c r="AM10" s="194">
        <v>3360</v>
      </c>
      <c r="AV10">
        <v>1000000705928440</v>
      </c>
      <c r="AW10">
        <v>1000000701477000</v>
      </c>
      <c r="AX10" t="s">
        <v>3372</v>
      </c>
    </row>
    <row r="11" spans="1:50">
      <c r="D11" t="s">
        <v>2817</v>
      </c>
      <c r="E11" t="s">
        <v>3326</v>
      </c>
      <c r="F11" t="s">
        <v>2816</v>
      </c>
      <c r="G11">
        <v>4</v>
      </c>
      <c r="H11" t="s">
        <v>3327</v>
      </c>
      <c r="I11" t="s">
        <v>3373</v>
      </c>
      <c r="J11" t="s">
        <v>3374</v>
      </c>
      <c r="K11">
        <v>66260</v>
      </c>
      <c r="L11" t="s">
        <v>85</v>
      </c>
      <c r="M11" t="s">
        <v>0</v>
      </c>
      <c r="N11" t="s">
        <v>3330</v>
      </c>
      <c r="O11" t="s">
        <v>3375</v>
      </c>
      <c r="P11" t="s">
        <v>395</v>
      </c>
      <c r="Q11" t="s">
        <v>3332</v>
      </c>
      <c r="R11" t="s">
        <v>3330</v>
      </c>
      <c r="S11">
        <v>77500</v>
      </c>
      <c r="T11" t="s">
        <v>3333</v>
      </c>
      <c r="U11" t="s">
        <v>1817</v>
      </c>
      <c r="W11" t="s">
        <v>3376</v>
      </c>
      <c r="Y11" s="194">
        <v>1198.21</v>
      </c>
      <c r="Z11" s="194">
        <v>0</v>
      </c>
      <c r="AA11" s="194">
        <v>191.71</v>
      </c>
      <c r="AC11" s="194">
        <v>1389.92</v>
      </c>
      <c r="AD11" s="194">
        <f t="shared" si="0"/>
        <v>1198.21</v>
      </c>
      <c r="AE11" s="194">
        <f>VLOOKUP(D11,'FACTURAS INGRESOS'!$I$487:$P$718,8,0)</f>
        <v>1198.21</v>
      </c>
      <c r="AF11" s="194">
        <f t="shared" si="1"/>
        <v>0</v>
      </c>
      <c r="AG11" t="s">
        <v>1828</v>
      </c>
      <c r="AH11" s="194">
        <v>1</v>
      </c>
      <c r="AM11" s="194">
        <v>191.71</v>
      </c>
      <c r="AV11">
        <v>1000000705928440</v>
      </c>
      <c r="AW11">
        <v>1000000701477000</v>
      </c>
      <c r="AX11" t="s">
        <v>3377</v>
      </c>
    </row>
    <row r="12" spans="1:50">
      <c r="D12" t="s">
        <v>3061</v>
      </c>
      <c r="E12" t="s">
        <v>3326</v>
      </c>
      <c r="F12" t="s">
        <v>3060</v>
      </c>
      <c r="G12">
        <v>4</v>
      </c>
      <c r="H12" t="s">
        <v>3327</v>
      </c>
      <c r="I12" t="s">
        <v>3378</v>
      </c>
      <c r="J12" t="s">
        <v>3379</v>
      </c>
      <c r="K12">
        <v>66260</v>
      </c>
      <c r="L12" t="s">
        <v>85</v>
      </c>
      <c r="M12" t="s">
        <v>0</v>
      </c>
      <c r="N12" t="s">
        <v>3330</v>
      </c>
      <c r="O12" t="s">
        <v>3380</v>
      </c>
      <c r="P12" t="s">
        <v>429</v>
      </c>
      <c r="Q12" t="s">
        <v>3332</v>
      </c>
      <c r="R12" t="s">
        <v>3330</v>
      </c>
      <c r="S12">
        <v>66260</v>
      </c>
      <c r="T12" t="s">
        <v>3333</v>
      </c>
      <c r="U12" t="s">
        <v>1817</v>
      </c>
      <c r="W12" t="s">
        <v>3381</v>
      </c>
      <c r="Y12" s="194">
        <v>1925</v>
      </c>
      <c r="Z12" s="194">
        <v>0</v>
      </c>
      <c r="AA12" s="194">
        <v>0</v>
      </c>
      <c r="AC12" s="194">
        <v>1925</v>
      </c>
      <c r="AD12" s="194">
        <f t="shared" si="0"/>
        <v>39477.9</v>
      </c>
      <c r="AE12" s="194">
        <f>VLOOKUP(D12,'FACTURAS INGRESOS'!$I$487:$P$718,8,0)</f>
        <v>39477.9</v>
      </c>
      <c r="AF12" s="194">
        <f t="shared" si="1"/>
        <v>0</v>
      </c>
      <c r="AG12" t="s">
        <v>1820</v>
      </c>
      <c r="AH12" s="194">
        <v>20.507999999999999</v>
      </c>
      <c r="AK12" s="194">
        <v>1925</v>
      </c>
      <c r="AV12">
        <v>1000000705928440</v>
      </c>
      <c r="AW12">
        <v>1000000701477000</v>
      </c>
      <c r="AX12" t="s">
        <v>3382</v>
      </c>
    </row>
    <row r="13" spans="1:50">
      <c r="D13" t="s">
        <v>3032</v>
      </c>
      <c r="E13" t="s">
        <v>3326</v>
      </c>
      <c r="F13" t="s">
        <v>3031</v>
      </c>
      <c r="G13">
        <v>4</v>
      </c>
      <c r="H13" t="s">
        <v>3327</v>
      </c>
      <c r="I13" t="s">
        <v>3383</v>
      </c>
      <c r="J13" t="s">
        <v>3384</v>
      </c>
      <c r="K13">
        <v>66260</v>
      </c>
      <c r="L13" t="s">
        <v>85</v>
      </c>
      <c r="M13" t="s">
        <v>0</v>
      </c>
      <c r="N13" t="s">
        <v>3330</v>
      </c>
      <c r="O13" t="s">
        <v>3380</v>
      </c>
      <c r="P13" t="s">
        <v>429</v>
      </c>
      <c r="Q13" t="s">
        <v>3332</v>
      </c>
      <c r="R13" t="s">
        <v>3330</v>
      </c>
      <c r="S13">
        <v>66260</v>
      </c>
      <c r="T13" t="s">
        <v>3333</v>
      </c>
      <c r="U13" t="s">
        <v>1817</v>
      </c>
      <c r="W13" t="s">
        <v>3385</v>
      </c>
      <c r="Y13" s="194">
        <v>1700</v>
      </c>
      <c r="Z13" s="194">
        <v>0</v>
      </c>
      <c r="AA13" s="194">
        <v>0</v>
      </c>
      <c r="AC13" s="194">
        <v>1700</v>
      </c>
      <c r="AD13" s="194">
        <f t="shared" si="0"/>
        <v>34863.599999999999</v>
      </c>
      <c r="AE13" s="194">
        <f>VLOOKUP(D13,'FACTURAS INGRESOS'!$I$487:$P$718,8,0)</f>
        <v>34863.599999999999</v>
      </c>
      <c r="AF13" s="194">
        <f t="shared" si="1"/>
        <v>0</v>
      </c>
      <c r="AG13" t="s">
        <v>1820</v>
      </c>
      <c r="AH13" s="194">
        <v>20.507999999999999</v>
      </c>
      <c r="AK13" s="194">
        <v>1700</v>
      </c>
      <c r="AV13">
        <v>1000000705928440</v>
      </c>
      <c r="AW13">
        <v>1000000701477000</v>
      </c>
      <c r="AX13" t="s">
        <v>3386</v>
      </c>
    </row>
    <row r="14" spans="1:50">
      <c r="D14" t="s">
        <v>3034</v>
      </c>
      <c r="E14" t="s">
        <v>3326</v>
      </c>
      <c r="F14" t="s">
        <v>3033</v>
      </c>
      <c r="G14">
        <v>4</v>
      </c>
      <c r="H14" t="s">
        <v>3327</v>
      </c>
      <c r="I14" t="s">
        <v>3387</v>
      </c>
      <c r="J14" t="s">
        <v>3388</v>
      </c>
      <c r="K14">
        <v>66260</v>
      </c>
      <c r="L14" t="s">
        <v>85</v>
      </c>
      <c r="M14" t="s">
        <v>0</v>
      </c>
      <c r="N14" t="s">
        <v>3330</v>
      </c>
      <c r="O14" t="s">
        <v>3380</v>
      </c>
      <c r="P14" t="s">
        <v>429</v>
      </c>
      <c r="Q14" t="s">
        <v>3332</v>
      </c>
      <c r="R14" t="s">
        <v>3330</v>
      </c>
      <c r="S14">
        <v>66260</v>
      </c>
      <c r="T14" t="s">
        <v>3333</v>
      </c>
      <c r="U14" t="s">
        <v>1817</v>
      </c>
      <c r="W14" t="s">
        <v>3389</v>
      </c>
      <c r="Y14" s="194">
        <v>1765</v>
      </c>
      <c r="Z14" s="194">
        <v>0</v>
      </c>
      <c r="AA14" s="194">
        <v>0</v>
      </c>
      <c r="AC14" s="194">
        <v>1765</v>
      </c>
      <c r="AD14" s="194">
        <f t="shared" si="0"/>
        <v>36196.619999999995</v>
      </c>
      <c r="AE14" s="194">
        <f>VLOOKUP(D14,'FACTURAS INGRESOS'!$I$487:$P$718,8,0)</f>
        <v>36196.620000000003</v>
      </c>
      <c r="AF14" s="194">
        <f t="shared" si="1"/>
        <v>0</v>
      </c>
      <c r="AG14" t="s">
        <v>1820</v>
      </c>
      <c r="AH14" s="194">
        <v>20.507999999999999</v>
      </c>
      <c r="AK14" s="194">
        <v>1765</v>
      </c>
      <c r="AV14">
        <v>1000000705928440</v>
      </c>
      <c r="AW14">
        <v>1000000701477000</v>
      </c>
      <c r="AX14" t="s">
        <v>3390</v>
      </c>
    </row>
    <row r="15" spans="1:50">
      <c r="D15" t="s">
        <v>3242</v>
      </c>
      <c r="E15" t="s">
        <v>3326</v>
      </c>
      <c r="F15" t="s">
        <v>3241</v>
      </c>
      <c r="G15">
        <v>4</v>
      </c>
      <c r="H15" t="s">
        <v>3327</v>
      </c>
      <c r="I15" t="s">
        <v>3391</v>
      </c>
      <c r="J15" t="s">
        <v>3392</v>
      </c>
      <c r="K15">
        <v>66260</v>
      </c>
      <c r="L15" t="s">
        <v>85</v>
      </c>
      <c r="M15" t="s">
        <v>0</v>
      </c>
      <c r="N15" t="s">
        <v>3330</v>
      </c>
      <c r="O15" t="s">
        <v>3393</v>
      </c>
      <c r="P15" t="s">
        <v>1838</v>
      </c>
      <c r="Q15" t="s">
        <v>3332</v>
      </c>
      <c r="R15" t="s">
        <v>3330</v>
      </c>
      <c r="S15">
        <v>3740</v>
      </c>
      <c r="T15" t="s">
        <v>3333</v>
      </c>
      <c r="U15" t="s">
        <v>1817</v>
      </c>
      <c r="W15" t="s">
        <v>3394</v>
      </c>
      <c r="Y15" s="194">
        <v>4100</v>
      </c>
      <c r="Z15" s="194">
        <v>0</v>
      </c>
      <c r="AA15" s="194">
        <v>0</v>
      </c>
      <c r="AC15" s="194">
        <v>4100</v>
      </c>
      <c r="AD15" s="194">
        <f t="shared" si="0"/>
        <v>84082.8</v>
      </c>
      <c r="AE15" s="194">
        <f>VLOOKUP(D15,'FACTURAS INGRESOS'!$I$487:$P$718,8,0)</f>
        <v>84082.8</v>
      </c>
      <c r="AF15" s="194">
        <f t="shared" si="1"/>
        <v>0</v>
      </c>
      <c r="AG15" t="s">
        <v>1820</v>
      </c>
      <c r="AH15" s="194">
        <v>20.507999999999999</v>
      </c>
      <c r="AK15" s="194">
        <v>4100</v>
      </c>
      <c r="AV15">
        <v>1000000705928440</v>
      </c>
      <c r="AW15">
        <v>1000000701477000</v>
      </c>
      <c r="AX15" t="s">
        <v>3395</v>
      </c>
    </row>
    <row r="16" spans="1:50">
      <c r="D16" t="s">
        <v>3091</v>
      </c>
      <c r="E16" t="s">
        <v>3326</v>
      </c>
      <c r="F16" t="s">
        <v>3090</v>
      </c>
      <c r="G16">
        <v>4</v>
      </c>
      <c r="H16" t="s">
        <v>3327</v>
      </c>
      <c r="I16" t="s">
        <v>3396</v>
      </c>
      <c r="J16" t="s">
        <v>3397</v>
      </c>
      <c r="K16">
        <v>66260</v>
      </c>
      <c r="L16" t="s">
        <v>85</v>
      </c>
      <c r="M16" t="s">
        <v>0</v>
      </c>
      <c r="N16" t="s">
        <v>3330</v>
      </c>
      <c r="O16" t="s">
        <v>3398</v>
      </c>
      <c r="P16" t="s">
        <v>1843</v>
      </c>
      <c r="Q16" t="s">
        <v>3332</v>
      </c>
      <c r="R16" t="s">
        <v>3330</v>
      </c>
      <c r="S16">
        <v>45601</v>
      </c>
      <c r="T16" t="s">
        <v>3333</v>
      </c>
      <c r="U16" t="s">
        <v>1817</v>
      </c>
      <c r="W16" t="s">
        <v>3399</v>
      </c>
      <c r="Y16" s="194">
        <v>2400</v>
      </c>
      <c r="Z16" s="194">
        <v>0</v>
      </c>
      <c r="AA16" s="194">
        <v>0</v>
      </c>
      <c r="AC16" s="194">
        <v>2400</v>
      </c>
      <c r="AD16" s="194">
        <f t="shared" si="0"/>
        <v>49219.199999999997</v>
      </c>
      <c r="AE16" s="194">
        <f>VLOOKUP(D16,'FACTURAS INGRESOS'!$I$487:$P$718,8,0)</f>
        <v>49219.199999999997</v>
      </c>
      <c r="AF16" s="194">
        <f t="shared" si="1"/>
        <v>0</v>
      </c>
      <c r="AG16" t="s">
        <v>1820</v>
      </c>
      <c r="AH16" s="194">
        <v>20.507999999999999</v>
      </c>
      <c r="AK16" s="194">
        <v>2400</v>
      </c>
      <c r="AV16">
        <v>1000000705928440</v>
      </c>
      <c r="AW16">
        <v>1000000701477000</v>
      </c>
      <c r="AX16" t="s">
        <v>3400</v>
      </c>
    </row>
    <row r="17" spans="4:50">
      <c r="D17" t="s">
        <v>3147</v>
      </c>
      <c r="E17" t="s">
        <v>3326</v>
      </c>
      <c r="F17" t="s">
        <v>3146</v>
      </c>
      <c r="G17">
        <v>4</v>
      </c>
      <c r="H17" t="s">
        <v>3327</v>
      </c>
      <c r="I17" t="s">
        <v>3401</v>
      </c>
      <c r="J17" t="s">
        <v>3402</v>
      </c>
      <c r="K17">
        <v>66260</v>
      </c>
      <c r="L17" t="s">
        <v>85</v>
      </c>
      <c r="M17" t="s">
        <v>0</v>
      </c>
      <c r="N17" t="s">
        <v>3330</v>
      </c>
      <c r="O17" t="s">
        <v>3398</v>
      </c>
      <c r="P17" t="s">
        <v>1843</v>
      </c>
      <c r="Q17" t="s">
        <v>3332</v>
      </c>
      <c r="R17" t="s">
        <v>3330</v>
      </c>
      <c r="S17">
        <v>45601</v>
      </c>
      <c r="T17" t="s">
        <v>3333</v>
      </c>
      <c r="U17" t="s">
        <v>1817</v>
      </c>
      <c r="W17" t="s">
        <v>3403</v>
      </c>
      <c r="Y17" s="194">
        <v>3100</v>
      </c>
      <c r="Z17" s="194">
        <v>0</v>
      </c>
      <c r="AA17" s="194">
        <v>0</v>
      </c>
      <c r="AC17" s="194">
        <v>3100</v>
      </c>
      <c r="AD17" s="194">
        <f t="shared" si="0"/>
        <v>63574.799999999996</v>
      </c>
      <c r="AE17" s="194">
        <f>VLOOKUP(D17,'FACTURAS INGRESOS'!$I$487:$P$718,8,0)</f>
        <v>63574.8</v>
      </c>
      <c r="AF17" s="194">
        <f t="shared" si="1"/>
        <v>0</v>
      </c>
      <c r="AG17" t="s">
        <v>1820</v>
      </c>
      <c r="AH17" s="194">
        <v>20.507999999999999</v>
      </c>
      <c r="AK17" s="194">
        <v>3100</v>
      </c>
      <c r="AV17">
        <v>1000000705928440</v>
      </c>
      <c r="AW17">
        <v>1000000701477000</v>
      </c>
      <c r="AX17" t="s">
        <v>3404</v>
      </c>
    </row>
    <row r="18" spans="4:50">
      <c r="D18" t="s">
        <v>3211</v>
      </c>
      <c r="E18" t="s">
        <v>3326</v>
      </c>
      <c r="F18" t="s">
        <v>3210</v>
      </c>
      <c r="G18">
        <v>4</v>
      </c>
      <c r="H18" t="s">
        <v>3327</v>
      </c>
      <c r="I18" t="s">
        <v>3405</v>
      </c>
      <c r="J18" t="s">
        <v>3406</v>
      </c>
      <c r="K18">
        <v>66260</v>
      </c>
      <c r="L18" t="s">
        <v>85</v>
      </c>
      <c r="M18" t="s">
        <v>0</v>
      </c>
      <c r="N18" t="s">
        <v>3330</v>
      </c>
      <c r="O18" t="s">
        <v>3398</v>
      </c>
      <c r="P18" t="s">
        <v>1843</v>
      </c>
      <c r="Q18" t="s">
        <v>3332</v>
      </c>
      <c r="R18" t="s">
        <v>3330</v>
      </c>
      <c r="S18">
        <v>45601</v>
      </c>
      <c r="T18" t="s">
        <v>3333</v>
      </c>
      <c r="U18" t="s">
        <v>1817</v>
      </c>
      <c r="W18" t="s">
        <v>3407</v>
      </c>
      <c r="Y18" s="194">
        <v>3340</v>
      </c>
      <c r="Z18" s="194">
        <v>0</v>
      </c>
      <c r="AA18" s="194">
        <v>0</v>
      </c>
      <c r="AC18" s="194">
        <v>3340</v>
      </c>
      <c r="AD18" s="194">
        <f t="shared" si="0"/>
        <v>68496.72</v>
      </c>
      <c r="AE18" s="194">
        <f>VLOOKUP(D18,'FACTURAS INGRESOS'!$I$487:$P$718,8,0)</f>
        <v>68496.72</v>
      </c>
      <c r="AF18" s="194">
        <f t="shared" si="1"/>
        <v>0</v>
      </c>
      <c r="AG18" t="s">
        <v>1820</v>
      </c>
      <c r="AH18" s="194">
        <v>20.507999999999999</v>
      </c>
      <c r="AK18" s="194">
        <v>3340</v>
      </c>
      <c r="AV18">
        <v>1000000705928440</v>
      </c>
      <c r="AW18">
        <v>1000000701477000</v>
      </c>
      <c r="AX18" t="s">
        <v>3408</v>
      </c>
    </row>
    <row r="19" spans="4:50">
      <c r="D19" t="s">
        <v>3109</v>
      </c>
      <c r="E19" t="s">
        <v>3326</v>
      </c>
      <c r="F19" t="s">
        <v>3108</v>
      </c>
      <c r="G19">
        <v>4</v>
      </c>
      <c r="H19" t="s">
        <v>3327</v>
      </c>
      <c r="I19" t="s">
        <v>3409</v>
      </c>
      <c r="J19" t="s">
        <v>3410</v>
      </c>
      <c r="K19">
        <v>66260</v>
      </c>
      <c r="L19" t="s">
        <v>85</v>
      </c>
      <c r="M19" t="s">
        <v>0</v>
      </c>
      <c r="N19" t="s">
        <v>3330</v>
      </c>
      <c r="O19" t="s">
        <v>3398</v>
      </c>
      <c r="P19" t="s">
        <v>1843</v>
      </c>
      <c r="Q19" t="s">
        <v>3332</v>
      </c>
      <c r="R19" t="s">
        <v>3330</v>
      </c>
      <c r="S19">
        <v>45601</v>
      </c>
      <c r="T19" t="s">
        <v>3333</v>
      </c>
      <c r="U19" t="s">
        <v>1817</v>
      </c>
      <c r="W19" t="s">
        <v>3411</v>
      </c>
      <c r="Y19" s="194">
        <v>2800</v>
      </c>
      <c r="Z19" s="194">
        <v>0</v>
      </c>
      <c r="AA19" s="194">
        <v>0</v>
      </c>
      <c r="AC19" s="194">
        <v>2800</v>
      </c>
      <c r="AD19" s="194">
        <f t="shared" si="0"/>
        <v>57422.399999999994</v>
      </c>
      <c r="AE19" s="194">
        <f>VLOOKUP(D19,'FACTURAS INGRESOS'!$I$487:$P$718,8,0)</f>
        <v>57422.400000000001</v>
      </c>
      <c r="AF19" s="194">
        <f t="shared" si="1"/>
        <v>0</v>
      </c>
      <c r="AG19" t="s">
        <v>1820</v>
      </c>
      <c r="AH19" s="194">
        <v>20.507999999999999</v>
      </c>
      <c r="AK19" s="194">
        <v>2800</v>
      </c>
      <c r="AV19">
        <v>1000000705928440</v>
      </c>
      <c r="AW19">
        <v>1000000701477000</v>
      </c>
      <c r="AX19" t="s">
        <v>3412</v>
      </c>
    </row>
    <row r="20" spans="4:50">
      <c r="D20" t="s">
        <v>3103</v>
      </c>
      <c r="E20" t="s">
        <v>3326</v>
      </c>
      <c r="F20" t="s">
        <v>3102</v>
      </c>
      <c r="G20">
        <v>4</v>
      </c>
      <c r="H20" t="s">
        <v>3327</v>
      </c>
      <c r="I20" t="s">
        <v>3413</v>
      </c>
      <c r="J20" t="s">
        <v>3414</v>
      </c>
      <c r="K20">
        <v>66260</v>
      </c>
      <c r="L20" t="s">
        <v>85</v>
      </c>
      <c r="M20" t="s">
        <v>0</v>
      </c>
      <c r="N20" t="s">
        <v>3330</v>
      </c>
      <c r="O20" t="s">
        <v>3398</v>
      </c>
      <c r="P20" t="s">
        <v>1843</v>
      </c>
      <c r="Q20" t="s">
        <v>3332</v>
      </c>
      <c r="R20" t="s">
        <v>3330</v>
      </c>
      <c r="S20">
        <v>45601</v>
      </c>
      <c r="T20" t="s">
        <v>3333</v>
      </c>
      <c r="U20" t="s">
        <v>1817</v>
      </c>
      <c r="W20" t="s">
        <v>3415</v>
      </c>
      <c r="Y20" s="194">
        <v>2530</v>
      </c>
      <c r="Z20" s="194">
        <v>0</v>
      </c>
      <c r="AA20" s="194">
        <v>0</v>
      </c>
      <c r="AC20" s="194">
        <v>2530</v>
      </c>
      <c r="AD20" s="194">
        <f t="shared" si="0"/>
        <v>51885.24</v>
      </c>
      <c r="AE20" s="194">
        <f>VLOOKUP(D20,'FACTURAS INGRESOS'!$I$487:$P$718,8,0)</f>
        <v>51885.24</v>
      </c>
      <c r="AF20" s="194">
        <f t="shared" si="1"/>
        <v>0</v>
      </c>
      <c r="AG20" t="s">
        <v>1820</v>
      </c>
      <c r="AH20" s="194">
        <v>20.507999999999999</v>
      </c>
      <c r="AK20" s="194">
        <v>2530</v>
      </c>
      <c r="AV20">
        <v>1000000705928440</v>
      </c>
      <c r="AW20">
        <v>1000000701477000</v>
      </c>
      <c r="AX20" t="s">
        <v>3416</v>
      </c>
    </row>
    <row r="21" spans="4:50">
      <c r="D21" t="s">
        <v>3223</v>
      </c>
      <c r="E21" t="s">
        <v>3326</v>
      </c>
      <c r="F21" t="s">
        <v>3222</v>
      </c>
      <c r="G21">
        <v>4</v>
      </c>
      <c r="H21" t="s">
        <v>3327</v>
      </c>
      <c r="I21" t="s">
        <v>3417</v>
      </c>
      <c r="J21" t="s">
        <v>3418</v>
      </c>
      <c r="K21">
        <v>66260</v>
      </c>
      <c r="L21" t="s">
        <v>85</v>
      </c>
      <c r="M21" t="s">
        <v>0</v>
      </c>
      <c r="N21" t="s">
        <v>3330</v>
      </c>
      <c r="O21" t="s">
        <v>3419</v>
      </c>
      <c r="P21" t="s">
        <v>380</v>
      </c>
      <c r="Q21" t="s">
        <v>3332</v>
      </c>
      <c r="R21" t="s">
        <v>3330</v>
      </c>
      <c r="S21">
        <v>76220</v>
      </c>
      <c r="T21" t="s">
        <v>3333</v>
      </c>
      <c r="U21" t="s">
        <v>1817</v>
      </c>
      <c r="W21" t="s">
        <v>3420</v>
      </c>
      <c r="Y21" s="194">
        <v>3500</v>
      </c>
      <c r="Z21" s="194">
        <v>0</v>
      </c>
      <c r="AA21" s="194">
        <v>0</v>
      </c>
      <c r="AC21" s="194">
        <v>3500</v>
      </c>
      <c r="AD21" s="194">
        <f t="shared" si="0"/>
        <v>71778</v>
      </c>
      <c r="AE21" s="194">
        <f>VLOOKUP(D21,'FACTURAS INGRESOS'!$I$487:$P$718,8,0)</f>
        <v>71778</v>
      </c>
      <c r="AF21" s="194">
        <f t="shared" si="1"/>
        <v>0</v>
      </c>
      <c r="AG21" t="s">
        <v>1820</v>
      </c>
      <c r="AH21" s="194">
        <v>20.507999999999999</v>
      </c>
      <c r="AK21" s="194">
        <v>3500</v>
      </c>
      <c r="AV21">
        <v>1000000705928440</v>
      </c>
      <c r="AW21">
        <v>1000000701477000</v>
      </c>
      <c r="AX21" t="s">
        <v>3421</v>
      </c>
    </row>
    <row r="22" spans="4:50">
      <c r="D22" t="s">
        <v>2993</v>
      </c>
      <c r="E22" t="s">
        <v>3326</v>
      </c>
      <c r="F22" t="s">
        <v>2992</v>
      </c>
      <c r="G22">
        <v>4</v>
      </c>
      <c r="H22" t="s">
        <v>3327</v>
      </c>
      <c r="I22" t="s">
        <v>3422</v>
      </c>
      <c r="J22" t="s">
        <v>3423</v>
      </c>
      <c r="K22">
        <v>66260</v>
      </c>
      <c r="L22" t="s">
        <v>85</v>
      </c>
      <c r="M22" t="s">
        <v>0</v>
      </c>
      <c r="N22" t="s">
        <v>3330</v>
      </c>
      <c r="O22" t="s">
        <v>3424</v>
      </c>
      <c r="P22" t="s">
        <v>2969</v>
      </c>
      <c r="Q22" t="s">
        <v>3332</v>
      </c>
      <c r="R22" t="s">
        <v>3330</v>
      </c>
      <c r="S22">
        <v>32300</v>
      </c>
      <c r="T22" t="s">
        <v>3333</v>
      </c>
      <c r="U22" t="s">
        <v>1817</v>
      </c>
      <c r="W22" t="s">
        <v>3425</v>
      </c>
      <c r="Y22" s="194">
        <v>1450</v>
      </c>
      <c r="Z22" s="194">
        <v>0</v>
      </c>
      <c r="AA22" s="194">
        <v>0</v>
      </c>
      <c r="AC22" s="194">
        <v>1450</v>
      </c>
      <c r="AD22" s="194">
        <f t="shared" si="0"/>
        <v>29736.6</v>
      </c>
      <c r="AE22" s="194">
        <f>VLOOKUP(D22,'FACTURAS INGRESOS'!$I$487:$P$718,8,0)</f>
        <v>29736.6</v>
      </c>
      <c r="AF22" s="194">
        <f t="shared" si="1"/>
        <v>0</v>
      </c>
      <c r="AG22" t="s">
        <v>1820</v>
      </c>
      <c r="AH22" s="194">
        <v>20.507999999999999</v>
      </c>
      <c r="AK22" s="194">
        <v>1450</v>
      </c>
      <c r="AV22">
        <v>1000000705928440</v>
      </c>
      <c r="AW22">
        <v>1000000701477000</v>
      </c>
      <c r="AX22" t="s">
        <v>3426</v>
      </c>
    </row>
    <row r="23" spans="4:50">
      <c r="D23" t="s">
        <v>2847</v>
      </c>
      <c r="E23" t="s">
        <v>3326</v>
      </c>
      <c r="F23" t="s">
        <v>2846</v>
      </c>
      <c r="G23">
        <v>4</v>
      </c>
      <c r="H23" t="s">
        <v>3327</v>
      </c>
      <c r="I23" t="s">
        <v>3427</v>
      </c>
      <c r="J23" t="s">
        <v>3428</v>
      </c>
      <c r="K23">
        <v>66260</v>
      </c>
      <c r="L23" t="s">
        <v>85</v>
      </c>
      <c r="M23" t="s">
        <v>0</v>
      </c>
      <c r="N23" t="s">
        <v>3330</v>
      </c>
      <c r="O23" t="s">
        <v>3429</v>
      </c>
      <c r="P23" t="s">
        <v>1862</v>
      </c>
      <c r="Q23" t="s">
        <v>3332</v>
      </c>
      <c r="R23" t="s">
        <v>3330</v>
      </c>
      <c r="S23">
        <v>37564</v>
      </c>
      <c r="T23" t="s">
        <v>3333</v>
      </c>
      <c r="U23" t="s">
        <v>1817</v>
      </c>
      <c r="W23" t="s">
        <v>3430</v>
      </c>
      <c r="Y23" s="194">
        <v>94587.199999999997</v>
      </c>
      <c r="Z23" s="194">
        <v>0</v>
      </c>
      <c r="AA23" s="194">
        <v>15133.95</v>
      </c>
      <c r="AC23" s="194">
        <v>109721.15</v>
      </c>
      <c r="AD23" s="194">
        <f t="shared" si="0"/>
        <v>94587.199999999997</v>
      </c>
      <c r="AE23" s="194">
        <f>VLOOKUP(D23,'FACTURAS INGRESOS'!$I$487:$P$718,8,0)</f>
        <v>94587.199999999997</v>
      </c>
      <c r="AF23" s="194">
        <f t="shared" si="1"/>
        <v>0</v>
      </c>
      <c r="AG23" t="s">
        <v>1828</v>
      </c>
      <c r="AH23" s="194">
        <v>1</v>
      </c>
      <c r="AM23" s="194">
        <v>15133.95</v>
      </c>
      <c r="AV23">
        <v>1000000705928440</v>
      </c>
      <c r="AW23">
        <v>1000000701477000</v>
      </c>
      <c r="AX23" t="s">
        <v>3431</v>
      </c>
    </row>
    <row r="24" spans="4:50">
      <c r="D24" t="s">
        <v>2849</v>
      </c>
      <c r="E24" t="s">
        <v>3326</v>
      </c>
      <c r="F24" t="s">
        <v>2848</v>
      </c>
      <c r="G24">
        <v>4</v>
      </c>
      <c r="H24" t="s">
        <v>3327</v>
      </c>
      <c r="I24" t="s">
        <v>3432</v>
      </c>
      <c r="J24" t="s">
        <v>3433</v>
      </c>
      <c r="K24">
        <v>66260</v>
      </c>
      <c r="L24" t="s">
        <v>85</v>
      </c>
      <c r="M24" t="s">
        <v>0</v>
      </c>
      <c r="N24" t="s">
        <v>3330</v>
      </c>
      <c r="O24" t="s">
        <v>3429</v>
      </c>
      <c r="P24" t="s">
        <v>1862</v>
      </c>
      <c r="Q24" t="s">
        <v>3332</v>
      </c>
      <c r="R24" t="s">
        <v>3330</v>
      </c>
      <c r="S24">
        <v>37564</v>
      </c>
      <c r="T24" t="s">
        <v>3333</v>
      </c>
      <c r="U24" t="s">
        <v>1817</v>
      </c>
      <c r="W24" t="s">
        <v>3434</v>
      </c>
      <c r="Y24" s="194">
        <v>80000</v>
      </c>
      <c r="Z24" s="194">
        <v>0</v>
      </c>
      <c r="AA24" s="194">
        <v>12800</v>
      </c>
      <c r="AC24" s="194">
        <v>92800</v>
      </c>
      <c r="AD24" s="194">
        <f t="shared" si="0"/>
        <v>80000</v>
      </c>
      <c r="AE24" s="194">
        <f>VLOOKUP(D24,'FACTURAS INGRESOS'!$I$487:$P$718,8,0)</f>
        <v>80000</v>
      </c>
      <c r="AF24" s="194">
        <f t="shared" si="1"/>
        <v>0</v>
      </c>
      <c r="AG24" t="s">
        <v>1828</v>
      </c>
      <c r="AH24" s="194">
        <v>1</v>
      </c>
      <c r="AM24" s="194">
        <v>12800</v>
      </c>
      <c r="AV24">
        <v>1000000705928440</v>
      </c>
      <c r="AW24">
        <v>1000000701477000</v>
      </c>
      <c r="AX24" t="s">
        <v>3435</v>
      </c>
    </row>
    <row r="25" spans="4:50">
      <c r="D25" s="360" t="s">
        <v>2851</v>
      </c>
      <c r="E25" t="s">
        <v>3326</v>
      </c>
      <c r="F25" t="s">
        <v>2850</v>
      </c>
      <c r="G25">
        <v>4</v>
      </c>
      <c r="H25" t="s">
        <v>3327</v>
      </c>
      <c r="I25" t="s">
        <v>3436</v>
      </c>
      <c r="J25" t="s">
        <v>3437</v>
      </c>
      <c r="K25">
        <v>66260</v>
      </c>
      <c r="L25" t="s">
        <v>85</v>
      </c>
      <c r="M25" t="s">
        <v>0</v>
      </c>
      <c r="N25" t="s">
        <v>3330</v>
      </c>
      <c r="O25" t="s">
        <v>3429</v>
      </c>
      <c r="P25" t="s">
        <v>1862</v>
      </c>
      <c r="Q25" t="s">
        <v>3332</v>
      </c>
      <c r="R25" t="s">
        <v>3330</v>
      </c>
      <c r="S25">
        <v>37564</v>
      </c>
      <c r="T25" t="s">
        <v>3333</v>
      </c>
      <c r="U25" t="s">
        <v>1817</v>
      </c>
      <c r="W25" t="s">
        <v>3438</v>
      </c>
      <c r="Y25" s="194">
        <v>38500</v>
      </c>
      <c r="Z25" s="194">
        <v>0</v>
      </c>
      <c r="AA25" s="194">
        <v>6160</v>
      </c>
      <c r="AC25" s="194">
        <v>44660</v>
      </c>
      <c r="AD25" s="194">
        <f t="shared" si="0"/>
        <v>38500</v>
      </c>
      <c r="AE25" s="194">
        <f>VLOOKUP(D25,'FACTURAS INGRESOS'!$I$487:$P$718,8,0)</f>
        <v>38500</v>
      </c>
      <c r="AF25" s="194">
        <f t="shared" si="1"/>
        <v>0</v>
      </c>
      <c r="AG25" t="s">
        <v>1828</v>
      </c>
      <c r="AH25" s="194">
        <v>1</v>
      </c>
      <c r="AM25" s="194">
        <v>6160</v>
      </c>
      <c r="AV25">
        <v>1000000705928440</v>
      </c>
      <c r="AW25">
        <v>1000000701477000</v>
      </c>
      <c r="AX25" t="s">
        <v>3439</v>
      </c>
    </row>
    <row r="26" spans="4:50">
      <c r="D26" t="s">
        <v>2853</v>
      </c>
      <c r="E26" t="s">
        <v>3326</v>
      </c>
      <c r="F26" t="s">
        <v>2852</v>
      </c>
      <c r="G26">
        <v>4</v>
      </c>
      <c r="H26" t="s">
        <v>3327</v>
      </c>
      <c r="I26" t="s">
        <v>3440</v>
      </c>
      <c r="J26" t="s">
        <v>3441</v>
      </c>
      <c r="K26">
        <v>66260</v>
      </c>
      <c r="L26" t="s">
        <v>85</v>
      </c>
      <c r="M26" t="s">
        <v>0</v>
      </c>
      <c r="N26" t="s">
        <v>3330</v>
      </c>
      <c r="O26" t="s">
        <v>3442</v>
      </c>
      <c r="P26" t="s">
        <v>417</v>
      </c>
      <c r="Q26" t="s">
        <v>3332</v>
      </c>
      <c r="R26" t="s">
        <v>3330</v>
      </c>
      <c r="S26">
        <v>45777</v>
      </c>
      <c r="T26" t="s">
        <v>3333</v>
      </c>
      <c r="U26" t="s">
        <v>1817</v>
      </c>
      <c r="W26" t="s">
        <v>3443</v>
      </c>
      <c r="Y26" s="194">
        <v>23600</v>
      </c>
      <c r="Z26" s="194">
        <v>0</v>
      </c>
      <c r="AA26" s="194">
        <v>3776</v>
      </c>
      <c r="AC26" s="194">
        <v>27376</v>
      </c>
      <c r="AD26" s="194">
        <f t="shared" si="0"/>
        <v>23600</v>
      </c>
      <c r="AE26" s="194">
        <f>VLOOKUP(D26,'FACTURAS INGRESOS'!$I$487:$P$718,8,0)</f>
        <v>23600</v>
      </c>
      <c r="AF26" s="194">
        <f t="shared" si="1"/>
        <v>0</v>
      </c>
      <c r="AG26" t="s">
        <v>1828</v>
      </c>
      <c r="AH26" s="194">
        <v>1</v>
      </c>
      <c r="AM26" s="194">
        <v>3776</v>
      </c>
      <c r="AV26">
        <v>1000000705928440</v>
      </c>
      <c r="AW26">
        <v>1000000701477000</v>
      </c>
      <c r="AX26" t="s">
        <v>3444</v>
      </c>
    </row>
    <row r="27" spans="4:50">
      <c r="D27" t="s">
        <v>3246</v>
      </c>
      <c r="E27" t="s">
        <v>3326</v>
      </c>
      <c r="F27" t="s">
        <v>3245</v>
      </c>
      <c r="G27">
        <v>4</v>
      </c>
      <c r="H27" t="s">
        <v>3327</v>
      </c>
      <c r="I27" t="s">
        <v>3445</v>
      </c>
      <c r="J27" t="s">
        <v>3446</v>
      </c>
      <c r="K27">
        <v>66260</v>
      </c>
      <c r="L27" t="s">
        <v>85</v>
      </c>
      <c r="M27" t="s">
        <v>0</v>
      </c>
      <c r="N27" t="s">
        <v>3330</v>
      </c>
      <c r="O27" t="s">
        <v>3447</v>
      </c>
      <c r="P27" t="s">
        <v>1910</v>
      </c>
      <c r="Q27" t="s">
        <v>3332</v>
      </c>
      <c r="R27" t="s">
        <v>3330</v>
      </c>
      <c r="S27">
        <v>44300</v>
      </c>
      <c r="T27" t="s">
        <v>3333</v>
      </c>
      <c r="U27" t="s">
        <v>1817</v>
      </c>
      <c r="W27" t="s">
        <v>3448</v>
      </c>
      <c r="Y27" s="194">
        <v>4750</v>
      </c>
      <c r="Z27" s="194">
        <v>0</v>
      </c>
      <c r="AA27" s="194">
        <v>0</v>
      </c>
      <c r="AC27" s="194">
        <v>4750</v>
      </c>
      <c r="AD27" s="194">
        <f t="shared" si="0"/>
        <v>97413</v>
      </c>
      <c r="AE27" s="194">
        <f>VLOOKUP(D27,'FACTURAS INGRESOS'!$I$487:$P$718,8,0)</f>
        <v>97413</v>
      </c>
      <c r="AF27" s="194">
        <f t="shared" si="1"/>
        <v>0</v>
      </c>
      <c r="AG27" t="s">
        <v>1820</v>
      </c>
      <c r="AH27" s="194">
        <v>20.507999999999999</v>
      </c>
      <c r="AK27" s="194">
        <v>4750</v>
      </c>
      <c r="AV27">
        <v>1000000705928440</v>
      </c>
      <c r="AW27">
        <v>1000000701477000</v>
      </c>
      <c r="AX27" t="s">
        <v>3449</v>
      </c>
    </row>
    <row r="28" spans="4:50">
      <c r="D28" t="s">
        <v>2949</v>
      </c>
      <c r="E28" t="s">
        <v>3326</v>
      </c>
      <c r="F28" t="s">
        <v>2948</v>
      </c>
      <c r="G28">
        <v>4</v>
      </c>
      <c r="H28" t="s">
        <v>3327</v>
      </c>
      <c r="I28" t="s">
        <v>3450</v>
      </c>
      <c r="J28" t="s">
        <v>3451</v>
      </c>
      <c r="K28">
        <v>66260</v>
      </c>
      <c r="L28" t="s">
        <v>85</v>
      </c>
      <c r="M28" t="s">
        <v>0</v>
      </c>
      <c r="N28" t="s">
        <v>3330</v>
      </c>
      <c r="O28" t="s">
        <v>3380</v>
      </c>
      <c r="P28" t="s">
        <v>429</v>
      </c>
      <c r="Q28" t="s">
        <v>3332</v>
      </c>
      <c r="R28" t="s">
        <v>3330</v>
      </c>
      <c r="S28">
        <v>66260</v>
      </c>
      <c r="T28" t="s">
        <v>3333</v>
      </c>
      <c r="U28" t="s">
        <v>1817</v>
      </c>
      <c r="W28" t="s">
        <v>3452</v>
      </c>
      <c r="Y28" s="194">
        <v>1125</v>
      </c>
      <c r="Z28" s="194">
        <v>0</v>
      </c>
      <c r="AA28" s="194">
        <v>0</v>
      </c>
      <c r="AC28" s="194">
        <v>1125</v>
      </c>
      <c r="AD28" s="194">
        <f t="shared" si="0"/>
        <v>23071.5</v>
      </c>
      <c r="AE28" s="194">
        <f>VLOOKUP(D28,'FACTURAS INGRESOS'!$I$487:$P$718,8,0)</f>
        <v>23071.5</v>
      </c>
      <c r="AF28" s="194">
        <f t="shared" si="1"/>
        <v>0</v>
      </c>
      <c r="AG28" t="s">
        <v>1820</v>
      </c>
      <c r="AH28" s="194">
        <v>20.507999999999999</v>
      </c>
      <c r="AK28" s="194">
        <v>1125</v>
      </c>
      <c r="AV28">
        <v>1000000705928440</v>
      </c>
      <c r="AW28">
        <v>1000000701477000</v>
      </c>
      <c r="AX28" t="s">
        <v>3453</v>
      </c>
    </row>
    <row r="29" spans="4:50">
      <c r="D29" t="s">
        <v>2947</v>
      </c>
      <c r="E29" t="s">
        <v>3326</v>
      </c>
      <c r="F29" t="s">
        <v>2946</v>
      </c>
      <c r="G29">
        <v>4</v>
      </c>
      <c r="H29" t="s">
        <v>3327</v>
      </c>
      <c r="I29" t="s">
        <v>3454</v>
      </c>
      <c r="J29" t="s">
        <v>3455</v>
      </c>
      <c r="K29">
        <v>66260</v>
      </c>
      <c r="L29" t="s">
        <v>85</v>
      </c>
      <c r="M29" t="s">
        <v>0</v>
      </c>
      <c r="N29" t="s">
        <v>3330</v>
      </c>
      <c r="O29" t="s">
        <v>3380</v>
      </c>
      <c r="P29" t="s">
        <v>429</v>
      </c>
      <c r="Q29" t="s">
        <v>3332</v>
      </c>
      <c r="R29" t="s">
        <v>3330</v>
      </c>
      <c r="S29">
        <v>66260</v>
      </c>
      <c r="T29" t="s">
        <v>3333</v>
      </c>
      <c r="U29" t="s">
        <v>1817</v>
      </c>
      <c r="W29" t="s">
        <v>3456</v>
      </c>
      <c r="Y29" s="194">
        <v>1125</v>
      </c>
      <c r="Z29" s="194">
        <v>0</v>
      </c>
      <c r="AA29" s="194">
        <v>0</v>
      </c>
      <c r="AC29" s="194">
        <v>1125</v>
      </c>
      <c r="AD29" s="194">
        <f t="shared" si="0"/>
        <v>22987.462499999998</v>
      </c>
      <c r="AE29" s="194">
        <f>VLOOKUP(D29,'FACTURAS INGRESOS'!$I$487:$P$718,8,0)</f>
        <v>22987.46</v>
      </c>
      <c r="AF29" s="194">
        <f t="shared" si="1"/>
        <v>2.4999999986903276E-3</v>
      </c>
      <c r="AG29" t="s">
        <v>1820</v>
      </c>
      <c r="AH29" s="194">
        <v>20.433299999999999</v>
      </c>
      <c r="AK29" s="194">
        <v>1125</v>
      </c>
      <c r="AV29">
        <v>1000000705928440</v>
      </c>
      <c r="AW29">
        <v>1000000701477000</v>
      </c>
      <c r="AX29" t="s">
        <v>3457</v>
      </c>
    </row>
    <row r="30" spans="4:50">
      <c r="D30" t="s">
        <v>2916</v>
      </c>
      <c r="E30" t="s">
        <v>3326</v>
      </c>
      <c r="F30" t="s">
        <v>2915</v>
      </c>
      <c r="G30">
        <v>4</v>
      </c>
      <c r="H30" t="s">
        <v>3327</v>
      </c>
      <c r="I30" t="s">
        <v>3458</v>
      </c>
      <c r="J30" t="s">
        <v>3459</v>
      </c>
      <c r="K30">
        <v>66260</v>
      </c>
      <c r="L30" t="s">
        <v>85</v>
      </c>
      <c r="M30" t="s">
        <v>0</v>
      </c>
      <c r="N30" t="s">
        <v>3330</v>
      </c>
      <c r="O30" t="s">
        <v>3338</v>
      </c>
      <c r="P30" t="s">
        <v>1833</v>
      </c>
      <c r="Q30" t="s">
        <v>3332</v>
      </c>
      <c r="R30" t="s">
        <v>3330</v>
      </c>
      <c r="S30">
        <v>6500</v>
      </c>
      <c r="T30" t="s">
        <v>3333</v>
      </c>
      <c r="U30" t="s">
        <v>1817</v>
      </c>
      <c r="W30" t="s">
        <v>3460</v>
      </c>
      <c r="Y30" s="194">
        <v>859.94</v>
      </c>
      <c r="Z30" s="194">
        <v>0</v>
      </c>
      <c r="AA30" s="194">
        <v>137.59</v>
      </c>
      <c r="AC30" s="194">
        <v>997.53</v>
      </c>
      <c r="AD30" s="194">
        <f t="shared" si="0"/>
        <v>17571.412002000001</v>
      </c>
      <c r="AE30" s="194">
        <f>VLOOKUP(D30,'FACTURAS INGRESOS'!$I$487:$P$718,8,0)</f>
        <v>17571.41</v>
      </c>
      <c r="AF30" s="194">
        <f t="shared" si="1"/>
        <v>2.0020000010845251E-3</v>
      </c>
      <c r="AG30" t="s">
        <v>1820</v>
      </c>
      <c r="AH30" s="194">
        <v>20.433299999999999</v>
      </c>
      <c r="AM30" s="194">
        <v>137.59</v>
      </c>
      <c r="AV30">
        <v>1000000705928440</v>
      </c>
      <c r="AW30">
        <v>1000000701477000</v>
      </c>
      <c r="AX30" t="s">
        <v>3461</v>
      </c>
    </row>
    <row r="31" spans="4:50">
      <c r="D31" t="s">
        <v>2980</v>
      </c>
      <c r="E31" t="s">
        <v>3462</v>
      </c>
      <c r="F31">
        <v>890</v>
      </c>
      <c r="G31">
        <v>4</v>
      </c>
      <c r="H31" t="s">
        <v>3327</v>
      </c>
      <c r="I31" t="s">
        <v>3463</v>
      </c>
      <c r="J31" t="s">
        <v>3464</v>
      </c>
      <c r="K31">
        <v>66260</v>
      </c>
      <c r="L31" t="s">
        <v>85</v>
      </c>
      <c r="M31" t="s">
        <v>0</v>
      </c>
      <c r="N31" t="s">
        <v>3330</v>
      </c>
      <c r="O31" t="s">
        <v>3465</v>
      </c>
      <c r="P31" t="s">
        <v>425</v>
      </c>
      <c r="Q31" t="s">
        <v>3332</v>
      </c>
      <c r="R31" t="s">
        <v>3330</v>
      </c>
      <c r="S31">
        <v>72710</v>
      </c>
      <c r="T31" t="s">
        <v>3333</v>
      </c>
      <c r="U31" t="s">
        <v>1817</v>
      </c>
      <c r="W31" t="s">
        <v>3466</v>
      </c>
      <c r="Y31" s="194">
        <v>1300</v>
      </c>
      <c r="AA31" s="194">
        <v>0</v>
      </c>
      <c r="AC31" s="194">
        <v>1300</v>
      </c>
      <c r="AD31" s="194">
        <f t="shared" si="0"/>
        <v>26563.289999999997</v>
      </c>
      <c r="AE31" s="194">
        <f>VLOOKUP(D31,'FACTURAS INGRESOS'!$I$487:$P$718,8,0)</f>
        <v>26563.29</v>
      </c>
      <c r="AF31" s="194">
        <f t="shared" si="1"/>
        <v>0</v>
      </c>
      <c r="AG31" t="s">
        <v>1820</v>
      </c>
      <c r="AH31" s="194">
        <v>20.433299999999999</v>
      </c>
      <c r="AK31" s="194">
        <v>1300</v>
      </c>
      <c r="AV31">
        <v>1000000709182890</v>
      </c>
      <c r="AW31">
        <v>1000000701477000</v>
      </c>
      <c r="AX31" t="s">
        <v>3467</v>
      </c>
    </row>
    <row r="32" spans="4:50">
      <c r="D32" t="s">
        <v>3016</v>
      </c>
      <c r="E32" t="s">
        <v>3462</v>
      </c>
      <c r="F32">
        <v>891</v>
      </c>
      <c r="G32">
        <v>4</v>
      </c>
      <c r="H32" t="s">
        <v>3327</v>
      </c>
      <c r="I32" t="s">
        <v>3468</v>
      </c>
      <c r="J32" t="s">
        <v>3469</v>
      </c>
      <c r="K32">
        <v>66260</v>
      </c>
      <c r="L32" t="s">
        <v>85</v>
      </c>
      <c r="M32" t="s">
        <v>0</v>
      </c>
      <c r="N32" t="s">
        <v>3330</v>
      </c>
      <c r="O32" t="s">
        <v>3465</v>
      </c>
      <c r="P32" t="s">
        <v>425</v>
      </c>
      <c r="Q32" t="s">
        <v>3332</v>
      </c>
      <c r="R32" t="s">
        <v>3330</v>
      </c>
      <c r="S32">
        <v>72710</v>
      </c>
      <c r="T32" t="s">
        <v>3333</v>
      </c>
      <c r="U32" t="s">
        <v>1817</v>
      </c>
      <c r="W32" t="s">
        <v>3470</v>
      </c>
      <c r="Y32" s="194">
        <v>1600</v>
      </c>
      <c r="AA32" s="194">
        <v>0</v>
      </c>
      <c r="AC32" s="194">
        <v>1600</v>
      </c>
      <c r="AD32" s="194">
        <f t="shared" si="0"/>
        <v>32693.279999999999</v>
      </c>
      <c r="AE32" s="194">
        <f>VLOOKUP(D32,'FACTURAS INGRESOS'!$I$487:$P$718,8,0)</f>
        <v>32693.279999999999</v>
      </c>
      <c r="AF32" s="194">
        <f t="shared" si="1"/>
        <v>0</v>
      </c>
      <c r="AG32" t="s">
        <v>1820</v>
      </c>
      <c r="AH32" s="194">
        <v>20.433299999999999</v>
      </c>
      <c r="AK32" s="194">
        <v>1600</v>
      </c>
      <c r="AV32">
        <v>1000000709182890</v>
      </c>
      <c r="AW32">
        <v>1000000701477000</v>
      </c>
      <c r="AX32" t="s">
        <v>3471</v>
      </c>
    </row>
    <row r="33" spans="4:50">
      <c r="D33" t="s">
        <v>3256</v>
      </c>
      <c r="E33" t="s">
        <v>3462</v>
      </c>
      <c r="F33">
        <v>892</v>
      </c>
      <c r="G33">
        <v>4</v>
      </c>
      <c r="H33" t="s">
        <v>3327</v>
      </c>
      <c r="I33" t="s">
        <v>3472</v>
      </c>
      <c r="J33" t="s">
        <v>3473</v>
      </c>
      <c r="K33">
        <v>66260</v>
      </c>
      <c r="L33" t="s">
        <v>85</v>
      </c>
      <c r="M33" t="s">
        <v>0</v>
      </c>
      <c r="N33" t="s">
        <v>3330</v>
      </c>
      <c r="O33" t="s">
        <v>3465</v>
      </c>
      <c r="P33" t="s">
        <v>425</v>
      </c>
      <c r="Q33" t="s">
        <v>3332</v>
      </c>
      <c r="R33" t="s">
        <v>3330</v>
      </c>
      <c r="S33">
        <v>72710</v>
      </c>
      <c r="T33" t="s">
        <v>3333</v>
      </c>
      <c r="U33" t="s">
        <v>1817</v>
      </c>
      <c r="W33" t="s">
        <v>3474</v>
      </c>
      <c r="Y33" s="194">
        <v>5700</v>
      </c>
      <c r="AA33" s="194">
        <v>0</v>
      </c>
      <c r="AC33" s="194">
        <v>5700</v>
      </c>
      <c r="AD33" s="194">
        <f t="shared" si="0"/>
        <v>116469.81</v>
      </c>
      <c r="AE33" s="194">
        <f>VLOOKUP(D33,'FACTURAS INGRESOS'!$I$487:$P$718,8,0)</f>
        <v>116469.81</v>
      </c>
      <c r="AF33" s="194">
        <f t="shared" si="1"/>
        <v>0</v>
      </c>
      <c r="AG33" t="s">
        <v>1820</v>
      </c>
      <c r="AH33" s="194">
        <v>20.433299999999999</v>
      </c>
      <c r="AK33" s="194">
        <v>5700</v>
      </c>
      <c r="AV33">
        <v>1000000709182890</v>
      </c>
      <c r="AW33">
        <v>1000000701477000</v>
      </c>
      <c r="AX33" t="s">
        <v>3475</v>
      </c>
    </row>
    <row r="34" spans="4:50">
      <c r="D34" t="s">
        <v>3264</v>
      </c>
      <c r="E34" t="s">
        <v>3462</v>
      </c>
      <c r="F34">
        <v>893</v>
      </c>
      <c r="G34">
        <v>4</v>
      </c>
      <c r="H34" t="s">
        <v>3327</v>
      </c>
      <c r="I34" t="s">
        <v>3476</v>
      </c>
      <c r="J34" t="s">
        <v>3477</v>
      </c>
      <c r="K34">
        <v>66260</v>
      </c>
      <c r="L34" t="s">
        <v>85</v>
      </c>
      <c r="M34" t="s">
        <v>0</v>
      </c>
      <c r="N34" t="s">
        <v>3330</v>
      </c>
      <c r="O34" t="s">
        <v>3465</v>
      </c>
      <c r="P34" t="s">
        <v>425</v>
      </c>
      <c r="Q34" t="s">
        <v>3332</v>
      </c>
      <c r="R34" t="s">
        <v>3330</v>
      </c>
      <c r="S34">
        <v>72710</v>
      </c>
      <c r="T34" t="s">
        <v>3333</v>
      </c>
      <c r="U34" t="s">
        <v>1817</v>
      </c>
      <c r="W34" t="s">
        <v>3478</v>
      </c>
      <c r="Y34" s="194">
        <v>5940</v>
      </c>
      <c r="AA34" s="194">
        <v>0</v>
      </c>
      <c r="AC34" s="194">
        <v>5940</v>
      </c>
      <c r="AD34" s="194">
        <f t="shared" si="0"/>
        <v>121373.802</v>
      </c>
      <c r="AE34" s="194">
        <f>VLOOKUP(D34,'FACTURAS INGRESOS'!$I$487:$P$718,8,0)</f>
        <v>121373.8</v>
      </c>
      <c r="AF34" s="194">
        <f t="shared" si="1"/>
        <v>1.999999993131496E-3</v>
      </c>
      <c r="AG34" t="s">
        <v>1820</v>
      </c>
      <c r="AH34" s="194">
        <v>20.433299999999999</v>
      </c>
      <c r="AK34" s="194">
        <v>5940</v>
      </c>
      <c r="AV34">
        <v>1000000709182890</v>
      </c>
      <c r="AW34">
        <v>1000000701477000</v>
      </c>
      <c r="AX34" t="s">
        <v>3479</v>
      </c>
    </row>
    <row r="35" spans="4:50">
      <c r="D35" t="s">
        <v>3250</v>
      </c>
      <c r="E35" t="s">
        <v>3462</v>
      </c>
      <c r="F35">
        <v>894</v>
      </c>
      <c r="G35">
        <v>4</v>
      </c>
      <c r="H35" t="s">
        <v>3327</v>
      </c>
      <c r="I35" t="s">
        <v>3480</v>
      </c>
      <c r="J35" t="s">
        <v>3481</v>
      </c>
      <c r="K35">
        <v>66260</v>
      </c>
      <c r="L35" t="s">
        <v>85</v>
      </c>
      <c r="M35" t="s">
        <v>0</v>
      </c>
      <c r="N35" t="s">
        <v>3330</v>
      </c>
      <c r="O35" t="s">
        <v>3465</v>
      </c>
      <c r="P35" t="s">
        <v>425</v>
      </c>
      <c r="Q35" t="s">
        <v>3332</v>
      </c>
      <c r="R35" t="s">
        <v>3330</v>
      </c>
      <c r="S35">
        <v>72710</v>
      </c>
      <c r="T35" t="s">
        <v>3333</v>
      </c>
      <c r="U35" t="s">
        <v>1817</v>
      </c>
      <c r="W35" t="s">
        <v>3482</v>
      </c>
      <c r="Y35" s="194">
        <v>4800</v>
      </c>
      <c r="AA35" s="194">
        <v>0</v>
      </c>
      <c r="AC35" s="194">
        <v>4800</v>
      </c>
      <c r="AD35" s="194">
        <f t="shared" si="0"/>
        <v>98079.84</v>
      </c>
      <c r="AE35" s="194">
        <f>VLOOKUP(D35,'FACTURAS INGRESOS'!$I$487:$P$718,8,0)</f>
        <v>98079.84</v>
      </c>
      <c r="AF35" s="194">
        <f t="shared" si="1"/>
        <v>0</v>
      </c>
      <c r="AG35" t="s">
        <v>1820</v>
      </c>
      <c r="AH35" s="194">
        <v>20.433299999999999</v>
      </c>
      <c r="AK35" s="194">
        <v>4800</v>
      </c>
      <c r="AV35">
        <v>1000000709182890</v>
      </c>
      <c r="AW35">
        <v>1000000701477000</v>
      </c>
      <c r="AX35" t="s">
        <v>3483</v>
      </c>
    </row>
    <row r="36" spans="4:50">
      <c r="D36" t="s">
        <v>2936</v>
      </c>
      <c r="E36" t="s">
        <v>3462</v>
      </c>
      <c r="F36">
        <v>895</v>
      </c>
      <c r="G36">
        <v>4</v>
      </c>
      <c r="H36" t="s">
        <v>3327</v>
      </c>
      <c r="I36" t="s">
        <v>3484</v>
      </c>
      <c r="J36" t="s">
        <v>3485</v>
      </c>
      <c r="K36">
        <v>66260</v>
      </c>
      <c r="L36" t="s">
        <v>85</v>
      </c>
      <c r="M36" t="s">
        <v>0</v>
      </c>
      <c r="N36" t="s">
        <v>3330</v>
      </c>
      <c r="O36" t="s">
        <v>3465</v>
      </c>
      <c r="P36" t="s">
        <v>425</v>
      </c>
      <c r="Q36" t="s">
        <v>3332</v>
      </c>
      <c r="R36" t="s">
        <v>3330</v>
      </c>
      <c r="S36">
        <v>72710</v>
      </c>
      <c r="T36" t="s">
        <v>3333</v>
      </c>
      <c r="U36" t="s">
        <v>1817</v>
      </c>
      <c r="W36" t="s">
        <v>3486</v>
      </c>
      <c r="Y36" s="194">
        <v>980</v>
      </c>
      <c r="AA36" s="194">
        <v>0</v>
      </c>
      <c r="AC36" s="194">
        <v>980</v>
      </c>
      <c r="AD36" s="194">
        <f t="shared" si="0"/>
        <v>20024.633999999998</v>
      </c>
      <c r="AE36" s="194">
        <f>VLOOKUP(D36,'FACTURAS INGRESOS'!$I$487:$P$718,8,0)</f>
        <v>20024.63</v>
      </c>
      <c r="AF36" s="194">
        <f t="shared" si="1"/>
        <v>3.9999999971769284E-3</v>
      </c>
      <c r="AG36" t="s">
        <v>1820</v>
      </c>
      <c r="AH36" s="194">
        <v>20.433299999999999</v>
      </c>
      <c r="AK36" s="194">
        <v>980</v>
      </c>
      <c r="AV36">
        <v>1000000709182890</v>
      </c>
      <c r="AW36">
        <v>1000000701477000</v>
      </c>
      <c r="AX36" t="s">
        <v>3487</v>
      </c>
    </row>
    <row r="37" spans="4:50">
      <c r="D37" s="360" t="s">
        <v>2938</v>
      </c>
      <c r="E37" t="s">
        <v>3462</v>
      </c>
      <c r="F37">
        <v>896</v>
      </c>
      <c r="G37">
        <v>4</v>
      </c>
      <c r="H37" t="s">
        <v>3327</v>
      </c>
      <c r="I37" t="s">
        <v>3488</v>
      </c>
      <c r="J37" t="s">
        <v>3489</v>
      </c>
      <c r="K37">
        <v>66260</v>
      </c>
      <c r="L37" t="s">
        <v>85</v>
      </c>
      <c r="M37" t="s">
        <v>0</v>
      </c>
      <c r="N37" t="s">
        <v>3330</v>
      </c>
      <c r="O37" t="s">
        <v>3465</v>
      </c>
      <c r="P37" t="s">
        <v>425</v>
      </c>
      <c r="Q37" t="s">
        <v>3332</v>
      </c>
      <c r="R37" t="s">
        <v>3330</v>
      </c>
      <c r="S37">
        <v>72710</v>
      </c>
      <c r="T37" t="s">
        <v>3333</v>
      </c>
      <c r="U37" t="s">
        <v>1817</v>
      </c>
      <c r="W37" t="s">
        <v>3490</v>
      </c>
      <c r="Y37" s="194">
        <v>980</v>
      </c>
      <c r="AA37" s="194">
        <v>0</v>
      </c>
      <c r="AC37" s="194">
        <v>980</v>
      </c>
      <c r="AD37" s="194">
        <f t="shared" si="0"/>
        <v>20024.633999999998</v>
      </c>
      <c r="AE37" s="194">
        <f>VLOOKUP(D37,'FACTURAS INGRESOS'!$I$487:$P$718,8,0)</f>
        <v>20024.63</v>
      </c>
      <c r="AF37" s="194">
        <f t="shared" si="1"/>
        <v>3.9999999971769284E-3</v>
      </c>
      <c r="AG37" t="s">
        <v>1820</v>
      </c>
      <c r="AH37" s="194">
        <v>20.433299999999999</v>
      </c>
      <c r="AK37" s="194">
        <v>980</v>
      </c>
      <c r="AV37">
        <v>1000000709182890</v>
      </c>
      <c r="AW37">
        <v>1000000701477000</v>
      </c>
      <c r="AX37" t="s">
        <v>3491</v>
      </c>
    </row>
    <row r="38" spans="4:50">
      <c r="D38" t="s">
        <v>2841</v>
      </c>
      <c r="E38" t="s">
        <v>3462</v>
      </c>
      <c r="F38">
        <v>897</v>
      </c>
      <c r="G38">
        <v>4</v>
      </c>
      <c r="H38" t="s">
        <v>3327</v>
      </c>
      <c r="I38" t="s">
        <v>3492</v>
      </c>
      <c r="J38" t="s">
        <v>3493</v>
      </c>
      <c r="K38">
        <v>66260</v>
      </c>
      <c r="L38" t="s">
        <v>85</v>
      </c>
      <c r="M38" t="s">
        <v>0</v>
      </c>
      <c r="N38" t="s">
        <v>3330</v>
      </c>
      <c r="O38" t="s">
        <v>3465</v>
      </c>
      <c r="P38" t="s">
        <v>425</v>
      </c>
      <c r="Q38" t="s">
        <v>3332</v>
      </c>
      <c r="R38" t="s">
        <v>3330</v>
      </c>
      <c r="S38">
        <v>72710</v>
      </c>
      <c r="T38" t="s">
        <v>3333</v>
      </c>
      <c r="U38" t="s">
        <v>1817</v>
      </c>
      <c r="W38" t="s">
        <v>3494</v>
      </c>
      <c r="Y38" s="194">
        <v>400</v>
      </c>
      <c r="AA38" s="194">
        <v>0</v>
      </c>
      <c r="AC38" s="194">
        <v>400</v>
      </c>
      <c r="AD38" s="194">
        <f t="shared" si="0"/>
        <v>8173.32</v>
      </c>
      <c r="AE38" s="194">
        <f>VLOOKUP(D38,'FACTURAS INGRESOS'!$I$487:$P$718,8,0)</f>
        <v>8173.32</v>
      </c>
      <c r="AF38" s="194">
        <f t="shared" si="1"/>
        <v>0</v>
      </c>
      <c r="AG38" t="s">
        <v>1820</v>
      </c>
      <c r="AH38" s="194">
        <v>20.433299999999999</v>
      </c>
      <c r="AK38" s="194">
        <v>400</v>
      </c>
      <c r="AV38">
        <v>1000000709182890</v>
      </c>
      <c r="AW38">
        <v>1000000701477000</v>
      </c>
      <c r="AX38" t="s">
        <v>3495</v>
      </c>
    </row>
    <row r="39" spans="4:50">
      <c r="D39" t="s">
        <v>2898</v>
      </c>
      <c r="E39" t="s">
        <v>3462</v>
      </c>
      <c r="F39">
        <v>898</v>
      </c>
      <c r="G39">
        <v>4</v>
      </c>
      <c r="H39" t="s">
        <v>3327</v>
      </c>
      <c r="I39" t="s">
        <v>3496</v>
      </c>
      <c r="J39" t="s">
        <v>3497</v>
      </c>
      <c r="K39">
        <v>66260</v>
      </c>
      <c r="L39" t="s">
        <v>85</v>
      </c>
      <c r="M39" t="s">
        <v>0</v>
      </c>
      <c r="N39" t="s">
        <v>3330</v>
      </c>
      <c r="O39" t="s">
        <v>3465</v>
      </c>
      <c r="P39" t="s">
        <v>425</v>
      </c>
      <c r="Q39" t="s">
        <v>3332</v>
      </c>
      <c r="R39" t="s">
        <v>3330</v>
      </c>
      <c r="S39">
        <v>72710</v>
      </c>
      <c r="T39" t="s">
        <v>3333</v>
      </c>
      <c r="U39" t="s">
        <v>1817</v>
      </c>
      <c r="W39" t="s">
        <v>3498</v>
      </c>
      <c r="Y39" s="194">
        <v>800</v>
      </c>
      <c r="AA39" s="194">
        <v>0</v>
      </c>
      <c r="AC39" s="194">
        <v>800</v>
      </c>
      <c r="AD39" s="194">
        <f t="shared" si="0"/>
        <v>16346.64</v>
      </c>
      <c r="AE39" s="194">
        <f>VLOOKUP(D39,'FACTURAS INGRESOS'!$I$487:$P$718,8,0)</f>
        <v>16346.64</v>
      </c>
      <c r="AF39" s="194">
        <f t="shared" si="1"/>
        <v>0</v>
      </c>
      <c r="AG39" t="s">
        <v>1820</v>
      </c>
      <c r="AH39" s="194">
        <v>20.433299999999999</v>
      </c>
      <c r="AK39" s="194">
        <v>800</v>
      </c>
      <c r="AV39">
        <v>1000000709182890</v>
      </c>
      <c r="AW39">
        <v>1000000701477000</v>
      </c>
      <c r="AX39" t="s">
        <v>3499</v>
      </c>
    </row>
    <row r="40" spans="4:50">
      <c r="D40" s="360" t="s">
        <v>3037</v>
      </c>
      <c r="E40" t="s">
        <v>3462</v>
      </c>
      <c r="F40">
        <v>899</v>
      </c>
      <c r="G40">
        <v>4</v>
      </c>
      <c r="H40" t="s">
        <v>3327</v>
      </c>
      <c r="I40" t="s">
        <v>3500</v>
      </c>
      <c r="J40" t="s">
        <v>3501</v>
      </c>
      <c r="K40">
        <v>66260</v>
      </c>
      <c r="L40" t="s">
        <v>85</v>
      </c>
      <c r="M40" t="s">
        <v>0</v>
      </c>
      <c r="N40" t="s">
        <v>3330</v>
      </c>
      <c r="O40" t="s">
        <v>3465</v>
      </c>
      <c r="P40" t="s">
        <v>425</v>
      </c>
      <c r="Q40" t="s">
        <v>3332</v>
      </c>
      <c r="R40" t="s">
        <v>3330</v>
      </c>
      <c r="S40">
        <v>72710</v>
      </c>
      <c r="T40" t="s">
        <v>3333</v>
      </c>
      <c r="U40" t="s">
        <v>1817</v>
      </c>
      <c r="W40" t="s">
        <v>3502</v>
      </c>
      <c r="Y40" s="194">
        <v>1800</v>
      </c>
      <c r="AA40" s="194">
        <v>0</v>
      </c>
      <c r="AC40" s="194">
        <v>1800</v>
      </c>
      <c r="AD40" s="194">
        <f t="shared" si="0"/>
        <v>36779.939999999995</v>
      </c>
      <c r="AE40" s="194">
        <f>VLOOKUP(D40,'FACTURAS INGRESOS'!$I$487:$P$718,8,0)</f>
        <v>36779.94</v>
      </c>
      <c r="AF40" s="194">
        <f t="shared" si="1"/>
        <v>0</v>
      </c>
      <c r="AG40" t="s">
        <v>1820</v>
      </c>
      <c r="AH40" s="194">
        <v>20.433299999999999</v>
      </c>
      <c r="AK40" s="194">
        <v>1800</v>
      </c>
      <c r="AV40">
        <v>1000000709182890</v>
      </c>
      <c r="AW40">
        <v>1000000701477000</v>
      </c>
      <c r="AX40" t="s">
        <v>3503</v>
      </c>
    </row>
    <row r="41" spans="4:50">
      <c r="D41" t="s">
        <v>2966</v>
      </c>
      <c r="E41" t="s">
        <v>3462</v>
      </c>
      <c r="F41">
        <v>900</v>
      </c>
      <c r="G41">
        <v>4</v>
      </c>
      <c r="H41" t="s">
        <v>3327</v>
      </c>
      <c r="I41" t="s">
        <v>3504</v>
      </c>
      <c r="J41" t="s">
        <v>3505</v>
      </c>
      <c r="K41">
        <v>66260</v>
      </c>
      <c r="L41" t="s">
        <v>85</v>
      </c>
      <c r="M41" t="s">
        <v>0</v>
      </c>
      <c r="N41" t="s">
        <v>3330</v>
      </c>
      <c r="O41" t="s">
        <v>3465</v>
      </c>
      <c r="P41" t="s">
        <v>425</v>
      </c>
      <c r="Q41" t="s">
        <v>3332</v>
      </c>
      <c r="R41" t="s">
        <v>3330</v>
      </c>
      <c r="S41">
        <v>72710</v>
      </c>
      <c r="T41" t="s">
        <v>3333</v>
      </c>
      <c r="U41" t="s">
        <v>1817</v>
      </c>
      <c r="W41" t="s">
        <v>3506</v>
      </c>
      <c r="Y41" s="194">
        <v>1250</v>
      </c>
      <c r="AA41" s="194">
        <v>0</v>
      </c>
      <c r="AC41" s="194">
        <v>1250</v>
      </c>
      <c r="AD41" s="194">
        <f t="shared" si="0"/>
        <v>25541.625</v>
      </c>
      <c r="AE41" s="194">
        <f>VLOOKUP(D41,'FACTURAS INGRESOS'!$I$487:$P$718,8,0)</f>
        <v>25541.63</v>
      </c>
      <c r="AF41" s="194">
        <f t="shared" si="1"/>
        <v>-5.0000000010186341E-3</v>
      </c>
      <c r="AG41" t="s">
        <v>1820</v>
      </c>
      <c r="AH41" s="194">
        <v>20.433299999999999</v>
      </c>
      <c r="AK41" s="194">
        <v>1250</v>
      </c>
      <c r="AV41">
        <v>1000000709182890</v>
      </c>
      <c r="AW41">
        <v>1000000701477000</v>
      </c>
      <c r="AX41" t="s">
        <v>3507</v>
      </c>
    </row>
    <row r="42" spans="4:50">
      <c r="D42" t="s">
        <v>2799</v>
      </c>
      <c r="E42" t="s">
        <v>3462</v>
      </c>
      <c r="F42">
        <v>901</v>
      </c>
      <c r="G42">
        <v>4</v>
      </c>
      <c r="H42" t="s">
        <v>3327</v>
      </c>
      <c r="I42" t="s">
        <v>3508</v>
      </c>
      <c r="J42" t="s">
        <v>3509</v>
      </c>
      <c r="K42">
        <v>66260</v>
      </c>
      <c r="L42" t="s">
        <v>85</v>
      </c>
      <c r="M42" t="s">
        <v>0</v>
      </c>
      <c r="N42" t="s">
        <v>3330</v>
      </c>
      <c r="O42" t="s">
        <v>3465</v>
      </c>
      <c r="P42" t="s">
        <v>425</v>
      </c>
      <c r="Q42" t="s">
        <v>3332</v>
      </c>
      <c r="R42" t="s">
        <v>3330</v>
      </c>
      <c r="S42">
        <v>72710</v>
      </c>
      <c r="T42" t="s">
        <v>3333</v>
      </c>
      <c r="U42" t="s">
        <v>1817</v>
      </c>
      <c r="W42" t="s">
        <v>3510</v>
      </c>
      <c r="Y42" s="194">
        <v>50</v>
      </c>
      <c r="AA42" s="194">
        <v>0</v>
      </c>
      <c r="AC42" s="194">
        <v>50</v>
      </c>
      <c r="AD42" s="194">
        <f t="shared" si="0"/>
        <v>1021.665</v>
      </c>
      <c r="AE42" s="194">
        <f>VLOOKUP(D42,'FACTURAS INGRESOS'!$I$487:$P$718,8,0)</f>
        <v>1021.67</v>
      </c>
      <c r="AF42" s="194">
        <f t="shared" si="1"/>
        <v>-4.9999999999954525E-3</v>
      </c>
      <c r="AG42" t="s">
        <v>1820</v>
      </c>
      <c r="AH42" s="194">
        <v>20.433299999999999</v>
      </c>
      <c r="AK42" s="194">
        <v>50</v>
      </c>
      <c r="AV42">
        <v>1000000709182890</v>
      </c>
      <c r="AW42">
        <v>1000000701477000</v>
      </c>
      <c r="AX42" t="s">
        <v>3511</v>
      </c>
    </row>
    <row r="43" spans="4:50">
      <c r="D43" t="s">
        <v>3512</v>
      </c>
      <c r="E43" t="s">
        <v>3462</v>
      </c>
      <c r="F43">
        <v>902</v>
      </c>
      <c r="G43">
        <v>4</v>
      </c>
      <c r="H43" t="s">
        <v>3327</v>
      </c>
      <c r="I43" t="s">
        <v>3513</v>
      </c>
      <c r="J43" t="s">
        <v>3514</v>
      </c>
      <c r="K43">
        <v>66260</v>
      </c>
      <c r="L43" t="s">
        <v>85</v>
      </c>
      <c r="M43" t="s">
        <v>0</v>
      </c>
      <c r="N43" t="s">
        <v>3330</v>
      </c>
      <c r="O43" t="s">
        <v>3465</v>
      </c>
      <c r="P43" t="s">
        <v>425</v>
      </c>
      <c r="Q43" t="s">
        <v>3332</v>
      </c>
      <c r="R43" t="s">
        <v>3330</v>
      </c>
      <c r="S43">
        <v>72710</v>
      </c>
      <c r="T43" t="s">
        <v>3333</v>
      </c>
      <c r="U43" t="s">
        <v>1817</v>
      </c>
      <c r="W43" t="s">
        <v>3515</v>
      </c>
      <c r="Y43" s="194">
        <v>350</v>
      </c>
      <c r="AA43" s="194">
        <v>0</v>
      </c>
      <c r="AC43" s="194">
        <v>350</v>
      </c>
      <c r="AD43" s="363">
        <f t="shared" si="0"/>
        <v>7151.6549999999997</v>
      </c>
      <c r="AE43" s="194" t="e">
        <f>VLOOKUP(D43,'FACTURAS INGRESOS'!$I$487:$P$718,8,0)</f>
        <v>#N/A</v>
      </c>
      <c r="AF43" s="362" t="e">
        <f t="shared" si="1"/>
        <v>#N/A</v>
      </c>
      <c r="AG43" t="s">
        <v>1820</v>
      </c>
      <c r="AH43" s="194">
        <v>20.433299999999999</v>
      </c>
      <c r="AK43" s="194">
        <v>350</v>
      </c>
      <c r="AV43">
        <v>1000000709182890</v>
      </c>
      <c r="AW43">
        <v>1000000701477000</v>
      </c>
      <c r="AX43" t="s">
        <v>3516</v>
      </c>
    </row>
    <row r="44" spans="4:50">
      <c r="D44" t="s">
        <v>2819</v>
      </c>
      <c r="E44" t="s">
        <v>3462</v>
      </c>
      <c r="F44">
        <v>903</v>
      </c>
      <c r="G44">
        <v>4</v>
      </c>
      <c r="H44" t="s">
        <v>3327</v>
      </c>
      <c r="I44" t="s">
        <v>3517</v>
      </c>
      <c r="J44" t="s">
        <v>3518</v>
      </c>
      <c r="K44">
        <v>66260</v>
      </c>
      <c r="L44" t="s">
        <v>85</v>
      </c>
      <c r="M44" t="s">
        <v>0</v>
      </c>
      <c r="N44" t="s">
        <v>3330</v>
      </c>
      <c r="O44" t="s">
        <v>3465</v>
      </c>
      <c r="P44" t="s">
        <v>425</v>
      </c>
      <c r="Q44" t="s">
        <v>3332</v>
      </c>
      <c r="R44" t="s">
        <v>3330</v>
      </c>
      <c r="S44">
        <v>72710</v>
      </c>
      <c r="T44" t="s">
        <v>3333</v>
      </c>
      <c r="U44" t="s">
        <v>1817</v>
      </c>
      <c r="W44" t="s">
        <v>3519</v>
      </c>
      <c r="Y44" s="194">
        <v>80</v>
      </c>
      <c r="AA44" s="194">
        <v>0</v>
      </c>
      <c r="AC44" s="194">
        <v>80</v>
      </c>
      <c r="AD44" s="194">
        <f t="shared" si="0"/>
        <v>1634.664</v>
      </c>
      <c r="AE44" s="194">
        <f>VLOOKUP(D44,'FACTURAS INGRESOS'!$I$487:$P$718,8,0)</f>
        <v>1634.66</v>
      </c>
      <c r="AF44" s="194">
        <f t="shared" si="1"/>
        <v>3.9999999999054126E-3</v>
      </c>
      <c r="AG44" t="s">
        <v>1820</v>
      </c>
      <c r="AH44" s="194">
        <v>20.433299999999999</v>
      </c>
      <c r="AK44" s="194">
        <v>80</v>
      </c>
      <c r="AV44">
        <v>1000000709182890</v>
      </c>
      <c r="AW44">
        <v>1000000701477000</v>
      </c>
      <c r="AX44" t="s">
        <v>3520</v>
      </c>
    </row>
    <row r="45" spans="4:50">
      <c r="D45" t="s">
        <v>3043</v>
      </c>
      <c r="E45" t="s">
        <v>3462</v>
      </c>
      <c r="F45">
        <v>904</v>
      </c>
      <c r="G45">
        <v>4</v>
      </c>
      <c r="H45" t="s">
        <v>3327</v>
      </c>
      <c r="I45" t="s">
        <v>3521</v>
      </c>
      <c r="J45" t="s">
        <v>3522</v>
      </c>
      <c r="K45">
        <v>66260</v>
      </c>
      <c r="L45" t="s">
        <v>85</v>
      </c>
      <c r="M45" t="s">
        <v>0</v>
      </c>
      <c r="N45" t="s">
        <v>3330</v>
      </c>
      <c r="O45" t="s">
        <v>3523</v>
      </c>
      <c r="P45" t="s">
        <v>2636</v>
      </c>
      <c r="Q45" t="s">
        <v>3524</v>
      </c>
      <c r="R45" t="s">
        <v>3525</v>
      </c>
      <c r="S45">
        <v>66260</v>
      </c>
      <c r="T45" t="s">
        <v>3333</v>
      </c>
      <c r="U45" t="s">
        <v>1817</v>
      </c>
      <c r="W45" t="s">
        <v>3526</v>
      </c>
      <c r="Y45" s="194">
        <v>1900</v>
      </c>
      <c r="AA45" s="194">
        <v>0</v>
      </c>
      <c r="AC45" s="194">
        <v>1900</v>
      </c>
      <c r="AD45" s="194">
        <f t="shared" si="0"/>
        <v>38823.269999999997</v>
      </c>
      <c r="AE45" s="194">
        <f>VLOOKUP(D45,'FACTURAS INGRESOS'!$I$487:$P$718,8,0)</f>
        <v>38823.269999999997</v>
      </c>
      <c r="AF45" s="194">
        <f t="shared" si="1"/>
        <v>0</v>
      </c>
      <c r="AG45" t="s">
        <v>1820</v>
      </c>
      <c r="AH45" s="194">
        <v>20.433299999999999</v>
      </c>
      <c r="AK45" s="194">
        <v>1900</v>
      </c>
      <c r="AV45">
        <v>1000000709182890</v>
      </c>
      <c r="AW45">
        <v>1000000701477000</v>
      </c>
      <c r="AX45" t="s">
        <v>3527</v>
      </c>
    </row>
    <row r="46" spans="4:50">
      <c r="D46" t="s">
        <v>3053</v>
      </c>
      <c r="E46" t="s">
        <v>3462</v>
      </c>
      <c r="F46">
        <v>905</v>
      </c>
      <c r="G46">
        <v>4</v>
      </c>
      <c r="H46" t="s">
        <v>3327</v>
      </c>
      <c r="I46" t="s">
        <v>3528</v>
      </c>
      <c r="J46" t="s">
        <v>3529</v>
      </c>
      <c r="K46">
        <v>66260</v>
      </c>
      <c r="L46" t="s">
        <v>85</v>
      </c>
      <c r="M46" t="s">
        <v>0</v>
      </c>
      <c r="N46" t="s">
        <v>3330</v>
      </c>
      <c r="O46" t="s">
        <v>3523</v>
      </c>
      <c r="P46" t="s">
        <v>2636</v>
      </c>
      <c r="Q46" t="s">
        <v>3524</v>
      </c>
      <c r="R46" t="s">
        <v>3525</v>
      </c>
      <c r="S46">
        <v>66260</v>
      </c>
      <c r="T46" t="s">
        <v>3333</v>
      </c>
      <c r="U46" t="s">
        <v>1817</v>
      </c>
      <c r="W46" t="s">
        <v>3530</v>
      </c>
      <c r="Y46" s="194">
        <v>1900</v>
      </c>
      <c r="AA46" s="194">
        <v>0</v>
      </c>
      <c r="AC46" s="194">
        <v>1900</v>
      </c>
      <c r="AD46" s="194">
        <f t="shared" si="0"/>
        <v>38823.269999999997</v>
      </c>
      <c r="AE46" s="194">
        <f>VLOOKUP(D46,'FACTURAS INGRESOS'!$I$487:$P$718,8,0)</f>
        <v>38823.269999999997</v>
      </c>
      <c r="AF46" s="194">
        <f t="shared" si="1"/>
        <v>0</v>
      </c>
      <c r="AG46" t="s">
        <v>1820</v>
      </c>
      <c r="AH46" s="194">
        <v>20.433299999999999</v>
      </c>
      <c r="AK46" s="194">
        <v>1900</v>
      </c>
      <c r="AV46">
        <v>1000000709182890</v>
      </c>
      <c r="AW46">
        <v>1000000701477000</v>
      </c>
      <c r="AX46" t="s">
        <v>3531</v>
      </c>
    </row>
    <row r="47" spans="4:50">
      <c r="D47" t="s">
        <v>3051</v>
      </c>
      <c r="E47" t="s">
        <v>3462</v>
      </c>
      <c r="F47">
        <v>906</v>
      </c>
      <c r="G47">
        <v>4</v>
      </c>
      <c r="H47" t="s">
        <v>3327</v>
      </c>
      <c r="I47" t="s">
        <v>3532</v>
      </c>
      <c r="J47" t="s">
        <v>3533</v>
      </c>
      <c r="K47">
        <v>66260</v>
      </c>
      <c r="L47" t="s">
        <v>85</v>
      </c>
      <c r="M47" t="s">
        <v>0</v>
      </c>
      <c r="N47" t="s">
        <v>3330</v>
      </c>
      <c r="O47" t="s">
        <v>3523</v>
      </c>
      <c r="P47" t="s">
        <v>2636</v>
      </c>
      <c r="Q47" t="s">
        <v>3524</v>
      </c>
      <c r="R47" t="s">
        <v>3525</v>
      </c>
      <c r="S47">
        <v>66260</v>
      </c>
      <c r="T47" t="s">
        <v>3333</v>
      </c>
      <c r="U47" t="s">
        <v>1817</v>
      </c>
      <c r="W47" t="s">
        <v>3534</v>
      </c>
      <c r="Y47" s="194">
        <v>1900</v>
      </c>
      <c r="AA47" s="194">
        <v>0</v>
      </c>
      <c r="AC47" s="194">
        <v>1900</v>
      </c>
      <c r="AD47" s="194">
        <f t="shared" si="0"/>
        <v>38823.269999999997</v>
      </c>
      <c r="AE47" s="194">
        <f>VLOOKUP(D47,'FACTURAS INGRESOS'!$I$487:$P$718,8,0)</f>
        <v>38823.269999999997</v>
      </c>
      <c r="AF47" s="194">
        <f t="shared" si="1"/>
        <v>0</v>
      </c>
      <c r="AG47" t="s">
        <v>1820</v>
      </c>
      <c r="AH47" s="194">
        <v>20.433299999999999</v>
      </c>
      <c r="AK47" s="194">
        <v>1900</v>
      </c>
      <c r="AV47">
        <v>1000000709182890</v>
      </c>
      <c r="AW47">
        <v>1000000701477000</v>
      </c>
      <c r="AX47" t="s">
        <v>3535</v>
      </c>
    </row>
    <row r="48" spans="4:50">
      <c r="D48" t="s">
        <v>3059</v>
      </c>
      <c r="E48" t="s">
        <v>3462</v>
      </c>
      <c r="F48">
        <v>907</v>
      </c>
      <c r="G48">
        <v>4</v>
      </c>
      <c r="H48" t="s">
        <v>3327</v>
      </c>
      <c r="I48" t="s">
        <v>3536</v>
      </c>
      <c r="J48" t="s">
        <v>3537</v>
      </c>
      <c r="K48">
        <v>66260</v>
      </c>
      <c r="L48" t="s">
        <v>85</v>
      </c>
      <c r="M48" t="s">
        <v>0</v>
      </c>
      <c r="N48" t="s">
        <v>3330</v>
      </c>
      <c r="O48" t="s">
        <v>3523</v>
      </c>
      <c r="P48" t="s">
        <v>2636</v>
      </c>
      <c r="Q48" t="s">
        <v>3524</v>
      </c>
      <c r="R48" t="s">
        <v>3525</v>
      </c>
      <c r="S48">
        <v>66260</v>
      </c>
      <c r="T48" t="s">
        <v>3333</v>
      </c>
      <c r="U48" t="s">
        <v>1817</v>
      </c>
      <c r="W48" t="s">
        <v>3538</v>
      </c>
      <c r="Y48" s="194">
        <v>1900</v>
      </c>
      <c r="AA48" s="194">
        <v>0</v>
      </c>
      <c r="AC48" s="194">
        <v>1900</v>
      </c>
      <c r="AD48" s="194">
        <f t="shared" si="0"/>
        <v>38823.269999999997</v>
      </c>
      <c r="AE48" s="194">
        <f>VLOOKUP(D48,'FACTURAS INGRESOS'!$I$487:$P$718,8,0)</f>
        <v>38823.269999999997</v>
      </c>
      <c r="AF48" s="194">
        <f t="shared" si="1"/>
        <v>0</v>
      </c>
      <c r="AG48" t="s">
        <v>1820</v>
      </c>
      <c r="AH48" s="194">
        <v>20.433299999999999</v>
      </c>
      <c r="AK48" s="194">
        <v>1900</v>
      </c>
      <c r="AV48">
        <v>1000000709182890</v>
      </c>
      <c r="AW48">
        <v>1000000701477000</v>
      </c>
      <c r="AX48" t="s">
        <v>3539</v>
      </c>
    </row>
    <row r="49" spans="4:50">
      <c r="D49" t="s">
        <v>2991</v>
      </c>
      <c r="E49" t="s">
        <v>3462</v>
      </c>
      <c r="F49">
        <v>908</v>
      </c>
      <c r="G49">
        <v>4</v>
      </c>
      <c r="H49" t="s">
        <v>3327</v>
      </c>
      <c r="I49" t="s">
        <v>3540</v>
      </c>
      <c r="J49" t="s">
        <v>3541</v>
      </c>
      <c r="K49">
        <v>66260</v>
      </c>
      <c r="L49" t="s">
        <v>85</v>
      </c>
      <c r="M49" t="s">
        <v>0</v>
      </c>
      <c r="N49" t="s">
        <v>3330</v>
      </c>
      <c r="O49" t="s">
        <v>3523</v>
      </c>
      <c r="P49" t="s">
        <v>2636</v>
      </c>
      <c r="Q49" t="s">
        <v>3524</v>
      </c>
      <c r="R49" t="s">
        <v>3525</v>
      </c>
      <c r="S49">
        <v>66260</v>
      </c>
      <c r="T49" t="s">
        <v>3333</v>
      </c>
      <c r="U49" t="s">
        <v>1817</v>
      </c>
      <c r="W49" t="s">
        <v>3542</v>
      </c>
      <c r="Y49" s="194">
        <v>1450</v>
      </c>
      <c r="AA49" s="194">
        <v>0</v>
      </c>
      <c r="AC49" s="194">
        <v>1450</v>
      </c>
      <c r="AD49" s="194">
        <f t="shared" si="0"/>
        <v>29628.285</v>
      </c>
      <c r="AE49" s="194">
        <f>VLOOKUP(D49,'FACTURAS INGRESOS'!$I$487:$P$718,8,0)</f>
        <v>29628.29</v>
      </c>
      <c r="AF49" s="194">
        <f t="shared" si="1"/>
        <v>-5.0000000010186341E-3</v>
      </c>
      <c r="AG49" t="s">
        <v>1820</v>
      </c>
      <c r="AH49" s="194">
        <v>20.433299999999999</v>
      </c>
      <c r="AK49" s="194">
        <v>1450</v>
      </c>
      <c r="AV49">
        <v>1000000709182890</v>
      </c>
      <c r="AW49">
        <v>1000000701477000</v>
      </c>
      <c r="AX49" t="s">
        <v>3543</v>
      </c>
    </row>
    <row r="50" spans="4:50">
      <c r="D50" t="s">
        <v>3047</v>
      </c>
      <c r="E50" t="s">
        <v>3462</v>
      </c>
      <c r="F50">
        <v>909</v>
      </c>
      <c r="G50">
        <v>4</v>
      </c>
      <c r="H50" t="s">
        <v>3327</v>
      </c>
      <c r="I50" t="s">
        <v>3544</v>
      </c>
      <c r="J50" t="s">
        <v>3545</v>
      </c>
      <c r="K50">
        <v>66260</v>
      </c>
      <c r="L50" t="s">
        <v>85</v>
      </c>
      <c r="M50" t="s">
        <v>0</v>
      </c>
      <c r="N50" t="s">
        <v>3330</v>
      </c>
      <c r="O50" t="s">
        <v>3523</v>
      </c>
      <c r="P50" t="s">
        <v>2636</v>
      </c>
      <c r="Q50" t="s">
        <v>3524</v>
      </c>
      <c r="R50" t="s">
        <v>3525</v>
      </c>
      <c r="S50">
        <v>66260</v>
      </c>
      <c r="T50" t="s">
        <v>3333</v>
      </c>
      <c r="U50" t="s">
        <v>1817</v>
      </c>
      <c r="W50" t="s">
        <v>3546</v>
      </c>
      <c r="Y50" s="194">
        <v>1900</v>
      </c>
      <c r="AA50" s="194">
        <v>0</v>
      </c>
      <c r="AC50" s="194">
        <v>1900</v>
      </c>
      <c r="AD50" s="194">
        <f t="shared" si="0"/>
        <v>38823.269999999997</v>
      </c>
      <c r="AE50" s="194">
        <f>VLOOKUP(D50,'FACTURAS INGRESOS'!$I$487:$P$718,8,0)</f>
        <v>38823.269999999997</v>
      </c>
      <c r="AF50" s="194">
        <f t="shared" si="1"/>
        <v>0</v>
      </c>
      <c r="AG50" t="s">
        <v>1820</v>
      </c>
      <c r="AH50" s="194">
        <v>20.433299999999999</v>
      </c>
      <c r="AK50" s="194">
        <v>1900</v>
      </c>
      <c r="AV50">
        <v>1000000709182890</v>
      </c>
      <c r="AW50">
        <v>1000000701477000</v>
      </c>
      <c r="AX50" t="s">
        <v>3547</v>
      </c>
    </row>
    <row r="51" spans="4:50">
      <c r="D51" t="s">
        <v>2900</v>
      </c>
      <c r="E51" t="s">
        <v>3462</v>
      </c>
      <c r="F51">
        <v>910</v>
      </c>
      <c r="G51">
        <v>4</v>
      </c>
      <c r="H51" t="s">
        <v>3327</v>
      </c>
      <c r="I51" t="s">
        <v>3548</v>
      </c>
      <c r="J51" t="s">
        <v>3549</v>
      </c>
      <c r="K51">
        <v>66260</v>
      </c>
      <c r="L51" t="s">
        <v>85</v>
      </c>
      <c r="M51" t="s">
        <v>0</v>
      </c>
      <c r="N51" t="s">
        <v>3330</v>
      </c>
      <c r="O51" t="s">
        <v>3523</v>
      </c>
      <c r="P51" t="s">
        <v>2636</v>
      </c>
      <c r="Q51" t="s">
        <v>3524</v>
      </c>
      <c r="R51" t="s">
        <v>3525</v>
      </c>
      <c r="S51">
        <v>66260</v>
      </c>
      <c r="T51" t="s">
        <v>3333</v>
      </c>
      <c r="U51" t="s">
        <v>1817</v>
      </c>
      <c r="W51" t="s">
        <v>3550</v>
      </c>
      <c r="Y51" s="194">
        <v>800</v>
      </c>
      <c r="AA51" s="194">
        <v>0</v>
      </c>
      <c r="AC51" s="194">
        <v>800</v>
      </c>
      <c r="AD51" s="194">
        <f t="shared" si="0"/>
        <v>16346.64</v>
      </c>
      <c r="AE51" s="194">
        <f>VLOOKUP(D51,'FACTURAS INGRESOS'!$I$487:$P$718,8,0)</f>
        <v>16346.64</v>
      </c>
      <c r="AF51" s="194">
        <f t="shared" si="1"/>
        <v>0</v>
      </c>
      <c r="AG51" t="s">
        <v>1820</v>
      </c>
      <c r="AH51" s="194">
        <v>20.433299999999999</v>
      </c>
      <c r="AK51" s="194">
        <v>800</v>
      </c>
      <c r="AV51">
        <v>1000000709182890</v>
      </c>
      <c r="AW51">
        <v>1000000701477000</v>
      </c>
      <c r="AX51" t="s">
        <v>3551</v>
      </c>
    </row>
    <row r="52" spans="4:50">
      <c r="D52" t="s">
        <v>2957</v>
      </c>
      <c r="E52" t="s">
        <v>3462</v>
      </c>
      <c r="F52">
        <v>911</v>
      </c>
      <c r="G52">
        <v>4</v>
      </c>
      <c r="H52" t="s">
        <v>3327</v>
      </c>
      <c r="I52" t="s">
        <v>3552</v>
      </c>
      <c r="J52" t="s">
        <v>3553</v>
      </c>
      <c r="K52">
        <v>66260</v>
      </c>
      <c r="L52" t="s">
        <v>85</v>
      </c>
      <c r="M52" t="s">
        <v>0</v>
      </c>
      <c r="N52" t="s">
        <v>3330</v>
      </c>
      <c r="O52" t="s">
        <v>3523</v>
      </c>
      <c r="P52" t="s">
        <v>2636</v>
      </c>
      <c r="Q52" t="s">
        <v>3524</v>
      </c>
      <c r="R52" t="s">
        <v>3525</v>
      </c>
      <c r="S52">
        <v>66260</v>
      </c>
      <c r="T52" t="s">
        <v>3333</v>
      </c>
      <c r="U52" t="s">
        <v>1817</v>
      </c>
      <c r="W52" t="s">
        <v>3554</v>
      </c>
      <c r="Y52" s="194">
        <v>1200</v>
      </c>
      <c r="AA52" s="194">
        <v>0</v>
      </c>
      <c r="AC52" s="194">
        <v>1200</v>
      </c>
      <c r="AD52" s="194">
        <f t="shared" si="0"/>
        <v>24519.96</v>
      </c>
      <c r="AE52" s="194">
        <f>VLOOKUP(D52,'FACTURAS INGRESOS'!$I$487:$P$718,8,0)</f>
        <v>24519.96</v>
      </c>
      <c r="AF52" s="194">
        <f t="shared" si="1"/>
        <v>0</v>
      </c>
      <c r="AG52" t="s">
        <v>1820</v>
      </c>
      <c r="AH52" s="194">
        <v>20.433299999999999</v>
      </c>
      <c r="AK52" s="194">
        <v>1200</v>
      </c>
      <c r="AV52">
        <v>1000000709182890</v>
      </c>
      <c r="AW52">
        <v>1000000701477000</v>
      </c>
      <c r="AX52" t="s">
        <v>3555</v>
      </c>
    </row>
    <row r="53" spans="4:50">
      <c r="D53" t="s">
        <v>3057</v>
      </c>
      <c r="E53" t="s">
        <v>3462</v>
      </c>
      <c r="F53">
        <v>912</v>
      </c>
      <c r="G53">
        <v>4</v>
      </c>
      <c r="H53" t="s">
        <v>3327</v>
      </c>
      <c r="I53" t="s">
        <v>3556</v>
      </c>
      <c r="J53" t="s">
        <v>3557</v>
      </c>
      <c r="K53">
        <v>66260</v>
      </c>
      <c r="L53" t="s">
        <v>85</v>
      </c>
      <c r="M53" t="s">
        <v>0</v>
      </c>
      <c r="N53" t="s">
        <v>3330</v>
      </c>
      <c r="O53" t="s">
        <v>3523</v>
      </c>
      <c r="P53" t="s">
        <v>2636</v>
      </c>
      <c r="Q53" t="s">
        <v>3524</v>
      </c>
      <c r="R53" t="s">
        <v>3525</v>
      </c>
      <c r="S53">
        <v>66260</v>
      </c>
      <c r="T53" t="s">
        <v>3333</v>
      </c>
      <c r="U53" t="s">
        <v>1817</v>
      </c>
      <c r="W53" t="s">
        <v>3558</v>
      </c>
      <c r="Y53" s="194">
        <v>1900</v>
      </c>
      <c r="AA53" s="194">
        <v>0</v>
      </c>
      <c r="AC53" s="194">
        <v>1900</v>
      </c>
      <c r="AD53" s="194">
        <f t="shared" si="0"/>
        <v>38823.269999999997</v>
      </c>
      <c r="AE53" s="194">
        <f>VLOOKUP(D53,'FACTURAS INGRESOS'!$I$487:$P$718,8,0)</f>
        <v>38823.269999999997</v>
      </c>
      <c r="AF53" s="194">
        <f t="shared" si="1"/>
        <v>0</v>
      </c>
      <c r="AG53" t="s">
        <v>1820</v>
      </c>
      <c r="AH53" s="194">
        <v>20.433299999999999</v>
      </c>
      <c r="AK53" s="194">
        <v>1900</v>
      </c>
      <c r="AV53">
        <v>1000000709182890</v>
      </c>
      <c r="AW53">
        <v>1000000701477000</v>
      </c>
      <c r="AX53" t="s">
        <v>3559</v>
      </c>
    </row>
    <row r="54" spans="4:50">
      <c r="D54" t="s">
        <v>3049</v>
      </c>
      <c r="E54" t="s">
        <v>3462</v>
      </c>
      <c r="F54">
        <v>913</v>
      </c>
      <c r="G54">
        <v>4</v>
      </c>
      <c r="H54" t="s">
        <v>3327</v>
      </c>
      <c r="I54" t="s">
        <v>3560</v>
      </c>
      <c r="J54" t="s">
        <v>3561</v>
      </c>
      <c r="K54">
        <v>66260</v>
      </c>
      <c r="L54" t="s">
        <v>85</v>
      </c>
      <c r="M54" t="s">
        <v>0</v>
      </c>
      <c r="N54" t="s">
        <v>3330</v>
      </c>
      <c r="O54" t="s">
        <v>3523</v>
      </c>
      <c r="P54" t="s">
        <v>2636</v>
      </c>
      <c r="Q54" t="s">
        <v>3524</v>
      </c>
      <c r="R54" t="s">
        <v>3525</v>
      </c>
      <c r="S54">
        <v>66260</v>
      </c>
      <c r="T54" t="s">
        <v>3333</v>
      </c>
      <c r="U54" t="s">
        <v>1817</v>
      </c>
      <c r="W54" t="s">
        <v>3562</v>
      </c>
      <c r="Y54" s="194">
        <v>1900</v>
      </c>
      <c r="AA54" s="194">
        <v>0</v>
      </c>
      <c r="AC54" s="194">
        <v>1900</v>
      </c>
      <c r="AD54" s="194">
        <f t="shared" si="0"/>
        <v>38823.269999999997</v>
      </c>
      <c r="AE54" s="194">
        <f>VLOOKUP(D54,'FACTURAS INGRESOS'!$I$487:$P$718,8,0)</f>
        <v>38823.269999999997</v>
      </c>
      <c r="AF54" s="194">
        <f t="shared" si="1"/>
        <v>0</v>
      </c>
      <c r="AG54" t="s">
        <v>1820</v>
      </c>
      <c r="AH54" s="194">
        <v>20.433299999999999</v>
      </c>
      <c r="AK54" s="194">
        <v>1900</v>
      </c>
      <c r="AV54">
        <v>1000000709182890</v>
      </c>
      <c r="AW54">
        <v>1000000701477000</v>
      </c>
      <c r="AX54" t="s">
        <v>3563</v>
      </c>
    </row>
    <row r="55" spans="4:50">
      <c r="D55" t="s">
        <v>3045</v>
      </c>
      <c r="E55" t="s">
        <v>3462</v>
      </c>
      <c r="F55">
        <v>914</v>
      </c>
      <c r="G55">
        <v>4</v>
      </c>
      <c r="H55" t="s">
        <v>3327</v>
      </c>
      <c r="I55" t="s">
        <v>3564</v>
      </c>
      <c r="J55" t="s">
        <v>3565</v>
      </c>
      <c r="K55">
        <v>66260</v>
      </c>
      <c r="L55" t="s">
        <v>85</v>
      </c>
      <c r="M55" t="s">
        <v>0</v>
      </c>
      <c r="N55" t="s">
        <v>3330</v>
      </c>
      <c r="O55" t="s">
        <v>3523</v>
      </c>
      <c r="P55" t="s">
        <v>2636</v>
      </c>
      <c r="Q55" t="s">
        <v>3524</v>
      </c>
      <c r="R55" t="s">
        <v>3525</v>
      </c>
      <c r="S55">
        <v>66260</v>
      </c>
      <c r="T55" t="s">
        <v>3333</v>
      </c>
      <c r="U55" t="s">
        <v>1817</v>
      </c>
      <c r="W55" t="s">
        <v>3566</v>
      </c>
      <c r="Y55" s="194">
        <v>1900</v>
      </c>
      <c r="AA55" s="194">
        <v>0</v>
      </c>
      <c r="AC55" s="194">
        <v>1900</v>
      </c>
      <c r="AD55" s="194">
        <f t="shared" si="0"/>
        <v>38823.269999999997</v>
      </c>
      <c r="AE55" s="194">
        <f>VLOOKUP(D55,'FACTURAS INGRESOS'!$I$487:$P$718,8,0)</f>
        <v>38823.269999999997</v>
      </c>
      <c r="AF55" s="194">
        <f t="shared" si="1"/>
        <v>0</v>
      </c>
      <c r="AG55" t="s">
        <v>1820</v>
      </c>
      <c r="AH55" s="194">
        <v>20.433299999999999</v>
      </c>
      <c r="AK55" s="194">
        <v>1900</v>
      </c>
      <c r="AV55">
        <v>1000000709182890</v>
      </c>
      <c r="AW55">
        <v>1000000701477000</v>
      </c>
      <c r="AX55" t="s">
        <v>3567</v>
      </c>
    </row>
    <row r="56" spans="4:50">
      <c r="D56" t="s">
        <v>3063</v>
      </c>
      <c r="E56" t="s">
        <v>3462</v>
      </c>
      <c r="F56">
        <v>915</v>
      </c>
      <c r="G56">
        <v>4</v>
      </c>
      <c r="H56" t="s">
        <v>3327</v>
      </c>
      <c r="I56" t="s">
        <v>3568</v>
      </c>
      <c r="J56" t="s">
        <v>3569</v>
      </c>
      <c r="K56">
        <v>66260</v>
      </c>
      <c r="L56" t="s">
        <v>85</v>
      </c>
      <c r="M56" t="s">
        <v>0</v>
      </c>
      <c r="N56" t="s">
        <v>3330</v>
      </c>
      <c r="O56" t="s">
        <v>3523</v>
      </c>
      <c r="P56" t="s">
        <v>2636</v>
      </c>
      <c r="Q56" t="s">
        <v>3524</v>
      </c>
      <c r="R56" t="s">
        <v>3525</v>
      </c>
      <c r="S56">
        <v>66260</v>
      </c>
      <c r="T56" t="s">
        <v>3333</v>
      </c>
      <c r="U56" t="s">
        <v>1817</v>
      </c>
      <c r="W56" t="s">
        <v>3570</v>
      </c>
      <c r="Y56" s="194">
        <v>1980</v>
      </c>
      <c r="AA56" s="194">
        <v>0</v>
      </c>
      <c r="AC56" s="194">
        <v>1980</v>
      </c>
      <c r="AD56" s="194">
        <f t="shared" si="0"/>
        <v>40457.934000000001</v>
      </c>
      <c r="AE56" s="194">
        <f>VLOOKUP(D56,'FACTURAS INGRESOS'!$I$487:$P$718,8,0)</f>
        <v>40457.93</v>
      </c>
      <c r="AF56" s="194">
        <f t="shared" si="1"/>
        <v>4.0000000008149073E-3</v>
      </c>
      <c r="AG56" t="s">
        <v>1820</v>
      </c>
      <c r="AH56" s="194">
        <v>20.433299999999999</v>
      </c>
      <c r="AK56" s="194">
        <v>1980</v>
      </c>
      <c r="AV56">
        <v>1000000709182890</v>
      </c>
      <c r="AW56">
        <v>1000000701477000</v>
      </c>
      <c r="AX56" t="s">
        <v>3571</v>
      </c>
    </row>
    <row r="57" spans="4:50">
      <c r="D57" t="s">
        <v>3055</v>
      </c>
      <c r="E57" t="s">
        <v>3462</v>
      </c>
      <c r="F57">
        <v>916</v>
      </c>
      <c r="G57">
        <v>4</v>
      </c>
      <c r="H57" t="s">
        <v>3327</v>
      </c>
      <c r="I57" t="s">
        <v>3572</v>
      </c>
      <c r="J57" t="s">
        <v>3573</v>
      </c>
      <c r="K57">
        <v>66260</v>
      </c>
      <c r="L57" t="s">
        <v>85</v>
      </c>
      <c r="M57" t="s">
        <v>0</v>
      </c>
      <c r="N57" t="s">
        <v>3330</v>
      </c>
      <c r="O57" t="s">
        <v>3523</v>
      </c>
      <c r="P57" t="s">
        <v>2636</v>
      </c>
      <c r="Q57" t="s">
        <v>3524</v>
      </c>
      <c r="R57" t="s">
        <v>3525</v>
      </c>
      <c r="S57">
        <v>66260</v>
      </c>
      <c r="T57" t="s">
        <v>3333</v>
      </c>
      <c r="U57" t="s">
        <v>1817</v>
      </c>
      <c r="W57" t="s">
        <v>3574</v>
      </c>
      <c r="Y57" s="194">
        <v>1900</v>
      </c>
      <c r="AA57" s="194">
        <v>0</v>
      </c>
      <c r="AC57" s="194">
        <v>1900</v>
      </c>
      <c r="AD57" s="194">
        <f t="shared" si="0"/>
        <v>38823.269999999997</v>
      </c>
      <c r="AE57" s="194">
        <f>VLOOKUP(D57,'FACTURAS INGRESOS'!$I$487:$P$718,8,0)</f>
        <v>38823.269999999997</v>
      </c>
      <c r="AF57" s="194">
        <f t="shared" si="1"/>
        <v>0</v>
      </c>
      <c r="AG57" t="s">
        <v>1820</v>
      </c>
      <c r="AH57" s="194">
        <v>20.433299999999999</v>
      </c>
      <c r="AK57" s="194">
        <v>1900</v>
      </c>
      <c r="AV57">
        <v>1000000709182890</v>
      </c>
      <c r="AW57">
        <v>1000000701477000</v>
      </c>
      <c r="AX57" t="s">
        <v>3575</v>
      </c>
    </row>
    <row r="58" spans="4:50">
      <c r="D58" t="s">
        <v>3576</v>
      </c>
      <c r="E58" t="s">
        <v>3462</v>
      </c>
      <c r="F58">
        <v>917</v>
      </c>
      <c r="G58">
        <v>4</v>
      </c>
      <c r="H58" t="s">
        <v>3327</v>
      </c>
      <c r="I58" t="s">
        <v>3577</v>
      </c>
      <c r="J58" t="s">
        <v>3578</v>
      </c>
      <c r="K58">
        <v>66260</v>
      </c>
      <c r="L58" t="s">
        <v>85</v>
      </c>
      <c r="M58" t="s">
        <v>0</v>
      </c>
      <c r="N58" t="s">
        <v>3330</v>
      </c>
      <c r="O58" t="s">
        <v>3523</v>
      </c>
      <c r="P58" t="s">
        <v>2636</v>
      </c>
      <c r="Q58" t="s">
        <v>3524</v>
      </c>
      <c r="R58" t="s">
        <v>3525</v>
      </c>
      <c r="S58">
        <v>66260</v>
      </c>
      <c r="T58" t="s">
        <v>3333</v>
      </c>
      <c r="U58" t="s">
        <v>1817</v>
      </c>
      <c r="W58" t="s">
        <v>3579</v>
      </c>
      <c r="Y58" s="194">
        <v>1100</v>
      </c>
      <c r="AA58" s="194">
        <v>0</v>
      </c>
      <c r="AC58" s="194">
        <v>1100</v>
      </c>
      <c r="AD58" s="363">
        <f t="shared" si="0"/>
        <v>22476.629999999997</v>
      </c>
      <c r="AE58" s="194" t="e">
        <f>VLOOKUP(D58,'FACTURAS INGRESOS'!$I$487:$P$718,8,0)</f>
        <v>#N/A</v>
      </c>
      <c r="AF58" s="362" t="e">
        <f t="shared" si="1"/>
        <v>#N/A</v>
      </c>
      <c r="AG58" t="s">
        <v>1820</v>
      </c>
      <c r="AH58" s="194">
        <v>20.433299999999999</v>
      </c>
      <c r="AK58" s="194">
        <v>1100</v>
      </c>
      <c r="AV58">
        <v>1000000709182890</v>
      </c>
      <c r="AW58">
        <v>1000000701477000</v>
      </c>
      <c r="AX58" t="s">
        <v>3580</v>
      </c>
    </row>
    <row r="59" spans="4:50">
      <c r="D59" t="s">
        <v>3581</v>
      </c>
      <c r="E59" t="s">
        <v>3462</v>
      </c>
      <c r="F59">
        <v>918</v>
      </c>
      <c r="G59">
        <v>4</v>
      </c>
      <c r="H59" t="s">
        <v>3327</v>
      </c>
      <c r="I59" t="s">
        <v>3582</v>
      </c>
      <c r="J59" t="s">
        <v>3583</v>
      </c>
      <c r="K59">
        <v>66260</v>
      </c>
      <c r="L59" t="s">
        <v>85</v>
      </c>
      <c r="M59" t="s">
        <v>0</v>
      </c>
      <c r="N59" t="s">
        <v>3330</v>
      </c>
      <c r="O59" t="s">
        <v>3523</v>
      </c>
      <c r="P59" t="s">
        <v>2636</v>
      </c>
      <c r="Q59" t="s">
        <v>3524</v>
      </c>
      <c r="R59" t="s">
        <v>3525</v>
      </c>
      <c r="S59">
        <v>66260</v>
      </c>
      <c r="T59" t="s">
        <v>3333</v>
      </c>
      <c r="U59" t="s">
        <v>1817</v>
      </c>
      <c r="W59" t="s">
        <v>3584</v>
      </c>
      <c r="Y59" s="194">
        <v>550</v>
      </c>
      <c r="AA59" s="194">
        <v>0</v>
      </c>
      <c r="AC59" s="194">
        <v>550</v>
      </c>
      <c r="AD59" s="363">
        <f t="shared" si="0"/>
        <v>11238.314999999999</v>
      </c>
      <c r="AE59" s="194" t="e">
        <f>VLOOKUP(D59,'FACTURAS INGRESOS'!$I$487:$P$718,8,0)</f>
        <v>#N/A</v>
      </c>
      <c r="AF59" s="362" t="e">
        <f t="shared" si="1"/>
        <v>#N/A</v>
      </c>
      <c r="AG59" t="s">
        <v>1820</v>
      </c>
      <c r="AH59" s="194">
        <v>20.433299999999999</v>
      </c>
      <c r="AK59" s="194">
        <v>550</v>
      </c>
      <c r="AV59">
        <v>1000000709182890</v>
      </c>
      <c r="AW59">
        <v>1000000701477000</v>
      </c>
      <c r="AX59" t="s">
        <v>3585</v>
      </c>
    </row>
    <row r="60" spans="4:50">
      <c r="D60" t="s">
        <v>2918</v>
      </c>
      <c r="E60" t="s">
        <v>3462</v>
      </c>
      <c r="F60">
        <v>919</v>
      </c>
      <c r="G60">
        <v>4</v>
      </c>
      <c r="H60" t="s">
        <v>3327</v>
      </c>
      <c r="I60" t="s">
        <v>3586</v>
      </c>
      <c r="J60" t="s">
        <v>3587</v>
      </c>
      <c r="K60">
        <v>66260</v>
      </c>
      <c r="L60" t="s">
        <v>85</v>
      </c>
      <c r="M60" t="s">
        <v>0</v>
      </c>
      <c r="N60" t="s">
        <v>3330</v>
      </c>
      <c r="O60" t="s">
        <v>3523</v>
      </c>
      <c r="P60" t="s">
        <v>2636</v>
      </c>
      <c r="Q60" t="s">
        <v>3524</v>
      </c>
      <c r="R60" t="s">
        <v>3525</v>
      </c>
      <c r="S60">
        <v>66260</v>
      </c>
      <c r="T60" t="s">
        <v>3333</v>
      </c>
      <c r="U60" t="s">
        <v>1817</v>
      </c>
      <c r="W60" t="s">
        <v>3588</v>
      </c>
      <c r="Y60" s="194">
        <v>890</v>
      </c>
      <c r="AA60" s="194">
        <v>0</v>
      </c>
      <c r="AC60" s="194">
        <v>890</v>
      </c>
      <c r="AD60" s="194">
        <f t="shared" si="0"/>
        <v>18185.636999999999</v>
      </c>
      <c r="AE60" s="194">
        <f>VLOOKUP(D60,'FACTURAS INGRESOS'!$I$487:$P$718,8,0)</f>
        <v>18185.64</v>
      </c>
      <c r="AF60" s="194">
        <f t="shared" si="1"/>
        <v>-3.0000000006111804E-3</v>
      </c>
      <c r="AG60" t="s">
        <v>1820</v>
      </c>
      <c r="AH60" s="194">
        <v>20.433299999999999</v>
      </c>
      <c r="AK60" s="194">
        <v>890</v>
      </c>
      <c r="AV60">
        <v>1000000709182890</v>
      </c>
      <c r="AW60">
        <v>1000000701477000</v>
      </c>
      <c r="AX60" t="s">
        <v>3589</v>
      </c>
    </row>
    <row r="61" spans="4:50">
      <c r="D61" t="s">
        <v>3590</v>
      </c>
      <c r="E61" t="s">
        <v>3462</v>
      </c>
      <c r="F61">
        <v>920</v>
      </c>
      <c r="G61">
        <v>4</v>
      </c>
      <c r="H61" t="s">
        <v>3327</v>
      </c>
      <c r="I61" t="s">
        <v>3591</v>
      </c>
      <c r="J61" t="s">
        <v>3592</v>
      </c>
      <c r="K61">
        <v>66260</v>
      </c>
      <c r="L61" t="s">
        <v>85</v>
      </c>
      <c r="M61" t="s">
        <v>0</v>
      </c>
      <c r="N61" t="s">
        <v>3330</v>
      </c>
      <c r="O61" t="s">
        <v>3523</v>
      </c>
      <c r="P61" t="s">
        <v>2636</v>
      </c>
      <c r="Q61" t="s">
        <v>3524</v>
      </c>
      <c r="R61" t="s">
        <v>3525</v>
      </c>
      <c r="S61">
        <v>66260</v>
      </c>
      <c r="T61" t="s">
        <v>3333</v>
      </c>
      <c r="U61" t="s">
        <v>1817</v>
      </c>
      <c r="W61" t="s">
        <v>3593</v>
      </c>
      <c r="Y61" s="194">
        <v>520</v>
      </c>
      <c r="AA61" s="194">
        <v>0</v>
      </c>
      <c r="AC61" s="194">
        <v>520</v>
      </c>
      <c r="AD61" s="363">
        <f t="shared" si="0"/>
        <v>10625.315999999999</v>
      </c>
      <c r="AE61" s="194" t="e">
        <f>VLOOKUP(D61,'FACTURAS INGRESOS'!$I$487:$P$718,8,0)</f>
        <v>#N/A</v>
      </c>
      <c r="AF61" s="362" t="e">
        <f t="shared" si="1"/>
        <v>#N/A</v>
      </c>
      <c r="AG61" t="s">
        <v>1820</v>
      </c>
      <c r="AH61" s="194">
        <v>20.433299999999999</v>
      </c>
      <c r="AK61" s="194">
        <v>520</v>
      </c>
      <c r="AV61">
        <v>1000000709182890</v>
      </c>
      <c r="AW61">
        <v>1000000701477000</v>
      </c>
      <c r="AX61" t="s">
        <v>3594</v>
      </c>
    </row>
    <row r="62" spans="4:50">
      <c r="D62" t="s">
        <v>2951</v>
      </c>
      <c r="E62" t="s">
        <v>3462</v>
      </c>
      <c r="F62">
        <v>921</v>
      </c>
      <c r="G62">
        <v>4</v>
      </c>
      <c r="H62" t="s">
        <v>3327</v>
      </c>
      <c r="I62" t="s">
        <v>3595</v>
      </c>
      <c r="J62" t="s">
        <v>3596</v>
      </c>
      <c r="K62">
        <v>66260</v>
      </c>
      <c r="L62" t="s">
        <v>85</v>
      </c>
      <c r="M62" t="s">
        <v>0</v>
      </c>
      <c r="N62" t="s">
        <v>3330</v>
      </c>
      <c r="O62" t="s">
        <v>3523</v>
      </c>
      <c r="P62" t="s">
        <v>2636</v>
      </c>
      <c r="Q62" t="s">
        <v>3524</v>
      </c>
      <c r="R62" t="s">
        <v>3525</v>
      </c>
      <c r="S62">
        <v>66260</v>
      </c>
      <c r="T62" t="s">
        <v>3333</v>
      </c>
      <c r="U62" t="s">
        <v>1817</v>
      </c>
      <c r="W62" t="s">
        <v>3597</v>
      </c>
      <c r="Y62" s="194">
        <v>1150</v>
      </c>
      <c r="AA62" s="194">
        <v>0</v>
      </c>
      <c r="AC62" s="194">
        <v>1150</v>
      </c>
      <c r="AD62" s="194">
        <f t="shared" si="0"/>
        <v>23498.294999999998</v>
      </c>
      <c r="AE62" s="194">
        <f>VLOOKUP(D62,'FACTURAS INGRESOS'!$I$487:$P$718,8,0)</f>
        <v>23498.3</v>
      </c>
      <c r="AF62" s="194">
        <f t="shared" si="1"/>
        <v>-5.0000000010186341E-3</v>
      </c>
      <c r="AG62" t="s">
        <v>1820</v>
      </c>
      <c r="AH62" s="194">
        <v>20.433299999999999</v>
      </c>
      <c r="AK62" s="194">
        <v>1150</v>
      </c>
      <c r="AV62">
        <v>1000000709182890</v>
      </c>
      <c r="AW62">
        <v>1000000701477000</v>
      </c>
      <c r="AX62" t="s">
        <v>3598</v>
      </c>
    </row>
    <row r="63" spans="4:50">
      <c r="D63" t="s">
        <v>2845</v>
      </c>
      <c r="E63" t="s">
        <v>3462</v>
      </c>
      <c r="F63">
        <v>922</v>
      </c>
      <c r="G63">
        <v>4</v>
      </c>
      <c r="H63" t="s">
        <v>3327</v>
      </c>
      <c r="I63" t="s">
        <v>3599</v>
      </c>
      <c r="J63" t="s">
        <v>3600</v>
      </c>
      <c r="K63">
        <v>66260</v>
      </c>
      <c r="L63" t="s">
        <v>85</v>
      </c>
      <c r="M63" t="s">
        <v>0</v>
      </c>
      <c r="N63" t="s">
        <v>3330</v>
      </c>
      <c r="O63" t="s">
        <v>3523</v>
      </c>
      <c r="P63" t="s">
        <v>2636</v>
      </c>
      <c r="Q63" t="s">
        <v>3524</v>
      </c>
      <c r="R63" t="s">
        <v>3525</v>
      </c>
      <c r="S63">
        <v>66260</v>
      </c>
      <c r="T63" t="s">
        <v>3333</v>
      </c>
      <c r="U63" t="s">
        <v>1817</v>
      </c>
      <c r="W63" t="s">
        <v>3601</v>
      </c>
      <c r="Y63" s="194">
        <v>460</v>
      </c>
      <c r="AA63" s="194">
        <v>0</v>
      </c>
      <c r="AC63" s="194">
        <v>460</v>
      </c>
      <c r="AD63" s="194">
        <f t="shared" si="0"/>
        <v>9399.3179999999993</v>
      </c>
      <c r="AE63" s="194">
        <f>VLOOKUP(D63,'FACTURAS INGRESOS'!$I$487:$P$718,8,0)</f>
        <v>9399.32</v>
      </c>
      <c r="AF63" s="194">
        <f t="shared" si="1"/>
        <v>-2.0000000004074536E-3</v>
      </c>
      <c r="AG63" t="s">
        <v>1820</v>
      </c>
      <c r="AH63" s="194">
        <v>20.433299999999999</v>
      </c>
      <c r="AK63" s="194">
        <v>460</v>
      </c>
      <c r="AV63">
        <v>1000000709182890</v>
      </c>
      <c r="AW63">
        <v>1000000701477000</v>
      </c>
      <c r="AX63" t="s">
        <v>3602</v>
      </c>
    </row>
    <row r="64" spans="4:50">
      <c r="D64" t="s">
        <v>2864</v>
      </c>
      <c r="E64" t="s">
        <v>3462</v>
      </c>
      <c r="F64">
        <v>923</v>
      </c>
      <c r="G64">
        <v>4</v>
      </c>
      <c r="H64" t="s">
        <v>3327</v>
      </c>
      <c r="I64" t="s">
        <v>3603</v>
      </c>
      <c r="J64" t="s">
        <v>3604</v>
      </c>
      <c r="K64">
        <v>66260</v>
      </c>
      <c r="L64" t="s">
        <v>85</v>
      </c>
      <c r="M64" t="s">
        <v>0</v>
      </c>
      <c r="N64" t="s">
        <v>3330</v>
      </c>
      <c r="O64" t="s">
        <v>3523</v>
      </c>
      <c r="P64" t="s">
        <v>2636</v>
      </c>
      <c r="Q64" t="s">
        <v>3524</v>
      </c>
      <c r="R64" t="s">
        <v>3525</v>
      </c>
      <c r="S64">
        <v>66260</v>
      </c>
      <c r="T64" t="s">
        <v>3333</v>
      </c>
      <c r="U64" t="s">
        <v>1817</v>
      </c>
      <c r="W64" t="s">
        <v>3605</v>
      </c>
      <c r="Y64" s="194">
        <v>550</v>
      </c>
      <c r="AA64" s="194">
        <v>0</v>
      </c>
      <c r="AC64" s="194">
        <v>550</v>
      </c>
      <c r="AD64" s="194">
        <f t="shared" si="0"/>
        <v>11238.314999999999</v>
      </c>
      <c r="AE64" s="194">
        <f>VLOOKUP(D64,'FACTURAS INGRESOS'!$I$487:$P$718,8,0)</f>
        <v>11238.31</v>
      </c>
      <c r="AF64" s="194">
        <f t="shared" si="1"/>
        <v>4.9999999991996447E-3</v>
      </c>
      <c r="AG64" t="s">
        <v>1820</v>
      </c>
      <c r="AH64" s="194">
        <v>20.433299999999999</v>
      </c>
      <c r="AK64" s="194">
        <v>550</v>
      </c>
      <c r="AV64">
        <v>1000000709182890</v>
      </c>
      <c r="AW64">
        <v>1000000701477000</v>
      </c>
      <c r="AX64" t="s">
        <v>3606</v>
      </c>
    </row>
    <row r="65" spans="4:50">
      <c r="D65" t="s">
        <v>2896</v>
      </c>
      <c r="E65" t="s">
        <v>3462</v>
      </c>
      <c r="F65">
        <v>924</v>
      </c>
      <c r="G65">
        <v>4</v>
      </c>
      <c r="H65" t="s">
        <v>3327</v>
      </c>
      <c r="I65" t="s">
        <v>3607</v>
      </c>
      <c r="J65" t="s">
        <v>3608</v>
      </c>
      <c r="K65">
        <v>66260</v>
      </c>
      <c r="L65" t="s">
        <v>85</v>
      </c>
      <c r="M65" t="s">
        <v>0</v>
      </c>
      <c r="N65" t="s">
        <v>3330</v>
      </c>
      <c r="O65" t="s">
        <v>3523</v>
      </c>
      <c r="P65" t="s">
        <v>2636</v>
      </c>
      <c r="Q65" t="s">
        <v>3524</v>
      </c>
      <c r="R65" t="s">
        <v>3525</v>
      </c>
      <c r="S65">
        <v>66260</v>
      </c>
      <c r="T65" t="s">
        <v>3333</v>
      </c>
      <c r="U65" t="s">
        <v>1817</v>
      </c>
      <c r="W65" t="s">
        <v>3609</v>
      </c>
      <c r="Y65" s="194">
        <v>800</v>
      </c>
      <c r="AA65" s="194">
        <v>0</v>
      </c>
      <c r="AC65" s="194">
        <v>800</v>
      </c>
      <c r="AD65" s="194">
        <f t="shared" si="0"/>
        <v>16346.64</v>
      </c>
      <c r="AE65" s="194">
        <f>VLOOKUP(D65,'FACTURAS INGRESOS'!$I$487:$P$718,8,0)</f>
        <v>16346.64</v>
      </c>
      <c r="AF65" s="194">
        <f t="shared" si="1"/>
        <v>0</v>
      </c>
      <c r="AG65" t="s">
        <v>1820</v>
      </c>
      <c r="AH65" s="194">
        <v>20.433299999999999</v>
      </c>
      <c r="AK65" s="194">
        <v>800</v>
      </c>
      <c r="AV65">
        <v>1000000709182890</v>
      </c>
      <c r="AW65">
        <v>1000000701477000</v>
      </c>
      <c r="AX65" t="s">
        <v>3610</v>
      </c>
    </row>
    <row r="66" spans="4:50">
      <c r="D66" t="s">
        <v>2955</v>
      </c>
      <c r="E66" t="s">
        <v>3462</v>
      </c>
      <c r="F66">
        <v>925</v>
      </c>
      <c r="G66">
        <v>4</v>
      </c>
      <c r="H66" t="s">
        <v>3327</v>
      </c>
      <c r="I66" t="s">
        <v>3611</v>
      </c>
      <c r="J66" t="s">
        <v>3612</v>
      </c>
      <c r="K66">
        <v>66260</v>
      </c>
      <c r="L66" t="s">
        <v>85</v>
      </c>
      <c r="M66" t="s">
        <v>0</v>
      </c>
      <c r="N66" t="s">
        <v>3330</v>
      </c>
      <c r="O66" t="s">
        <v>3523</v>
      </c>
      <c r="P66" t="s">
        <v>2636</v>
      </c>
      <c r="Q66" t="s">
        <v>3524</v>
      </c>
      <c r="R66" t="s">
        <v>3525</v>
      </c>
      <c r="S66">
        <v>66260</v>
      </c>
      <c r="T66" t="s">
        <v>3333</v>
      </c>
      <c r="U66" t="s">
        <v>1817</v>
      </c>
      <c r="W66" t="s">
        <v>3613</v>
      </c>
      <c r="Y66" s="194">
        <v>1200</v>
      </c>
      <c r="AA66" s="194">
        <v>0</v>
      </c>
      <c r="AC66" s="194">
        <v>1200</v>
      </c>
      <c r="AD66" s="194">
        <f t="shared" si="0"/>
        <v>24519.96</v>
      </c>
      <c r="AE66" s="194">
        <f>VLOOKUP(D66,'FACTURAS INGRESOS'!$I$487:$P$718,8,0)</f>
        <v>24519.96</v>
      </c>
      <c r="AF66" s="194">
        <f t="shared" si="1"/>
        <v>0</v>
      </c>
      <c r="AG66" t="s">
        <v>1820</v>
      </c>
      <c r="AH66" s="194">
        <v>20.433299999999999</v>
      </c>
      <c r="AK66" s="194">
        <v>1200</v>
      </c>
      <c r="AV66">
        <v>1000000709182890</v>
      </c>
      <c r="AW66">
        <v>1000000701477000</v>
      </c>
      <c r="AX66" t="s">
        <v>3614</v>
      </c>
    </row>
    <row r="67" spans="4:50">
      <c r="D67" t="s">
        <v>2890</v>
      </c>
      <c r="E67" t="s">
        <v>3462</v>
      </c>
      <c r="F67">
        <v>926</v>
      </c>
      <c r="G67">
        <v>4</v>
      </c>
      <c r="H67" t="s">
        <v>3327</v>
      </c>
      <c r="I67" t="s">
        <v>3615</v>
      </c>
      <c r="J67" t="s">
        <v>3616</v>
      </c>
      <c r="K67">
        <v>66260</v>
      </c>
      <c r="L67" t="s">
        <v>85</v>
      </c>
      <c r="M67" t="s">
        <v>0</v>
      </c>
      <c r="N67" t="s">
        <v>3330</v>
      </c>
      <c r="O67" t="s">
        <v>3523</v>
      </c>
      <c r="P67" t="s">
        <v>2636</v>
      </c>
      <c r="Q67" t="s">
        <v>3524</v>
      </c>
      <c r="R67" t="s">
        <v>3525</v>
      </c>
      <c r="S67">
        <v>66260</v>
      </c>
      <c r="T67" t="s">
        <v>3333</v>
      </c>
      <c r="U67" t="s">
        <v>1817</v>
      </c>
      <c r="W67" t="s">
        <v>3617</v>
      </c>
      <c r="Y67" s="194">
        <v>750</v>
      </c>
      <c r="AA67" s="194">
        <v>0</v>
      </c>
      <c r="AC67" s="194">
        <v>750</v>
      </c>
      <c r="AD67" s="194">
        <f t="shared" ref="AD67:AD130" si="2">Y67*AH67</f>
        <v>15324.974999999999</v>
      </c>
      <c r="AE67" s="194">
        <f>VLOOKUP(D67,'FACTURAS INGRESOS'!$I$487:$P$718,8,0)</f>
        <v>15324.97</v>
      </c>
      <c r="AF67" s="194">
        <f t="shared" ref="AF67:AF130" si="3">AD67-AE67</f>
        <v>4.9999999991996447E-3</v>
      </c>
      <c r="AG67" t="s">
        <v>1820</v>
      </c>
      <c r="AH67" s="194">
        <v>20.433299999999999</v>
      </c>
      <c r="AK67" s="194">
        <v>750</v>
      </c>
      <c r="AV67">
        <v>1000000709182890</v>
      </c>
      <c r="AW67">
        <v>1000000701477000</v>
      </c>
      <c r="AX67" t="s">
        <v>3618</v>
      </c>
    </row>
    <row r="68" spans="4:50">
      <c r="D68" t="s">
        <v>2882</v>
      </c>
      <c r="E68" t="s">
        <v>3462</v>
      </c>
      <c r="F68">
        <v>927</v>
      </c>
      <c r="G68">
        <v>4</v>
      </c>
      <c r="H68" t="s">
        <v>3327</v>
      </c>
      <c r="I68" t="s">
        <v>3619</v>
      </c>
      <c r="J68" t="s">
        <v>3620</v>
      </c>
      <c r="K68">
        <v>66260</v>
      </c>
      <c r="L68" t="s">
        <v>85</v>
      </c>
      <c r="M68" t="s">
        <v>0</v>
      </c>
      <c r="N68" t="s">
        <v>3330</v>
      </c>
      <c r="O68" t="s">
        <v>3523</v>
      </c>
      <c r="P68" t="s">
        <v>2636</v>
      </c>
      <c r="Q68" t="s">
        <v>3524</v>
      </c>
      <c r="R68" t="s">
        <v>3525</v>
      </c>
      <c r="S68">
        <v>66260</v>
      </c>
      <c r="T68" t="s">
        <v>3333</v>
      </c>
      <c r="U68" t="s">
        <v>1817</v>
      </c>
      <c r="W68" t="s">
        <v>3621</v>
      </c>
      <c r="Y68" s="194">
        <v>700</v>
      </c>
      <c r="AA68" s="194">
        <v>0</v>
      </c>
      <c r="AC68" s="194">
        <v>700</v>
      </c>
      <c r="AD68" s="194">
        <f t="shared" si="2"/>
        <v>14303.31</v>
      </c>
      <c r="AE68" s="194">
        <f>VLOOKUP(D68,'FACTURAS INGRESOS'!$I$487:$P$718,8,0)</f>
        <v>14303.31</v>
      </c>
      <c r="AF68" s="194">
        <f t="shared" si="3"/>
        <v>0</v>
      </c>
      <c r="AG68" t="s">
        <v>1820</v>
      </c>
      <c r="AH68" s="194">
        <v>20.433299999999999</v>
      </c>
      <c r="AK68" s="194">
        <v>700</v>
      </c>
      <c r="AV68">
        <v>1000000709182890</v>
      </c>
      <c r="AW68">
        <v>1000000701477000</v>
      </c>
      <c r="AX68" t="s">
        <v>3622</v>
      </c>
    </row>
    <row r="69" spans="4:50">
      <c r="D69" t="s">
        <v>2942</v>
      </c>
      <c r="E69" t="s">
        <v>3462</v>
      </c>
      <c r="F69">
        <v>928</v>
      </c>
      <c r="G69">
        <v>4</v>
      </c>
      <c r="H69" t="s">
        <v>3327</v>
      </c>
      <c r="I69" t="s">
        <v>3623</v>
      </c>
      <c r="J69" t="s">
        <v>3624</v>
      </c>
      <c r="K69">
        <v>66260</v>
      </c>
      <c r="L69" t="s">
        <v>85</v>
      </c>
      <c r="M69" t="s">
        <v>0</v>
      </c>
      <c r="N69" t="s">
        <v>3330</v>
      </c>
      <c r="O69" t="s">
        <v>3523</v>
      </c>
      <c r="P69" t="s">
        <v>2636</v>
      </c>
      <c r="Q69" t="s">
        <v>3524</v>
      </c>
      <c r="R69" t="s">
        <v>3525</v>
      </c>
      <c r="S69">
        <v>66260</v>
      </c>
      <c r="T69" t="s">
        <v>3333</v>
      </c>
      <c r="U69" t="s">
        <v>1817</v>
      </c>
      <c r="W69" t="s">
        <v>3625</v>
      </c>
      <c r="Y69" s="194">
        <v>990</v>
      </c>
      <c r="AA69" s="194">
        <v>0</v>
      </c>
      <c r="AC69" s="194">
        <v>990</v>
      </c>
      <c r="AD69" s="194">
        <f t="shared" si="2"/>
        <v>20228.967000000001</v>
      </c>
      <c r="AE69" s="194">
        <f>VLOOKUP(D69,'FACTURAS INGRESOS'!$I$487:$P$718,8,0)</f>
        <v>20228.97</v>
      </c>
      <c r="AF69" s="194">
        <f t="shared" si="3"/>
        <v>-3.0000000006111804E-3</v>
      </c>
      <c r="AG69" t="s">
        <v>1820</v>
      </c>
      <c r="AH69" s="194">
        <v>20.433299999999999</v>
      </c>
      <c r="AK69" s="194">
        <v>990</v>
      </c>
      <c r="AV69">
        <v>1000000709182890</v>
      </c>
      <c r="AW69">
        <v>1000000701477000</v>
      </c>
      <c r="AX69" t="s">
        <v>3626</v>
      </c>
    </row>
    <row r="70" spans="4:50">
      <c r="D70" t="s">
        <v>2843</v>
      </c>
      <c r="E70" t="s">
        <v>3462</v>
      </c>
      <c r="F70">
        <v>929</v>
      </c>
      <c r="G70">
        <v>4</v>
      </c>
      <c r="H70" t="s">
        <v>3327</v>
      </c>
      <c r="I70" t="s">
        <v>3627</v>
      </c>
      <c r="J70" t="s">
        <v>3628</v>
      </c>
      <c r="K70">
        <v>66260</v>
      </c>
      <c r="L70" t="s">
        <v>85</v>
      </c>
      <c r="M70" t="s">
        <v>0</v>
      </c>
      <c r="N70" t="s">
        <v>3330</v>
      </c>
      <c r="O70" t="s">
        <v>3523</v>
      </c>
      <c r="P70" t="s">
        <v>2636</v>
      </c>
      <c r="Q70" t="s">
        <v>3524</v>
      </c>
      <c r="R70" t="s">
        <v>3525</v>
      </c>
      <c r="S70">
        <v>66260</v>
      </c>
      <c r="T70" t="s">
        <v>3333</v>
      </c>
      <c r="U70" t="s">
        <v>1817</v>
      </c>
      <c r="W70" t="s">
        <v>3629</v>
      </c>
      <c r="Y70" s="194">
        <v>450</v>
      </c>
      <c r="AA70" s="194">
        <v>0</v>
      </c>
      <c r="AC70" s="194">
        <v>450</v>
      </c>
      <c r="AD70" s="194">
        <f t="shared" si="2"/>
        <v>9194.9849999999988</v>
      </c>
      <c r="AE70" s="194">
        <f>VLOOKUP(D70,'FACTURAS INGRESOS'!$I$487:$P$718,8,0)</f>
        <v>9194.98</v>
      </c>
      <c r="AF70" s="194">
        <f t="shared" si="3"/>
        <v>4.9999999991996447E-3</v>
      </c>
      <c r="AG70" t="s">
        <v>1820</v>
      </c>
      <c r="AH70" s="194">
        <v>20.433299999999999</v>
      </c>
      <c r="AK70" s="194">
        <v>450</v>
      </c>
      <c r="AV70">
        <v>1000000709182890</v>
      </c>
      <c r="AW70">
        <v>1000000701477000</v>
      </c>
      <c r="AX70" t="s">
        <v>3630</v>
      </c>
    </row>
    <row r="71" spans="4:50">
      <c r="D71" t="s">
        <v>2894</v>
      </c>
      <c r="E71" t="s">
        <v>3462</v>
      </c>
      <c r="F71">
        <v>930</v>
      </c>
      <c r="G71">
        <v>4</v>
      </c>
      <c r="H71" t="s">
        <v>3327</v>
      </c>
      <c r="I71" t="s">
        <v>3631</v>
      </c>
      <c r="J71" t="s">
        <v>3632</v>
      </c>
      <c r="K71">
        <v>66260</v>
      </c>
      <c r="L71" t="s">
        <v>85</v>
      </c>
      <c r="M71" t="s">
        <v>0</v>
      </c>
      <c r="N71" t="s">
        <v>3330</v>
      </c>
      <c r="O71" t="s">
        <v>3523</v>
      </c>
      <c r="P71" t="s">
        <v>2636</v>
      </c>
      <c r="Q71" t="s">
        <v>3524</v>
      </c>
      <c r="R71" t="s">
        <v>3525</v>
      </c>
      <c r="S71">
        <v>66260</v>
      </c>
      <c r="T71" t="s">
        <v>3333</v>
      </c>
      <c r="U71" t="s">
        <v>1817</v>
      </c>
      <c r="W71" t="s">
        <v>3633</v>
      </c>
      <c r="Y71" s="194">
        <v>780</v>
      </c>
      <c r="AA71" s="194">
        <v>0</v>
      </c>
      <c r="AC71" s="194">
        <v>780</v>
      </c>
      <c r="AD71" s="194">
        <f t="shared" si="2"/>
        <v>15937.974</v>
      </c>
      <c r="AE71" s="194">
        <f>VLOOKUP(D71,'FACTURAS INGRESOS'!$I$487:$P$718,8,0)</f>
        <v>15937.97</v>
      </c>
      <c r="AF71" s="194">
        <f t="shared" si="3"/>
        <v>4.0000000008149073E-3</v>
      </c>
      <c r="AG71" t="s">
        <v>1820</v>
      </c>
      <c r="AH71" s="194">
        <v>20.433299999999999</v>
      </c>
      <c r="AK71" s="194">
        <v>780</v>
      </c>
      <c r="AV71">
        <v>1000000709182890</v>
      </c>
      <c r="AW71">
        <v>1000000701477000</v>
      </c>
      <c r="AX71" t="s">
        <v>3634</v>
      </c>
    </row>
    <row r="72" spans="4:50">
      <c r="D72" t="s">
        <v>2872</v>
      </c>
      <c r="E72" t="s">
        <v>3462</v>
      </c>
      <c r="F72">
        <v>931</v>
      </c>
      <c r="G72">
        <v>4</v>
      </c>
      <c r="H72" t="s">
        <v>3327</v>
      </c>
      <c r="I72" t="s">
        <v>3635</v>
      </c>
      <c r="J72" t="s">
        <v>3636</v>
      </c>
      <c r="K72">
        <v>66260</v>
      </c>
      <c r="L72" t="s">
        <v>85</v>
      </c>
      <c r="M72" t="s">
        <v>0</v>
      </c>
      <c r="N72" t="s">
        <v>3330</v>
      </c>
      <c r="O72" t="s">
        <v>3523</v>
      </c>
      <c r="P72" t="s">
        <v>2636</v>
      </c>
      <c r="Q72" t="s">
        <v>3524</v>
      </c>
      <c r="R72" t="s">
        <v>3525</v>
      </c>
      <c r="S72">
        <v>66260</v>
      </c>
      <c r="T72" t="s">
        <v>3333</v>
      </c>
      <c r="U72" t="s">
        <v>1817</v>
      </c>
      <c r="W72" t="s">
        <v>3637</v>
      </c>
      <c r="Y72" s="194">
        <v>600</v>
      </c>
      <c r="AA72" s="194">
        <v>0</v>
      </c>
      <c r="AC72" s="194">
        <v>600</v>
      </c>
      <c r="AD72" s="194">
        <f t="shared" si="2"/>
        <v>12259.98</v>
      </c>
      <c r="AE72" s="194">
        <f>VLOOKUP(D72,'FACTURAS INGRESOS'!$I$487:$P$718,8,0)</f>
        <v>12259.98</v>
      </c>
      <c r="AF72" s="194">
        <f t="shared" si="3"/>
        <v>0</v>
      </c>
      <c r="AG72" t="s">
        <v>1820</v>
      </c>
      <c r="AH72" s="194">
        <v>20.433299999999999</v>
      </c>
      <c r="AK72" s="194">
        <v>600</v>
      </c>
      <c r="AV72">
        <v>1000000709182890</v>
      </c>
      <c r="AW72">
        <v>1000000701477000</v>
      </c>
      <c r="AX72" t="s">
        <v>3638</v>
      </c>
    </row>
    <row r="73" spans="4:50">
      <c r="D73" t="s">
        <v>2870</v>
      </c>
      <c r="E73" t="s">
        <v>3462</v>
      </c>
      <c r="F73">
        <v>932</v>
      </c>
      <c r="G73">
        <v>4</v>
      </c>
      <c r="H73" t="s">
        <v>3327</v>
      </c>
      <c r="I73" t="s">
        <v>3639</v>
      </c>
      <c r="J73" t="s">
        <v>3640</v>
      </c>
      <c r="K73">
        <v>66260</v>
      </c>
      <c r="L73" t="s">
        <v>85</v>
      </c>
      <c r="M73" t="s">
        <v>0</v>
      </c>
      <c r="N73" t="s">
        <v>3330</v>
      </c>
      <c r="O73" t="s">
        <v>3523</v>
      </c>
      <c r="P73" t="s">
        <v>2636</v>
      </c>
      <c r="Q73" t="s">
        <v>3524</v>
      </c>
      <c r="R73" t="s">
        <v>3525</v>
      </c>
      <c r="S73">
        <v>66260</v>
      </c>
      <c r="T73" t="s">
        <v>3333</v>
      </c>
      <c r="U73" t="s">
        <v>1817</v>
      </c>
      <c r="W73" t="s">
        <v>3641</v>
      </c>
      <c r="Y73" s="194">
        <v>600</v>
      </c>
      <c r="AA73" s="194">
        <v>0</v>
      </c>
      <c r="AC73" s="194">
        <v>600</v>
      </c>
      <c r="AD73" s="194">
        <f t="shared" si="2"/>
        <v>12259.98</v>
      </c>
      <c r="AE73" s="194">
        <f>VLOOKUP(D73,'FACTURAS INGRESOS'!$I$487:$P$718,8,0)</f>
        <v>12259.98</v>
      </c>
      <c r="AF73" s="194">
        <f t="shared" si="3"/>
        <v>0</v>
      </c>
      <c r="AG73" t="s">
        <v>1820</v>
      </c>
      <c r="AH73" s="194">
        <v>20.433299999999999</v>
      </c>
      <c r="AK73" s="194">
        <v>600</v>
      </c>
      <c r="AV73">
        <v>1000000709182890</v>
      </c>
      <c r="AW73">
        <v>1000000701477000</v>
      </c>
      <c r="AX73" t="s">
        <v>3642</v>
      </c>
    </row>
    <row r="74" spans="4:50">
      <c r="D74" t="s">
        <v>2878</v>
      </c>
      <c r="E74" t="s">
        <v>3462</v>
      </c>
      <c r="F74">
        <v>933</v>
      </c>
      <c r="G74">
        <v>4</v>
      </c>
      <c r="H74" t="s">
        <v>3327</v>
      </c>
      <c r="I74" t="s">
        <v>3643</v>
      </c>
      <c r="J74" t="s">
        <v>3644</v>
      </c>
      <c r="K74">
        <v>66260</v>
      </c>
      <c r="L74" t="s">
        <v>85</v>
      </c>
      <c r="M74" t="s">
        <v>0</v>
      </c>
      <c r="N74" t="s">
        <v>3330</v>
      </c>
      <c r="O74" t="s">
        <v>3523</v>
      </c>
      <c r="P74" t="s">
        <v>2636</v>
      </c>
      <c r="Q74" t="s">
        <v>3524</v>
      </c>
      <c r="R74" t="s">
        <v>3525</v>
      </c>
      <c r="S74">
        <v>66260</v>
      </c>
      <c r="T74" t="s">
        <v>3333</v>
      </c>
      <c r="U74" t="s">
        <v>1817</v>
      </c>
      <c r="W74" t="s">
        <v>3645</v>
      </c>
      <c r="Y74" s="194">
        <v>650</v>
      </c>
      <c r="AA74" s="194">
        <v>0</v>
      </c>
      <c r="AC74" s="194">
        <v>650</v>
      </c>
      <c r="AD74" s="194">
        <f t="shared" si="2"/>
        <v>13281.644999999999</v>
      </c>
      <c r="AE74" s="194">
        <f>VLOOKUP(D74,'FACTURAS INGRESOS'!$I$487:$P$718,8,0)</f>
        <v>13281.64</v>
      </c>
      <c r="AF74" s="194">
        <f t="shared" si="3"/>
        <v>4.9999999991996447E-3</v>
      </c>
      <c r="AG74" t="s">
        <v>1820</v>
      </c>
      <c r="AH74" s="194">
        <v>20.433299999999999</v>
      </c>
      <c r="AK74" s="194">
        <v>650</v>
      </c>
      <c r="AV74">
        <v>1000000709182890</v>
      </c>
      <c r="AW74">
        <v>1000000701477000</v>
      </c>
      <c r="AX74" t="s">
        <v>3646</v>
      </c>
    </row>
    <row r="75" spans="4:50">
      <c r="D75" t="s">
        <v>2886</v>
      </c>
      <c r="E75" t="s">
        <v>3462</v>
      </c>
      <c r="F75">
        <v>934</v>
      </c>
      <c r="G75">
        <v>4</v>
      </c>
      <c r="H75" t="s">
        <v>3327</v>
      </c>
      <c r="I75" t="s">
        <v>3647</v>
      </c>
      <c r="J75" t="s">
        <v>3648</v>
      </c>
      <c r="K75">
        <v>66260</v>
      </c>
      <c r="L75" t="s">
        <v>85</v>
      </c>
      <c r="M75" t="s">
        <v>0</v>
      </c>
      <c r="N75" t="s">
        <v>3330</v>
      </c>
      <c r="O75" t="s">
        <v>3523</v>
      </c>
      <c r="P75" t="s">
        <v>2636</v>
      </c>
      <c r="Q75" t="s">
        <v>3524</v>
      </c>
      <c r="R75" t="s">
        <v>3525</v>
      </c>
      <c r="S75">
        <v>66260</v>
      </c>
      <c r="T75" t="s">
        <v>3333</v>
      </c>
      <c r="U75" t="s">
        <v>1817</v>
      </c>
      <c r="W75" t="s">
        <v>3649</v>
      </c>
      <c r="Y75" s="194">
        <v>720</v>
      </c>
      <c r="AA75" s="194">
        <v>0</v>
      </c>
      <c r="AC75" s="194">
        <v>720</v>
      </c>
      <c r="AD75" s="194">
        <f t="shared" si="2"/>
        <v>14711.975999999999</v>
      </c>
      <c r="AE75" s="194">
        <f>VLOOKUP(D75,'FACTURAS INGRESOS'!$I$487:$P$718,8,0)</f>
        <v>14711.98</v>
      </c>
      <c r="AF75" s="194">
        <f t="shared" si="3"/>
        <v>-4.0000000008149073E-3</v>
      </c>
      <c r="AG75" t="s">
        <v>1820</v>
      </c>
      <c r="AH75" s="194">
        <v>20.433299999999999</v>
      </c>
      <c r="AK75" s="194">
        <v>720</v>
      </c>
      <c r="AV75">
        <v>1000000709182890</v>
      </c>
      <c r="AW75">
        <v>1000000701477000</v>
      </c>
      <c r="AX75" t="s">
        <v>3650</v>
      </c>
    </row>
    <row r="76" spans="4:50">
      <c r="D76" t="s">
        <v>2940</v>
      </c>
      <c r="E76" t="s">
        <v>3462</v>
      </c>
      <c r="F76">
        <v>935</v>
      </c>
      <c r="G76">
        <v>4</v>
      </c>
      <c r="H76" t="s">
        <v>3327</v>
      </c>
      <c r="I76" t="s">
        <v>3651</v>
      </c>
      <c r="J76" t="s">
        <v>3652</v>
      </c>
      <c r="K76">
        <v>66260</v>
      </c>
      <c r="L76" t="s">
        <v>85</v>
      </c>
      <c r="M76" t="s">
        <v>0</v>
      </c>
      <c r="N76" t="s">
        <v>3330</v>
      </c>
      <c r="O76" t="s">
        <v>3523</v>
      </c>
      <c r="P76" t="s">
        <v>2636</v>
      </c>
      <c r="Q76" t="s">
        <v>3524</v>
      </c>
      <c r="R76" t="s">
        <v>3525</v>
      </c>
      <c r="S76">
        <v>66260</v>
      </c>
      <c r="T76" t="s">
        <v>3333</v>
      </c>
      <c r="U76" t="s">
        <v>1817</v>
      </c>
      <c r="W76" t="s">
        <v>3653</v>
      </c>
      <c r="Y76" s="194">
        <v>990</v>
      </c>
      <c r="AA76" s="194">
        <v>0</v>
      </c>
      <c r="AC76" s="194">
        <v>990</v>
      </c>
      <c r="AD76" s="194">
        <f t="shared" si="2"/>
        <v>20228.967000000001</v>
      </c>
      <c r="AE76" s="194">
        <f>VLOOKUP(D76,'FACTURAS INGRESOS'!$I$487:$P$718,8,0)</f>
        <v>20228.97</v>
      </c>
      <c r="AF76" s="194">
        <f t="shared" si="3"/>
        <v>-3.0000000006111804E-3</v>
      </c>
      <c r="AG76" t="s">
        <v>1820</v>
      </c>
      <c r="AH76" s="194">
        <v>20.433299999999999</v>
      </c>
      <c r="AK76" s="194">
        <v>990</v>
      </c>
      <c r="AV76">
        <v>1000000709182890</v>
      </c>
      <c r="AW76">
        <v>1000000701477000</v>
      </c>
      <c r="AX76" t="s">
        <v>3654</v>
      </c>
    </row>
    <row r="77" spans="4:50">
      <c r="D77" t="s">
        <v>2968</v>
      </c>
      <c r="E77" t="s">
        <v>3462</v>
      </c>
      <c r="F77">
        <v>936</v>
      </c>
      <c r="G77">
        <v>4</v>
      </c>
      <c r="H77" t="s">
        <v>3327</v>
      </c>
      <c r="I77" t="s">
        <v>3655</v>
      </c>
      <c r="J77" t="s">
        <v>3656</v>
      </c>
      <c r="K77">
        <v>66260</v>
      </c>
      <c r="L77" t="s">
        <v>85</v>
      </c>
      <c r="M77" t="s">
        <v>0</v>
      </c>
      <c r="N77" t="s">
        <v>3330</v>
      </c>
      <c r="O77" t="s">
        <v>3523</v>
      </c>
      <c r="P77" t="s">
        <v>2636</v>
      </c>
      <c r="Q77" t="s">
        <v>3524</v>
      </c>
      <c r="R77" t="s">
        <v>3525</v>
      </c>
      <c r="S77">
        <v>66260</v>
      </c>
      <c r="T77" t="s">
        <v>3333</v>
      </c>
      <c r="U77" t="s">
        <v>1817</v>
      </c>
      <c r="W77" t="s">
        <v>3657</v>
      </c>
      <c r="Y77" s="194">
        <v>1250</v>
      </c>
      <c r="AA77" s="194">
        <v>0</v>
      </c>
      <c r="AC77" s="194">
        <v>1250</v>
      </c>
      <c r="AD77" s="194">
        <f t="shared" si="2"/>
        <v>25541.625</v>
      </c>
      <c r="AE77" s="194">
        <f>VLOOKUP(D77,'FACTURAS INGRESOS'!$I$487:$P$718,8,0)</f>
        <v>25541.63</v>
      </c>
      <c r="AF77" s="194">
        <f t="shared" si="3"/>
        <v>-5.0000000010186341E-3</v>
      </c>
      <c r="AG77" t="s">
        <v>1820</v>
      </c>
      <c r="AH77" s="194">
        <v>20.433299999999999</v>
      </c>
      <c r="AK77" s="194">
        <v>1250</v>
      </c>
      <c r="AV77">
        <v>1000000709182890</v>
      </c>
      <c r="AW77">
        <v>1000000701477000</v>
      </c>
      <c r="AX77" t="s">
        <v>3658</v>
      </c>
    </row>
    <row r="78" spans="4:50">
      <c r="D78" t="s">
        <v>3009</v>
      </c>
      <c r="E78" t="s">
        <v>3326</v>
      </c>
      <c r="F78" t="s">
        <v>3008</v>
      </c>
      <c r="G78">
        <v>4</v>
      </c>
      <c r="H78" t="s">
        <v>3327</v>
      </c>
      <c r="I78" t="s">
        <v>3659</v>
      </c>
      <c r="J78" t="s">
        <v>3660</v>
      </c>
      <c r="K78">
        <v>66260</v>
      </c>
      <c r="L78" t="s">
        <v>85</v>
      </c>
      <c r="M78" t="s">
        <v>0</v>
      </c>
      <c r="N78" t="s">
        <v>3330</v>
      </c>
      <c r="O78" t="s">
        <v>3380</v>
      </c>
      <c r="P78" t="s">
        <v>429</v>
      </c>
      <c r="Q78" t="s">
        <v>3332</v>
      </c>
      <c r="R78" t="s">
        <v>3330</v>
      </c>
      <c r="S78">
        <v>66260</v>
      </c>
      <c r="T78" t="s">
        <v>3333</v>
      </c>
      <c r="U78" t="s">
        <v>1817</v>
      </c>
      <c r="W78" t="s">
        <v>3661</v>
      </c>
      <c r="Y78" s="194">
        <v>1480</v>
      </c>
      <c r="Z78" s="194">
        <v>0</v>
      </c>
      <c r="AA78" s="194">
        <v>0</v>
      </c>
      <c r="AC78" s="194">
        <v>1480</v>
      </c>
      <c r="AD78" s="194">
        <f t="shared" si="2"/>
        <v>30860.664000000001</v>
      </c>
      <c r="AE78" s="194">
        <f>VLOOKUP(D78,'FACTURAS INGRESOS'!$I$487:$P$718,8,0)</f>
        <v>30860.66</v>
      </c>
      <c r="AF78" s="194">
        <f t="shared" si="3"/>
        <v>4.0000000008149073E-3</v>
      </c>
      <c r="AG78" t="s">
        <v>1820</v>
      </c>
      <c r="AH78" s="194">
        <v>20.851800000000001</v>
      </c>
      <c r="AK78" s="194">
        <v>1480</v>
      </c>
      <c r="AV78">
        <v>1000000705928440</v>
      </c>
      <c r="AW78">
        <v>1000000701477000</v>
      </c>
      <c r="AX78" t="s">
        <v>3662</v>
      </c>
    </row>
    <row r="79" spans="4:50">
      <c r="D79" t="s">
        <v>3020</v>
      </c>
      <c r="E79" t="s">
        <v>3326</v>
      </c>
      <c r="F79" t="s">
        <v>3019</v>
      </c>
      <c r="G79">
        <v>4</v>
      </c>
      <c r="H79" t="s">
        <v>3327</v>
      </c>
      <c r="I79" t="s">
        <v>3663</v>
      </c>
      <c r="J79" t="s">
        <v>3664</v>
      </c>
      <c r="K79">
        <v>66260</v>
      </c>
      <c r="L79" t="s">
        <v>85</v>
      </c>
      <c r="M79" t="s">
        <v>0</v>
      </c>
      <c r="N79" t="s">
        <v>3330</v>
      </c>
      <c r="O79" t="s">
        <v>3523</v>
      </c>
      <c r="P79" t="s">
        <v>2223</v>
      </c>
      <c r="Q79" t="s">
        <v>3524</v>
      </c>
      <c r="R79" t="s">
        <v>3525</v>
      </c>
      <c r="S79">
        <v>66260</v>
      </c>
      <c r="T79" t="s">
        <v>3333</v>
      </c>
      <c r="U79" t="s">
        <v>1817</v>
      </c>
      <c r="W79" t="s">
        <v>3665</v>
      </c>
      <c r="Y79" s="194">
        <v>1595</v>
      </c>
      <c r="Z79" s="194">
        <v>0</v>
      </c>
      <c r="AA79" s="194">
        <v>0</v>
      </c>
      <c r="AC79" s="194">
        <v>1595</v>
      </c>
      <c r="AD79" s="194">
        <f t="shared" si="2"/>
        <v>33258.620999999999</v>
      </c>
      <c r="AE79" s="194">
        <f>VLOOKUP(D79,'FACTURAS INGRESOS'!$I$487:$P$718,8,0)</f>
        <v>33258.620000000003</v>
      </c>
      <c r="AF79" s="194">
        <f t="shared" si="3"/>
        <v>9.9999999656574801E-4</v>
      </c>
      <c r="AG79" t="s">
        <v>1820</v>
      </c>
      <c r="AH79" s="194">
        <v>20.851800000000001</v>
      </c>
      <c r="AK79" s="194">
        <v>1595</v>
      </c>
      <c r="AV79">
        <v>1000000705928440</v>
      </c>
      <c r="AW79">
        <v>1000000701477000</v>
      </c>
      <c r="AX79" t="s">
        <v>3666</v>
      </c>
    </row>
    <row r="80" spans="4:50">
      <c r="D80" t="s">
        <v>3278</v>
      </c>
      <c r="E80" t="s">
        <v>3326</v>
      </c>
      <c r="F80" t="s">
        <v>3277</v>
      </c>
      <c r="G80">
        <v>4</v>
      </c>
      <c r="H80" t="s">
        <v>3327</v>
      </c>
      <c r="I80" t="s">
        <v>3667</v>
      </c>
      <c r="J80" t="s">
        <v>3668</v>
      </c>
      <c r="K80">
        <v>66260</v>
      </c>
      <c r="L80" t="s">
        <v>85</v>
      </c>
      <c r="M80" t="s">
        <v>0</v>
      </c>
      <c r="N80" t="s">
        <v>3330</v>
      </c>
      <c r="O80" t="s">
        <v>3447</v>
      </c>
      <c r="P80" t="s">
        <v>1910</v>
      </c>
      <c r="Q80" t="s">
        <v>3332</v>
      </c>
      <c r="R80" t="s">
        <v>3330</v>
      </c>
      <c r="S80">
        <v>44300</v>
      </c>
      <c r="T80" t="s">
        <v>3333</v>
      </c>
      <c r="U80" t="s">
        <v>1817</v>
      </c>
      <c r="W80" t="s">
        <v>3669</v>
      </c>
      <c r="Y80" s="194">
        <v>7750</v>
      </c>
      <c r="Z80" s="194">
        <v>0</v>
      </c>
      <c r="AA80" s="194">
        <v>0</v>
      </c>
      <c r="AC80" s="194">
        <v>7750</v>
      </c>
      <c r="AD80" s="194">
        <f t="shared" si="2"/>
        <v>161601.45000000001</v>
      </c>
      <c r="AE80" s="194">
        <f>VLOOKUP(D80,'FACTURAS INGRESOS'!$I$487:$P$718,8,0)</f>
        <v>161601.45000000001</v>
      </c>
      <c r="AF80" s="194">
        <f t="shared" si="3"/>
        <v>0</v>
      </c>
      <c r="AG80" t="s">
        <v>1820</v>
      </c>
      <c r="AH80" s="194">
        <v>20.851800000000001</v>
      </c>
      <c r="AK80" s="194">
        <v>7750</v>
      </c>
      <c r="AV80">
        <v>1000000705928440</v>
      </c>
      <c r="AW80">
        <v>1000000701477000</v>
      </c>
      <c r="AX80" t="s">
        <v>3670</v>
      </c>
    </row>
    <row r="81" spans="4:50">
      <c r="D81" t="s">
        <v>2961</v>
      </c>
      <c r="E81" t="s">
        <v>3326</v>
      </c>
      <c r="F81" t="s">
        <v>2960</v>
      </c>
      <c r="G81">
        <v>4</v>
      </c>
      <c r="H81" t="s">
        <v>3327</v>
      </c>
      <c r="I81" t="s">
        <v>3671</v>
      </c>
      <c r="J81" t="s">
        <v>3672</v>
      </c>
      <c r="K81">
        <v>66260</v>
      </c>
      <c r="L81" t="s">
        <v>85</v>
      </c>
      <c r="M81" t="s">
        <v>0</v>
      </c>
      <c r="N81" t="s">
        <v>3330</v>
      </c>
      <c r="O81" t="s">
        <v>3366</v>
      </c>
      <c r="P81" t="s">
        <v>1825</v>
      </c>
      <c r="Q81" t="s">
        <v>3332</v>
      </c>
      <c r="R81" t="s">
        <v>3330</v>
      </c>
      <c r="S81">
        <v>3720</v>
      </c>
      <c r="T81" t="s">
        <v>3333</v>
      </c>
      <c r="U81" t="s">
        <v>1817</v>
      </c>
      <c r="W81" t="s">
        <v>3673</v>
      </c>
      <c r="Y81" s="194">
        <v>53800</v>
      </c>
      <c r="Z81" s="194">
        <v>0</v>
      </c>
      <c r="AA81" s="194">
        <v>8608</v>
      </c>
      <c r="AC81" s="194">
        <v>62408</v>
      </c>
      <c r="AD81" s="194">
        <f t="shared" si="2"/>
        <v>53800</v>
      </c>
      <c r="AE81" s="194">
        <f>VLOOKUP(D81,'FACTURAS INGRESOS'!$I$487:$P$718,8,0)</f>
        <v>53800</v>
      </c>
      <c r="AF81" s="194">
        <f t="shared" si="3"/>
        <v>0</v>
      </c>
      <c r="AG81" t="s">
        <v>1828</v>
      </c>
      <c r="AH81" s="194">
        <v>1</v>
      </c>
      <c r="AM81" s="194">
        <v>8608</v>
      </c>
      <c r="AV81">
        <v>1000000705928440</v>
      </c>
      <c r="AW81">
        <v>1000000701477000</v>
      </c>
      <c r="AX81" t="s">
        <v>3674</v>
      </c>
    </row>
    <row r="82" spans="4:50">
      <c r="D82" t="s">
        <v>3083</v>
      </c>
      <c r="E82" t="s">
        <v>3326</v>
      </c>
      <c r="F82" t="s">
        <v>3082</v>
      </c>
      <c r="G82">
        <v>4</v>
      </c>
      <c r="H82" t="s">
        <v>3327</v>
      </c>
      <c r="I82" t="s">
        <v>3675</v>
      </c>
      <c r="J82" t="s">
        <v>3676</v>
      </c>
      <c r="K82">
        <v>66260</v>
      </c>
      <c r="L82" t="s">
        <v>85</v>
      </c>
      <c r="M82" t="s">
        <v>0</v>
      </c>
      <c r="N82" t="s">
        <v>3330</v>
      </c>
      <c r="O82" t="s">
        <v>3380</v>
      </c>
      <c r="P82" t="s">
        <v>429</v>
      </c>
      <c r="Q82" t="s">
        <v>3332</v>
      </c>
      <c r="R82" t="s">
        <v>3330</v>
      </c>
      <c r="S82">
        <v>66260</v>
      </c>
      <c r="T82" t="s">
        <v>3333</v>
      </c>
      <c r="U82" t="s">
        <v>1817</v>
      </c>
      <c r="W82" t="s">
        <v>3677</v>
      </c>
      <c r="Y82" s="194">
        <v>2250</v>
      </c>
      <c r="Z82" s="194">
        <v>0</v>
      </c>
      <c r="AA82" s="194">
        <v>0</v>
      </c>
      <c r="AC82" s="194">
        <v>2250</v>
      </c>
      <c r="AD82" s="194">
        <f t="shared" si="2"/>
        <v>45875.924999999996</v>
      </c>
      <c r="AE82" s="194">
        <f>VLOOKUP(D82,'FACTURAS INGRESOS'!$I$487:$P$718,8,0)</f>
        <v>45875.92</v>
      </c>
      <c r="AF82" s="194">
        <f t="shared" si="3"/>
        <v>4.9999999973806553E-3</v>
      </c>
      <c r="AG82" t="s">
        <v>1820</v>
      </c>
      <c r="AH82" s="194">
        <v>20.389299999999999</v>
      </c>
      <c r="AK82" s="194">
        <v>2250</v>
      </c>
      <c r="AV82">
        <v>1000000705928440</v>
      </c>
      <c r="AW82">
        <v>1000000701477000</v>
      </c>
      <c r="AX82" t="s">
        <v>3678</v>
      </c>
    </row>
    <row r="83" spans="4:50">
      <c r="D83" t="s">
        <v>3026</v>
      </c>
      <c r="E83" t="s">
        <v>3326</v>
      </c>
      <c r="F83" t="s">
        <v>3025</v>
      </c>
      <c r="G83">
        <v>4</v>
      </c>
      <c r="H83" t="s">
        <v>3327</v>
      </c>
      <c r="I83" t="s">
        <v>3679</v>
      </c>
      <c r="J83" t="s">
        <v>3680</v>
      </c>
      <c r="K83">
        <v>66260</v>
      </c>
      <c r="L83" t="s">
        <v>85</v>
      </c>
      <c r="M83" t="s">
        <v>0</v>
      </c>
      <c r="N83" t="s">
        <v>3330</v>
      </c>
      <c r="O83" t="s">
        <v>3361</v>
      </c>
      <c r="P83" t="s">
        <v>2930</v>
      </c>
      <c r="Q83" t="s">
        <v>3332</v>
      </c>
      <c r="R83" t="s">
        <v>3330</v>
      </c>
      <c r="S83">
        <v>25870</v>
      </c>
      <c r="T83" t="s">
        <v>3333</v>
      </c>
      <c r="U83" t="s">
        <v>1817</v>
      </c>
      <c r="W83" t="s">
        <v>3681</v>
      </c>
      <c r="Y83" s="194">
        <v>1642</v>
      </c>
      <c r="Z83" s="194">
        <v>0</v>
      </c>
      <c r="AA83" s="194">
        <v>0</v>
      </c>
      <c r="AC83" s="194">
        <v>1642</v>
      </c>
      <c r="AD83" s="194">
        <f t="shared" si="2"/>
        <v>33479.230599999995</v>
      </c>
      <c r="AE83" s="194">
        <f>VLOOKUP(D83,'FACTURAS INGRESOS'!$I$487:$P$718,8,0)</f>
        <v>33479.230000000003</v>
      </c>
      <c r="AF83" s="194">
        <f t="shared" si="3"/>
        <v>5.9999999211868271E-4</v>
      </c>
      <c r="AG83" t="s">
        <v>1820</v>
      </c>
      <c r="AH83" s="194">
        <v>20.389299999999999</v>
      </c>
      <c r="AK83" s="194">
        <v>1642</v>
      </c>
      <c r="AV83">
        <v>1000000705928440</v>
      </c>
      <c r="AW83">
        <v>1000000701477000</v>
      </c>
      <c r="AX83" t="s">
        <v>3682</v>
      </c>
    </row>
    <row r="84" spans="4:50">
      <c r="D84" t="s">
        <v>3089</v>
      </c>
      <c r="E84" t="s">
        <v>3326</v>
      </c>
      <c r="F84" t="s">
        <v>3088</v>
      </c>
      <c r="G84">
        <v>4</v>
      </c>
      <c r="H84" t="s">
        <v>3327</v>
      </c>
      <c r="I84" t="s">
        <v>3683</v>
      </c>
      <c r="J84" t="s">
        <v>3684</v>
      </c>
      <c r="K84">
        <v>66260</v>
      </c>
      <c r="L84" t="s">
        <v>85</v>
      </c>
      <c r="M84" t="s">
        <v>0</v>
      </c>
      <c r="N84" t="s">
        <v>3330</v>
      </c>
      <c r="O84" t="s">
        <v>3380</v>
      </c>
      <c r="P84" t="s">
        <v>429</v>
      </c>
      <c r="Q84" t="s">
        <v>3332</v>
      </c>
      <c r="R84" t="s">
        <v>3330</v>
      </c>
      <c r="S84">
        <v>66260</v>
      </c>
      <c r="T84" t="s">
        <v>3333</v>
      </c>
      <c r="U84" t="s">
        <v>1817</v>
      </c>
      <c r="W84" t="s">
        <v>3685</v>
      </c>
      <c r="Y84" s="194">
        <v>2400</v>
      </c>
      <c r="Z84" s="194">
        <v>0</v>
      </c>
      <c r="AA84" s="194">
        <v>0</v>
      </c>
      <c r="AC84" s="194">
        <v>2400</v>
      </c>
      <c r="AD84" s="194">
        <f t="shared" si="2"/>
        <v>48934.32</v>
      </c>
      <c r="AE84" s="194">
        <f>VLOOKUP(D84,'FACTURAS INGRESOS'!$I$487:$P$718,8,0)</f>
        <v>48934.32</v>
      </c>
      <c r="AF84" s="194">
        <f t="shared" si="3"/>
        <v>0</v>
      </c>
      <c r="AG84" t="s">
        <v>1820</v>
      </c>
      <c r="AH84" s="194">
        <v>20.389299999999999</v>
      </c>
      <c r="AK84" s="194">
        <v>2400</v>
      </c>
      <c r="AV84">
        <v>1000000705928440</v>
      </c>
      <c r="AW84">
        <v>1000000701477000</v>
      </c>
      <c r="AX84" t="s">
        <v>3686</v>
      </c>
    </row>
    <row r="85" spans="4:50">
      <c r="D85" t="s">
        <v>2914</v>
      </c>
      <c r="E85" t="s">
        <v>3462</v>
      </c>
      <c r="F85">
        <v>937</v>
      </c>
      <c r="G85">
        <v>4</v>
      </c>
      <c r="H85" t="s">
        <v>3327</v>
      </c>
      <c r="I85" t="s">
        <v>3687</v>
      </c>
      <c r="J85" t="s">
        <v>3688</v>
      </c>
      <c r="K85">
        <v>66260</v>
      </c>
      <c r="L85" t="s">
        <v>85</v>
      </c>
      <c r="M85" t="s">
        <v>0</v>
      </c>
      <c r="N85" t="s">
        <v>3330</v>
      </c>
      <c r="O85" t="s">
        <v>3465</v>
      </c>
      <c r="P85" t="s">
        <v>425</v>
      </c>
      <c r="Q85" t="s">
        <v>3332</v>
      </c>
      <c r="R85" t="s">
        <v>3330</v>
      </c>
      <c r="S85">
        <v>72710</v>
      </c>
      <c r="T85" t="s">
        <v>3333</v>
      </c>
      <c r="U85" t="s">
        <v>1817</v>
      </c>
      <c r="W85" t="s">
        <v>3689</v>
      </c>
      <c r="Y85" s="194">
        <v>850</v>
      </c>
      <c r="AA85" s="194">
        <v>0</v>
      </c>
      <c r="AC85" s="194">
        <v>850</v>
      </c>
      <c r="AD85" s="194">
        <f t="shared" si="2"/>
        <v>17330.904999999999</v>
      </c>
      <c r="AE85" s="194">
        <f>VLOOKUP(D85,'FACTURAS INGRESOS'!$I$487:$P$718,8,0)</f>
        <v>17330.91</v>
      </c>
      <c r="AF85" s="194">
        <f t="shared" si="3"/>
        <v>-5.0000000010186341E-3</v>
      </c>
      <c r="AG85" t="s">
        <v>1820</v>
      </c>
      <c r="AH85" s="194">
        <v>20.389299999999999</v>
      </c>
      <c r="AK85" s="194">
        <v>850</v>
      </c>
      <c r="AV85">
        <v>1000000709182890</v>
      </c>
      <c r="AW85">
        <v>1000000701477000</v>
      </c>
      <c r="AX85" t="s">
        <v>3690</v>
      </c>
    </row>
    <row r="86" spans="4:50">
      <c r="D86" t="s">
        <v>2884</v>
      </c>
      <c r="E86" t="s">
        <v>3462</v>
      </c>
      <c r="F86">
        <v>938</v>
      </c>
      <c r="G86">
        <v>4</v>
      </c>
      <c r="H86" t="s">
        <v>3327</v>
      </c>
      <c r="I86" t="s">
        <v>3691</v>
      </c>
      <c r="J86" t="s">
        <v>3692</v>
      </c>
      <c r="K86">
        <v>66260</v>
      </c>
      <c r="L86" t="s">
        <v>85</v>
      </c>
      <c r="M86" t="s">
        <v>0</v>
      </c>
      <c r="N86" t="s">
        <v>3330</v>
      </c>
      <c r="O86" t="s">
        <v>3465</v>
      </c>
      <c r="P86" t="s">
        <v>425</v>
      </c>
      <c r="Q86" t="s">
        <v>3332</v>
      </c>
      <c r="R86" t="s">
        <v>3330</v>
      </c>
      <c r="S86">
        <v>72710</v>
      </c>
      <c r="T86" t="s">
        <v>3333</v>
      </c>
      <c r="U86" t="s">
        <v>1817</v>
      </c>
      <c r="W86" t="s">
        <v>3693</v>
      </c>
      <c r="Y86" s="194">
        <v>720</v>
      </c>
      <c r="AA86" s="194">
        <v>0</v>
      </c>
      <c r="AC86" s="194">
        <v>720</v>
      </c>
      <c r="AD86" s="194">
        <f t="shared" si="2"/>
        <v>14680.295999999998</v>
      </c>
      <c r="AE86" s="194">
        <f>VLOOKUP(D86,'FACTURAS INGRESOS'!$I$487:$P$718,8,0)</f>
        <v>14680.3</v>
      </c>
      <c r="AF86" s="194">
        <f t="shared" si="3"/>
        <v>-4.0000000008149073E-3</v>
      </c>
      <c r="AG86" t="s">
        <v>1820</v>
      </c>
      <c r="AH86" s="194">
        <v>20.389299999999999</v>
      </c>
      <c r="AK86" s="194">
        <v>720</v>
      </c>
      <c r="AV86">
        <v>1000000709182890</v>
      </c>
      <c r="AW86">
        <v>1000000701477000</v>
      </c>
      <c r="AX86" t="s">
        <v>3694</v>
      </c>
    </row>
    <row r="87" spans="4:50">
      <c r="D87" s="360" t="s">
        <v>3270</v>
      </c>
      <c r="E87" t="s">
        <v>3462</v>
      </c>
      <c r="F87">
        <v>939</v>
      </c>
      <c r="G87">
        <v>4</v>
      </c>
      <c r="H87" t="s">
        <v>3327</v>
      </c>
      <c r="I87" t="s">
        <v>3695</v>
      </c>
      <c r="J87" t="s">
        <v>3696</v>
      </c>
      <c r="K87">
        <v>66260</v>
      </c>
      <c r="L87" t="s">
        <v>85</v>
      </c>
      <c r="M87" t="s">
        <v>0</v>
      </c>
      <c r="N87" t="s">
        <v>3330</v>
      </c>
      <c r="O87" t="s">
        <v>3465</v>
      </c>
      <c r="P87" t="s">
        <v>425</v>
      </c>
      <c r="Q87" t="s">
        <v>3332</v>
      </c>
      <c r="R87" t="s">
        <v>3330</v>
      </c>
      <c r="S87">
        <v>72710</v>
      </c>
      <c r="T87" t="s">
        <v>3333</v>
      </c>
      <c r="U87" t="s">
        <v>1817</v>
      </c>
      <c r="W87" t="s">
        <v>3697</v>
      </c>
      <c r="Y87" s="194">
        <v>6400</v>
      </c>
      <c r="AA87" s="194">
        <v>0</v>
      </c>
      <c r="AC87" s="194">
        <v>6400</v>
      </c>
      <c r="AD87" s="194">
        <f t="shared" si="2"/>
        <v>130491.51999999999</v>
      </c>
      <c r="AE87" s="194">
        <f>VLOOKUP(D87,'FACTURAS INGRESOS'!$I$487:$P$718,8,0)</f>
        <v>130491.52</v>
      </c>
      <c r="AF87" s="194">
        <f t="shared" si="3"/>
        <v>0</v>
      </c>
      <c r="AG87" t="s">
        <v>1820</v>
      </c>
      <c r="AH87" s="194">
        <v>20.389299999999999</v>
      </c>
      <c r="AK87" s="194">
        <v>6400</v>
      </c>
      <c r="AV87">
        <v>1000000709182890</v>
      </c>
      <c r="AW87">
        <v>1000000701477000</v>
      </c>
      <c r="AX87" t="s">
        <v>3698</v>
      </c>
    </row>
    <row r="88" spans="4:50">
      <c r="D88" t="s">
        <v>2833</v>
      </c>
      <c r="E88" t="s">
        <v>3462</v>
      </c>
      <c r="F88">
        <v>940</v>
      </c>
      <c r="G88">
        <v>4</v>
      </c>
      <c r="H88" t="s">
        <v>3327</v>
      </c>
      <c r="I88" t="s">
        <v>3699</v>
      </c>
      <c r="J88" t="s">
        <v>3700</v>
      </c>
      <c r="K88">
        <v>66260</v>
      </c>
      <c r="L88" t="s">
        <v>85</v>
      </c>
      <c r="M88" t="s">
        <v>0</v>
      </c>
      <c r="N88" t="s">
        <v>3330</v>
      </c>
      <c r="O88" t="s">
        <v>3465</v>
      </c>
      <c r="P88" t="s">
        <v>425</v>
      </c>
      <c r="Q88" t="s">
        <v>3332</v>
      </c>
      <c r="R88" t="s">
        <v>3330</v>
      </c>
      <c r="S88">
        <v>72710</v>
      </c>
      <c r="T88" t="s">
        <v>3333</v>
      </c>
      <c r="U88" t="s">
        <v>1817</v>
      </c>
      <c r="W88" t="s">
        <v>3701</v>
      </c>
      <c r="Y88" s="194">
        <v>300</v>
      </c>
      <c r="AA88" s="194">
        <v>0</v>
      </c>
      <c r="AC88" s="194">
        <v>300</v>
      </c>
      <c r="AD88" s="194">
        <f t="shared" si="2"/>
        <v>6116.79</v>
      </c>
      <c r="AE88" s="194">
        <f>VLOOKUP(D88,'FACTURAS INGRESOS'!$I$487:$P$718,8,0)</f>
        <v>6116.79</v>
      </c>
      <c r="AF88" s="194">
        <f t="shared" si="3"/>
        <v>0</v>
      </c>
      <c r="AG88" t="s">
        <v>1820</v>
      </c>
      <c r="AH88" s="194">
        <v>20.389299999999999</v>
      </c>
      <c r="AK88" s="194">
        <v>300</v>
      </c>
      <c r="AV88">
        <v>1000000709182890</v>
      </c>
      <c r="AW88">
        <v>1000000701477000</v>
      </c>
      <c r="AX88" t="s">
        <v>3702</v>
      </c>
    </row>
    <row r="89" spans="4:50">
      <c r="D89" t="s">
        <v>3041</v>
      </c>
      <c r="E89" t="s">
        <v>3462</v>
      </c>
      <c r="F89">
        <v>941</v>
      </c>
      <c r="G89">
        <v>4</v>
      </c>
      <c r="H89" t="s">
        <v>3327</v>
      </c>
      <c r="I89" t="s">
        <v>3703</v>
      </c>
      <c r="J89" t="s">
        <v>3704</v>
      </c>
      <c r="K89">
        <v>66260</v>
      </c>
      <c r="L89" t="s">
        <v>85</v>
      </c>
      <c r="M89" t="s">
        <v>0</v>
      </c>
      <c r="N89" t="s">
        <v>3330</v>
      </c>
      <c r="O89" t="s">
        <v>3465</v>
      </c>
      <c r="P89" t="s">
        <v>425</v>
      </c>
      <c r="Q89" t="s">
        <v>3332</v>
      </c>
      <c r="R89" t="s">
        <v>3330</v>
      </c>
      <c r="S89">
        <v>72710</v>
      </c>
      <c r="T89" t="s">
        <v>3333</v>
      </c>
      <c r="U89" t="s">
        <v>1817</v>
      </c>
      <c r="W89" t="s">
        <v>3705</v>
      </c>
      <c r="Y89" s="194">
        <v>1862</v>
      </c>
      <c r="AA89" s="194">
        <v>0</v>
      </c>
      <c r="AC89" s="194">
        <v>1862</v>
      </c>
      <c r="AD89" s="194">
        <f t="shared" si="2"/>
        <v>37964.876599999996</v>
      </c>
      <c r="AE89" s="194">
        <f>VLOOKUP(D89,'FACTURAS INGRESOS'!$I$487:$P$718,8,0)</f>
        <v>37964.879999999997</v>
      </c>
      <c r="AF89" s="194">
        <f t="shared" si="3"/>
        <v>-3.4000000014202669E-3</v>
      </c>
      <c r="AG89" t="s">
        <v>1820</v>
      </c>
      <c r="AH89" s="194">
        <v>20.389299999999999</v>
      </c>
      <c r="AK89" s="194">
        <v>1862</v>
      </c>
      <c r="AV89">
        <v>1000000709182890</v>
      </c>
      <c r="AW89">
        <v>1000000701477000</v>
      </c>
      <c r="AX89" t="s">
        <v>3706</v>
      </c>
    </row>
    <row r="90" spans="4:50">
      <c r="D90" t="s">
        <v>2827</v>
      </c>
      <c r="E90" t="s">
        <v>3462</v>
      </c>
      <c r="F90">
        <v>942</v>
      </c>
      <c r="G90">
        <v>4</v>
      </c>
      <c r="H90" t="s">
        <v>3327</v>
      </c>
      <c r="I90" t="s">
        <v>3707</v>
      </c>
      <c r="J90" t="s">
        <v>3708</v>
      </c>
      <c r="K90">
        <v>66260</v>
      </c>
      <c r="L90" t="s">
        <v>85</v>
      </c>
      <c r="M90" t="s">
        <v>0</v>
      </c>
      <c r="N90" t="s">
        <v>3330</v>
      </c>
      <c r="O90" t="s">
        <v>3465</v>
      </c>
      <c r="P90" t="s">
        <v>425</v>
      </c>
      <c r="Q90" t="s">
        <v>3332</v>
      </c>
      <c r="R90" t="s">
        <v>3330</v>
      </c>
      <c r="S90">
        <v>72710</v>
      </c>
      <c r="T90" t="s">
        <v>3333</v>
      </c>
      <c r="U90" t="s">
        <v>1817</v>
      </c>
      <c r="W90" t="s">
        <v>3709</v>
      </c>
      <c r="Y90" s="194">
        <v>160</v>
      </c>
      <c r="AA90" s="194">
        <v>0</v>
      </c>
      <c r="AC90" s="194">
        <v>160</v>
      </c>
      <c r="AD90" s="194">
        <f t="shared" si="2"/>
        <v>3262.2879999999996</v>
      </c>
      <c r="AE90" s="194">
        <f>VLOOKUP(D90,'FACTURAS INGRESOS'!$I$487:$P$718,8,0)</f>
        <v>3262.29</v>
      </c>
      <c r="AF90" s="194">
        <f t="shared" si="3"/>
        <v>-2.0000000004074536E-3</v>
      </c>
      <c r="AG90" t="s">
        <v>1820</v>
      </c>
      <c r="AH90" s="194">
        <v>20.389299999999999</v>
      </c>
      <c r="AK90" s="194">
        <v>160</v>
      </c>
      <c r="AV90">
        <v>1000000709182890</v>
      </c>
      <c r="AW90">
        <v>1000000701477000</v>
      </c>
      <c r="AX90" t="s">
        <v>3710</v>
      </c>
    </row>
    <row r="91" spans="4:50">
      <c r="D91" t="s">
        <v>3099</v>
      </c>
      <c r="E91" t="s">
        <v>3326</v>
      </c>
      <c r="F91" t="s">
        <v>3098</v>
      </c>
      <c r="G91">
        <v>4</v>
      </c>
      <c r="H91" t="s">
        <v>3327</v>
      </c>
      <c r="I91" t="s">
        <v>3711</v>
      </c>
      <c r="J91" t="s">
        <v>3712</v>
      </c>
      <c r="K91">
        <v>66260</v>
      </c>
      <c r="L91" t="s">
        <v>85</v>
      </c>
      <c r="M91" t="s">
        <v>0</v>
      </c>
      <c r="N91" t="s">
        <v>3330</v>
      </c>
      <c r="O91" t="s">
        <v>3380</v>
      </c>
      <c r="P91" t="s">
        <v>429</v>
      </c>
      <c r="Q91" t="s">
        <v>3332</v>
      </c>
      <c r="R91" t="s">
        <v>3330</v>
      </c>
      <c r="S91">
        <v>66260</v>
      </c>
      <c r="T91" t="s">
        <v>3333</v>
      </c>
      <c r="U91" t="s">
        <v>1817</v>
      </c>
      <c r="W91" t="s">
        <v>3713</v>
      </c>
      <c r="Y91" s="194">
        <v>2500</v>
      </c>
      <c r="Z91" s="194">
        <v>0</v>
      </c>
      <c r="AA91" s="194">
        <v>0</v>
      </c>
      <c r="AC91" s="194">
        <v>2500</v>
      </c>
      <c r="AD91" s="194">
        <f t="shared" si="2"/>
        <v>50973.25</v>
      </c>
      <c r="AE91" s="194">
        <f>VLOOKUP(D91,'FACTURAS INGRESOS'!$I$487:$P$718,8,0)</f>
        <v>50973.25</v>
      </c>
      <c r="AF91" s="194">
        <f t="shared" si="3"/>
        <v>0</v>
      </c>
      <c r="AG91" t="s">
        <v>1820</v>
      </c>
      <c r="AH91" s="194">
        <v>20.389299999999999</v>
      </c>
      <c r="AK91" s="194">
        <v>2500</v>
      </c>
      <c r="AV91">
        <v>1000000705928440</v>
      </c>
      <c r="AW91">
        <v>1000000701477000</v>
      </c>
      <c r="AX91" t="s">
        <v>3714</v>
      </c>
    </row>
    <row r="92" spans="4:50">
      <c r="D92" t="s">
        <v>3272</v>
      </c>
      <c r="E92" t="s">
        <v>3326</v>
      </c>
      <c r="F92" t="s">
        <v>3271</v>
      </c>
      <c r="G92">
        <v>4</v>
      </c>
      <c r="H92" t="s">
        <v>3327</v>
      </c>
      <c r="I92" t="s">
        <v>3715</v>
      </c>
      <c r="J92" t="s">
        <v>3716</v>
      </c>
      <c r="K92">
        <v>66260</v>
      </c>
      <c r="L92" t="s">
        <v>85</v>
      </c>
      <c r="M92" t="s">
        <v>0</v>
      </c>
      <c r="N92" t="s">
        <v>3330</v>
      </c>
      <c r="O92" t="s">
        <v>3398</v>
      </c>
      <c r="P92" t="s">
        <v>1843</v>
      </c>
      <c r="Q92" t="s">
        <v>3332</v>
      </c>
      <c r="R92" t="s">
        <v>3330</v>
      </c>
      <c r="S92">
        <v>45601</v>
      </c>
      <c r="T92" t="s">
        <v>3333</v>
      </c>
      <c r="U92" t="s">
        <v>1817</v>
      </c>
      <c r="W92" t="s">
        <v>3717</v>
      </c>
      <c r="Y92" s="194">
        <v>7422</v>
      </c>
      <c r="Z92" s="194">
        <v>0</v>
      </c>
      <c r="AA92" s="194">
        <v>0</v>
      </c>
      <c r="AC92" s="194">
        <v>7422</v>
      </c>
      <c r="AD92" s="194">
        <f t="shared" si="2"/>
        <v>151329.38459999999</v>
      </c>
      <c r="AE92" s="194">
        <f>VLOOKUP(D92,'FACTURAS INGRESOS'!$I$487:$P$718,8,0)</f>
        <v>151329.38</v>
      </c>
      <c r="AF92" s="194">
        <f t="shared" si="3"/>
        <v>4.5999999856576324E-3</v>
      </c>
      <c r="AG92" t="s">
        <v>1820</v>
      </c>
      <c r="AH92" s="194">
        <v>20.389299999999999</v>
      </c>
      <c r="AK92" s="194">
        <v>7422</v>
      </c>
      <c r="AV92">
        <v>1000000705928440</v>
      </c>
      <c r="AW92">
        <v>1000000701477000</v>
      </c>
      <c r="AX92" t="s">
        <v>3718</v>
      </c>
    </row>
    <row r="93" spans="4:50">
      <c r="D93" t="s">
        <v>3181</v>
      </c>
      <c r="E93" t="s">
        <v>3326</v>
      </c>
      <c r="F93" t="s">
        <v>3180</v>
      </c>
      <c r="G93">
        <v>4</v>
      </c>
      <c r="H93" t="s">
        <v>3327</v>
      </c>
      <c r="I93" t="s">
        <v>3719</v>
      </c>
      <c r="J93" t="s">
        <v>3720</v>
      </c>
      <c r="K93">
        <v>66260</v>
      </c>
      <c r="L93" t="s">
        <v>85</v>
      </c>
      <c r="M93" t="s">
        <v>0</v>
      </c>
      <c r="N93" t="s">
        <v>3330</v>
      </c>
      <c r="O93" t="s">
        <v>3398</v>
      </c>
      <c r="P93" t="s">
        <v>1843</v>
      </c>
      <c r="Q93" t="s">
        <v>3332</v>
      </c>
      <c r="R93" t="s">
        <v>3330</v>
      </c>
      <c r="S93">
        <v>45601</v>
      </c>
      <c r="T93" t="s">
        <v>3333</v>
      </c>
      <c r="U93" t="s">
        <v>1817</v>
      </c>
      <c r="W93" t="s">
        <v>3721</v>
      </c>
      <c r="Y93" s="194">
        <v>3260</v>
      </c>
      <c r="Z93" s="194">
        <v>0</v>
      </c>
      <c r="AA93" s="194">
        <v>0</v>
      </c>
      <c r="AC93" s="194">
        <v>3260</v>
      </c>
      <c r="AD93" s="194">
        <f t="shared" si="2"/>
        <v>66469.118000000002</v>
      </c>
      <c r="AE93" s="194">
        <f>VLOOKUP(D93,'FACTURAS INGRESOS'!$I$487:$P$718,8,0)</f>
        <v>66469.119999999995</v>
      </c>
      <c r="AF93" s="194">
        <f t="shared" si="3"/>
        <v>-1.999999993131496E-3</v>
      </c>
      <c r="AG93" t="s">
        <v>1820</v>
      </c>
      <c r="AH93" s="194">
        <v>20.389299999999999</v>
      </c>
      <c r="AK93" s="194">
        <v>3260</v>
      </c>
      <c r="AV93">
        <v>1000000705928440</v>
      </c>
      <c r="AW93">
        <v>1000000701477000</v>
      </c>
      <c r="AX93" t="s">
        <v>3722</v>
      </c>
    </row>
    <row r="94" spans="4:50">
      <c r="D94" t="s">
        <v>3157</v>
      </c>
      <c r="E94" t="s">
        <v>3326</v>
      </c>
      <c r="F94" t="s">
        <v>3156</v>
      </c>
      <c r="G94">
        <v>4</v>
      </c>
      <c r="H94" t="s">
        <v>3327</v>
      </c>
      <c r="I94" t="s">
        <v>3723</v>
      </c>
      <c r="J94" t="s">
        <v>3724</v>
      </c>
      <c r="K94">
        <v>66260</v>
      </c>
      <c r="L94" t="s">
        <v>85</v>
      </c>
      <c r="M94" t="s">
        <v>0</v>
      </c>
      <c r="N94" t="s">
        <v>3330</v>
      </c>
      <c r="O94" t="s">
        <v>3398</v>
      </c>
      <c r="P94" t="s">
        <v>1843</v>
      </c>
      <c r="Q94" t="s">
        <v>3332</v>
      </c>
      <c r="R94" t="s">
        <v>3330</v>
      </c>
      <c r="S94">
        <v>45601</v>
      </c>
      <c r="T94" t="s">
        <v>3333</v>
      </c>
      <c r="U94" t="s">
        <v>1817</v>
      </c>
      <c r="W94" t="s">
        <v>3725</v>
      </c>
      <c r="Y94" s="194">
        <v>3180</v>
      </c>
      <c r="Z94" s="194">
        <v>0</v>
      </c>
      <c r="AA94" s="194">
        <v>0</v>
      </c>
      <c r="AC94" s="194">
        <v>3180</v>
      </c>
      <c r="AD94" s="194">
        <f t="shared" si="2"/>
        <v>64837.973999999995</v>
      </c>
      <c r="AE94" s="194">
        <f>VLOOKUP(D94,'FACTURAS INGRESOS'!$I$487:$P$718,8,0)</f>
        <v>64837.97</v>
      </c>
      <c r="AF94" s="194">
        <f t="shared" si="3"/>
        <v>3.9999999935389496E-3</v>
      </c>
      <c r="AG94" t="s">
        <v>1820</v>
      </c>
      <c r="AH94" s="194">
        <v>20.389299999999999</v>
      </c>
      <c r="AK94" s="194">
        <v>3180</v>
      </c>
      <c r="AV94">
        <v>1000000705928440</v>
      </c>
      <c r="AW94">
        <v>1000000701477000</v>
      </c>
      <c r="AX94" t="s">
        <v>3726</v>
      </c>
    </row>
    <row r="95" spans="4:50">
      <c r="D95" t="s">
        <v>3201</v>
      </c>
      <c r="E95" t="s">
        <v>3326</v>
      </c>
      <c r="F95" t="s">
        <v>3200</v>
      </c>
      <c r="G95">
        <v>4</v>
      </c>
      <c r="H95" t="s">
        <v>3327</v>
      </c>
      <c r="I95" t="s">
        <v>3727</v>
      </c>
      <c r="J95" t="s">
        <v>3728</v>
      </c>
      <c r="K95">
        <v>66260</v>
      </c>
      <c r="L95" t="s">
        <v>85</v>
      </c>
      <c r="M95" t="s">
        <v>0</v>
      </c>
      <c r="N95" t="s">
        <v>3330</v>
      </c>
      <c r="O95" t="s">
        <v>3398</v>
      </c>
      <c r="P95" t="s">
        <v>1843</v>
      </c>
      <c r="Q95" t="s">
        <v>3332</v>
      </c>
      <c r="R95" t="s">
        <v>3330</v>
      </c>
      <c r="S95">
        <v>45601</v>
      </c>
      <c r="T95" t="s">
        <v>3333</v>
      </c>
      <c r="U95" t="s">
        <v>1817</v>
      </c>
      <c r="W95" t="s">
        <v>3729</v>
      </c>
      <c r="Y95" s="194">
        <v>3340</v>
      </c>
      <c r="Z95" s="194">
        <v>0</v>
      </c>
      <c r="AA95" s="194">
        <v>0</v>
      </c>
      <c r="AC95" s="194">
        <v>3340</v>
      </c>
      <c r="AD95" s="194">
        <f t="shared" si="2"/>
        <v>68100.262000000002</v>
      </c>
      <c r="AE95" s="194">
        <f>VLOOKUP(D95,'FACTURAS INGRESOS'!$I$487:$P$718,8,0)</f>
        <v>68100.259999999995</v>
      </c>
      <c r="AF95" s="194">
        <f t="shared" si="3"/>
        <v>2.0000000076834112E-3</v>
      </c>
      <c r="AG95" t="s">
        <v>1820</v>
      </c>
      <c r="AH95" s="194">
        <v>20.389299999999999</v>
      </c>
      <c r="AK95" s="194">
        <v>3340</v>
      </c>
      <c r="AV95">
        <v>1000000705928440</v>
      </c>
      <c r="AW95">
        <v>1000000701477000</v>
      </c>
      <c r="AX95" t="s">
        <v>3730</v>
      </c>
    </row>
    <row r="96" spans="4:50">
      <c r="D96" t="s">
        <v>3207</v>
      </c>
      <c r="E96" t="s">
        <v>3326</v>
      </c>
      <c r="F96" t="s">
        <v>3206</v>
      </c>
      <c r="G96">
        <v>4</v>
      </c>
      <c r="H96" t="s">
        <v>3327</v>
      </c>
      <c r="I96" t="s">
        <v>3731</v>
      </c>
      <c r="J96" t="s">
        <v>3732</v>
      </c>
      <c r="K96">
        <v>66260</v>
      </c>
      <c r="L96" t="s">
        <v>85</v>
      </c>
      <c r="M96" t="s">
        <v>0</v>
      </c>
      <c r="N96" t="s">
        <v>3330</v>
      </c>
      <c r="O96" t="s">
        <v>3398</v>
      </c>
      <c r="P96" t="s">
        <v>1843</v>
      </c>
      <c r="Q96" t="s">
        <v>3332</v>
      </c>
      <c r="R96" t="s">
        <v>3330</v>
      </c>
      <c r="S96">
        <v>45601</v>
      </c>
      <c r="T96" t="s">
        <v>3333</v>
      </c>
      <c r="U96" t="s">
        <v>1817</v>
      </c>
      <c r="W96" t="s">
        <v>3733</v>
      </c>
      <c r="Y96" s="194">
        <v>3340</v>
      </c>
      <c r="Z96" s="194">
        <v>0</v>
      </c>
      <c r="AA96" s="194">
        <v>0</v>
      </c>
      <c r="AC96" s="194">
        <v>3340</v>
      </c>
      <c r="AD96" s="194">
        <f t="shared" si="2"/>
        <v>68100.262000000002</v>
      </c>
      <c r="AE96" s="194">
        <f>VLOOKUP(D96,'FACTURAS INGRESOS'!$I$487:$P$718,8,0)</f>
        <v>68100.259999999995</v>
      </c>
      <c r="AF96" s="194">
        <f t="shared" si="3"/>
        <v>2.0000000076834112E-3</v>
      </c>
      <c r="AG96" t="s">
        <v>1820</v>
      </c>
      <c r="AH96" s="194">
        <v>20.389299999999999</v>
      </c>
      <c r="AK96" s="194">
        <v>3340</v>
      </c>
      <c r="AV96">
        <v>1000000705928440</v>
      </c>
      <c r="AW96">
        <v>1000000701477000</v>
      </c>
      <c r="AX96" t="s">
        <v>3734</v>
      </c>
    </row>
    <row r="97" spans="4:50">
      <c r="D97" t="s">
        <v>3238</v>
      </c>
      <c r="E97" t="s">
        <v>3326</v>
      </c>
      <c r="F97" t="s">
        <v>3237</v>
      </c>
      <c r="G97">
        <v>4</v>
      </c>
      <c r="H97" t="s">
        <v>3327</v>
      </c>
      <c r="I97" t="s">
        <v>3735</v>
      </c>
      <c r="J97" t="s">
        <v>3736</v>
      </c>
      <c r="K97">
        <v>66260</v>
      </c>
      <c r="L97" t="s">
        <v>85</v>
      </c>
      <c r="M97" t="s">
        <v>0</v>
      </c>
      <c r="N97" t="s">
        <v>3330</v>
      </c>
      <c r="O97" t="s">
        <v>3398</v>
      </c>
      <c r="P97" t="s">
        <v>1843</v>
      </c>
      <c r="Q97" t="s">
        <v>3332</v>
      </c>
      <c r="R97" t="s">
        <v>3330</v>
      </c>
      <c r="S97">
        <v>45601</v>
      </c>
      <c r="T97" t="s">
        <v>3333</v>
      </c>
      <c r="U97" t="s">
        <v>1817</v>
      </c>
      <c r="W97" t="s">
        <v>3737</v>
      </c>
      <c r="Y97" s="194">
        <v>3740</v>
      </c>
      <c r="Z97" s="194">
        <v>0</v>
      </c>
      <c r="AA97" s="194">
        <v>0</v>
      </c>
      <c r="AC97" s="194">
        <v>3740</v>
      </c>
      <c r="AD97" s="194">
        <f t="shared" si="2"/>
        <v>76255.981999999989</v>
      </c>
      <c r="AE97" s="194">
        <f>VLOOKUP(D97,'FACTURAS INGRESOS'!$I$487:$P$718,8,0)</f>
        <v>76255.98</v>
      </c>
      <c r="AF97" s="194">
        <f t="shared" si="3"/>
        <v>1.999999993131496E-3</v>
      </c>
      <c r="AG97" t="s">
        <v>1820</v>
      </c>
      <c r="AH97" s="194">
        <v>20.389299999999999</v>
      </c>
      <c r="AK97" s="194">
        <v>3740</v>
      </c>
      <c r="AV97">
        <v>1000000705928440</v>
      </c>
      <c r="AW97">
        <v>1000000701477000</v>
      </c>
      <c r="AX97" t="s">
        <v>3738</v>
      </c>
    </row>
    <row r="98" spans="4:50">
      <c r="D98" t="s">
        <v>3276</v>
      </c>
      <c r="E98" t="s">
        <v>3326</v>
      </c>
      <c r="F98" t="s">
        <v>3275</v>
      </c>
      <c r="G98">
        <v>4</v>
      </c>
      <c r="H98" t="s">
        <v>3327</v>
      </c>
      <c r="I98" t="s">
        <v>3739</v>
      </c>
      <c r="J98" t="s">
        <v>3740</v>
      </c>
      <c r="K98">
        <v>66260</v>
      </c>
      <c r="L98" t="s">
        <v>85</v>
      </c>
      <c r="M98" t="s">
        <v>0</v>
      </c>
      <c r="N98" t="s">
        <v>3330</v>
      </c>
      <c r="O98" t="s">
        <v>3523</v>
      </c>
      <c r="P98" t="s">
        <v>2223</v>
      </c>
      <c r="Q98" t="s">
        <v>3524</v>
      </c>
      <c r="R98" t="s">
        <v>3525</v>
      </c>
      <c r="S98">
        <v>66260</v>
      </c>
      <c r="T98" t="s">
        <v>3333</v>
      </c>
      <c r="U98" t="s">
        <v>1817</v>
      </c>
      <c r="W98" t="s">
        <v>3741</v>
      </c>
      <c r="Y98" s="194">
        <v>7760</v>
      </c>
      <c r="Z98" s="194">
        <v>0</v>
      </c>
      <c r="AA98" s="194">
        <v>0</v>
      </c>
      <c r="AC98" s="194">
        <v>7760</v>
      </c>
      <c r="AD98" s="194">
        <f t="shared" si="2"/>
        <v>158220.96799999999</v>
      </c>
      <c r="AE98" s="194">
        <f>VLOOKUP(D98,'FACTURAS INGRESOS'!$I$487:$P$718,8,0)</f>
        <v>158220.97</v>
      </c>
      <c r="AF98" s="194">
        <f t="shared" si="3"/>
        <v>-2.0000000076834112E-3</v>
      </c>
      <c r="AG98" t="s">
        <v>1820</v>
      </c>
      <c r="AH98" s="194">
        <v>20.389299999999999</v>
      </c>
      <c r="AK98" s="194">
        <v>7760</v>
      </c>
      <c r="AV98">
        <v>1000000705928440</v>
      </c>
      <c r="AW98">
        <v>1000000701477000</v>
      </c>
      <c r="AX98" t="s">
        <v>3742</v>
      </c>
    </row>
    <row r="99" spans="4:50">
      <c r="D99" t="s">
        <v>3024</v>
      </c>
      <c r="E99" t="s">
        <v>3326</v>
      </c>
      <c r="F99" t="s">
        <v>3023</v>
      </c>
      <c r="G99">
        <v>4</v>
      </c>
      <c r="H99" t="s">
        <v>3327</v>
      </c>
      <c r="I99" t="s">
        <v>3743</v>
      </c>
      <c r="J99" t="s">
        <v>3744</v>
      </c>
      <c r="K99">
        <v>66260</v>
      </c>
      <c r="L99" t="s">
        <v>85</v>
      </c>
      <c r="M99" t="s">
        <v>0</v>
      </c>
      <c r="N99" t="s">
        <v>3330</v>
      </c>
      <c r="O99" t="s">
        <v>3429</v>
      </c>
      <c r="P99" t="s">
        <v>1862</v>
      </c>
      <c r="Q99" t="s">
        <v>3332</v>
      </c>
      <c r="R99" t="s">
        <v>3330</v>
      </c>
      <c r="S99">
        <v>37564</v>
      </c>
      <c r="T99" t="s">
        <v>3333</v>
      </c>
      <c r="U99" t="s">
        <v>1817</v>
      </c>
      <c r="W99" t="s">
        <v>3745</v>
      </c>
      <c r="Y99" s="194">
        <v>1634</v>
      </c>
      <c r="Z99" s="194">
        <v>0</v>
      </c>
      <c r="AA99" s="194">
        <v>0</v>
      </c>
      <c r="AC99" s="194">
        <v>1634</v>
      </c>
      <c r="AD99" s="194">
        <f t="shared" si="2"/>
        <v>33316.116199999997</v>
      </c>
      <c r="AE99" s="194">
        <f>VLOOKUP(D99,'FACTURAS INGRESOS'!$I$487:$P$718,8,0)</f>
        <v>33316.120000000003</v>
      </c>
      <c r="AF99" s="194">
        <f t="shared" si="3"/>
        <v>-3.8000000058673322E-3</v>
      </c>
      <c r="AG99" t="s">
        <v>1820</v>
      </c>
      <c r="AH99" s="194">
        <v>20.389299999999999</v>
      </c>
      <c r="AK99" s="194">
        <v>1634</v>
      </c>
      <c r="AV99">
        <v>1000000705928440</v>
      </c>
      <c r="AW99">
        <v>1000000701477000</v>
      </c>
      <c r="AX99" t="s">
        <v>3746</v>
      </c>
    </row>
    <row r="100" spans="4:50">
      <c r="D100" t="s">
        <v>3003</v>
      </c>
      <c r="E100" t="s">
        <v>3326</v>
      </c>
      <c r="F100" t="s">
        <v>3002</v>
      </c>
      <c r="G100">
        <v>4</v>
      </c>
      <c r="H100" t="s">
        <v>3327</v>
      </c>
      <c r="I100" t="s">
        <v>3747</v>
      </c>
      <c r="J100" t="s">
        <v>3748</v>
      </c>
      <c r="K100">
        <v>66260</v>
      </c>
      <c r="L100" t="s">
        <v>85</v>
      </c>
      <c r="M100" t="s">
        <v>0</v>
      </c>
      <c r="N100" t="s">
        <v>3330</v>
      </c>
      <c r="O100" t="s">
        <v>3366</v>
      </c>
      <c r="P100" t="s">
        <v>1825</v>
      </c>
      <c r="Q100" t="s">
        <v>3332</v>
      </c>
      <c r="R100" t="s">
        <v>3330</v>
      </c>
      <c r="S100">
        <v>3720</v>
      </c>
      <c r="T100" t="s">
        <v>3333</v>
      </c>
      <c r="U100" t="s">
        <v>1817</v>
      </c>
      <c r="W100" t="s">
        <v>3749</v>
      </c>
      <c r="Y100" s="194">
        <v>53800</v>
      </c>
      <c r="Z100" s="194">
        <v>0</v>
      </c>
      <c r="AA100" s="194">
        <v>8608</v>
      </c>
      <c r="AC100" s="194">
        <v>62408</v>
      </c>
      <c r="AD100" s="194">
        <f t="shared" si="2"/>
        <v>53800</v>
      </c>
      <c r="AE100" s="194">
        <f>VLOOKUP(D100,'FACTURAS INGRESOS'!$I$487:$P$718,8,0)</f>
        <v>53800</v>
      </c>
      <c r="AF100" s="194">
        <f t="shared" si="3"/>
        <v>0</v>
      </c>
      <c r="AG100" t="s">
        <v>1828</v>
      </c>
      <c r="AH100" s="194">
        <v>1</v>
      </c>
      <c r="AM100" s="194">
        <v>8608</v>
      </c>
      <c r="AV100">
        <v>1000000705928440</v>
      </c>
      <c r="AW100">
        <v>1000000701477000</v>
      </c>
      <c r="AX100" t="s">
        <v>3750</v>
      </c>
    </row>
    <row r="101" spans="4:50">
      <c r="D101" t="s">
        <v>3005</v>
      </c>
      <c r="E101" t="s">
        <v>3326</v>
      </c>
      <c r="F101" t="s">
        <v>3004</v>
      </c>
      <c r="G101">
        <v>4</v>
      </c>
      <c r="H101" t="s">
        <v>3327</v>
      </c>
      <c r="I101" t="s">
        <v>3751</v>
      </c>
      <c r="J101" t="s">
        <v>3752</v>
      </c>
      <c r="K101">
        <v>66260</v>
      </c>
      <c r="L101" t="s">
        <v>85</v>
      </c>
      <c r="M101" t="s">
        <v>0</v>
      </c>
      <c r="N101" t="s">
        <v>3330</v>
      </c>
      <c r="O101" t="s">
        <v>3338</v>
      </c>
      <c r="P101" t="s">
        <v>1833</v>
      </c>
      <c r="Q101" t="s">
        <v>3332</v>
      </c>
      <c r="R101" t="s">
        <v>3330</v>
      </c>
      <c r="S101">
        <v>6500</v>
      </c>
      <c r="T101" t="s">
        <v>3333</v>
      </c>
      <c r="U101" t="s">
        <v>1817</v>
      </c>
      <c r="W101" t="s">
        <v>3753</v>
      </c>
      <c r="Y101" s="194">
        <v>7200</v>
      </c>
      <c r="Z101" s="194">
        <v>0</v>
      </c>
      <c r="AA101" s="194">
        <v>1152</v>
      </c>
      <c r="AC101" s="194">
        <v>8352</v>
      </c>
      <c r="AD101" s="194">
        <f t="shared" si="2"/>
        <v>7200</v>
      </c>
      <c r="AE101" s="194">
        <f>VLOOKUP(D101,'FACTURAS INGRESOS'!$I$487:$P$718,8,0)</f>
        <v>7200</v>
      </c>
      <c r="AF101" s="194">
        <f t="shared" si="3"/>
        <v>0</v>
      </c>
      <c r="AG101" t="s">
        <v>1828</v>
      </c>
      <c r="AH101" s="194">
        <v>1</v>
      </c>
      <c r="AM101" s="194">
        <v>1152</v>
      </c>
      <c r="AV101">
        <v>1000000705928440</v>
      </c>
      <c r="AW101">
        <v>1000000701477000</v>
      </c>
      <c r="AX101" t="s">
        <v>3754</v>
      </c>
    </row>
    <row r="102" spans="4:50">
      <c r="D102" t="s">
        <v>3007</v>
      </c>
      <c r="E102" t="s">
        <v>3326</v>
      </c>
      <c r="F102" t="s">
        <v>3006</v>
      </c>
      <c r="G102">
        <v>4</v>
      </c>
      <c r="H102" t="s">
        <v>3327</v>
      </c>
      <c r="I102" t="s">
        <v>3755</v>
      </c>
      <c r="J102" t="s">
        <v>3756</v>
      </c>
      <c r="K102">
        <v>66260</v>
      </c>
      <c r="L102" t="s">
        <v>85</v>
      </c>
      <c r="M102" t="s">
        <v>0</v>
      </c>
      <c r="N102" t="s">
        <v>3330</v>
      </c>
      <c r="O102" t="s">
        <v>3442</v>
      </c>
      <c r="P102" t="s">
        <v>417</v>
      </c>
      <c r="Q102" t="s">
        <v>3332</v>
      </c>
      <c r="R102" t="s">
        <v>3330</v>
      </c>
      <c r="S102">
        <v>45777</v>
      </c>
      <c r="T102" t="s">
        <v>3333</v>
      </c>
      <c r="U102" t="s">
        <v>1817</v>
      </c>
      <c r="W102" t="s">
        <v>3757</v>
      </c>
      <c r="Y102" s="194">
        <v>3500</v>
      </c>
      <c r="Z102" s="194">
        <v>0</v>
      </c>
      <c r="AA102" s="194">
        <v>560</v>
      </c>
      <c r="AC102" s="194">
        <v>4060</v>
      </c>
      <c r="AD102" s="194">
        <f t="shared" si="2"/>
        <v>3500</v>
      </c>
      <c r="AE102" s="194">
        <f>VLOOKUP(D102,'FACTURAS INGRESOS'!$I$487:$P$718,8,0)</f>
        <v>3500</v>
      </c>
      <c r="AF102" s="194">
        <f t="shared" si="3"/>
        <v>0</v>
      </c>
      <c r="AG102" t="s">
        <v>1828</v>
      </c>
      <c r="AH102" s="194">
        <v>1</v>
      </c>
      <c r="AM102" s="194">
        <v>560</v>
      </c>
      <c r="AV102">
        <v>1000000705928440</v>
      </c>
      <c r="AW102">
        <v>1000000701477000</v>
      </c>
      <c r="AX102" t="s">
        <v>3758</v>
      </c>
    </row>
    <row r="103" spans="4:50">
      <c r="D103" t="s">
        <v>3036</v>
      </c>
      <c r="E103" t="s">
        <v>3462</v>
      </c>
      <c r="F103">
        <v>943</v>
      </c>
      <c r="G103">
        <v>4</v>
      </c>
      <c r="H103" t="s">
        <v>3327</v>
      </c>
      <c r="I103" t="s">
        <v>3759</v>
      </c>
      <c r="J103" t="s">
        <v>3760</v>
      </c>
      <c r="K103">
        <v>66260</v>
      </c>
      <c r="L103" t="s">
        <v>85</v>
      </c>
      <c r="M103" t="s">
        <v>0</v>
      </c>
      <c r="N103" t="s">
        <v>3330</v>
      </c>
      <c r="O103" t="s">
        <v>3523</v>
      </c>
      <c r="P103" t="s">
        <v>2636</v>
      </c>
      <c r="Q103" t="s">
        <v>3524</v>
      </c>
      <c r="R103" t="s">
        <v>3525</v>
      </c>
      <c r="S103">
        <v>66260</v>
      </c>
      <c r="T103" t="s">
        <v>3333</v>
      </c>
      <c r="U103" t="s">
        <v>1817</v>
      </c>
      <c r="W103" t="s">
        <v>3761</v>
      </c>
      <c r="Y103" s="194">
        <v>1800</v>
      </c>
      <c r="AA103" s="194">
        <v>0</v>
      </c>
      <c r="AC103" s="194">
        <v>1800</v>
      </c>
      <c r="AD103" s="194">
        <f t="shared" si="2"/>
        <v>36499.86</v>
      </c>
      <c r="AE103" s="194">
        <f>VLOOKUP(D103,'FACTURAS INGRESOS'!$I$487:$P$718,8,0)</f>
        <v>36499.86</v>
      </c>
      <c r="AF103" s="194">
        <f t="shared" si="3"/>
        <v>0</v>
      </c>
      <c r="AG103" t="s">
        <v>1820</v>
      </c>
      <c r="AH103" s="194">
        <v>20.277699999999999</v>
      </c>
      <c r="AK103" s="194">
        <v>1800</v>
      </c>
      <c r="AV103">
        <v>1000000709182890</v>
      </c>
      <c r="AW103">
        <v>1000000701477000</v>
      </c>
      <c r="AX103" t="s">
        <v>3762</v>
      </c>
    </row>
    <row r="104" spans="4:50">
      <c r="D104" t="s">
        <v>2924</v>
      </c>
      <c r="E104" t="s">
        <v>3462</v>
      </c>
      <c r="F104">
        <v>944</v>
      </c>
      <c r="G104">
        <v>4</v>
      </c>
      <c r="H104" t="s">
        <v>3327</v>
      </c>
      <c r="I104" t="s">
        <v>3763</v>
      </c>
      <c r="J104" t="s">
        <v>3764</v>
      </c>
      <c r="K104">
        <v>66260</v>
      </c>
      <c r="L104" t="s">
        <v>85</v>
      </c>
      <c r="M104" t="s">
        <v>0</v>
      </c>
      <c r="N104" t="s">
        <v>3330</v>
      </c>
      <c r="O104" t="s">
        <v>3523</v>
      </c>
      <c r="P104" t="s">
        <v>2636</v>
      </c>
      <c r="Q104" t="s">
        <v>3524</v>
      </c>
      <c r="R104" t="s">
        <v>3525</v>
      </c>
      <c r="S104">
        <v>66260</v>
      </c>
      <c r="T104" t="s">
        <v>3333</v>
      </c>
      <c r="U104" t="s">
        <v>1817</v>
      </c>
      <c r="W104" t="s">
        <v>3765</v>
      </c>
      <c r="Y104" s="194">
        <v>950</v>
      </c>
      <c r="AA104" s="194">
        <v>0</v>
      </c>
      <c r="AC104" s="194">
        <v>950</v>
      </c>
      <c r="AD104" s="194">
        <f t="shared" si="2"/>
        <v>19263.814999999999</v>
      </c>
      <c r="AE104" s="194">
        <f>VLOOKUP(D104,'FACTURAS INGRESOS'!$I$487:$P$718,8,0)</f>
        <v>19263.82</v>
      </c>
      <c r="AF104" s="194">
        <f t="shared" si="3"/>
        <v>-5.0000000010186341E-3</v>
      </c>
      <c r="AG104" t="s">
        <v>1820</v>
      </c>
      <c r="AH104" s="194">
        <v>20.277699999999999</v>
      </c>
      <c r="AK104" s="194">
        <v>950</v>
      </c>
      <c r="AV104">
        <v>1000000709182890</v>
      </c>
      <c r="AW104">
        <v>1000000701477000</v>
      </c>
      <c r="AX104" t="s">
        <v>3766</v>
      </c>
    </row>
    <row r="105" spans="4:50">
      <c r="D105" t="s">
        <v>2880</v>
      </c>
      <c r="E105" t="s">
        <v>3462</v>
      </c>
      <c r="F105">
        <v>945</v>
      </c>
      <c r="G105">
        <v>4</v>
      </c>
      <c r="H105" t="s">
        <v>3327</v>
      </c>
      <c r="I105" t="s">
        <v>3767</v>
      </c>
      <c r="J105" t="s">
        <v>3768</v>
      </c>
      <c r="K105">
        <v>66260</v>
      </c>
      <c r="L105" t="s">
        <v>85</v>
      </c>
      <c r="M105" t="s">
        <v>0</v>
      </c>
      <c r="N105" t="s">
        <v>3330</v>
      </c>
      <c r="O105" t="s">
        <v>3523</v>
      </c>
      <c r="P105" t="s">
        <v>2636</v>
      </c>
      <c r="Q105" t="s">
        <v>3524</v>
      </c>
      <c r="R105" t="s">
        <v>3525</v>
      </c>
      <c r="S105">
        <v>66260</v>
      </c>
      <c r="T105" t="s">
        <v>3333</v>
      </c>
      <c r="U105" t="s">
        <v>1817</v>
      </c>
      <c r="W105" t="s">
        <v>3769</v>
      </c>
      <c r="Y105" s="194">
        <v>680</v>
      </c>
      <c r="AA105" s="194">
        <v>0</v>
      </c>
      <c r="AC105" s="194">
        <v>680</v>
      </c>
      <c r="AD105" s="194">
        <f t="shared" si="2"/>
        <v>13788.835999999999</v>
      </c>
      <c r="AE105" s="194">
        <f>VLOOKUP(D105,'FACTURAS INGRESOS'!$I$487:$P$718,8,0)</f>
        <v>13788.84</v>
      </c>
      <c r="AF105" s="194">
        <f t="shared" si="3"/>
        <v>-4.0000000008149073E-3</v>
      </c>
      <c r="AG105" t="s">
        <v>1820</v>
      </c>
      <c r="AH105" s="194">
        <v>20.277699999999999</v>
      </c>
      <c r="AK105" s="194">
        <v>680</v>
      </c>
      <c r="AV105">
        <v>1000000709182890</v>
      </c>
      <c r="AW105">
        <v>1000000701477000</v>
      </c>
      <c r="AX105" t="s">
        <v>3770</v>
      </c>
    </row>
    <row r="106" spans="4:50">
      <c r="D106" t="s">
        <v>2888</v>
      </c>
      <c r="E106" t="s">
        <v>3462</v>
      </c>
      <c r="F106">
        <v>946</v>
      </c>
      <c r="G106">
        <v>4</v>
      </c>
      <c r="H106" t="s">
        <v>3327</v>
      </c>
      <c r="I106" t="s">
        <v>3771</v>
      </c>
      <c r="J106" t="s">
        <v>3772</v>
      </c>
      <c r="K106">
        <v>66260</v>
      </c>
      <c r="L106" t="s">
        <v>85</v>
      </c>
      <c r="M106" t="s">
        <v>0</v>
      </c>
      <c r="N106" t="s">
        <v>3330</v>
      </c>
      <c r="O106" t="s">
        <v>3523</v>
      </c>
      <c r="P106" t="s">
        <v>2636</v>
      </c>
      <c r="Q106" t="s">
        <v>3524</v>
      </c>
      <c r="R106" t="s">
        <v>3525</v>
      </c>
      <c r="S106">
        <v>66260</v>
      </c>
      <c r="T106" t="s">
        <v>3333</v>
      </c>
      <c r="U106" t="s">
        <v>1817</v>
      </c>
      <c r="W106" t="s">
        <v>3773</v>
      </c>
      <c r="Y106" s="194">
        <v>730</v>
      </c>
      <c r="AA106" s="194">
        <v>0</v>
      </c>
      <c r="AC106" s="194">
        <v>730</v>
      </c>
      <c r="AD106" s="194">
        <f t="shared" si="2"/>
        <v>14802.721</v>
      </c>
      <c r="AE106" s="194">
        <f>VLOOKUP(D106,'FACTURAS INGRESOS'!$I$487:$P$718,8,0)</f>
        <v>14802.72</v>
      </c>
      <c r="AF106" s="194">
        <f t="shared" si="3"/>
        <v>1.0000000002037268E-3</v>
      </c>
      <c r="AG106" t="s">
        <v>1820</v>
      </c>
      <c r="AH106" s="194">
        <v>20.277699999999999</v>
      </c>
      <c r="AK106" s="194">
        <v>730</v>
      </c>
      <c r="AV106">
        <v>1000000709182890</v>
      </c>
      <c r="AW106">
        <v>1000000701477000</v>
      </c>
      <c r="AX106" t="s">
        <v>3774</v>
      </c>
    </row>
    <row r="107" spans="4:50">
      <c r="D107" t="s">
        <v>2821</v>
      </c>
      <c r="E107" t="s">
        <v>3462</v>
      </c>
      <c r="F107">
        <v>947</v>
      </c>
      <c r="G107">
        <v>4</v>
      </c>
      <c r="H107" t="s">
        <v>3327</v>
      </c>
      <c r="I107" t="s">
        <v>3775</v>
      </c>
      <c r="J107" t="s">
        <v>3776</v>
      </c>
      <c r="K107">
        <v>66260</v>
      </c>
      <c r="L107" t="s">
        <v>85</v>
      </c>
      <c r="M107" t="s">
        <v>0</v>
      </c>
      <c r="N107" t="s">
        <v>3330</v>
      </c>
      <c r="O107" t="s">
        <v>3523</v>
      </c>
      <c r="P107" t="s">
        <v>2636</v>
      </c>
      <c r="Q107" t="s">
        <v>3524</v>
      </c>
      <c r="R107" t="s">
        <v>3525</v>
      </c>
      <c r="S107">
        <v>66260</v>
      </c>
      <c r="T107" t="s">
        <v>3333</v>
      </c>
      <c r="U107" t="s">
        <v>1817</v>
      </c>
      <c r="W107" t="s">
        <v>3777</v>
      </c>
      <c r="Y107" s="194">
        <v>120</v>
      </c>
      <c r="AA107" s="194">
        <v>0</v>
      </c>
      <c r="AC107" s="194">
        <v>120</v>
      </c>
      <c r="AD107" s="194">
        <f t="shared" si="2"/>
        <v>2433.3240000000001</v>
      </c>
      <c r="AE107" s="194">
        <f>VLOOKUP(D107,'FACTURAS INGRESOS'!$I$487:$P$718,8,0)</f>
        <v>2433.3200000000002</v>
      </c>
      <c r="AF107" s="194">
        <f t="shared" si="3"/>
        <v>3.9999999999054126E-3</v>
      </c>
      <c r="AG107" t="s">
        <v>1820</v>
      </c>
      <c r="AH107" s="194">
        <v>20.277699999999999</v>
      </c>
      <c r="AK107" s="194">
        <v>120</v>
      </c>
      <c r="AV107">
        <v>1000000709182890</v>
      </c>
      <c r="AW107">
        <v>1000000701477000</v>
      </c>
      <c r="AX107" t="s">
        <v>3778</v>
      </c>
    </row>
    <row r="108" spans="4:50">
      <c r="D108" t="s">
        <v>3151</v>
      </c>
      <c r="E108" t="s">
        <v>3326</v>
      </c>
      <c r="F108" t="s">
        <v>3150</v>
      </c>
      <c r="G108">
        <v>4</v>
      </c>
      <c r="H108" t="s">
        <v>3327</v>
      </c>
      <c r="I108" t="s">
        <v>3779</v>
      </c>
      <c r="J108" t="s">
        <v>3780</v>
      </c>
      <c r="K108">
        <v>66260</v>
      </c>
      <c r="L108" t="s">
        <v>85</v>
      </c>
      <c r="M108" t="s">
        <v>0</v>
      </c>
      <c r="N108" t="s">
        <v>3330</v>
      </c>
      <c r="O108" t="s">
        <v>3331</v>
      </c>
      <c r="P108" t="s">
        <v>1822</v>
      </c>
      <c r="Q108" t="s">
        <v>3332</v>
      </c>
      <c r="R108" t="s">
        <v>3330</v>
      </c>
      <c r="S108">
        <v>6700</v>
      </c>
      <c r="T108" t="s">
        <v>3333</v>
      </c>
      <c r="U108" t="s">
        <v>1817</v>
      </c>
      <c r="W108" t="s">
        <v>3781</v>
      </c>
      <c r="Y108" s="194">
        <v>3150</v>
      </c>
      <c r="Z108" s="194">
        <v>0</v>
      </c>
      <c r="AA108" s="194">
        <v>0</v>
      </c>
      <c r="AC108" s="194">
        <v>3150</v>
      </c>
      <c r="AD108" s="194">
        <f t="shared" si="2"/>
        <v>64067.219999999994</v>
      </c>
      <c r="AE108" s="194">
        <f>VLOOKUP(D108,'FACTURAS INGRESOS'!$I$487:$P$718,8,0)</f>
        <v>64067.22</v>
      </c>
      <c r="AF108" s="194">
        <f t="shared" si="3"/>
        <v>0</v>
      </c>
      <c r="AG108" t="s">
        <v>1820</v>
      </c>
      <c r="AH108" s="194">
        <v>20.338799999999999</v>
      </c>
      <c r="AK108" s="194">
        <v>3150</v>
      </c>
      <c r="AV108">
        <v>1000000705928440</v>
      </c>
      <c r="AW108">
        <v>1000000701477000</v>
      </c>
      <c r="AX108" t="s">
        <v>3782</v>
      </c>
    </row>
    <row r="109" spans="4:50">
      <c r="D109" t="s">
        <v>3022</v>
      </c>
      <c r="E109" t="s">
        <v>3326</v>
      </c>
      <c r="F109" t="s">
        <v>3021</v>
      </c>
      <c r="G109">
        <v>4</v>
      </c>
      <c r="H109" t="s">
        <v>3327</v>
      </c>
      <c r="I109" t="s">
        <v>3783</v>
      </c>
      <c r="J109" t="s">
        <v>3784</v>
      </c>
      <c r="K109">
        <v>66260</v>
      </c>
      <c r="L109" t="s">
        <v>85</v>
      </c>
      <c r="M109" t="s">
        <v>0</v>
      </c>
      <c r="N109" t="s">
        <v>3330</v>
      </c>
      <c r="O109" t="s">
        <v>3338</v>
      </c>
      <c r="P109" t="s">
        <v>1833</v>
      </c>
      <c r="Q109" t="s">
        <v>3332</v>
      </c>
      <c r="R109" t="s">
        <v>3330</v>
      </c>
      <c r="S109">
        <v>6500</v>
      </c>
      <c r="T109" t="s">
        <v>3333</v>
      </c>
      <c r="U109" t="s">
        <v>1817</v>
      </c>
      <c r="W109" t="s">
        <v>3785</v>
      </c>
      <c r="Y109" s="194">
        <v>8000</v>
      </c>
      <c r="Z109" s="194">
        <v>0</v>
      </c>
      <c r="AA109" s="194">
        <v>1280</v>
      </c>
      <c r="AC109" s="194">
        <v>9280</v>
      </c>
      <c r="AD109" s="194">
        <f t="shared" si="2"/>
        <v>8000</v>
      </c>
      <c r="AE109" s="194">
        <f>VLOOKUP(D109,'FACTURAS INGRESOS'!$I$487:$P$718,8,0)</f>
        <v>8000</v>
      </c>
      <c r="AF109" s="194">
        <f t="shared" si="3"/>
        <v>0</v>
      </c>
      <c r="AG109" t="s">
        <v>1828</v>
      </c>
      <c r="AH109" s="194">
        <v>1</v>
      </c>
      <c r="AM109" s="194">
        <v>1280</v>
      </c>
      <c r="AV109">
        <v>1000000705928440</v>
      </c>
      <c r="AW109">
        <v>1000000701477000</v>
      </c>
      <c r="AX109" t="s">
        <v>3786</v>
      </c>
    </row>
    <row r="110" spans="4:50">
      <c r="D110" t="s">
        <v>3039</v>
      </c>
      <c r="E110" t="s">
        <v>3326</v>
      </c>
      <c r="F110" t="s">
        <v>3038</v>
      </c>
      <c r="G110">
        <v>4</v>
      </c>
      <c r="H110" t="s">
        <v>3327</v>
      </c>
      <c r="I110" t="s">
        <v>3787</v>
      </c>
      <c r="J110" t="s">
        <v>3788</v>
      </c>
      <c r="K110">
        <v>66260</v>
      </c>
      <c r="L110" t="s">
        <v>85</v>
      </c>
      <c r="M110" t="s">
        <v>0</v>
      </c>
      <c r="N110" t="s">
        <v>3330</v>
      </c>
      <c r="O110" t="s">
        <v>3380</v>
      </c>
      <c r="P110" t="s">
        <v>429</v>
      </c>
      <c r="Q110" t="s">
        <v>3332</v>
      </c>
      <c r="R110" t="s">
        <v>3330</v>
      </c>
      <c r="S110">
        <v>66260</v>
      </c>
      <c r="T110" t="s">
        <v>3333</v>
      </c>
      <c r="U110" t="s">
        <v>1817</v>
      </c>
      <c r="W110" t="s">
        <v>3789</v>
      </c>
      <c r="Y110" s="194">
        <v>1850</v>
      </c>
      <c r="Z110" s="194">
        <v>0</v>
      </c>
      <c r="AA110" s="194">
        <v>0</v>
      </c>
      <c r="AC110" s="194">
        <v>1850</v>
      </c>
      <c r="AD110" s="194">
        <f t="shared" si="2"/>
        <v>37626.78</v>
      </c>
      <c r="AE110" s="194">
        <f>VLOOKUP(D110,'FACTURAS INGRESOS'!$I$487:$P$718,8,0)</f>
        <v>37626.78</v>
      </c>
      <c r="AF110" s="194">
        <f t="shared" si="3"/>
        <v>0</v>
      </c>
      <c r="AG110" t="s">
        <v>1820</v>
      </c>
      <c r="AH110" s="194">
        <v>20.338799999999999</v>
      </c>
      <c r="AK110" s="194">
        <v>1850</v>
      </c>
      <c r="AV110">
        <v>1000000705928440</v>
      </c>
      <c r="AW110">
        <v>1000000701477000</v>
      </c>
      <c r="AX110" t="s">
        <v>3790</v>
      </c>
    </row>
    <row r="111" spans="4:50">
      <c r="D111" t="s">
        <v>3095</v>
      </c>
      <c r="E111" t="s">
        <v>3326</v>
      </c>
      <c r="F111" t="s">
        <v>3094</v>
      </c>
      <c r="G111">
        <v>4</v>
      </c>
      <c r="H111" t="s">
        <v>3327</v>
      </c>
      <c r="I111" t="s">
        <v>3791</v>
      </c>
      <c r="J111" t="s">
        <v>3792</v>
      </c>
      <c r="K111">
        <v>66260</v>
      </c>
      <c r="L111" t="s">
        <v>85</v>
      </c>
      <c r="M111" t="s">
        <v>0</v>
      </c>
      <c r="N111" t="s">
        <v>3330</v>
      </c>
      <c r="O111" t="s">
        <v>3380</v>
      </c>
      <c r="P111" t="s">
        <v>429</v>
      </c>
      <c r="Q111" t="s">
        <v>3332</v>
      </c>
      <c r="R111" t="s">
        <v>3330</v>
      </c>
      <c r="S111">
        <v>66260</v>
      </c>
      <c r="T111" t="s">
        <v>3333</v>
      </c>
      <c r="U111" t="s">
        <v>1817</v>
      </c>
      <c r="W111" t="s">
        <v>3793</v>
      </c>
      <c r="Y111" s="194">
        <v>2500</v>
      </c>
      <c r="Z111" s="194">
        <v>0</v>
      </c>
      <c r="AA111" s="194">
        <v>0</v>
      </c>
      <c r="AC111" s="194">
        <v>2500</v>
      </c>
      <c r="AD111" s="194">
        <f t="shared" si="2"/>
        <v>50847</v>
      </c>
      <c r="AE111" s="194">
        <f>VLOOKUP(D111,'FACTURAS INGRESOS'!$I$487:$P$718,8,0)</f>
        <v>50847</v>
      </c>
      <c r="AF111" s="194">
        <f t="shared" si="3"/>
        <v>0</v>
      </c>
      <c r="AG111" t="s">
        <v>1820</v>
      </c>
      <c r="AH111" s="194">
        <v>20.338799999999999</v>
      </c>
      <c r="AK111" s="194">
        <v>2500</v>
      </c>
      <c r="AV111">
        <v>1000000705928440</v>
      </c>
      <c r="AW111">
        <v>1000000701477000</v>
      </c>
      <c r="AX111" t="s">
        <v>3794</v>
      </c>
    </row>
    <row r="112" spans="4:50">
      <c r="D112" t="s">
        <v>3173</v>
      </c>
      <c r="E112" t="s">
        <v>3326</v>
      </c>
      <c r="F112" t="s">
        <v>3172</v>
      </c>
      <c r="G112">
        <v>4</v>
      </c>
      <c r="H112" t="s">
        <v>3327</v>
      </c>
      <c r="I112" t="s">
        <v>3795</v>
      </c>
      <c r="J112" t="s">
        <v>3796</v>
      </c>
      <c r="K112">
        <v>66260</v>
      </c>
      <c r="L112" t="s">
        <v>85</v>
      </c>
      <c r="M112" t="s">
        <v>0</v>
      </c>
      <c r="N112" t="s">
        <v>3330</v>
      </c>
      <c r="O112" t="s">
        <v>3398</v>
      </c>
      <c r="P112" t="s">
        <v>1843</v>
      </c>
      <c r="Q112" t="s">
        <v>3332</v>
      </c>
      <c r="R112" t="s">
        <v>3330</v>
      </c>
      <c r="S112">
        <v>45601</v>
      </c>
      <c r="T112" t="s">
        <v>3333</v>
      </c>
      <c r="U112" t="s">
        <v>1817</v>
      </c>
      <c r="W112" t="s">
        <v>3797</v>
      </c>
      <c r="Y112" s="194">
        <v>3260</v>
      </c>
      <c r="Z112" s="194">
        <v>0</v>
      </c>
      <c r="AA112" s="194">
        <v>0</v>
      </c>
      <c r="AC112" s="194">
        <v>3260</v>
      </c>
      <c r="AD112" s="194">
        <f t="shared" si="2"/>
        <v>66304.487999999998</v>
      </c>
      <c r="AE112" s="194">
        <f>VLOOKUP(D112,'FACTURAS INGRESOS'!$I$487:$P$718,8,0)</f>
        <v>66304.490000000005</v>
      </c>
      <c r="AF112" s="194">
        <f t="shared" si="3"/>
        <v>-2.0000000076834112E-3</v>
      </c>
      <c r="AG112" t="s">
        <v>1820</v>
      </c>
      <c r="AH112" s="194">
        <v>20.338799999999999</v>
      </c>
      <c r="AK112" s="194">
        <v>3260</v>
      </c>
      <c r="AV112">
        <v>1000000705928440</v>
      </c>
      <c r="AW112">
        <v>1000000701477000</v>
      </c>
      <c r="AX112" t="s">
        <v>3798</v>
      </c>
    </row>
    <row r="113" spans="4:50">
      <c r="D113" t="s">
        <v>3087</v>
      </c>
      <c r="E113" t="s">
        <v>3326</v>
      </c>
      <c r="F113" t="s">
        <v>3086</v>
      </c>
      <c r="G113">
        <v>4</v>
      </c>
      <c r="H113" t="s">
        <v>3327</v>
      </c>
      <c r="I113" t="s">
        <v>3799</v>
      </c>
      <c r="J113" t="s">
        <v>3800</v>
      </c>
      <c r="K113">
        <v>66260</v>
      </c>
      <c r="L113" t="s">
        <v>85</v>
      </c>
      <c r="M113" t="s">
        <v>0</v>
      </c>
      <c r="N113" t="s">
        <v>3330</v>
      </c>
      <c r="O113" t="s">
        <v>3523</v>
      </c>
      <c r="P113" t="s">
        <v>2223</v>
      </c>
      <c r="Q113" t="s">
        <v>3524</v>
      </c>
      <c r="R113" t="s">
        <v>3525</v>
      </c>
      <c r="S113">
        <v>66260</v>
      </c>
      <c r="T113" t="s">
        <v>3333</v>
      </c>
      <c r="U113" t="s">
        <v>1817</v>
      </c>
      <c r="W113" t="s">
        <v>3801</v>
      </c>
      <c r="Y113" s="194">
        <v>2295</v>
      </c>
      <c r="Z113" s="194">
        <v>0</v>
      </c>
      <c r="AA113" s="194">
        <v>0</v>
      </c>
      <c r="AC113" s="194">
        <v>2295</v>
      </c>
      <c r="AD113" s="194">
        <f t="shared" si="2"/>
        <v>46677.545999999995</v>
      </c>
      <c r="AE113" s="194">
        <f>VLOOKUP(D113,'FACTURAS INGRESOS'!$I$487:$P$718,8,0)</f>
        <v>46677.55</v>
      </c>
      <c r="AF113" s="194">
        <f t="shared" si="3"/>
        <v>-4.0000000080908649E-3</v>
      </c>
      <c r="AG113" t="s">
        <v>1820</v>
      </c>
      <c r="AH113" s="194">
        <v>20.338799999999999</v>
      </c>
      <c r="AK113" s="194">
        <v>2295</v>
      </c>
      <c r="AV113">
        <v>1000000705928440</v>
      </c>
      <c r="AW113">
        <v>1000000701477000</v>
      </c>
      <c r="AX113" t="s">
        <v>3802</v>
      </c>
    </row>
    <row r="114" spans="4:50">
      <c r="D114" t="s">
        <v>3195</v>
      </c>
      <c r="E114" t="s">
        <v>3462</v>
      </c>
      <c r="F114">
        <v>948</v>
      </c>
      <c r="G114">
        <v>4</v>
      </c>
      <c r="H114" t="s">
        <v>3327</v>
      </c>
      <c r="I114" t="s">
        <v>3803</v>
      </c>
      <c r="J114" t="s">
        <v>3804</v>
      </c>
      <c r="K114">
        <v>66260</v>
      </c>
      <c r="L114" t="s">
        <v>85</v>
      </c>
      <c r="M114" t="s">
        <v>0</v>
      </c>
      <c r="N114" t="s">
        <v>3330</v>
      </c>
      <c r="O114" t="s">
        <v>3523</v>
      </c>
      <c r="P114" t="s">
        <v>2636</v>
      </c>
      <c r="Q114" t="s">
        <v>3524</v>
      </c>
      <c r="R114" t="s">
        <v>3525</v>
      </c>
      <c r="S114">
        <v>66260</v>
      </c>
      <c r="T114" t="s">
        <v>3333</v>
      </c>
      <c r="U114" t="s">
        <v>1817</v>
      </c>
      <c r="W114" t="s">
        <v>3805</v>
      </c>
      <c r="Y114" s="194">
        <v>3300</v>
      </c>
      <c r="AA114" s="194">
        <v>0</v>
      </c>
      <c r="AC114" s="194">
        <v>3300</v>
      </c>
      <c r="AD114" s="194">
        <f t="shared" si="2"/>
        <v>67118.039999999994</v>
      </c>
      <c r="AE114" s="194">
        <f>VLOOKUP(D114,'FACTURAS INGRESOS'!$I$487:$P$718,8,0)</f>
        <v>67118.039999999994</v>
      </c>
      <c r="AF114" s="194">
        <f t="shared" si="3"/>
        <v>0</v>
      </c>
      <c r="AG114" t="s">
        <v>1820</v>
      </c>
      <c r="AH114" s="194">
        <v>20.338799999999999</v>
      </c>
      <c r="AK114" s="194">
        <v>3300</v>
      </c>
      <c r="AV114">
        <v>1000000709182890</v>
      </c>
      <c r="AW114">
        <v>1000000701477000</v>
      </c>
      <c r="AX114" t="s">
        <v>3806</v>
      </c>
    </row>
    <row r="115" spans="4:50">
      <c r="D115" t="s">
        <v>2830</v>
      </c>
      <c r="E115" t="s">
        <v>3462</v>
      </c>
      <c r="F115">
        <v>949</v>
      </c>
      <c r="G115">
        <v>4</v>
      </c>
      <c r="H115" t="s">
        <v>3327</v>
      </c>
      <c r="I115" t="s">
        <v>3807</v>
      </c>
      <c r="J115" t="s">
        <v>3808</v>
      </c>
      <c r="K115">
        <v>66260</v>
      </c>
      <c r="L115" t="s">
        <v>85</v>
      </c>
      <c r="M115" t="s">
        <v>0</v>
      </c>
      <c r="N115" t="s">
        <v>3330</v>
      </c>
      <c r="O115" t="s">
        <v>3523</v>
      </c>
      <c r="P115" t="s">
        <v>2636</v>
      </c>
      <c r="Q115" t="s">
        <v>3524</v>
      </c>
      <c r="R115" t="s">
        <v>3525</v>
      </c>
      <c r="S115">
        <v>66260</v>
      </c>
      <c r="T115" t="s">
        <v>3333</v>
      </c>
      <c r="U115" t="s">
        <v>1817</v>
      </c>
      <c r="W115" t="s">
        <v>3809</v>
      </c>
      <c r="Y115" s="194">
        <v>190</v>
      </c>
      <c r="AA115" s="194">
        <v>0</v>
      </c>
      <c r="AC115" s="194">
        <v>190</v>
      </c>
      <c r="AD115" s="194">
        <f t="shared" si="2"/>
        <v>3864.3719999999998</v>
      </c>
      <c r="AE115" s="194">
        <f>VLOOKUP(D115,'FACTURAS INGRESOS'!$I$487:$P$718,8,0)</f>
        <v>3864.37</v>
      </c>
      <c r="AF115" s="194">
        <f t="shared" si="3"/>
        <v>1.9999999999527063E-3</v>
      </c>
      <c r="AG115" t="s">
        <v>1820</v>
      </c>
      <c r="AH115" s="194">
        <v>20.338799999999999</v>
      </c>
      <c r="AK115" s="194">
        <v>190</v>
      </c>
      <c r="AV115">
        <v>1000000709182890</v>
      </c>
      <c r="AW115">
        <v>1000000701477000</v>
      </c>
      <c r="AX115" t="s">
        <v>3810</v>
      </c>
    </row>
    <row r="116" spans="4:50">
      <c r="D116" t="s">
        <v>2876</v>
      </c>
      <c r="E116" t="s">
        <v>3462</v>
      </c>
      <c r="F116">
        <v>950</v>
      </c>
      <c r="G116">
        <v>4</v>
      </c>
      <c r="H116" t="s">
        <v>3327</v>
      </c>
      <c r="I116" t="s">
        <v>3811</v>
      </c>
      <c r="J116" t="s">
        <v>3812</v>
      </c>
      <c r="K116">
        <v>66260</v>
      </c>
      <c r="L116" t="s">
        <v>85</v>
      </c>
      <c r="M116" t="s">
        <v>0</v>
      </c>
      <c r="N116" t="s">
        <v>3330</v>
      </c>
      <c r="O116" t="s">
        <v>3523</v>
      </c>
      <c r="P116" t="s">
        <v>2636</v>
      </c>
      <c r="Q116" t="s">
        <v>3524</v>
      </c>
      <c r="R116" t="s">
        <v>3525</v>
      </c>
      <c r="S116">
        <v>66260</v>
      </c>
      <c r="T116" t="s">
        <v>3333</v>
      </c>
      <c r="U116" t="s">
        <v>1817</v>
      </c>
      <c r="W116" t="s">
        <v>3813</v>
      </c>
      <c r="Y116" s="194">
        <v>650</v>
      </c>
      <c r="AA116" s="194">
        <v>0</v>
      </c>
      <c r="AC116" s="194">
        <v>650</v>
      </c>
      <c r="AD116" s="194">
        <f t="shared" si="2"/>
        <v>13220.22</v>
      </c>
      <c r="AE116" s="194">
        <f>VLOOKUP(D116,'FACTURAS INGRESOS'!$I$487:$P$718,8,0)</f>
        <v>13220.22</v>
      </c>
      <c r="AF116" s="194">
        <f t="shared" si="3"/>
        <v>0</v>
      </c>
      <c r="AG116" t="s">
        <v>1820</v>
      </c>
      <c r="AH116" s="194">
        <v>20.338799999999999</v>
      </c>
      <c r="AK116" s="194">
        <v>650</v>
      </c>
      <c r="AV116">
        <v>1000000709182890</v>
      </c>
      <c r="AW116">
        <v>1000000701477000</v>
      </c>
      <c r="AX116" t="s">
        <v>3814</v>
      </c>
    </row>
    <row r="117" spans="4:50">
      <c r="D117" t="s">
        <v>2959</v>
      </c>
      <c r="E117" t="s">
        <v>3462</v>
      </c>
      <c r="F117">
        <v>951</v>
      </c>
      <c r="G117">
        <v>4</v>
      </c>
      <c r="H117" t="s">
        <v>3327</v>
      </c>
      <c r="I117" t="s">
        <v>3815</v>
      </c>
      <c r="J117" t="s">
        <v>3816</v>
      </c>
      <c r="K117">
        <v>66260</v>
      </c>
      <c r="L117" t="s">
        <v>85</v>
      </c>
      <c r="M117" t="s">
        <v>0</v>
      </c>
      <c r="N117" t="s">
        <v>3330</v>
      </c>
      <c r="O117" t="s">
        <v>3523</v>
      </c>
      <c r="P117" t="s">
        <v>2636</v>
      </c>
      <c r="Q117" t="s">
        <v>3524</v>
      </c>
      <c r="R117" t="s">
        <v>3525</v>
      </c>
      <c r="S117">
        <v>66260</v>
      </c>
      <c r="T117" t="s">
        <v>3333</v>
      </c>
      <c r="U117" t="s">
        <v>1817</v>
      </c>
      <c r="W117" t="s">
        <v>3817</v>
      </c>
      <c r="Y117" s="194">
        <v>1250</v>
      </c>
      <c r="AA117" s="194">
        <v>0</v>
      </c>
      <c r="AC117" s="194">
        <v>1250</v>
      </c>
      <c r="AD117" s="194">
        <f t="shared" si="2"/>
        <v>25423.5</v>
      </c>
      <c r="AE117" s="194">
        <f>VLOOKUP(D117,'FACTURAS INGRESOS'!$I$487:$P$718,8,0)</f>
        <v>25423.5</v>
      </c>
      <c r="AF117" s="194">
        <f t="shared" si="3"/>
        <v>0</v>
      </c>
      <c r="AG117" t="s">
        <v>1820</v>
      </c>
      <c r="AH117" s="194">
        <v>20.338799999999999</v>
      </c>
      <c r="AK117" s="194">
        <v>1250</v>
      </c>
      <c r="AV117">
        <v>1000000709182890</v>
      </c>
      <c r="AW117">
        <v>1000000701477000</v>
      </c>
      <c r="AX117" t="s">
        <v>3818</v>
      </c>
    </row>
    <row r="118" spans="4:50">
      <c r="D118" t="s">
        <v>2862</v>
      </c>
      <c r="E118" t="s">
        <v>3462</v>
      </c>
      <c r="F118">
        <v>952</v>
      </c>
      <c r="G118">
        <v>4</v>
      </c>
      <c r="H118" t="s">
        <v>3327</v>
      </c>
      <c r="I118" t="s">
        <v>3819</v>
      </c>
      <c r="J118" t="s">
        <v>3820</v>
      </c>
      <c r="K118">
        <v>66260</v>
      </c>
      <c r="L118" t="s">
        <v>85</v>
      </c>
      <c r="M118" t="s">
        <v>0</v>
      </c>
      <c r="N118" t="s">
        <v>3330</v>
      </c>
      <c r="O118" t="s">
        <v>3523</v>
      </c>
      <c r="P118" t="s">
        <v>2636</v>
      </c>
      <c r="Q118" t="s">
        <v>3524</v>
      </c>
      <c r="R118" t="s">
        <v>3525</v>
      </c>
      <c r="S118">
        <v>66260</v>
      </c>
      <c r="T118" t="s">
        <v>3333</v>
      </c>
      <c r="U118" t="s">
        <v>1817</v>
      </c>
      <c r="W118" t="s">
        <v>3821</v>
      </c>
      <c r="Y118" s="194">
        <v>550</v>
      </c>
      <c r="AA118" s="194">
        <v>0</v>
      </c>
      <c r="AC118" s="194">
        <v>550</v>
      </c>
      <c r="AD118" s="194">
        <f t="shared" si="2"/>
        <v>11186.34</v>
      </c>
      <c r="AE118" s="194">
        <f>VLOOKUP(D118,'FACTURAS INGRESOS'!$I$487:$P$718,8,0)</f>
        <v>11186.34</v>
      </c>
      <c r="AF118" s="194">
        <f t="shared" si="3"/>
        <v>0</v>
      </c>
      <c r="AG118" t="s">
        <v>1820</v>
      </c>
      <c r="AH118" s="194">
        <v>20.338799999999999</v>
      </c>
      <c r="AK118" s="194">
        <v>550</v>
      </c>
      <c r="AV118">
        <v>1000000709182890</v>
      </c>
      <c r="AW118">
        <v>1000000701477000</v>
      </c>
      <c r="AX118" t="s">
        <v>3822</v>
      </c>
    </row>
    <row r="119" spans="4:50">
      <c r="D119" t="s">
        <v>2920</v>
      </c>
      <c r="E119" t="s">
        <v>3462</v>
      </c>
      <c r="F119">
        <v>953</v>
      </c>
      <c r="G119">
        <v>4</v>
      </c>
      <c r="H119" t="s">
        <v>3327</v>
      </c>
      <c r="I119" t="s">
        <v>3823</v>
      </c>
      <c r="J119" t="s">
        <v>3824</v>
      </c>
      <c r="K119">
        <v>66260</v>
      </c>
      <c r="L119" t="s">
        <v>85</v>
      </c>
      <c r="M119" t="s">
        <v>0</v>
      </c>
      <c r="N119" t="s">
        <v>3330</v>
      </c>
      <c r="O119" t="s">
        <v>3523</v>
      </c>
      <c r="P119" t="s">
        <v>2636</v>
      </c>
      <c r="Q119" t="s">
        <v>3524</v>
      </c>
      <c r="R119" t="s">
        <v>3525</v>
      </c>
      <c r="S119">
        <v>66260</v>
      </c>
      <c r="T119" t="s">
        <v>3333</v>
      </c>
      <c r="U119" t="s">
        <v>1817</v>
      </c>
      <c r="W119" t="s">
        <v>3825</v>
      </c>
      <c r="Y119" s="194">
        <v>900</v>
      </c>
      <c r="AA119" s="194">
        <v>0</v>
      </c>
      <c r="AC119" s="194">
        <v>900</v>
      </c>
      <c r="AD119" s="194">
        <f t="shared" si="2"/>
        <v>18304.919999999998</v>
      </c>
      <c r="AE119" s="194">
        <f>VLOOKUP(D119,'FACTURAS INGRESOS'!$I$487:$P$718,8,0)</f>
        <v>18304.919999999998</v>
      </c>
      <c r="AF119" s="194">
        <f t="shared" si="3"/>
        <v>0</v>
      </c>
      <c r="AG119" t="s">
        <v>1820</v>
      </c>
      <c r="AH119" s="194">
        <v>20.338799999999999</v>
      </c>
      <c r="AK119" s="194">
        <v>900</v>
      </c>
      <c r="AV119">
        <v>1000000709182890</v>
      </c>
      <c r="AW119">
        <v>1000000701477000</v>
      </c>
      <c r="AX119" t="s">
        <v>3826</v>
      </c>
    </row>
    <row r="120" spans="4:50">
      <c r="D120" t="s">
        <v>2902</v>
      </c>
      <c r="E120" t="s">
        <v>3462</v>
      </c>
      <c r="F120">
        <v>954</v>
      </c>
      <c r="G120">
        <v>4</v>
      </c>
      <c r="H120" t="s">
        <v>3327</v>
      </c>
      <c r="I120" t="s">
        <v>3827</v>
      </c>
      <c r="J120" t="s">
        <v>3828</v>
      </c>
      <c r="K120">
        <v>66260</v>
      </c>
      <c r="L120" t="s">
        <v>85</v>
      </c>
      <c r="M120" t="s">
        <v>0</v>
      </c>
      <c r="N120" t="s">
        <v>3330</v>
      </c>
      <c r="O120" t="s">
        <v>3523</v>
      </c>
      <c r="P120" t="s">
        <v>2636</v>
      </c>
      <c r="Q120" t="s">
        <v>3524</v>
      </c>
      <c r="R120" t="s">
        <v>3525</v>
      </c>
      <c r="S120">
        <v>66260</v>
      </c>
      <c r="T120" t="s">
        <v>3333</v>
      </c>
      <c r="U120" t="s">
        <v>1817</v>
      </c>
      <c r="W120" t="s">
        <v>3829</v>
      </c>
      <c r="Y120" s="194">
        <v>820</v>
      </c>
      <c r="AA120" s="194">
        <v>0</v>
      </c>
      <c r="AC120" s="194">
        <v>820</v>
      </c>
      <c r="AD120" s="194">
        <f t="shared" si="2"/>
        <v>16677.815999999999</v>
      </c>
      <c r="AE120" s="194">
        <f>VLOOKUP(D120,'FACTURAS INGRESOS'!$I$487:$P$718,8,0)</f>
        <v>16677.82</v>
      </c>
      <c r="AF120" s="194">
        <f t="shared" si="3"/>
        <v>-4.0000000008149073E-3</v>
      </c>
      <c r="AG120" t="s">
        <v>1820</v>
      </c>
      <c r="AH120" s="194">
        <v>20.338799999999999</v>
      </c>
      <c r="AK120" s="194">
        <v>820</v>
      </c>
      <c r="AV120">
        <v>1000000709182890</v>
      </c>
      <c r="AW120">
        <v>1000000701477000</v>
      </c>
      <c r="AX120" t="s">
        <v>3830</v>
      </c>
    </row>
    <row r="121" spans="4:50">
      <c r="D121" t="s">
        <v>2892</v>
      </c>
      <c r="E121" t="s">
        <v>3462</v>
      </c>
      <c r="F121">
        <v>955</v>
      </c>
      <c r="G121">
        <v>4</v>
      </c>
      <c r="H121" t="s">
        <v>3327</v>
      </c>
      <c r="I121" t="s">
        <v>3831</v>
      </c>
      <c r="J121" t="s">
        <v>3832</v>
      </c>
      <c r="K121">
        <v>66260</v>
      </c>
      <c r="L121" t="s">
        <v>85</v>
      </c>
      <c r="M121" t="s">
        <v>0</v>
      </c>
      <c r="N121" t="s">
        <v>3330</v>
      </c>
      <c r="O121" t="s">
        <v>3523</v>
      </c>
      <c r="P121" t="s">
        <v>2636</v>
      </c>
      <c r="Q121" t="s">
        <v>3524</v>
      </c>
      <c r="R121" t="s">
        <v>3525</v>
      </c>
      <c r="S121">
        <v>66260</v>
      </c>
      <c r="T121" t="s">
        <v>3333</v>
      </c>
      <c r="U121" t="s">
        <v>1817</v>
      </c>
      <c r="W121" t="s">
        <v>3833</v>
      </c>
      <c r="Y121" s="194">
        <v>780</v>
      </c>
      <c r="AA121" s="194">
        <v>0</v>
      </c>
      <c r="AC121" s="194">
        <v>780</v>
      </c>
      <c r="AD121" s="194">
        <f t="shared" si="2"/>
        <v>15864.263999999999</v>
      </c>
      <c r="AE121" s="194">
        <f>VLOOKUP(D121,'FACTURAS INGRESOS'!$I$487:$P$718,8,0)</f>
        <v>15864.26</v>
      </c>
      <c r="AF121" s="194">
        <f t="shared" si="3"/>
        <v>3.9999999989959178E-3</v>
      </c>
      <c r="AG121" t="s">
        <v>1820</v>
      </c>
      <c r="AH121" s="194">
        <v>20.338799999999999</v>
      </c>
      <c r="AK121" s="194">
        <v>780</v>
      </c>
      <c r="AV121">
        <v>1000000709182890</v>
      </c>
      <c r="AW121">
        <v>1000000701477000</v>
      </c>
      <c r="AX121" t="s">
        <v>3834</v>
      </c>
    </row>
    <row r="122" spans="4:50">
      <c r="D122" s="360" t="s">
        <v>3137</v>
      </c>
      <c r="E122" t="s">
        <v>3326</v>
      </c>
      <c r="F122" t="s">
        <v>3136</v>
      </c>
      <c r="G122">
        <v>4</v>
      </c>
      <c r="H122" t="s">
        <v>3327</v>
      </c>
      <c r="I122" t="s">
        <v>3835</v>
      </c>
      <c r="J122" t="s">
        <v>3836</v>
      </c>
      <c r="K122">
        <v>66260</v>
      </c>
      <c r="L122" t="s">
        <v>85</v>
      </c>
      <c r="M122" t="s">
        <v>0</v>
      </c>
      <c r="N122" t="s">
        <v>3330</v>
      </c>
      <c r="O122" t="s">
        <v>3837</v>
      </c>
      <c r="P122" t="s">
        <v>2572</v>
      </c>
      <c r="Q122" t="s">
        <v>3332</v>
      </c>
      <c r="R122" t="s">
        <v>3330</v>
      </c>
      <c r="S122">
        <v>76803</v>
      </c>
      <c r="T122" t="s">
        <v>3333</v>
      </c>
      <c r="U122" t="s">
        <v>1817</v>
      </c>
      <c r="W122" t="s">
        <v>3838</v>
      </c>
      <c r="Y122" s="194">
        <v>3100.8</v>
      </c>
      <c r="Z122" s="194">
        <v>0</v>
      </c>
      <c r="AA122" s="194">
        <v>0</v>
      </c>
      <c r="AC122" s="194">
        <v>3100.8</v>
      </c>
      <c r="AD122" s="194">
        <f t="shared" si="2"/>
        <v>62582.826240000002</v>
      </c>
      <c r="AE122" s="194">
        <f>VLOOKUP(D122,'FACTURAS INGRESOS'!$I$487:$P$718,8,0)</f>
        <v>62582.83</v>
      </c>
      <c r="AF122" s="194">
        <f t="shared" si="3"/>
        <v>-3.7599999996018596E-3</v>
      </c>
      <c r="AG122" t="s">
        <v>1820</v>
      </c>
      <c r="AH122" s="194">
        <v>20.1828</v>
      </c>
      <c r="AK122" s="194">
        <v>3100.8</v>
      </c>
      <c r="AV122">
        <v>1000000705928440</v>
      </c>
      <c r="AW122">
        <v>1000000701477000</v>
      </c>
      <c r="AX122" t="s">
        <v>3839</v>
      </c>
    </row>
    <row r="123" spans="4:50">
      <c r="D123" t="s">
        <v>2860</v>
      </c>
      <c r="E123" t="s">
        <v>3326</v>
      </c>
      <c r="F123" t="s">
        <v>2859</v>
      </c>
      <c r="G123">
        <v>4</v>
      </c>
      <c r="H123" t="s">
        <v>3327</v>
      </c>
      <c r="I123" t="s">
        <v>3840</v>
      </c>
      <c r="J123" t="s">
        <v>3841</v>
      </c>
      <c r="K123">
        <v>66260</v>
      </c>
      <c r="L123" t="s">
        <v>85</v>
      </c>
      <c r="M123" t="s">
        <v>0</v>
      </c>
      <c r="N123" t="s">
        <v>3330</v>
      </c>
      <c r="O123" t="s">
        <v>3380</v>
      </c>
      <c r="P123" t="s">
        <v>429</v>
      </c>
      <c r="Q123" t="s">
        <v>3332</v>
      </c>
      <c r="R123" t="s">
        <v>3330</v>
      </c>
      <c r="S123">
        <v>66260</v>
      </c>
      <c r="T123" t="s">
        <v>3333</v>
      </c>
      <c r="U123" t="s">
        <v>1817</v>
      </c>
      <c r="W123" t="s">
        <v>3842</v>
      </c>
      <c r="Y123" s="194">
        <v>550</v>
      </c>
      <c r="Z123" s="194">
        <v>0</v>
      </c>
      <c r="AA123" s="194">
        <v>0</v>
      </c>
      <c r="AC123" s="194">
        <v>550</v>
      </c>
      <c r="AD123" s="194">
        <f t="shared" si="2"/>
        <v>11100.54</v>
      </c>
      <c r="AE123" s="194">
        <f>VLOOKUP(D123,'FACTURAS INGRESOS'!$I$487:$P$718,8,0)</f>
        <v>11100.54</v>
      </c>
      <c r="AF123" s="194">
        <f t="shared" si="3"/>
        <v>0</v>
      </c>
      <c r="AG123" t="s">
        <v>1820</v>
      </c>
      <c r="AH123" s="194">
        <v>20.1828</v>
      </c>
      <c r="AK123" s="194">
        <v>550</v>
      </c>
      <c r="AV123">
        <v>1000000705928440</v>
      </c>
      <c r="AW123">
        <v>1000000701477000</v>
      </c>
      <c r="AX123" t="s">
        <v>3843</v>
      </c>
    </row>
    <row r="124" spans="4:50">
      <c r="D124" t="s">
        <v>3193</v>
      </c>
      <c r="E124" t="s">
        <v>3326</v>
      </c>
      <c r="F124" t="s">
        <v>3192</v>
      </c>
      <c r="G124">
        <v>4</v>
      </c>
      <c r="H124" t="s">
        <v>3327</v>
      </c>
      <c r="I124" t="s">
        <v>3844</v>
      </c>
      <c r="J124" t="s">
        <v>3845</v>
      </c>
      <c r="K124">
        <v>66260</v>
      </c>
      <c r="L124" t="s">
        <v>85</v>
      </c>
      <c r="M124" t="s">
        <v>0</v>
      </c>
      <c r="N124" t="s">
        <v>3330</v>
      </c>
      <c r="O124" t="s">
        <v>3398</v>
      </c>
      <c r="P124" t="s">
        <v>1843</v>
      </c>
      <c r="Q124" t="s">
        <v>3332</v>
      </c>
      <c r="R124" t="s">
        <v>3330</v>
      </c>
      <c r="S124">
        <v>45601</v>
      </c>
      <c r="T124" t="s">
        <v>3333</v>
      </c>
      <c r="U124" t="s">
        <v>1817</v>
      </c>
      <c r="W124" t="s">
        <v>3846</v>
      </c>
      <c r="Y124" s="194">
        <v>3318.02</v>
      </c>
      <c r="Z124" s="194">
        <v>0</v>
      </c>
      <c r="AA124" s="194">
        <v>0</v>
      </c>
      <c r="AC124" s="194">
        <v>3318.02</v>
      </c>
      <c r="AD124" s="194">
        <f t="shared" si="2"/>
        <v>66966.934055999998</v>
      </c>
      <c r="AE124" s="194">
        <f>VLOOKUP(D124,'FACTURAS INGRESOS'!$I$487:$P$718,8,0)</f>
        <v>66966.929999999993</v>
      </c>
      <c r="AF124" s="194">
        <f t="shared" si="3"/>
        <v>4.0560000052209944E-3</v>
      </c>
      <c r="AG124" t="s">
        <v>1820</v>
      </c>
      <c r="AH124" s="194">
        <v>20.1828</v>
      </c>
      <c r="AK124" s="194">
        <v>3318.02</v>
      </c>
      <c r="AV124">
        <v>1000000705928440</v>
      </c>
      <c r="AW124">
        <v>1000000701477000</v>
      </c>
      <c r="AX124" t="s">
        <v>3847</v>
      </c>
    </row>
    <row r="125" spans="4:50">
      <c r="D125" t="s">
        <v>3230</v>
      </c>
      <c r="E125" t="s">
        <v>3326</v>
      </c>
      <c r="F125" t="s">
        <v>3229</v>
      </c>
      <c r="G125">
        <v>4</v>
      </c>
      <c r="H125" t="s">
        <v>3327</v>
      </c>
      <c r="I125" t="s">
        <v>3848</v>
      </c>
      <c r="J125" t="s">
        <v>3849</v>
      </c>
      <c r="K125">
        <v>66260</v>
      </c>
      <c r="L125" t="s">
        <v>85</v>
      </c>
      <c r="M125" t="s">
        <v>0</v>
      </c>
      <c r="N125" t="s">
        <v>3330</v>
      </c>
      <c r="O125" t="s">
        <v>3523</v>
      </c>
      <c r="P125" t="s">
        <v>2223</v>
      </c>
      <c r="Q125" t="s">
        <v>3524</v>
      </c>
      <c r="R125" t="s">
        <v>3525</v>
      </c>
      <c r="S125">
        <v>66260</v>
      </c>
      <c r="T125" t="s">
        <v>3333</v>
      </c>
      <c r="U125" t="s">
        <v>1817</v>
      </c>
      <c r="W125" t="s">
        <v>3850</v>
      </c>
      <c r="Y125" s="194">
        <v>3750</v>
      </c>
      <c r="Z125" s="194">
        <v>0</v>
      </c>
      <c r="AA125" s="194">
        <v>0</v>
      </c>
      <c r="AC125" s="194">
        <v>3750</v>
      </c>
      <c r="AD125" s="194">
        <f t="shared" si="2"/>
        <v>75685.5</v>
      </c>
      <c r="AE125" s="194">
        <f>VLOOKUP(D125,'FACTURAS INGRESOS'!$I$487:$P$718,8,0)</f>
        <v>75685.5</v>
      </c>
      <c r="AF125" s="194">
        <f t="shared" si="3"/>
        <v>0</v>
      </c>
      <c r="AG125" t="s">
        <v>1820</v>
      </c>
      <c r="AH125" s="194">
        <v>20.1828</v>
      </c>
      <c r="AK125" s="194">
        <v>3750</v>
      </c>
      <c r="AV125">
        <v>1000000705928440</v>
      </c>
      <c r="AW125">
        <v>1000000701477000</v>
      </c>
      <c r="AX125" t="s">
        <v>3851</v>
      </c>
    </row>
    <row r="126" spans="4:50">
      <c r="D126" t="s">
        <v>3071</v>
      </c>
      <c r="E126" t="s">
        <v>3326</v>
      </c>
      <c r="F126" t="s">
        <v>3070</v>
      </c>
      <c r="G126">
        <v>4</v>
      </c>
      <c r="H126" t="s">
        <v>3327</v>
      </c>
      <c r="I126" t="s">
        <v>3852</v>
      </c>
      <c r="J126" t="s">
        <v>3853</v>
      </c>
      <c r="K126">
        <v>66260</v>
      </c>
      <c r="L126" t="s">
        <v>85</v>
      </c>
      <c r="M126" t="s">
        <v>0</v>
      </c>
      <c r="N126" t="s">
        <v>3330</v>
      </c>
      <c r="O126" t="s">
        <v>3380</v>
      </c>
      <c r="P126" t="s">
        <v>429</v>
      </c>
      <c r="Q126" t="s">
        <v>3332</v>
      </c>
      <c r="R126" t="s">
        <v>3330</v>
      </c>
      <c r="S126">
        <v>66260</v>
      </c>
      <c r="T126" t="s">
        <v>3333</v>
      </c>
      <c r="U126" t="s">
        <v>1817</v>
      </c>
      <c r="W126" t="s">
        <v>3854</v>
      </c>
      <c r="Y126" s="194">
        <v>2200</v>
      </c>
      <c r="Z126" s="194">
        <v>0</v>
      </c>
      <c r="AA126" s="194">
        <v>0</v>
      </c>
      <c r="AC126" s="194">
        <v>2200</v>
      </c>
      <c r="AD126" s="194">
        <f t="shared" si="2"/>
        <v>44402.16</v>
      </c>
      <c r="AE126" s="194">
        <f>VLOOKUP(D126,'FACTURAS INGRESOS'!$I$487:$P$718,8,0)</f>
        <v>44402.16</v>
      </c>
      <c r="AF126" s="194">
        <f t="shared" si="3"/>
        <v>0</v>
      </c>
      <c r="AG126" t="s">
        <v>1820</v>
      </c>
      <c r="AH126" s="194">
        <v>20.1828</v>
      </c>
      <c r="AK126" s="194">
        <v>2200</v>
      </c>
      <c r="AV126">
        <v>1000000705928440</v>
      </c>
      <c r="AW126">
        <v>1000000701477000</v>
      </c>
      <c r="AX126" t="s">
        <v>3855</v>
      </c>
    </row>
    <row r="127" spans="4:50">
      <c r="D127" t="s">
        <v>3129</v>
      </c>
      <c r="E127" t="s">
        <v>3326</v>
      </c>
      <c r="F127" t="s">
        <v>3128</v>
      </c>
      <c r="G127">
        <v>4</v>
      </c>
      <c r="H127" t="s">
        <v>3327</v>
      </c>
      <c r="I127" t="s">
        <v>3856</v>
      </c>
      <c r="J127" t="s">
        <v>3857</v>
      </c>
      <c r="K127">
        <v>66260</v>
      </c>
      <c r="L127" t="s">
        <v>85</v>
      </c>
      <c r="M127" t="s">
        <v>0</v>
      </c>
      <c r="N127" t="s">
        <v>3330</v>
      </c>
      <c r="O127" t="s">
        <v>3398</v>
      </c>
      <c r="P127" t="s">
        <v>1843</v>
      </c>
      <c r="Q127" t="s">
        <v>3332</v>
      </c>
      <c r="R127" t="s">
        <v>3330</v>
      </c>
      <c r="S127">
        <v>45601</v>
      </c>
      <c r="T127" t="s">
        <v>3333</v>
      </c>
      <c r="U127" t="s">
        <v>1817</v>
      </c>
      <c r="W127" t="s">
        <v>3858</v>
      </c>
      <c r="Y127" s="194">
        <v>3079.53</v>
      </c>
      <c r="Z127" s="194">
        <v>0</v>
      </c>
      <c r="AA127" s="194">
        <v>0</v>
      </c>
      <c r="AC127" s="194">
        <v>3079.53</v>
      </c>
      <c r="AD127" s="194">
        <f t="shared" si="2"/>
        <v>62153.538084000007</v>
      </c>
      <c r="AE127" s="194">
        <f>VLOOKUP(D127,'FACTURAS INGRESOS'!$I$487:$P$718,8,0)</f>
        <v>62153.54</v>
      </c>
      <c r="AF127" s="194">
        <f t="shared" si="3"/>
        <v>-1.915999993798323E-3</v>
      </c>
      <c r="AG127" t="s">
        <v>1820</v>
      </c>
      <c r="AH127" s="194">
        <v>20.1828</v>
      </c>
      <c r="AK127" s="194">
        <v>3079.53</v>
      </c>
      <c r="AV127">
        <v>1000000705928440</v>
      </c>
      <c r="AW127">
        <v>1000000701477000</v>
      </c>
      <c r="AX127" t="s">
        <v>3859</v>
      </c>
    </row>
    <row r="128" spans="4:50">
      <c r="D128" t="s">
        <v>2838</v>
      </c>
      <c r="E128" t="s">
        <v>3462</v>
      </c>
      <c r="F128">
        <v>956</v>
      </c>
      <c r="G128">
        <v>4</v>
      </c>
      <c r="H128" t="s">
        <v>3327</v>
      </c>
      <c r="I128" t="s">
        <v>3860</v>
      </c>
      <c r="J128" t="s">
        <v>3861</v>
      </c>
      <c r="K128">
        <v>66260</v>
      </c>
      <c r="L128" t="s">
        <v>85</v>
      </c>
      <c r="M128" t="s">
        <v>0</v>
      </c>
      <c r="N128" t="s">
        <v>3330</v>
      </c>
      <c r="O128" t="s">
        <v>3465</v>
      </c>
      <c r="P128" t="s">
        <v>425</v>
      </c>
      <c r="Q128" t="s">
        <v>3332</v>
      </c>
      <c r="R128" t="s">
        <v>3330</v>
      </c>
      <c r="S128">
        <v>72710</v>
      </c>
      <c r="T128" t="s">
        <v>3333</v>
      </c>
      <c r="U128" t="s">
        <v>1817</v>
      </c>
      <c r="W128" t="s">
        <v>3862</v>
      </c>
      <c r="Y128" s="194">
        <v>350</v>
      </c>
      <c r="AA128" s="194">
        <v>0</v>
      </c>
      <c r="AC128" s="194">
        <v>350</v>
      </c>
      <c r="AD128" s="194">
        <f t="shared" si="2"/>
        <v>7063.9800000000005</v>
      </c>
      <c r="AE128" s="194">
        <f>VLOOKUP(D128,'FACTURAS INGRESOS'!$I$487:$P$718,8,0)</f>
        <v>7063.98</v>
      </c>
      <c r="AF128" s="194">
        <f t="shared" si="3"/>
        <v>0</v>
      </c>
      <c r="AG128" t="s">
        <v>1820</v>
      </c>
      <c r="AH128" s="194">
        <v>20.1828</v>
      </c>
      <c r="AK128" s="194">
        <v>350</v>
      </c>
      <c r="AV128">
        <v>1000000709182890</v>
      </c>
      <c r="AW128">
        <v>1000000701477000</v>
      </c>
      <c r="AX128" t="s">
        <v>3863</v>
      </c>
    </row>
    <row r="129" spans="4:50">
      <c r="D129" t="s">
        <v>2953</v>
      </c>
      <c r="E129" t="s">
        <v>3462</v>
      </c>
      <c r="F129">
        <v>957</v>
      </c>
      <c r="G129">
        <v>4</v>
      </c>
      <c r="H129" t="s">
        <v>3327</v>
      </c>
      <c r="I129" t="s">
        <v>3864</v>
      </c>
      <c r="J129" t="s">
        <v>3865</v>
      </c>
      <c r="K129">
        <v>66260</v>
      </c>
      <c r="L129" t="s">
        <v>85</v>
      </c>
      <c r="M129" t="s">
        <v>0</v>
      </c>
      <c r="N129" t="s">
        <v>3330</v>
      </c>
      <c r="O129" t="s">
        <v>3523</v>
      </c>
      <c r="P129" t="s">
        <v>2636</v>
      </c>
      <c r="Q129" t="s">
        <v>3524</v>
      </c>
      <c r="R129" t="s">
        <v>3525</v>
      </c>
      <c r="S129">
        <v>66260</v>
      </c>
      <c r="T129" t="s">
        <v>3333</v>
      </c>
      <c r="U129" t="s">
        <v>1817</v>
      </c>
      <c r="W129" t="s">
        <v>3866</v>
      </c>
      <c r="Y129" s="194">
        <v>1200</v>
      </c>
      <c r="AA129" s="194">
        <v>0</v>
      </c>
      <c r="AC129" s="194">
        <v>1200</v>
      </c>
      <c r="AD129" s="194">
        <f t="shared" si="2"/>
        <v>24219.360000000001</v>
      </c>
      <c r="AE129" s="194">
        <f>VLOOKUP(D129,'FACTURAS INGRESOS'!$I$487:$P$718,8,0)</f>
        <v>24219.360000000001</v>
      </c>
      <c r="AF129" s="194">
        <f t="shared" si="3"/>
        <v>0</v>
      </c>
      <c r="AG129" t="s">
        <v>1820</v>
      </c>
      <c r="AH129" s="194">
        <v>20.1828</v>
      </c>
      <c r="AK129" s="194">
        <v>1200</v>
      </c>
      <c r="AV129">
        <v>1000000709182890</v>
      </c>
      <c r="AW129">
        <v>1000000701477000</v>
      </c>
      <c r="AX129" t="s">
        <v>3867</v>
      </c>
    </row>
    <row r="130" spans="4:50">
      <c r="D130" t="s">
        <v>3244</v>
      </c>
      <c r="E130" t="s">
        <v>3326</v>
      </c>
      <c r="F130" t="s">
        <v>3243</v>
      </c>
      <c r="G130">
        <v>4</v>
      </c>
      <c r="H130" t="s">
        <v>3327</v>
      </c>
      <c r="I130" t="s">
        <v>3868</v>
      </c>
      <c r="J130" t="s">
        <v>3869</v>
      </c>
      <c r="K130">
        <v>66260</v>
      </c>
      <c r="L130" t="s">
        <v>85</v>
      </c>
      <c r="M130" t="s">
        <v>0</v>
      </c>
      <c r="N130" t="s">
        <v>3330</v>
      </c>
      <c r="O130" t="s">
        <v>3870</v>
      </c>
      <c r="P130" t="s">
        <v>378</v>
      </c>
      <c r="Q130" t="s">
        <v>3332</v>
      </c>
      <c r="R130" t="s">
        <v>3330</v>
      </c>
      <c r="S130">
        <v>66260</v>
      </c>
      <c r="T130" t="s">
        <v>3333</v>
      </c>
      <c r="U130" t="s">
        <v>1817</v>
      </c>
      <c r="W130" t="s">
        <v>3871</v>
      </c>
      <c r="Y130" s="194">
        <v>4600</v>
      </c>
      <c r="Z130" s="194">
        <v>0</v>
      </c>
      <c r="AA130" s="194">
        <v>0</v>
      </c>
      <c r="AC130" s="194">
        <v>4600</v>
      </c>
      <c r="AD130" s="194">
        <f t="shared" si="2"/>
        <v>92390.080000000002</v>
      </c>
      <c r="AE130" s="194">
        <f>VLOOKUP(D130,'FACTURAS INGRESOS'!$I$487:$P$718,8,0)</f>
        <v>92390.080000000002</v>
      </c>
      <c r="AF130" s="194">
        <f t="shared" si="3"/>
        <v>0</v>
      </c>
      <c r="AG130" t="s">
        <v>1820</v>
      </c>
      <c r="AH130" s="194">
        <v>20.084800000000001</v>
      </c>
      <c r="AK130" s="194">
        <v>4600</v>
      </c>
      <c r="AV130">
        <v>1000000705928440</v>
      </c>
      <c r="AW130">
        <v>1000000701477000</v>
      </c>
      <c r="AX130" t="s">
        <v>3872</v>
      </c>
    </row>
    <row r="131" spans="4:50">
      <c r="D131" t="s">
        <v>2858</v>
      </c>
      <c r="E131" t="s">
        <v>3462</v>
      </c>
      <c r="F131">
        <v>958</v>
      </c>
      <c r="G131">
        <v>4</v>
      </c>
      <c r="H131" t="s">
        <v>3327</v>
      </c>
      <c r="I131" t="s">
        <v>3873</v>
      </c>
      <c r="J131" t="s">
        <v>3874</v>
      </c>
      <c r="K131">
        <v>66260</v>
      </c>
      <c r="L131" t="s">
        <v>85</v>
      </c>
      <c r="M131" t="s">
        <v>0</v>
      </c>
      <c r="N131" t="s">
        <v>3330</v>
      </c>
      <c r="O131" t="s">
        <v>3465</v>
      </c>
      <c r="P131" t="s">
        <v>425</v>
      </c>
      <c r="Q131" t="s">
        <v>3332</v>
      </c>
      <c r="R131" t="s">
        <v>3330</v>
      </c>
      <c r="S131">
        <v>72710</v>
      </c>
      <c r="T131" t="s">
        <v>3333</v>
      </c>
      <c r="U131" t="s">
        <v>1817</v>
      </c>
      <c r="W131" t="s">
        <v>3875</v>
      </c>
      <c r="Y131" s="194">
        <v>550</v>
      </c>
      <c r="AA131" s="194">
        <v>0</v>
      </c>
      <c r="AC131" s="194">
        <v>550</v>
      </c>
      <c r="AD131" s="194">
        <f t="shared" ref="AD131:AD194" si="4">Y131*AH131</f>
        <v>11046.640000000001</v>
      </c>
      <c r="AE131" s="194">
        <f>VLOOKUP(D131,'FACTURAS INGRESOS'!$I$487:$P$718,8,0)</f>
        <v>11046.64</v>
      </c>
      <c r="AF131" s="194">
        <f t="shared" ref="AF131:AF194" si="5">AD131-AE131</f>
        <v>0</v>
      </c>
      <c r="AG131" t="s">
        <v>1820</v>
      </c>
      <c r="AH131" s="194">
        <v>20.084800000000001</v>
      </c>
      <c r="AK131" s="194">
        <v>550</v>
      </c>
      <c r="AV131">
        <v>1000000709182890</v>
      </c>
      <c r="AW131">
        <v>1000000701477000</v>
      </c>
      <c r="AX131" t="s">
        <v>3876</v>
      </c>
    </row>
    <row r="132" spans="4:50">
      <c r="D132" t="s">
        <v>2824</v>
      </c>
      <c r="E132" t="s">
        <v>3462</v>
      </c>
      <c r="F132">
        <v>959</v>
      </c>
      <c r="G132">
        <v>4</v>
      </c>
      <c r="H132" t="s">
        <v>3327</v>
      </c>
      <c r="I132" t="s">
        <v>3877</v>
      </c>
      <c r="J132" t="s">
        <v>3878</v>
      </c>
      <c r="K132">
        <v>66260</v>
      </c>
      <c r="L132" t="s">
        <v>85</v>
      </c>
      <c r="M132" t="s">
        <v>0</v>
      </c>
      <c r="N132" t="s">
        <v>3330</v>
      </c>
      <c r="O132" t="s">
        <v>3465</v>
      </c>
      <c r="P132" t="s">
        <v>425</v>
      </c>
      <c r="Q132" t="s">
        <v>3332</v>
      </c>
      <c r="R132" t="s">
        <v>3330</v>
      </c>
      <c r="S132">
        <v>72710</v>
      </c>
      <c r="T132" t="s">
        <v>3333</v>
      </c>
      <c r="U132" t="s">
        <v>1817</v>
      </c>
      <c r="W132" t="s">
        <v>3879</v>
      </c>
      <c r="Y132" s="194">
        <v>150</v>
      </c>
      <c r="AA132" s="194">
        <v>0</v>
      </c>
      <c r="AC132" s="194">
        <v>150</v>
      </c>
      <c r="AD132" s="194">
        <f t="shared" si="4"/>
        <v>3012.7200000000003</v>
      </c>
      <c r="AE132" s="194">
        <f>VLOOKUP(D132,'FACTURAS INGRESOS'!$I$487:$P$718,8,0)</f>
        <v>3012.72</v>
      </c>
      <c r="AF132" s="194">
        <f t="shared" si="5"/>
        <v>0</v>
      </c>
      <c r="AG132" t="s">
        <v>1820</v>
      </c>
      <c r="AH132" s="194">
        <v>20.084800000000001</v>
      </c>
      <c r="AK132" s="194">
        <v>150</v>
      </c>
      <c r="AV132">
        <v>1000000709182890</v>
      </c>
      <c r="AW132">
        <v>1000000701477000</v>
      </c>
      <c r="AX132" t="s">
        <v>3880</v>
      </c>
    </row>
    <row r="133" spans="4:50">
      <c r="D133" t="s">
        <v>2909</v>
      </c>
      <c r="E133" t="s">
        <v>3462</v>
      </c>
      <c r="F133">
        <v>960</v>
      </c>
      <c r="G133">
        <v>4</v>
      </c>
      <c r="H133" t="s">
        <v>3327</v>
      </c>
      <c r="I133" t="s">
        <v>3881</v>
      </c>
      <c r="J133" t="s">
        <v>3882</v>
      </c>
      <c r="K133">
        <v>66260</v>
      </c>
      <c r="L133" t="s">
        <v>85</v>
      </c>
      <c r="M133" t="s">
        <v>0</v>
      </c>
      <c r="N133" t="s">
        <v>3330</v>
      </c>
      <c r="O133" t="s">
        <v>3465</v>
      </c>
      <c r="P133" t="s">
        <v>425</v>
      </c>
      <c r="Q133" t="s">
        <v>3332</v>
      </c>
      <c r="R133" t="s">
        <v>3330</v>
      </c>
      <c r="S133">
        <v>72710</v>
      </c>
      <c r="T133" t="s">
        <v>3333</v>
      </c>
      <c r="U133" t="s">
        <v>1817</v>
      </c>
      <c r="W133" t="s">
        <v>3883</v>
      </c>
      <c r="Y133" s="194">
        <v>850</v>
      </c>
      <c r="AA133" s="194">
        <v>0</v>
      </c>
      <c r="AC133" s="194">
        <v>850</v>
      </c>
      <c r="AD133" s="194">
        <f t="shared" si="4"/>
        <v>17072.080000000002</v>
      </c>
      <c r="AE133" s="194">
        <f>VLOOKUP(D133,'FACTURAS INGRESOS'!$I$487:$P$718,8,0)</f>
        <v>17072.080000000002</v>
      </c>
      <c r="AF133" s="194">
        <f t="shared" si="5"/>
        <v>0</v>
      </c>
      <c r="AG133" t="s">
        <v>1820</v>
      </c>
      <c r="AH133" s="194">
        <v>20.084800000000001</v>
      </c>
      <c r="AK133" s="194">
        <v>850</v>
      </c>
      <c r="AV133">
        <v>1000000709182890</v>
      </c>
      <c r="AW133">
        <v>1000000701477000</v>
      </c>
      <c r="AX133" t="s">
        <v>3884</v>
      </c>
    </row>
    <row r="134" spans="4:50">
      <c r="D134" t="s">
        <v>2922</v>
      </c>
      <c r="E134" t="s">
        <v>3462</v>
      </c>
      <c r="F134">
        <v>961</v>
      </c>
      <c r="G134">
        <v>4</v>
      </c>
      <c r="H134" t="s">
        <v>3327</v>
      </c>
      <c r="I134" t="s">
        <v>3885</v>
      </c>
      <c r="J134" t="s">
        <v>3886</v>
      </c>
      <c r="K134">
        <v>66260</v>
      </c>
      <c r="L134" t="s">
        <v>85</v>
      </c>
      <c r="M134" t="s">
        <v>0</v>
      </c>
      <c r="N134" t="s">
        <v>3330</v>
      </c>
      <c r="O134" t="s">
        <v>3465</v>
      </c>
      <c r="P134" t="s">
        <v>425</v>
      </c>
      <c r="Q134" t="s">
        <v>3332</v>
      </c>
      <c r="R134" t="s">
        <v>3330</v>
      </c>
      <c r="S134">
        <v>72710</v>
      </c>
      <c r="T134" t="s">
        <v>3333</v>
      </c>
      <c r="U134" t="s">
        <v>1817</v>
      </c>
      <c r="W134" t="s">
        <v>3887</v>
      </c>
      <c r="Y134" s="194">
        <v>920</v>
      </c>
      <c r="AA134" s="194">
        <v>0</v>
      </c>
      <c r="AC134" s="194">
        <v>920</v>
      </c>
      <c r="AD134" s="194">
        <f t="shared" si="4"/>
        <v>18478.016</v>
      </c>
      <c r="AE134" s="194">
        <f>VLOOKUP(D134,'FACTURAS INGRESOS'!$I$487:$P$718,8,0)</f>
        <v>18478.02</v>
      </c>
      <c r="AF134" s="194">
        <f t="shared" si="5"/>
        <v>-4.0000000008149073E-3</v>
      </c>
      <c r="AG134" t="s">
        <v>1820</v>
      </c>
      <c r="AH134" s="194">
        <v>20.084800000000001</v>
      </c>
      <c r="AK134" s="194">
        <v>920</v>
      </c>
      <c r="AV134">
        <v>1000000709182890</v>
      </c>
      <c r="AW134">
        <v>1000000701477000</v>
      </c>
      <c r="AX134" t="s">
        <v>3888</v>
      </c>
    </row>
    <row r="135" spans="4:50">
      <c r="D135" t="s">
        <v>2874</v>
      </c>
      <c r="E135" t="s">
        <v>3462</v>
      </c>
      <c r="F135">
        <v>962</v>
      </c>
      <c r="G135">
        <v>4</v>
      </c>
      <c r="H135" t="s">
        <v>3327</v>
      </c>
      <c r="I135" t="s">
        <v>3889</v>
      </c>
      <c r="J135" t="s">
        <v>3890</v>
      </c>
      <c r="K135">
        <v>66260</v>
      </c>
      <c r="L135" t="s">
        <v>85</v>
      </c>
      <c r="M135" t="s">
        <v>0</v>
      </c>
      <c r="N135" t="s">
        <v>3330</v>
      </c>
      <c r="O135" t="s">
        <v>3465</v>
      </c>
      <c r="P135" t="s">
        <v>425</v>
      </c>
      <c r="Q135" t="s">
        <v>3332</v>
      </c>
      <c r="R135" t="s">
        <v>3330</v>
      </c>
      <c r="S135">
        <v>72710</v>
      </c>
      <c r="T135" t="s">
        <v>3333</v>
      </c>
      <c r="U135" t="s">
        <v>1817</v>
      </c>
      <c r="W135" t="s">
        <v>3891</v>
      </c>
      <c r="Y135" s="194">
        <v>650</v>
      </c>
      <c r="AA135" s="194">
        <v>0</v>
      </c>
      <c r="AC135" s="194">
        <v>650</v>
      </c>
      <c r="AD135" s="194">
        <f t="shared" si="4"/>
        <v>13055.12</v>
      </c>
      <c r="AE135" s="194">
        <f>VLOOKUP(D135,'FACTURAS INGRESOS'!$I$487:$P$718,8,0)</f>
        <v>13055.12</v>
      </c>
      <c r="AF135" s="194">
        <f t="shared" si="5"/>
        <v>0</v>
      </c>
      <c r="AG135" t="s">
        <v>1820</v>
      </c>
      <c r="AH135" s="194">
        <v>20.084800000000001</v>
      </c>
      <c r="AK135" s="194">
        <v>650</v>
      </c>
      <c r="AV135">
        <v>1000000709182890</v>
      </c>
      <c r="AW135">
        <v>1000000701477000</v>
      </c>
      <c r="AX135" t="s">
        <v>3892</v>
      </c>
    </row>
    <row r="136" spans="4:50">
      <c r="D136" t="s">
        <v>3075</v>
      </c>
      <c r="E136" t="s">
        <v>3326</v>
      </c>
      <c r="F136" t="s">
        <v>3074</v>
      </c>
      <c r="G136">
        <v>4</v>
      </c>
      <c r="H136" t="s">
        <v>3327</v>
      </c>
      <c r="I136" t="s">
        <v>3893</v>
      </c>
      <c r="J136" t="s">
        <v>3894</v>
      </c>
      <c r="K136">
        <v>66260</v>
      </c>
      <c r="L136" t="s">
        <v>85</v>
      </c>
      <c r="M136" t="s">
        <v>0</v>
      </c>
      <c r="N136" t="s">
        <v>3330</v>
      </c>
      <c r="O136" t="s">
        <v>3366</v>
      </c>
      <c r="P136" t="s">
        <v>1825</v>
      </c>
      <c r="Q136" t="s">
        <v>3332</v>
      </c>
      <c r="R136" t="s">
        <v>3330</v>
      </c>
      <c r="S136">
        <v>3720</v>
      </c>
      <c r="T136" t="s">
        <v>3333</v>
      </c>
      <c r="U136" t="s">
        <v>1817</v>
      </c>
      <c r="W136" t="s">
        <v>3895</v>
      </c>
      <c r="Y136" s="194">
        <v>53800</v>
      </c>
      <c r="Z136" s="194">
        <v>0</v>
      </c>
      <c r="AA136" s="194">
        <v>8608</v>
      </c>
      <c r="AC136" s="194">
        <v>62408</v>
      </c>
      <c r="AD136" s="194">
        <f t="shared" si="4"/>
        <v>53800</v>
      </c>
      <c r="AE136" s="194">
        <f>VLOOKUP(D136,'FACTURAS INGRESOS'!$I$487:$P$718,8,0)</f>
        <v>53800</v>
      </c>
      <c r="AF136" s="194">
        <f t="shared" si="5"/>
        <v>0</v>
      </c>
      <c r="AG136" t="s">
        <v>1828</v>
      </c>
      <c r="AH136" s="194">
        <v>1</v>
      </c>
      <c r="AM136" s="194">
        <v>8608</v>
      </c>
      <c r="AV136">
        <v>1000000705928440</v>
      </c>
      <c r="AW136">
        <v>1000000701477000</v>
      </c>
      <c r="AX136" t="s">
        <v>3896</v>
      </c>
    </row>
    <row r="137" spans="4:50">
      <c r="D137" t="s">
        <v>3065</v>
      </c>
      <c r="E137" t="s">
        <v>3326</v>
      </c>
      <c r="F137" t="s">
        <v>3064</v>
      </c>
      <c r="G137">
        <v>4</v>
      </c>
      <c r="H137" t="s">
        <v>3327</v>
      </c>
      <c r="I137" t="s">
        <v>3897</v>
      </c>
      <c r="J137" t="s">
        <v>3898</v>
      </c>
      <c r="K137">
        <v>66260</v>
      </c>
      <c r="L137" t="s">
        <v>85</v>
      </c>
      <c r="M137" t="s">
        <v>0</v>
      </c>
      <c r="N137" t="s">
        <v>3330</v>
      </c>
      <c r="O137" t="s">
        <v>3398</v>
      </c>
      <c r="P137" t="s">
        <v>1843</v>
      </c>
      <c r="Q137" t="s">
        <v>3332</v>
      </c>
      <c r="R137" t="s">
        <v>3330</v>
      </c>
      <c r="S137">
        <v>45601</v>
      </c>
      <c r="T137" t="s">
        <v>3333</v>
      </c>
      <c r="U137" t="s">
        <v>1817</v>
      </c>
      <c r="W137" t="s">
        <v>3899</v>
      </c>
      <c r="Y137" s="194">
        <v>2040</v>
      </c>
      <c r="Z137" s="194">
        <v>0</v>
      </c>
      <c r="AA137" s="194">
        <v>0</v>
      </c>
      <c r="AC137" s="194">
        <v>2040</v>
      </c>
      <c r="AD137" s="194">
        <f t="shared" si="4"/>
        <v>40533.371999999996</v>
      </c>
      <c r="AE137" s="194">
        <f>VLOOKUP(D137,'FACTURAS INGRESOS'!$I$487:$P$718,8,0)</f>
        <v>40533.370000000003</v>
      </c>
      <c r="AF137" s="194">
        <f t="shared" si="5"/>
        <v>1.999999993131496E-3</v>
      </c>
      <c r="AG137" t="s">
        <v>1820</v>
      </c>
      <c r="AH137" s="194">
        <v>19.869299999999999</v>
      </c>
      <c r="AK137" s="194">
        <v>2040</v>
      </c>
      <c r="AV137">
        <v>1000000705928440</v>
      </c>
      <c r="AW137">
        <v>1000000701477000</v>
      </c>
      <c r="AX137" t="s">
        <v>3900</v>
      </c>
    </row>
    <row r="138" spans="4:50">
      <c r="D138" t="s">
        <v>3079</v>
      </c>
      <c r="E138" t="s">
        <v>3326</v>
      </c>
      <c r="F138" t="s">
        <v>3078</v>
      </c>
      <c r="G138">
        <v>4</v>
      </c>
      <c r="H138" t="s">
        <v>3327</v>
      </c>
      <c r="I138" t="s">
        <v>3901</v>
      </c>
      <c r="J138" t="s">
        <v>3902</v>
      </c>
      <c r="K138">
        <v>66260</v>
      </c>
      <c r="L138" t="s">
        <v>85</v>
      </c>
      <c r="M138" t="s">
        <v>0</v>
      </c>
      <c r="N138" t="s">
        <v>3330</v>
      </c>
      <c r="O138" t="s">
        <v>3442</v>
      </c>
      <c r="P138" t="s">
        <v>417</v>
      </c>
      <c r="Q138" t="s">
        <v>3332</v>
      </c>
      <c r="R138" t="s">
        <v>3330</v>
      </c>
      <c r="S138">
        <v>45777</v>
      </c>
      <c r="T138" t="s">
        <v>3333</v>
      </c>
      <c r="U138" t="s">
        <v>1817</v>
      </c>
      <c r="W138" t="s">
        <v>3903</v>
      </c>
      <c r="Y138" s="194">
        <v>31219.05</v>
      </c>
      <c r="Z138" s="194">
        <v>0</v>
      </c>
      <c r="AA138" s="194">
        <v>4995.05</v>
      </c>
      <c r="AC138" s="194">
        <v>36214.1</v>
      </c>
      <c r="AD138" s="194">
        <f t="shared" si="4"/>
        <v>31219.05</v>
      </c>
      <c r="AE138" s="194">
        <f>VLOOKUP(D138,'FACTURAS INGRESOS'!$I$487:$P$718,8,0)</f>
        <v>31219.05</v>
      </c>
      <c r="AF138" s="194">
        <f t="shared" si="5"/>
        <v>0</v>
      </c>
      <c r="AG138" t="s">
        <v>1828</v>
      </c>
      <c r="AH138" s="194">
        <v>1</v>
      </c>
      <c r="AM138" s="194">
        <v>4995.05</v>
      </c>
      <c r="AV138">
        <v>1000000705928440</v>
      </c>
      <c r="AW138">
        <v>1000000701477000</v>
      </c>
      <c r="AX138" t="s">
        <v>3904</v>
      </c>
    </row>
    <row r="139" spans="4:50">
      <c r="D139" t="s">
        <v>2989</v>
      </c>
      <c r="E139" t="s">
        <v>3326</v>
      </c>
      <c r="F139" t="s">
        <v>2988</v>
      </c>
      <c r="G139">
        <v>4</v>
      </c>
      <c r="H139" t="s">
        <v>3327</v>
      </c>
      <c r="I139" t="s">
        <v>3905</v>
      </c>
      <c r="J139" t="s">
        <v>3906</v>
      </c>
      <c r="K139">
        <v>66260</v>
      </c>
      <c r="L139" t="s">
        <v>85</v>
      </c>
      <c r="M139" t="s">
        <v>0</v>
      </c>
      <c r="N139" t="s">
        <v>3330</v>
      </c>
      <c r="O139" t="s">
        <v>3907</v>
      </c>
      <c r="P139" t="s">
        <v>370</v>
      </c>
      <c r="Q139" t="s">
        <v>3332</v>
      </c>
      <c r="R139" t="s">
        <v>3330</v>
      </c>
      <c r="S139">
        <v>6600</v>
      </c>
      <c r="T139" t="s">
        <v>3333</v>
      </c>
      <c r="U139" t="s">
        <v>1817</v>
      </c>
      <c r="W139" t="s">
        <v>3908</v>
      </c>
      <c r="Y139" s="194">
        <v>1400</v>
      </c>
      <c r="Z139" s="194">
        <v>0</v>
      </c>
      <c r="AA139" s="194">
        <v>0</v>
      </c>
      <c r="AC139" s="194">
        <v>1400</v>
      </c>
      <c r="AD139" s="194">
        <f t="shared" si="4"/>
        <v>27817.02</v>
      </c>
      <c r="AE139" s="194">
        <f>VLOOKUP(D139,'FACTURAS INGRESOS'!$I$487:$P$718,8,0)</f>
        <v>27817.02</v>
      </c>
      <c r="AF139" s="194">
        <f t="shared" si="5"/>
        <v>0</v>
      </c>
      <c r="AG139" t="s">
        <v>1820</v>
      </c>
      <c r="AH139" s="194">
        <v>19.869299999999999</v>
      </c>
      <c r="AK139" s="194">
        <v>1400</v>
      </c>
      <c r="AV139">
        <v>1000000705928440</v>
      </c>
      <c r="AW139">
        <v>1000000701477000</v>
      </c>
      <c r="AX139" t="s">
        <v>3909</v>
      </c>
    </row>
    <row r="140" spans="4:50">
      <c r="D140" t="s">
        <v>2944</v>
      </c>
      <c r="E140" t="s">
        <v>3326</v>
      </c>
      <c r="F140" t="s">
        <v>2943</v>
      </c>
      <c r="G140">
        <v>4</v>
      </c>
      <c r="H140" t="s">
        <v>3327</v>
      </c>
      <c r="I140" t="s">
        <v>3910</v>
      </c>
      <c r="J140" t="s">
        <v>3911</v>
      </c>
      <c r="K140">
        <v>66260</v>
      </c>
      <c r="L140" t="s">
        <v>85</v>
      </c>
      <c r="M140" t="s">
        <v>0</v>
      </c>
      <c r="N140" t="s">
        <v>3330</v>
      </c>
      <c r="O140" t="s">
        <v>3523</v>
      </c>
      <c r="P140" t="s">
        <v>2223</v>
      </c>
      <c r="Q140" t="s">
        <v>3524</v>
      </c>
      <c r="R140" t="s">
        <v>3525</v>
      </c>
      <c r="S140">
        <v>66260</v>
      </c>
      <c r="T140" t="s">
        <v>3333</v>
      </c>
      <c r="U140" t="s">
        <v>1817</v>
      </c>
      <c r="W140" t="s">
        <v>3912</v>
      </c>
      <c r="Y140" s="194">
        <v>1050</v>
      </c>
      <c r="Z140" s="194">
        <v>0</v>
      </c>
      <c r="AA140" s="194">
        <v>0</v>
      </c>
      <c r="AC140" s="194">
        <v>1050</v>
      </c>
      <c r="AD140" s="194">
        <f t="shared" si="4"/>
        <v>20862.764999999999</v>
      </c>
      <c r="AE140" s="194">
        <f>VLOOKUP(D140,'FACTURAS INGRESOS'!$I$487:$P$718,8,0)</f>
        <v>20862.77</v>
      </c>
      <c r="AF140" s="194">
        <f t="shared" si="5"/>
        <v>-5.0000000010186341E-3</v>
      </c>
      <c r="AG140" t="s">
        <v>1820</v>
      </c>
      <c r="AH140" s="194">
        <v>19.869299999999999</v>
      </c>
      <c r="AK140" s="194">
        <v>1050</v>
      </c>
      <c r="AV140">
        <v>1000000705928440</v>
      </c>
      <c r="AW140">
        <v>1000000701477000</v>
      </c>
      <c r="AX140" t="s">
        <v>3913</v>
      </c>
    </row>
    <row r="141" spans="4:50">
      <c r="D141" t="s">
        <v>3185</v>
      </c>
      <c r="E141" t="s">
        <v>3326</v>
      </c>
      <c r="F141" t="s">
        <v>3184</v>
      </c>
      <c r="G141">
        <v>4</v>
      </c>
      <c r="H141" t="s">
        <v>3327</v>
      </c>
      <c r="I141" t="s">
        <v>3914</v>
      </c>
      <c r="J141" t="s">
        <v>3915</v>
      </c>
      <c r="K141">
        <v>66260</v>
      </c>
      <c r="L141" t="s">
        <v>85</v>
      </c>
      <c r="M141" t="s">
        <v>0</v>
      </c>
      <c r="N141" t="s">
        <v>3330</v>
      </c>
      <c r="O141" t="s">
        <v>3429</v>
      </c>
      <c r="P141" t="s">
        <v>1862</v>
      </c>
      <c r="Q141" t="s">
        <v>3332</v>
      </c>
      <c r="R141" t="s">
        <v>3330</v>
      </c>
      <c r="S141">
        <v>37564</v>
      </c>
      <c r="T141" t="s">
        <v>3333</v>
      </c>
      <c r="U141" t="s">
        <v>1817</v>
      </c>
      <c r="W141" t="s">
        <v>3916</v>
      </c>
      <c r="Y141" s="194">
        <v>3350</v>
      </c>
      <c r="Z141" s="194">
        <v>0</v>
      </c>
      <c r="AA141" s="194">
        <v>0</v>
      </c>
      <c r="AC141" s="194">
        <v>3350</v>
      </c>
      <c r="AD141" s="194">
        <f t="shared" si="4"/>
        <v>66562.154999999999</v>
      </c>
      <c r="AE141" s="194">
        <f>VLOOKUP(D141,'FACTURAS INGRESOS'!$I$487:$P$718,8,0)</f>
        <v>66562.16</v>
      </c>
      <c r="AF141" s="194">
        <f t="shared" si="5"/>
        <v>-5.0000000046566129E-3</v>
      </c>
      <c r="AG141" t="s">
        <v>1820</v>
      </c>
      <c r="AH141" s="194">
        <v>19.869299999999999</v>
      </c>
      <c r="AK141" s="194">
        <v>3350</v>
      </c>
      <c r="AV141">
        <v>1000000705928440</v>
      </c>
      <c r="AW141">
        <v>1000000701477000</v>
      </c>
      <c r="AX141" t="s">
        <v>3917</v>
      </c>
    </row>
    <row r="142" spans="4:50">
      <c r="D142" t="s">
        <v>3101</v>
      </c>
      <c r="E142" t="s">
        <v>3326</v>
      </c>
      <c r="F142" t="s">
        <v>3100</v>
      </c>
      <c r="G142">
        <v>4</v>
      </c>
      <c r="H142" t="s">
        <v>3327</v>
      </c>
      <c r="I142" t="s">
        <v>3918</v>
      </c>
      <c r="J142" t="s">
        <v>3919</v>
      </c>
      <c r="K142">
        <v>66260</v>
      </c>
      <c r="L142" t="s">
        <v>85</v>
      </c>
      <c r="M142" t="s">
        <v>0</v>
      </c>
      <c r="N142" t="s">
        <v>3330</v>
      </c>
      <c r="O142" t="s">
        <v>3429</v>
      </c>
      <c r="P142" t="s">
        <v>1862</v>
      </c>
      <c r="Q142" t="s">
        <v>3332</v>
      </c>
      <c r="R142" t="s">
        <v>3330</v>
      </c>
      <c r="S142">
        <v>37564</v>
      </c>
      <c r="T142" t="s">
        <v>3333</v>
      </c>
      <c r="U142" t="s">
        <v>1817</v>
      </c>
      <c r="W142" t="s">
        <v>3920</v>
      </c>
      <c r="Y142" s="194">
        <v>2590</v>
      </c>
      <c r="Z142" s="194">
        <v>0</v>
      </c>
      <c r="AA142" s="194">
        <v>0</v>
      </c>
      <c r="AC142" s="194">
        <v>2590</v>
      </c>
      <c r="AD142" s="194">
        <f t="shared" si="4"/>
        <v>51461.487000000001</v>
      </c>
      <c r="AE142" s="194">
        <f>VLOOKUP(D142,'FACTURAS INGRESOS'!$I$487:$P$718,8,0)</f>
        <v>51461.49</v>
      </c>
      <c r="AF142" s="194">
        <f t="shared" si="5"/>
        <v>-2.9999999969732016E-3</v>
      </c>
      <c r="AG142" t="s">
        <v>1820</v>
      </c>
      <c r="AH142" s="194">
        <v>19.869299999999999</v>
      </c>
      <c r="AK142" s="194">
        <v>2590</v>
      </c>
      <c r="AV142">
        <v>1000000705928440</v>
      </c>
      <c r="AW142">
        <v>1000000701477000</v>
      </c>
      <c r="AX142" t="s">
        <v>3921</v>
      </c>
    </row>
    <row r="143" spans="4:50">
      <c r="D143" t="s">
        <v>3111</v>
      </c>
      <c r="E143" t="s">
        <v>3326</v>
      </c>
      <c r="F143" t="s">
        <v>3110</v>
      </c>
      <c r="G143">
        <v>4</v>
      </c>
      <c r="H143" t="s">
        <v>3327</v>
      </c>
      <c r="I143" t="s">
        <v>3922</v>
      </c>
      <c r="J143" t="s">
        <v>3923</v>
      </c>
      <c r="K143">
        <v>66260</v>
      </c>
      <c r="L143" t="s">
        <v>85</v>
      </c>
      <c r="M143" t="s">
        <v>0</v>
      </c>
      <c r="N143" t="s">
        <v>3330</v>
      </c>
      <c r="O143" t="s">
        <v>3429</v>
      </c>
      <c r="P143" t="s">
        <v>1862</v>
      </c>
      <c r="Q143" t="s">
        <v>3332</v>
      </c>
      <c r="R143" t="s">
        <v>3330</v>
      </c>
      <c r="S143">
        <v>37564</v>
      </c>
      <c r="T143" t="s">
        <v>3333</v>
      </c>
      <c r="U143" t="s">
        <v>1817</v>
      </c>
      <c r="W143" t="s">
        <v>3924</v>
      </c>
      <c r="Y143" s="194">
        <v>2900</v>
      </c>
      <c r="Z143" s="194">
        <v>0</v>
      </c>
      <c r="AA143" s="194">
        <v>0</v>
      </c>
      <c r="AC143" s="194">
        <v>2900</v>
      </c>
      <c r="AD143" s="194">
        <f t="shared" si="4"/>
        <v>57620.969999999994</v>
      </c>
      <c r="AE143" s="194">
        <f>VLOOKUP(D143,'FACTURAS INGRESOS'!$I$487:$P$718,8,0)</f>
        <v>57620.97</v>
      </c>
      <c r="AF143" s="194">
        <f t="shared" si="5"/>
        <v>0</v>
      </c>
      <c r="AG143" t="s">
        <v>1820</v>
      </c>
      <c r="AH143" s="194">
        <v>19.869299999999999</v>
      </c>
      <c r="AK143" s="194">
        <v>2900</v>
      </c>
      <c r="AV143">
        <v>1000000705928440</v>
      </c>
      <c r="AW143">
        <v>1000000701477000</v>
      </c>
      <c r="AX143" t="s">
        <v>3925</v>
      </c>
    </row>
    <row r="144" spans="4:50">
      <c r="D144" t="s">
        <v>3085</v>
      </c>
      <c r="E144" t="s">
        <v>3326</v>
      </c>
      <c r="F144" t="s">
        <v>3084</v>
      </c>
      <c r="G144">
        <v>4</v>
      </c>
      <c r="H144" t="s">
        <v>3327</v>
      </c>
      <c r="I144" t="s">
        <v>3926</v>
      </c>
      <c r="J144" t="s">
        <v>3927</v>
      </c>
      <c r="K144">
        <v>66260</v>
      </c>
      <c r="L144" t="s">
        <v>85</v>
      </c>
      <c r="M144" t="s">
        <v>0</v>
      </c>
      <c r="N144" t="s">
        <v>3330</v>
      </c>
      <c r="O144" t="s">
        <v>3928</v>
      </c>
      <c r="P144" t="s">
        <v>2305</v>
      </c>
      <c r="Q144" t="s">
        <v>3332</v>
      </c>
      <c r="R144" t="s">
        <v>3929</v>
      </c>
      <c r="S144">
        <v>66265</v>
      </c>
      <c r="T144" t="s">
        <v>3333</v>
      </c>
      <c r="U144" t="s">
        <v>1817</v>
      </c>
      <c r="W144" t="s">
        <v>3930</v>
      </c>
      <c r="Y144" s="194">
        <v>2300</v>
      </c>
      <c r="Z144" s="194">
        <v>0</v>
      </c>
      <c r="AA144" s="194">
        <v>0</v>
      </c>
      <c r="AC144" s="194">
        <v>2300</v>
      </c>
      <c r="AD144" s="194">
        <f t="shared" si="4"/>
        <v>45964.35</v>
      </c>
      <c r="AE144" s="194">
        <f>VLOOKUP(D144,'FACTURAS INGRESOS'!$I$487:$P$718,8,0)</f>
        <v>45964.35</v>
      </c>
      <c r="AF144" s="194">
        <f t="shared" si="5"/>
        <v>0</v>
      </c>
      <c r="AG144" t="s">
        <v>1820</v>
      </c>
      <c r="AH144" s="194">
        <v>19.984500000000001</v>
      </c>
      <c r="AK144" s="194">
        <v>2300</v>
      </c>
      <c r="AV144">
        <v>1000000705928440</v>
      </c>
      <c r="AW144">
        <v>1000000701477000</v>
      </c>
      <c r="AX144" t="s">
        <v>3931</v>
      </c>
    </row>
    <row r="145" spans="4:50">
      <c r="D145" t="s">
        <v>3105</v>
      </c>
      <c r="E145" t="s">
        <v>3326</v>
      </c>
      <c r="F145" t="s">
        <v>3104</v>
      </c>
      <c r="G145">
        <v>4</v>
      </c>
      <c r="H145" t="s">
        <v>3327</v>
      </c>
      <c r="I145" t="s">
        <v>3932</v>
      </c>
      <c r="J145" t="s">
        <v>3933</v>
      </c>
      <c r="K145">
        <v>66260</v>
      </c>
      <c r="L145" t="s">
        <v>85</v>
      </c>
      <c r="M145" t="s">
        <v>0</v>
      </c>
      <c r="N145" t="s">
        <v>3330</v>
      </c>
      <c r="O145" t="s">
        <v>3928</v>
      </c>
      <c r="P145" t="s">
        <v>2305</v>
      </c>
      <c r="Q145" t="s">
        <v>3332</v>
      </c>
      <c r="R145" t="s">
        <v>3929</v>
      </c>
      <c r="S145">
        <v>66265</v>
      </c>
      <c r="T145" t="s">
        <v>3333</v>
      </c>
      <c r="U145" t="s">
        <v>1817</v>
      </c>
      <c r="W145" t="s">
        <v>3934</v>
      </c>
      <c r="Y145" s="194">
        <v>2600</v>
      </c>
      <c r="Z145" s="194">
        <v>0</v>
      </c>
      <c r="AA145" s="194">
        <v>0</v>
      </c>
      <c r="AC145" s="194">
        <v>2600</v>
      </c>
      <c r="AD145" s="194">
        <f t="shared" si="4"/>
        <v>51959.700000000004</v>
      </c>
      <c r="AE145" s="194">
        <f>VLOOKUP(D145,'FACTURAS INGRESOS'!$I$487:$P$718,8,0)</f>
        <v>51959.7</v>
      </c>
      <c r="AF145" s="194">
        <f t="shared" si="5"/>
        <v>0</v>
      </c>
      <c r="AG145" t="s">
        <v>1820</v>
      </c>
      <c r="AH145" s="194">
        <v>19.984500000000001</v>
      </c>
      <c r="AK145" s="194">
        <v>2600</v>
      </c>
      <c r="AV145">
        <v>1000000705928440</v>
      </c>
      <c r="AW145">
        <v>1000000701477000</v>
      </c>
      <c r="AX145" t="s">
        <v>3935</v>
      </c>
    </row>
    <row r="146" spans="4:50">
      <c r="D146" t="s">
        <v>2997</v>
      </c>
      <c r="E146" t="s">
        <v>3326</v>
      </c>
      <c r="F146" t="s">
        <v>2996</v>
      </c>
      <c r="G146">
        <v>4</v>
      </c>
      <c r="H146" t="s">
        <v>3327</v>
      </c>
      <c r="I146" t="s">
        <v>3936</v>
      </c>
      <c r="J146" t="s">
        <v>3937</v>
      </c>
      <c r="K146">
        <v>66260</v>
      </c>
      <c r="L146" t="s">
        <v>85</v>
      </c>
      <c r="M146" t="s">
        <v>0</v>
      </c>
      <c r="N146" t="s">
        <v>3330</v>
      </c>
      <c r="O146" t="s">
        <v>3928</v>
      </c>
      <c r="P146" t="s">
        <v>2305</v>
      </c>
      <c r="Q146" t="s">
        <v>3332</v>
      </c>
      <c r="R146" t="s">
        <v>3929</v>
      </c>
      <c r="S146">
        <v>66265</v>
      </c>
      <c r="T146" t="s">
        <v>3333</v>
      </c>
      <c r="U146" t="s">
        <v>1817</v>
      </c>
      <c r="W146" t="s">
        <v>3938</v>
      </c>
      <c r="Y146" s="194">
        <v>1500</v>
      </c>
      <c r="Z146" s="194">
        <v>0</v>
      </c>
      <c r="AA146" s="194">
        <v>0</v>
      </c>
      <c r="AC146" s="194">
        <v>1500</v>
      </c>
      <c r="AD146" s="194">
        <f t="shared" si="4"/>
        <v>29976.75</v>
      </c>
      <c r="AE146" s="194">
        <f>VLOOKUP(D146,'FACTURAS INGRESOS'!$I$487:$P$718,8,0)</f>
        <v>29976.75</v>
      </c>
      <c r="AF146" s="194">
        <f t="shared" si="5"/>
        <v>0</v>
      </c>
      <c r="AG146" t="s">
        <v>1820</v>
      </c>
      <c r="AH146" s="194">
        <v>19.984500000000001</v>
      </c>
      <c r="AK146" s="194">
        <v>1500</v>
      </c>
      <c r="AV146">
        <v>1000000705928440</v>
      </c>
      <c r="AW146">
        <v>1000000701477000</v>
      </c>
      <c r="AX146" t="s">
        <v>3939</v>
      </c>
    </row>
    <row r="147" spans="4:50">
      <c r="D147" t="s">
        <v>3097</v>
      </c>
      <c r="E147" t="s">
        <v>3326</v>
      </c>
      <c r="F147" t="s">
        <v>3096</v>
      </c>
      <c r="G147">
        <v>4</v>
      </c>
      <c r="H147" t="s">
        <v>3327</v>
      </c>
      <c r="I147" t="s">
        <v>3940</v>
      </c>
      <c r="J147" t="s">
        <v>3941</v>
      </c>
      <c r="K147">
        <v>66260</v>
      </c>
      <c r="L147" t="s">
        <v>85</v>
      </c>
      <c r="M147" t="s">
        <v>0</v>
      </c>
      <c r="N147" t="s">
        <v>3330</v>
      </c>
      <c r="O147" t="s">
        <v>3375</v>
      </c>
      <c r="P147" t="s">
        <v>395</v>
      </c>
      <c r="Q147" t="s">
        <v>3332</v>
      </c>
      <c r="R147" t="s">
        <v>3330</v>
      </c>
      <c r="S147">
        <v>77500</v>
      </c>
      <c r="T147" t="s">
        <v>3333</v>
      </c>
      <c r="U147" t="s">
        <v>1817</v>
      </c>
      <c r="W147" t="s">
        <v>3942</v>
      </c>
      <c r="Y147" s="194">
        <v>1616.94</v>
      </c>
      <c r="Z147" s="194">
        <v>0</v>
      </c>
      <c r="AA147" s="194">
        <v>258.70999999999998</v>
      </c>
      <c r="AC147" s="194">
        <v>1875.65</v>
      </c>
      <c r="AD147" s="194">
        <f t="shared" si="4"/>
        <v>1616.94</v>
      </c>
      <c r="AE147" s="194">
        <f>VLOOKUP(D147,'FACTURAS INGRESOS'!$I$487:$P$718,8,0)</f>
        <v>1616.94</v>
      </c>
      <c r="AF147" s="194">
        <f t="shared" si="5"/>
        <v>0</v>
      </c>
      <c r="AG147" t="s">
        <v>1828</v>
      </c>
      <c r="AH147" s="194">
        <v>1</v>
      </c>
      <c r="AM147" s="194">
        <v>258.70999999999998</v>
      </c>
      <c r="AV147">
        <v>1000000705928440</v>
      </c>
      <c r="AW147">
        <v>1000000701477000</v>
      </c>
      <c r="AX147" t="s">
        <v>3943</v>
      </c>
    </row>
    <row r="148" spans="4:50">
      <c r="D148" t="s">
        <v>3145</v>
      </c>
      <c r="E148" t="s">
        <v>3326</v>
      </c>
      <c r="F148" t="s">
        <v>3144</v>
      </c>
      <c r="G148">
        <v>4</v>
      </c>
      <c r="H148" t="s">
        <v>3327</v>
      </c>
      <c r="I148" t="s">
        <v>3944</v>
      </c>
      <c r="J148" t="s">
        <v>3945</v>
      </c>
      <c r="K148">
        <v>66260</v>
      </c>
      <c r="L148" t="s">
        <v>85</v>
      </c>
      <c r="M148" t="s">
        <v>0</v>
      </c>
      <c r="N148" t="s">
        <v>3330</v>
      </c>
      <c r="O148" t="s">
        <v>3398</v>
      </c>
      <c r="P148" t="s">
        <v>1843</v>
      </c>
      <c r="Q148" t="s">
        <v>3332</v>
      </c>
      <c r="R148" t="s">
        <v>3330</v>
      </c>
      <c r="S148">
        <v>45601</v>
      </c>
      <c r="T148" t="s">
        <v>3333</v>
      </c>
      <c r="U148" t="s">
        <v>1817</v>
      </c>
      <c r="W148" t="s">
        <v>3946</v>
      </c>
      <c r="Y148" s="194">
        <v>3180</v>
      </c>
      <c r="Z148" s="194">
        <v>0</v>
      </c>
      <c r="AA148" s="194">
        <v>0</v>
      </c>
      <c r="AC148" s="194">
        <v>3180</v>
      </c>
      <c r="AD148" s="194">
        <f t="shared" si="4"/>
        <v>63550.71</v>
      </c>
      <c r="AE148" s="194">
        <f>VLOOKUP(D148,'FACTURAS INGRESOS'!$I$487:$P$718,8,0)</f>
        <v>63550.71</v>
      </c>
      <c r="AF148" s="194">
        <f t="shared" si="5"/>
        <v>0</v>
      </c>
      <c r="AG148" t="s">
        <v>1820</v>
      </c>
      <c r="AH148" s="194">
        <v>19.984500000000001</v>
      </c>
      <c r="AK148" s="194">
        <v>3180</v>
      </c>
      <c r="AV148">
        <v>1000000705928440</v>
      </c>
      <c r="AW148">
        <v>1000000701477000</v>
      </c>
      <c r="AX148" t="s">
        <v>3947</v>
      </c>
    </row>
    <row r="149" spans="4:50">
      <c r="D149" t="s">
        <v>3115</v>
      </c>
      <c r="E149" t="s">
        <v>3326</v>
      </c>
      <c r="F149" t="s">
        <v>3114</v>
      </c>
      <c r="G149">
        <v>4</v>
      </c>
      <c r="H149" t="s">
        <v>3327</v>
      </c>
      <c r="I149" t="s">
        <v>3948</v>
      </c>
      <c r="J149" t="s">
        <v>3949</v>
      </c>
      <c r="K149">
        <v>66260</v>
      </c>
      <c r="L149" t="s">
        <v>85</v>
      </c>
      <c r="M149" t="s">
        <v>0</v>
      </c>
      <c r="N149" t="s">
        <v>3330</v>
      </c>
      <c r="O149" t="s">
        <v>3398</v>
      </c>
      <c r="P149" t="s">
        <v>1843</v>
      </c>
      <c r="Q149" t="s">
        <v>3332</v>
      </c>
      <c r="R149" t="s">
        <v>3330</v>
      </c>
      <c r="S149">
        <v>45601</v>
      </c>
      <c r="T149" t="s">
        <v>3333</v>
      </c>
      <c r="U149" t="s">
        <v>1817</v>
      </c>
      <c r="W149" t="s">
        <v>3950</v>
      </c>
      <c r="Y149" s="194">
        <v>3100</v>
      </c>
      <c r="Z149" s="194">
        <v>0</v>
      </c>
      <c r="AA149" s="194">
        <v>0</v>
      </c>
      <c r="AC149" s="194">
        <v>3100</v>
      </c>
      <c r="AD149" s="194">
        <f t="shared" si="4"/>
        <v>61951.950000000004</v>
      </c>
      <c r="AE149" s="194">
        <f>VLOOKUP(D149,'FACTURAS INGRESOS'!$I$487:$P$718,8,0)</f>
        <v>61951.95</v>
      </c>
      <c r="AF149" s="194">
        <f t="shared" si="5"/>
        <v>0</v>
      </c>
      <c r="AG149" t="s">
        <v>1820</v>
      </c>
      <c r="AH149" s="194">
        <v>19.984500000000001</v>
      </c>
      <c r="AK149" s="194">
        <v>3100</v>
      </c>
      <c r="AV149">
        <v>1000000705928440</v>
      </c>
      <c r="AW149">
        <v>1000000701477000</v>
      </c>
      <c r="AX149" t="s">
        <v>3951</v>
      </c>
    </row>
    <row r="150" spans="4:50">
      <c r="D150" t="s">
        <v>3117</v>
      </c>
      <c r="E150" t="s">
        <v>3326</v>
      </c>
      <c r="F150" t="s">
        <v>3116</v>
      </c>
      <c r="G150">
        <v>4</v>
      </c>
      <c r="H150" t="s">
        <v>3327</v>
      </c>
      <c r="I150" t="s">
        <v>3952</v>
      </c>
      <c r="J150" t="s">
        <v>3953</v>
      </c>
      <c r="K150">
        <v>66260</v>
      </c>
      <c r="L150" t="s">
        <v>85</v>
      </c>
      <c r="M150" t="s">
        <v>0</v>
      </c>
      <c r="N150" t="s">
        <v>3330</v>
      </c>
      <c r="O150" t="s">
        <v>3398</v>
      </c>
      <c r="P150" t="s">
        <v>1843</v>
      </c>
      <c r="Q150" t="s">
        <v>3332</v>
      </c>
      <c r="R150" t="s">
        <v>3330</v>
      </c>
      <c r="S150">
        <v>45601</v>
      </c>
      <c r="T150" t="s">
        <v>3333</v>
      </c>
      <c r="U150" t="s">
        <v>1817</v>
      </c>
      <c r="W150" t="s">
        <v>3954</v>
      </c>
      <c r="Y150" s="194">
        <v>3100</v>
      </c>
      <c r="Z150" s="194">
        <v>0</v>
      </c>
      <c r="AA150" s="194">
        <v>0</v>
      </c>
      <c r="AC150" s="194">
        <v>3100</v>
      </c>
      <c r="AD150" s="194">
        <f t="shared" si="4"/>
        <v>61951.950000000004</v>
      </c>
      <c r="AE150" s="194">
        <f>VLOOKUP(D150,'FACTURAS INGRESOS'!$I$487:$P$718,8,0)</f>
        <v>61951.95</v>
      </c>
      <c r="AF150" s="194">
        <f t="shared" si="5"/>
        <v>0</v>
      </c>
      <c r="AG150" t="s">
        <v>1820</v>
      </c>
      <c r="AH150" s="194">
        <v>19.984500000000001</v>
      </c>
      <c r="AK150" s="194">
        <v>3100</v>
      </c>
      <c r="AV150">
        <v>1000000705928440</v>
      </c>
      <c r="AW150">
        <v>1000000701477000</v>
      </c>
      <c r="AX150" t="s">
        <v>3955</v>
      </c>
    </row>
    <row r="151" spans="4:50">
      <c r="D151" t="s">
        <v>3119</v>
      </c>
      <c r="E151" t="s">
        <v>3326</v>
      </c>
      <c r="F151" t="s">
        <v>3118</v>
      </c>
      <c r="G151">
        <v>4</v>
      </c>
      <c r="H151" t="s">
        <v>3327</v>
      </c>
      <c r="I151" t="s">
        <v>3956</v>
      </c>
      <c r="J151" t="s">
        <v>3957</v>
      </c>
      <c r="K151">
        <v>66260</v>
      </c>
      <c r="L151" t="s">
        <v>85</v>
      </c>
      <c r="M151" t="s">
        <v>0</v>
      </c>
      <c r="N151" t="s">
        <v>3330</v>
      </c>
      <c r="O151" t="s">
        <v>3398</v>
      </c>
      <c r="P151" t="s">
        <v>1843</v>
      </c>
      <c r="Q151" t="s">
        <v>3332</v>
      </c>
      <c r="R151" t="s">
        <v>3330</v>
      </c>
      <c r="S151">
        <v>45601</v>
      </c>
      <c r="T151" t="s">
        <v>3333</v>
      </c>
      <c r="U151" t="s">
        <v>1817</v>
      </c>
      <c r="W151" t="s">
        <v>3958</v>
      </c>
      <c r="Y151" s="194">
        <v>3100</v>
      </c>
      <c r="Z151" s="194">
        <v>0</v>
      </c>
      <c r="AA151" s="194">
        <v>0</v>
      </c>
      <c r="AC151" s="194">
        <v>3100</v>
      </c>
      <c r="AD151" s="194">
        <f t="shared" si="4"/>
        <v>61951.950000000004</v>
      </c>
      <c r="AE151" s="194">
        <f>VLOOKUP(D151,'FACTURAS INGRESOS'!$I$487:$P$718,8,0)</f>
        <v>61951.95</v>
      </c>
      <c r="AF151" s="194">
        <f t="shared" si="5"/>
        <v>0</v>
      </c>
      <c r="AG151" t="s">
        <v>1820</v>
      </c>
      <c r="AH151" s="194">
        <v>19.984500000000001</v>
      </c>
      <c r="AK151" s="194">
        <v>3100</v>
      </c>
      <c r="AV151">
        <v>1000000705928440</v>
      </c>
      <c r="AW151">
        <v>1000000701477000</v>
      </c>
      <c r="AX151" t="s">
        <v>3959</v>
      </c>
    </row>
    <row r="152" spans="4:50">
      <c r="D152" t="s">
        <v>3121</v>
      </c>
      <c r="E152" t="s">
        <v>3326</v>
      </c>
      <c r="F152" t="s">
        <v>3120</v>
      </c>
      <c r="G152">
        <v>4</v>
      </c>
      <c r="H152" t="s">
        <v>3327</v>
      </c>
      <c r="I152" t="s">
        <v>3960</v>
      </c>
      <c r="J152" t="s">
        <v>3961</v>
      </c>
      <c r="K152">
        <v>66260</v>
      </c>
      <c r="L152" t="s">
        <v>85</v>
      </c>
      <c r="M152" t="s">
        <v>0</v>
      </c>
      <c r="N152" t="s">
        <v>3330</v>
      </c>
      <c r="O152" t="s">
        <v>3398</v>
      </c>
      <c r="P152" t="s">
        <v>1843</v>
      </c>
      <c r="Q152" t="s">
        <v>3332</v>
      </c>
      <c r="R152" t="s">
        <v>3330</v>
      </c>
      <c r="S152">
        <v>45601</v>
      </c>
      <c r="T152" t="s">
        <v>3333</v>
      </c>
      <c r="U152" t="s">
        <v>1817</v>
      </c>
      <c r="W152" t="s">
        <v>3962</v>
      </c>
      <c r="Y152" s="194">
        <v>3100</v>
      </c>
      <c r="Z152" s="194">
        <v>0</v>
      </c>
      <c r="AA152" s="194">
        <v>0</v>
      </c>
      <c r="AC152" s="194">
        <v>3100</v>
      </c>
      <c r="AD152" s="194">
        <f t="shared" si="4"/>
        <v>61951.950000000004</v>
      </c>
      <c r="AE152" s="194">
        <f>VLOOKUP(D152,'FACTURAS INGRESOS'!$I$487:$P$718,8,0)</f>
        <v>61951.95</v>
      </c>
      <c r="AF152" s="194">
        <f t="shared" si="5"/>
        <v>0</v>
      </c>
      <c r="AG152" t="s">
        <v>1820</v>
      </c>
      <c r="AH152" s="194">
        <v>19.984500000000001</v>
      </c>
      <c r="AK152" s="194">
        <v>3100</v>
      </c>
      <c r="AV152">
        <v>1000000705928440</v>
      </c>
      <c r="AW152">
        <v>1000000701477000</v>
      </c>
      <c r="AX152" t="s">
        <v>3963</v>
      </c>
    </row>
    <row r="153" spans="4:50">
      <c r="D153" t="s">
        <v>3127</v>
      </c>
      <c r="E153" t="s">
        <v>3326</v>
      </c>
      <c r="F153" t="s">
        <v>3126</v>
      </c>
      <c r="G153">
        <v>4</v>
      </c>
      <c r="H153" t="s">
        <v>3327</v>
      </c>
      <c r="I153" t="s">
        <v>3964</v>
      </c>
      <c r="J153" t="s">
        <v>3965</v>
      </c>
      <c r="K153">
        <v>66260</v>
      </c>
      <c r="L153" t="s">
        <v>85</v>
      </c>
      <c r="M153" t="s">
        <v>0</v>
      </c>
      <c r="N153" t="s">
        <v>3330</v>
      </c>
      <c r="O153" t="s">
        <v>3398</v>
      </c>
      <c r="P153" t="s">
        <v>1843</v>
      </c>
      <c r="Q153" t="s">
        <v>3332</v>
      </c>
      <c r="R153" t="s">
        <v>3330</v>
      </c>
      <c r="S153">
        <v>45601</v>
      </c>
      <c r="T153" t="s">
        <v>3333</v>
      </c>
      <c r="U153" t="s">
        <v>1817</v>
      </c>
      <c r="W153" t="s">
        <v>3966</v>
      </c>
      <c r="Y153" s="194">
        <v>3100</v>
      </c>
      <c r="Z153" s="194">
        <v>0</v>
      </c>
      <c r="AA153" s="194">
        <v>0</v>
      </c>
      <c r="AC153" s="194">
        <v>3100</v>
      </c>
      <c r="AD153" s="194">
        <f t="shared" si="4"/>
        <v>61951.950000000004</v>
      </c>
      <c r="AE153" s="194">
        <f>VLOOKUP(D153,'FACTURAS INGRESOS'!$I$487:$P$718,8,0)</f>
        <v>61951.95</v>
      </c>
      <c r="AF153" s="194">
        <f t="shared" si="5"/>
        <v>0</v>
      </c>
      <c r="AG153" t="s">
        <v>1820</v>
      </c>
      <c r="AH153" s="194">
        <v>19.984500000000001</v>
      </c>
      <c r="AK153" s="194">
        <v>3100</v>
      </c>
      <c r="AV153">
        <v>1000000705928440</v>
      </c>
      <c r="AW153">
        <v>1000000701477000</v>
      </c>
      <c r="AX153" t="s">
        <v>3967</v>
      </c>
    </row>
    <row r="154" spans="4:50">
      <c r="D154" t="s">
        <v>3107</v>
      </c>
      <c r="E154" t="s">
        <v>3326</v>
      </c>
      <c r="F154" t="s">
        <v>3106</v>
      </c>
      <c r="G154">
        <v>4</v>
      </c>
      <c r="H154" t="s">
        <v>3327</v>
      </c>
      <c r="I154" t="s">
        <v>3968</v>
      </c>
      <c r="J154" t="s">
        <v>3969</v>
      </c>
      <c r="K154">
        <v>66260</v>
      </c>
      <c r="L154" t="s">
        <v>85</v>
      </c>
      <c r="M154" t="s">
        <v>0</v>
      </c>
      <c r="N154" t="s">
        <v>3330</v>
      </c>
      <c r="O154" t="s">
        <v>3398</v>
      </c>
      <c r="P154" t="s">
        <v>1843</v>
      </c>
      <c r="Q154" t="s">
        <v>3332</v>
      </c>
      <c r="R154" t="s">
        <v>3330</v>
      </c>
      <c r="S154">
        <v>45601</v>
      </c>
      <c r="T154" t="s">
        <v>3333</v>
      </c>
      <c r="U154" t="s">
        <v>1817</v>
      </c>
      <c r="W154" t="s">
        <v>3970</v>
      </c>
      <c r="Y154" s="194">
        <v>2800</v>
      </c>
      <c r="Z154" s="194">
        <v>0</v>
      </c>
      <c r="AA154" s="194">
        <v>0</v>
      </c>
      <c r="AC154" s="194">
        <v>2800</v>
      </c>
      <c r="AD154" s="194">
        <f t="shared" si="4"/>
        <v>55956.6</v>
      </c>
      <c r="AE154" s="194">
        <f>VLOOKUP(D154,'FACTURAS INGRESOS'!$I$487:$P$718,8,0)</f>
        <v>55956.6</v>
      </c>
      <c r="AF154" s="194">
        <f t="shared" si="5"/>
        <v>0</v>
      </c>
      <c r="AG154" t="s">
        <v>1820</v>
      </c>
      <c r="AH154" s="194">
        <v>19.984500000000001</v>
      </c>
      <c r="AK154" s="194">
        <v>2800</v>
      </c>
      <c r="AV154">
        <v>1000000705928440</v>
      </c>
      <c r="AW154">
        <v>1000000701477000</v>
      </c>
      <c r="AX154" t="s">
        <v>3971</v>
      </c>
    </row>
    <row r="155" spans="4:50">
      <c r="D155" t="s">
        <v>3113</v>
      </c>
      <c r="E155" t="s">
        <v>3326</v>
      </c>
      <c r="F155" t="s">
        <v>3112</v>
      </c>
      <c r="G155">
        <v>4</v>
      </c>
      <c r="H155" t="s">
        <v>3327</v>
      </c>
      <c r="I155" t="s">
        <v>3972</v>
      </c>
      <c r="J155" t="s">
        <v>3973</v>
      </c>
      <c r="K155">
        <v>66260</v>
      </c>
      <c r="L155" t="s">
        <v>85</v>
      </c>
      <c r="M155" t="s">
        <v>0</v>
      </c>
      <c r="N155" t="s">
        <v>3330</v>
      </c>
      <c r="O155" t="s">
        <v>3974</v>
      </c>
      <c r="P155" t="s">
        <v>399</v>
      </c>
      <c r="Q155" t="s">
        <v>3332</v>
      </c>
      <c r="R155" t="s">
        <v>3929</v>
      </c>
      <c r="S155">
        <v>20010</v>
      </c>
      <c r="T155" t="s">
        <v>3333</v>
      </c>
      <c r="U155" t="s">
        <v>1817</v>
      </c>
      <c r="W155" t="s">
        <v>3942</v>
      </c>
      <c r="Y155" s="194">
        <v>731.84</v>
      </c>
      <c r="Z155" s="194">
        <v>0</v>
      </c>
      <c r="AA155" s="194">
        <v>117.09</v>
      </c>
      <c r="AC155" s="194">
        <v>848.93</v>
      </c>
      <c r="AD155" s="194">
        <f t="shared" si="4"/>
        <v>731.84</v>
      </c>
      <c r="AE155" s="194">
        <f>VLOOKUP(D155,'FACTURAS INGRESOS'!$I$487:$P$718,8,0)</f>
        <v>731.84</v>
      </c>
      <c r="AF155" s="194">
        <f t="shared" si="5"/>
        <v>0</v>
      </c>
      <c r="AG155" t="s">
        <v>1828</v>
      </c>
      <c r="AH155" s="194">
        <v>1</v>
      </c>
      <c r="AM155" s="194">
        <v>117.09</v>
      </c>
      <c r="AV155">
        <v>1000000705928440</v>
      </c>
      <c r="AW155">
        <v>1000000701477000</v>
      </c>
      <c r="AX155" t="s">
        <v>3975</v>
      </c>
    </row>
    <row r="156" spans="4:50">
      <c r="D156" t="s">
        <v>2855</v>
      </c>
      <c r="E156" t="s">
        <v>3462</v>
      </c>
      <c r="F156">
        <v>963</v>
      </c>
      <c r="G156">
        <v>4</v>
      </c>
      <c r="H156" t="s">
        <v>3327</v>
      </c>
      <c r="I156" t="s">
        <v>3976</v>
      </c>
      <c r="J156" t="s">
        <v>3977</v>
      </c>
      <c r="K156">
        <v>66260</v>
      </c>
      <c r="L156" t="s">
        <v>85</v>
      </c>
      <c r="M156" t="s">
        <v>0</v>
      </c>
      <c r="N156" t="s">
        <v>3330</v>
      </c>
      <c r="O156" t="s">
        <v>3465</v>
      </c>
      <c r="P156" t="s">
        <v>425</v>
      </c>
      <c r="Q156" t="s">
        <v>3332</v>
      </c>
      <c r="R156" t="s">
        <v>3330</v>
      </c>
      <c r="S156">
        <v>72710</v>
      </c>
      <c r="T156" t="s">
        <v>3333</v>
      </c>
      <c r="U156" t="s">
        <v>1817</v>
      </c>
      <c r="W156" t="s">
        <v>3978</v>
      </c>
      <c r="Y156" s="194">
        <v>500</v>
      </c>
      <c r="AA156" s="194">
        <v>0</v>
      </c>
      <c r="AC156" s="194">
        <v>500</v>
      </c>
      <c r="AD156" s="194">
        <f t="shared" si="4"/>
        <v>9992.25</v>
      </c>
      <c r="AE156" s="194">
        <f>VLOOKUP(D156,'FACTURAS INGRESOS'!$I$487:$P$718,8,0)</f>
        <v>9992.25</v>
      </c>
      <c r="AF156" s="194">
        <f t="shared" si="5"/>
        <v>0</v>
      </c>
      <c r="AG156" t="s">
        <v>1820</v>
      </c>
      <c r="AH156" s="194">
        <v>19.984500000000001</v>
      </c>
      <c r="AK156" s="194">
        <v>500</v>
      </c>
      <c r="AV156">
        <v>1000000709182890</v>
      </c>
      <c r="AW156">
        <v>1000000701477000</v>
      </c>
      <c r="AX156" t="s">
        <v>3979</v>
      </c>
    </row>
    <row r="157" spans="4:50">
      <c r="D157" t="s">
        <v>2929</v>
      </c>
      <c r="E157" t="s">
        <v>3462</v>
      </c>
      <c r="F157">
        <v>964</v>
      </c>
      <c r="G157">
        <v>4</v>
      </c>
      <c r="H157" t="s">
        <v>3327</v>
      </c>
      <c r="I157" t="s">
        <v>3980</v>
      </c>
      <c r="J157" t="s">
        <v>3981</v>
      </c>
      <c r="K157">
        <v>66260</v>
      </c>
      <c r="L157" t="s">
        <v>85</v>
      </c>
      <c r="M157" t="s">
        <v>0</v>
      </c>
      <c r="N157" t="s">
        <v>3330</v>
      </c>
      <c r="O157" t="s">
        <v>3465</v>
      </c>
      <c r="P157" t="s">
        <v>425</v>
      </c>
      <c r="Q157" t="s">
        <v>3332</v>
      </c>
      <c r="R157" t="s">
        <v>3330</v>
      </c>
      <c r="S157">
        <v>72710</v>
      </c>
      <c r="T157" t="s">
        <v>3333</v>
      </c>
      <c r="U157" t="s">
        <v>1817</v>
      </c>
      <c r="W157" t="s">
        <v>3982</v>
      </c>
      <c r="Y157" s="194">
        <v>980</v>
      </c>
      <c r="AA157" s="194">
        <v>0</v>
      </c>
      <c r="AC157" s="194">
        <v>980</v>
      </c>
      <c r="AD157" s="194">
        <f t="shared" si="4"/>
        <v>19584.810000000001</v>
      </c>
      <c r="AE157" s="194">
        <f>VLOOKUP(D157,'FACTURAS INGRESOS'!$I$487:$P$718,8,0)</f>
        <v>19584.810000000001</v>
      </c>
      <c r="AF157" s="194">
        <f t="shared" si="5"/>
        <v>0</v>
      </c>
      <c r="AG157" t="s">
        <v>1820</v>
      </c>
      <c r="AH157" s="194">
        <v>19.984500000000001</v>
      </c>
      <c r="AK157" s="194">
        <v>980</v>
      </c>
      <c r="AV157">
        <v>1000000709182890</v>
      </c>
      <c r="AW157">
        <v>1000000701477000</v>
      </c>
      <c r="AX157" t="s">
        <v>3983</v>
      </c>
    </row>
    <row r="158" spans="4:50">
      <c r="D158" t="s">
        <v>2907</v>
      </c>
      <c r="E158" t="s">
        <v>3462</v>
      </c>
      <c r="F158">
        <v>965</v>
      </c>
      <c r="G158">
        <v>4</v>
      </c>
      <c r="H158" t="s">
        <v>3327</v>
      </c>
      <c r="I158" t="s">
        <v>3984</v>
      </c>
      <c r="J158" t="s">
        <v>3985</v>
      </c>
      <c r="K158">
        <v>66260</v>
      </c>
      <c r="L158" t="s">
        <v>85</v>
      </c>
      <c r="M158" t="s">
        <v>0</v>
      </c>
      <c r="N158" t="s">
        <v>3330</v>
      </c>
      <c r="O158" t="s">
        <v>3465</v>
      </c>
      <c r="P158" t="s">
        <v>425</v>
      </c>
      <c r="Q158" t="s">
        <v>3332</v>
      </c>
      <c r="R158" t="s">
        <v>3330</v>
      </c>
      <c r="S158">
        <v>72710</v>
      </c>
      <c r="T158" t="s">
        <v>3333</v>
      </c>
      <c r="U158" t="s">
        <v>1817</v>
      </c>
      <c r="W158" t="s">
        <v>3986</v>
      </c>
      <c r="Y158" s="194">
        <v>850</v>
      </c>
      <c r="AA158" s="194">
        <v>0</v>
      </c>
      <c r="AC158" s="194">
        <v>850</v>
      </c>
      <c r="AD158" s="194">
        <f t="shared" si="4"/>
        <v>16986.825000000001</v>
      </c>
      <c r="AE158" s="194">
        <f>VLOOKUP(D158,'FACTURAS INGRESOS'!$I$487:$P$718,8,0)</f>
        <v>16986.830000000002</v>
      </c>
      <c r="AF158" s="194">
        <f t="shared" si="5"/>
        <v>-5.0000000010186341E-3</v>
      </c>
      <c r="AG158" t="s">
        <v>1820</v>
      </c>
      <c r="AH158" s="194">
        <v>19.984500000000001</v>
      </c>
      <c r="AK158" s="194">
        <v>850</v>
      </c>
      <c r="AV158">
        <v>1000000709182890</v>
      </c>
      <c r="AW158">
        <v>1000000701477000</v>
      </c>
      <c r="AX158" t="s">
        <v>3987</v>
      </c>
    </row>
    <row r="159" spans="4:50">
      <c r="D159" t="s">
        <v>2866</v>
      </c>
      <c r="E159" t="s">
        <v>3462</v>
      </c>
      <c r="F159">
        <v>966</v>
      </c>
      <c r="G159">
        <v>4</v>
      </c>
      <c r="H159" t="s">
        <v>3327</v>
      </c>
      <c r="I159" t="s">
        <v>3988</v>
      </c>
      <c r="J159" t="s">
        <v>3989</v>
      </c>
      <c r="K159">
        <v>66260</v>
      </c>
      <c r="L159" t="s">
        <v>85</v>
      </c>
      <c r="M159" t="s">
        <v>0</v>
      </c>
      <c r="N159" t="s">
        <v>3330</v>
      </c>
      <c r="O159" t="s">
        <v>3465</v>
      </c>
      <c r="P159" t="s">
        <v>425</v>
      </c>
      <c r="Q159" t="s">
        <v>3332</v>
      </c>
      <c r="R159" t="s">
        <v>3330</v>
      </c>
      <c r="S159">
        <v>72710</v>
      </c>
      <c r="T159" t="s">
        <v>3333</v>
      </c>
      <c r="U159" t="s">
        <v>1817</v>
      </c>
      <c r="W159" t="s">
        <v>3990</v>
      </c>
      <c r="Y159" s="194">
        <v>600</v>
      </c>
      <c r="AA159" s="194">
        <v>0</v>
      </c>
      <c r="AC159" s="194">
        <v>600</v>
      </c>
      <c r="AD159" s="194">
        <f t="shared" si="4"/>
        <v>11990.7</v>
      </c>
      <c r="AE159" s="194">
        <f>VLOOKUP(D159,'FACTURAS INGRESOS'!$I$487:$P$718,8,0)</f>
        <v>11990.7</v>
      </c>
      <c r="AF159" s="194">
        <f t="shared" si="5"/>
        <v>0</v>
      </c>
      <c r="AG159" t="s">
        <v>1820</v>
      </c>
      <c r="AH159" s="194">
        <v>19.984500000000001</v>
      </c>
      <c r="AK159" s="194">
        <v>600</v>
      </c>
      <c r="AV159">
        <v>1000000709182890</v>
      </c>
      <c r="AW159">
        <v>1000000701477000</v>
      </c>
      <c r="AX159" t="s">
        <v>3991</v>
      </c>
    </row>
    <row r="160" spans="4:50">
      <c r="D160" t="s">
        <v>3123</v>
      </c>
      <c r="E160" t="s">
        <v>3326</v>
      </c>
      <c r="F160" t="s">
        <v>3122</v>
      </c>
      <c r="G160">
        <v>4</v>
      </c>
      <c r="H160" t="s">
        <v>3327</v>
      </c>
      <c r="I160" t="s">
        <v>3992</v>
      </c>
      <c r="J160" t="s">
        <v>3993</v>
      </c>
      <c r="K160">
        <v>66260</v>
      </c>
      <c r="L160" t="s">
        <v>85</v>
      </c>
      <c r="M160" t="s">
        <v>0</v>
      </c>
      <c r="N160" t="s">
        <v>3330</v>
      </c>
      <c r="O160" t="s">
        <v>3366</v>
      </c>
      <c r="P160" t="s">
        <v>1825</v>
      </c>
      <c r="Q160" t="s">
        <v>3332</v>
      </c>
      <c r="R160" t="s">
        <v>3330</v>
      </c>
      <c r="S160">
        <v>3720</v>
      </c>
      <c r="T160" t="s">
        <v>3333</v>
      </c>
      <c r="U160" t="s">
        <v>1817</v>
      </c>
      <c r="W160" t="s">
        <v>3994</v>
      </c>
      <c r="Y160" s="194">
        <v>53800</v>
      </c>
      <c r="Z160" s="194">
        <v>0</v>
      </c>
      <c r="AA160" s="194">
        <v>8608</v>
      </c>
      <c r="AC160" s="194">
        <v>62408</v>
      </c>
      <c r="AD160" s="194">
        <f t="shared" si="4"/>
        <v>53800</v>
      </c>
      <c r="AE160" s="194">
        <f>VLOOKUP(D160,'FACTURAS INGRESOS'!$I$487:$P$718,8,0)</f>
        <v>53800</v>
      </c>
      <c r="AF160" s="194">
        <f t="shared" si="5"/>
        <v>0</v>
      </c>
      <c r="AG160" t="s">
        <v>1828</v>
      </c>
      <c r="AH160" s="194">
        <v>1</v>
      </c>
      <c r="AM160" s="194">
        <v>8608</v>
      </c>
      <c r="AV160">
        <v>1000000705928440</v>
      </c>
      <c r="AW160">
        <v>1000000701477000</v>
      </c>
      <c r="AX160" t="s">
        <v>3995</v>
      </c>
    </row>
    <row r="161" spans="4:50">
      <c r="D161" t="s">
        <v>3125</v>
      </c>
      <c r="E161" t="s">
        <v>3326</v>
      </c>
      <c r="F161" t="s">
        <v>3124</v>
      </c>
      <c r="G161">
        <v>4</v>
      </c>
      <c r="H161" t="s">
        <v>3327</v>
      </c>
      <c r="I161" t="s">
        <v>3996</v>
      </c>
      <c r="J161" t="s">
        <v>3997</v>
      </c>
      <c r="K161">
        <v>66260</v>
      </c>
      <c r="L161" t="s">
        <v>85</v>
      </c>
      <c r="M161" t="s">
        <v>0</v>
      </c>
      <c r="N161" t="s">
        <v>3330</v>
      </c>
      <c r="O161" t="s">
        <v>3366</v>
      </c>
      <c r="P161" t="s">
        <v>1825</v>
      </c>
      <c r="Q161" t="s">
        <v>3332</v>
      </c>
      <c r="R161" t="s">
        <v>3330</v>
      </c>
      <c r="S161">
        <v>3720</v>
      </c>
      <c r="T161" t="s">
        <v>3333</v>
      </c>
      <c r="U161" t="s">
        <v>1817</v>
      </c>
      <c r="W161" t="s">
        <v>3998</v>
      </c>
      <c r="Y161" s="194">
        <v>53800</v>
      </c>
      <c r="Z161" s="194">
        <v>0</v>
      </c>
      <c r="AA161" s="194">
        <v>8608</v>
      </c>
      <c r="AC161" s="194">
        <v>62408</v>
      </c>
      <c r="AD161" s="194">
        <f t="shared" si="4"/>
        <v>53800</v>
      </c>
      <c r="AE161" s="194">
        <f>VLOOKUP(D161,'FACTURAS INGRESOS'!$I$487:$P$718,8,0)</f>
        <v>53800</v>
      </c>
      <c r="AF161" s="194">
        <f t="shared" si="5"/>
        <v>0</v>
      </c>
      <c r="AG161" t="s">
        <v>1828</v>
      </c>
      <c r="AH161" s="194">
        <v>1</v>
      </c>
      <c r="AM161" s="194">
        <v>8608</v>
      </c>
      <c r="AV161">
        <v>1000000705928440</v>
      </c>
      <c r="AW161">
        <v>1000000701477000</v>
      </c>
      <c r="AX161" t="s">
        <v>3999</v>
      </c>
    </row>
    <row r="162" spans="4:50">
      <c r="D162" t="s">
        <v>3069</v>
      </c>
      <c r="E162" t="s">
        <v>3326</v>
      </c>
      <c r="F162" t="s">
        <v>3068</v>
      </c>
      <c r="G162">
        <v>4</v>
      </c>
      <c r="H162" t="s">
        <v>3327</v>
      </c>
      <c r="I162" t="s">
        <v>4000</v>
      </c>
      <c r="J162" t="s">
        <v>4001</v>
      </c>
      <c r="K162">
        <v>66260</v>
      </c>
      <c r="L162" t="s">
        <v>85</v>
      </c>
      <c r="M162" t="s">
        <v>0</v>
      </c>
      <c r="N162" t="s">
        <v>3330</v>
      </c>
      <c r="O162" t="s">
        <v>3393</v>
      </c>
      <c r="P162" t="s">
        <v>1838</v>
      </c>
      <c r="Q162" t="s">
        <v>3332</v>
      </c>
      <c r="R162" t="s">
        <v>3330</v>
      </c>
      <c r="S162">
        <v>3740</v>
      </c>
      <c r="T162" t="s">
        <v>3333</v>
      </c>
      <c r="U162" t="s">
        <v>1817</v>
      </c>
      <c r="W162" t="s">
        <v>4002</v>
      </c>
      <c r="Y162" s="194">
        <v>2200</v>
      </c>
      <c r="Z162" s="194">
        <v>0</v>
      </c>
      <c r="AA162" s="194">
        <v>0</v>
      </c>
      <c r="AC162" s="194">
        <v>2200</v>
      </c>
      <c r="AD162" s="194">
        <f t="shared" si="4"/>
        <v>44121.659999999996</v>
      </c>
      <c r="AE162" s="194">
        <f>VLOOKUP(D162,'FACTURAS INGRESOS'!$I$487:$P$718,8,0)</f>
        <v>44121.66</v>
      </c>
      <c r="AF162" s="194">
        <f t="shared" si="5"/>
        <v>0</v>
      </c>
      <c r="AG162" t="s">
        <v>1820</v>
      </c>
      <c r="AH162" s="194">
        <v>20.055299999999999</v>
      </c>
      <c r="AK162" s="194">
        <v>2200</v>
      </c>
      <c r="AV162">
        <v>1000000705928440</v>
      </c>
      <c r="AW162">
        <v>1000000701477000</v>
      </c>
      <c r="AX162" t="s">
        <v>4003</v>
      </c>
    </row>
    <row r="163" spans="4:50">
      <c r="D163" t="s">
        <v>3131</v>
      </c>
      <c r="E163" t="s">
        <v>3326</v>
      </c>
      <c r="F163" t="s">
        <v>3130</v>
      </c>
      <c r="G163">
        <v>4</v>
      </c>
      <c r="H163" t="s">
        <v>3327</v>
      </c>
      <c r="I163" t="s">
        <v>4004</v>
      </c>
      <c r="J163" t="s">
        <v>4005</v>
      </c>
      <c r="K163">
        <v>66260</v>
      </c>
      <c r="L163" t="s">
        <v>85</v>
      </c>
      <c r="M163" t="s">
        <v>0</v>
      </c>
      <c r="N163" t="s">
        <v>3330</v>
      </c>
      <c r="O163" t="s">
        <v>3393</v>
      </c>
      <c r="P163" t="s">
        <v>1838</v>
      </c>
      <c r="Q163" t="s">
        <v>3332</v>
      </c>
      <c r="R163" t="s">
        <v>3330</v>
      </c>
      <c r="S163">
        <v>3740</v>
      </c>
      <c r="T163" t="s">
        <v>3333</v>
      </c>
      <c r="U163" t="s">
        <v>1817</v>
      </c>
      <c r="W163" t="s">
        <v>4006</v>
      </c>
      <c r="Y163" s="194">
        <v>3100</v>
      </c>
      <c r="Z163" s="194">
        <v>0</v>
      </c>
      <c r="AA163" s="194">
        <v>0</v>
      </c>
      <c r="AC163" s="194">
        <v>3100</v>
      </c>
      <c r="AD163" s="194">
        <f t="shared" si="4"/>
        <v>62171.43</v>
      </c>
      <c r="AE163" s="194">
        <f>VLOOKUP(D163,'FACTURAS INGRESOS'!$I$487:$P$718,8,0)</f>
        <v>62171.43</v>
      </c>
      <c r="AF163" s="194">
        <f t="shared" si="5"/>
        <v>0</v>
      </c>
      <c r="AG163" t="s">
        <v>1820</v>
      </c>
      <c r="AH163" s="194">
        <v>20.055299999999999</v>
      </c>
      <c r="AK163" s="194">
        <v>3100</v>
      </c>
      <c r="AV163">
        <v>1000000705928440</v>
      </c>
      <c r="AW163">
        <v>1000000701477000</v>
      </c>
      <c r="AX163" t="s">
        <v>4007</v>
      </c>
    </row>
    <row r="164" spans="4:50">
      <c r="D164" t="s">
        <v>3280</v>
      </c>
      <c r="E164" t="s">
        <v>3326</v>
      </c>
      <c r="F164" t="s">
        <v>3279</v>
      </c>
      <c r="G164">
        <v>4</v>
      </c>
      <c r="H164" t="s">
        <v>3327</v>
      </c>
      <c r="I164" t="s">
        <v>4008</v>
      </c>
      <c r="J164" t="s">
        <v>4009</v>
      </c>
      <c r="K164">
        <v>66260</v>
      </c>
      <c r="L164" t="s">
        <v>85</v>
      </c>
      <c r="M164" t="s">
        <v>0</v>
      </c>
      <c r="N164" t="s">
        <v>3330</v>
      </c>
      <c r="O164" t="s">
        <v>3398</v>
      </c>
      <c r="P164" t="s">
        <v>1843</v>
      </c>
      <c r="Q164" t="s">
        <v>3332</v>
      </c>
      <c r="R164" t="s">
        <v>3330</v>
      </c>
      <c r="S164">
        <v>45601</v>
      </c>
      <c r="T164" t="s">
        <v>3333</v>
      </c>
      <c r="U164" t="s">
        <v>1817</v>
      </c>
      <c r="W164" t="s">
        <v>4010</v>
      </c>
      <c r="Y164" s="194">
        <v>23200</v>
      </c>
      <c r="Z164" s="194">
        <v>0</v>
      </c>
      <c r="AA164" s="194">
        <v>0</v>
      </c>
      <c r="AC164" s="194">
        <v>23200</v>
      </c>
      <c r="AD164" s="194">
        <f t="shared" si="4"/>
        <v>465282.95999999996</v>
      </c>
      <c r="AE164" s="194">
        <f>VLOOKUP(D164,'FACTURAS INGRESOS'!$I$487:$P$718,8,0)</f>
        <v>465282.96</v>
      </c>
      <c r="AF164" s="194">
        <f t="shared" si="5"/>
        <v>0</v>
      </c>
      <c r="AG164" t="s">
        <v>1820</v>
      </c>
      <c r="AH164" s="194">
        <v>20.055299999999999</v>
      </c>
      <c r="AK164" s="194">
        <v>23200</v>
      </c>
      <c r="AV164">
        <v>1000000705928440</v>
      </c>
      <c r="AW164">
        <v>1000000701477000</v>
      </c>
      <c r="AX164" t="s">
        <v>4011</v>
      </c>
    </row>
    <row r="165" spans="4:50">
      <c r="D165" t="s">
        <v>3133</v>
      </c>
      <c r="E165" t="s">
        <v>3326</v>
      </c>
      <c r="F165" t="s">
        <v>3132</v>
      </c>
      <c r="G165">
        <v>4</v>
      </c>
      <c r="H165" t="s">
        <v>3327</v>
      </c>
      <c r="I165" t="s">
        <v>4012</v>
      </c>
      <c r="J165" t="s">
        <v>4013</v>
      </c>
      <c r="K165">
        <v>66260</v>
      </c>
      <c r="L165" t="s">
        <v>85</v>
      </c>
      <c r="M165" t="s">
        <v>0</v>
      </c>
      <c r="N165" t="s">
        <v>3330</v>
      </c>
      <c r="O165" t="s">
        <v>3398</v>
      </c>
      <c r="P165" t="s">
        <v>1843</v>
      </c>
      <c r="Q165" t="s">
        <v>3332</v>
      </c>
      <c r="R165" t="s">
        <v>3330</v>
      </c>
      <c r="S165">
        <v>45601</v>
      </c>
      <c r="T165" t="s">
        <v>3333</v>
      </c>
      <c r="U165" t="s">
        <v>1817</v>
      </c>
      <c r="W165" t="s">
        <v>4014</v>
      </c>
      <c r="Y165" s="194">
        <v>3100</v>
      </c>
      <c r="Z165" s="194">
        <v>0</v>
      </c>
      <c r="AA165" s="194">
        <v>0</v>
      </c>
      <c r="AC165" s="194">
        <v>3100</v>
      </c>
      <c r="AD165" s="194">
        <f t="shared" si="4"/>
        <v>62171.43</v>
      </c>
      <c r="AE165" s="194">
        <f>VLOOKUP(D165,'FACTURAS INGRESOS'!$I$487:$P$718,8,0)</f>
        <v>62171.43</v>
      </c>
      <c r="AF165" s="194">
        <f t="shared" si="5"/>
        <v>0</v>
      </c>
      <c r="AG165" t="s">
        <v>1820</v>
      </c>
      <c r="AH165" s="194">
        <v>20.055299999999999</v>
      </c>
      <c r="AK165" s="194">
        <v>3100</v>
      </c>
      <c r="AV165">
        <v>1000000705928440</v>
      </c>
      <c r="AW165">
        <v>1000000701477000</v>
      </c>
      <c r="AX165" t="s">
        <v>4015</v>
      </c>
    </row>
    <row r="166" spans="4:50">
      <c r="D166" t="s">
        <v>3149</v>
      </c>
      <c r="E166" t="s">
        <v>3326</v>
      </c>
      <c r="F166" t="s">
        <v>3148</v>
      </c>
      <c r="G166">
        <v>4</v>
      </c>
      <c r="H166" t="s">
        <v>3327</v>
      </c>
      <c r="I166" t="s">
        <v>4016</v>
      </c>
      <c r="J166" t="s">
        <v>4017</v>
      </c>
      <c r="K166">
        <v>66260</v>
      </c>
      <c r="L166" t="s">
        <v>85</v>
      </c>
      <c r="M166" t="s">
        <v>0</v>
      </c>
      <c r="N166" t="s">
        <v>3330</v>
      </c>
      <c r="O166" t="s">
        <v>3398</v>
      </c>
      <c r="P166" t="s">
        <v>1843</v>
      </c>
      <c r="Q166" t="s">
        <v>3332</v>
      </c>
      <c r="R166" t="s">
        <v>3330</v>
      </c>
      <c r="S166">
        <v>45601</v>
      </c>
      <c r="T166" t="s">
        <v>3333</v>
      </c>
      <c r="U166" t="s">
        <v>1817</v>
      </c>
      <c r="W166" t="s">
        <v>4018</v>
      </c>
      <c r="Y166" s="194">
        <v>3180</v>
      </c>
      <c r="Z166" s="194">
        <v>0</v>
      </c>
      <c r="AA166" s="194">
        <v>0</v>
      </c>
      <c r="AC166" s="194">
        <v>3180</v>
      </c>
      <c r="AD166" s="194">
        <f t="shared" si="4"/>
        <v>63775.853999999999</v>
      </c>
      <c r="AE166" s="194">
        <f>VLOOKUP(D166,'FACTURAS INGRESOS'!$I$487:$P$718,8,0)</f>
        <v>63775.85</v>
      </c>
      <c r="AF166" s="194">
        <f t="shared" si="5"/>
        <v>4.0000000008149073E-3</v>
      </c>
      <c r="AG166" t="s">
        <v>1820</v>
      </c>
      <c r="AH166" s="194">
        <v>20.055299999999999</v>
      </c>
      <c r="AK166" s="194">
        <v>3180</v>
      </c>
      <c r="AV166">
        <v>1000000705928440</v>
      </c>
      <c r="AW166">
        <v>1000000701477000</v>
      </c>
      <c r="AX166" t="s">
        <v>4019</v>
      </c>
    </row>
    <row r="167" spans="4:50">
      <c r="D167" t="s">
        <v>3135</v>
      </c>
      <c r="E167" t="s">
        <v>3326</v>
      </c>
      <c r="F167" t="s">
        <v>3134</v>
      </c>
      <c r="G167">
        <v>4</v>
      </c>
      <c r="H167" t="s">
        <v>3327</v>
      </c>
      <c r="I167" t="s">
        <v>4020</v>
      </c>
      <c r="J167" t="s">
        <v>4021</v>
      </c>
      <c r="K167">
        <v>66260</v>
      </c>
      <c r="L167" t="s">
        <v>85</v>
      </c>
      <c r="M167" t="s">
        <v>0</v>
      </c>
      <c r="N167" t="s">
        <v>3330</v>
      </c>
      <c r="O167" t="s">
        <v>3398</v>
      </c>
      <c r="P167" t="s">
        <v>1843</v>
      </c>
      <c r="Q167" t="s">
        <v>3332</v>
      </c>
      <c r="R167" t="s">
        <v>3330</v>
      </c>
      <c r="S167">
        <v>45601</v>
      </c>
      <c r="T167" t="s">
        <v>3333</v>
      </c>
      <c r="U167" t="s">
        <v>1817</v>
      </c>
      <c r="W167" t="s">
        <v>4022</v>
      </c>
      <c r="Y167" s="194">
        <v>3100</v>
      </c>
      <c r="Z167" s="194">
        <v>0</v>
      </c>
      <c r="AA167" s="194">
        <v>0</v>
      </c>
      <c r="AC167" s="194">
        <v>3100</v>
      </c>
      <c r="AD167" s="194">
        <f t="shared" si="4"/>
        <v>62171.43</v>
      </c>
      <c r="AE167" s="194">
        <f>VLOOKUP(D167,'FACTURAS INGRESOS'!$I$487:$P$718,8,0)</f>
        <v>62171.43</v>
      </c>
      <c r="AF167" s="194">
        <f t="shared" si="5"/>
        <v>0</v>
      </c>
      <c r="AG167" t="s">
        <v>1820</v>
      </c>
      <c r="AH167" s="194">
        <v>20.055299999999999</v>
      </c>
      <c r="AK167" s="194">
        <v>3100</v>
      </c>
      <c r="AV167">
        <v>1000000705928440</v>
      </c>
      <c r="AW167">
        <v>1000000701477000</v>
      </c>
      <c r="AX167" t="s">
        <v>4023</v>
      </c>
    </row>
    <row r="168" spans="4:50">
      <c r="D168" t="s">
        <v>2975</v>
      </c>
      <c r="E168" t="s">
        <v>3326</v>
      </c>
      <c r="F168" t="s">
        <v>2974</v>
      </c>
      <c r="G168">
        <v>4</v>
      </c>
      <c r="H168" t="s">
        <v>3327</v>
      </c>
      <c r="I168" t="s">
        <v>4024</v>
      </c>
      <c r="J168" t="s">
        <v>4025</v>
      </c>
      <c r="K168">
        <v>66260</v>
      </c>
      <c r="L168" t="s">
        <v>85</v>
      </c>
      <c r="M168" t="s">
        <v>0</v>
      </c>
      <c r="N168" t="s">
        <v>3330</v>
      </c>
      <c r="O168" t="s">
        <v>3424</v>
      </c>
      <c r="P168" t="s">
        <v>2969</v>
      </c>
      <c r="Q168" t="s">
        <v>3332</v>
      </c>
      <c r="R168" t="s">
        <v>3330</v>
      </c>
      <c r="S168">
        <v>32300</v>
      </c>
      <c r="T168" t="s">
        <v>3333</v>
      </c>
      <c r="U168" t="s">
        <v>1817</v>
      </c>
      <c r="W168" t="s">
        <v>4026</v>
      </c>
      <c r="Y168" s="194">
        <v>1300</v>
      </c>
      <c r="Z168" s="194">
        <v>0</v>
      </c>
      <c r="AA168" s="194">
        <v>0</v>
      </c>
      <c r="AC168" s="194">
        <v>1300</v>
      </c>
      <c r="AD168" s="194">
        <f t="shared" si="4"/>
        <v>26071.89</v>
      </c>
      <c r="AE168" s="194">
        <f>VLOOKUP(D168,'FACTURAS INGRESOS'!$I$487:$P$718,8,0)</f>
        <v>26071.89</v>
      </c>
      <c r="AF168" s="194">
        <f t="shared" si="5"/>
        <v>0</v>
      </c>
      <c r="AG168" t="s">
        <v>1820</v>
      </c>
      <c r="AH168" s="194">
        <v>20.055299999999999</v>
      </c>
      <c r="AK168" s="194">
        <v>1300</v>
      </c>
      <c r="AV168">
        <v>1000000705928440</v>
      </c>
      <c r="AW168">
        <v>1000000701477000</v>
      </c>
      <c r="AX168" t="s">
        <v>4027</v>
      </c>
    </row>
    <row r="169" spans="4:50">
      <c r="D169" t="s">
        <v>2978</v>
      </c>
      <c r="E169" t="s">
        <v>3326</v>
      </c>
      <c r="F169" t="s">
        <v>2977</v>
      </c>
      <c r="G169">
        <v>4</v>
      </c>
      <c r="H169" t="s">
        <v>3327</v>
      </c>
      <c r="I169" t="s">
        <v>4028</v>
      </c>
      <c r="J169" t="s">
        <v>4029</v>
      </c>
      <c r="K169">
        <v>66260</v>
      </c>
      <c r="L169" t="s">
        <v>85</v>
      </c>
      <c r="M169" t="s">
        <v>0</v>
      </c>
      <c r="N169" t="s">
        <v>3330</v>
      </c>
      <c r="O169" t="s">
        <v>3424</v>
      </c>
      <c r="P169" t="s">
        <v>2969</v>
      </c>
      <c r="Q169" t="s">
        <v>3332</v>
      </c>
      <c r="R169" t="s">
        <v>3330</v>
      </c>
      <c r="S169">
        <v>32300</v>
      </c>
      <c r="T169" t="s">
        <v>3333</v>
      </c>
      <c r="U169" t="s">
        <v>1817</v>
      </c>
      <c r="W169" t="s">
        <v>4030</v>
      </c>
      <c r="Y169" s="194">
        <v>1300</v>
      </c>
      <c r="Z169" s="194">
        <v>0</v>
      </c>
      <c r="AA169" s="194">
        <v>0</v>
      </c>
      <c r="AC169" s="194">
        <v>1300</v>
      </c>
      <c r="AD169" s="194">
        <f t="shared" si="4"/>
        <v>26071.89</v>
      </c>
      <c r="AE169" s="194">
        <f>VLOOKUP(D169,'FACTURAS INGRESOS'!$I$487:$P$718,8,0)</f>
        <v>26071.89</v>
      </c>
      <c r="AF169" s="194">
        <f t="shared" si="5"/>
        <v>0</v>
      </c>
      <c r="AG169" t="s">
        <v>1820</v>
      </c>
      <c r="AH169" s="194">
        <v>20.055299999999999</v>
      </c>
      <c r="AK169" s="194">
        <v>1300</v>
      </c>
      <c r="AV169">
        <v>1000000705928440</v>
      </c>
      <c r="AW169">
        <v>1000000701477000</v>
      </c>
      <c r="AX169" t="s">
        <v>4031</v>
      </c>
    </row>
    <row r="170" spans="4:50">
      <c r="D170" t="s">
        <v>3018</v>
      </c>
      <c r="E170" t="s">
        <v>3326</v>
      </c>
      <c r="F170" t="s">
        <v>3017</v>
      </c>
      <c r="G170">
        <v>4</v>
      </c>
      <c r="H170" t="s">
        <v>3327</v>
      </c>
      <c r="I170" t="s">
        <v>4032</v>
      </c>
      <c r="J170" t="s">
        <v>4033</v>
      </c>
      <c r="K170">
        <v>66260</v>
      </c>
      <c r="L170" t="s">
        <v>85</v>
      </c>
      <c r="M170" t="s">
        <v>0</v>
      </c>
      <c r="N170" t="s">
        <v>3330</v>
      </c>
      <c r="O170" t="s">
        <v>3380</v>
      </c>
      <c r="P170" t="s">
        <v>429</v>
      </c>
      <c r="Q170" t="s">
        <v>3332</v>
      </c>
      <c r="R170" t="s">
        <v>3330</v>
      </c>
      <c r="S170">
        <v>66260</v>
      </c>
      <c r="T170" t="s">
        <v>3333</v>
      </c>
      <c r="U170" t="s">
        <v>1817</v>
      </c>
      <c r="W170" t="s">
        <v>4034</v>
      </c>
      <c r="Y170" s="194">
        <v>1650</v>
      </c>
      <c r="Z170" s="194">
        <v>0</v>
      </c>
      <c r="AA170" s="194">
        <v>0</v>
      </c>
      <c r="AC170" s="194">
        <v>1650</v>
      </c>
      <c r="AD170" s="194">
        <f t="shared" si="4"/>
        <v>33091.244999999995</v>
      </c>
      <c r="AE170" s="194">
        <f>VLOOKUP(D170,'FACTURAS INGRESOS'!$I$487:$P$718,8,0)</f>
        <v>33091.24</v>
      </c>
      <c r="AF170" s="194">
        <f t="shared" si="5"/>
        <v>4.9999999973806553E-3</v>
      </c>
      <c r="AG170" t="s">
        <v>1820</v>
      </c>
      <c r="AH170" s="194">
        <v>20.055299999999999</v>
      </c>
      <c r="AK170" s="194">
        <v>1650</v>
      </c>
      <c r="AV170">
        <v>1000000705928440</v>
      </c>
      <c r="AW170">
        <v>1000000701477000</v>
      </c>
      <c r="AX170" t="s">
        <v>4035</v>
      </c>
    </row>
    <row r="171" spans="4:50">
      <c r="D171" t="s">
        <v>2995</v>
      </c>
      <c r="E171" t="s">
        <v>584</v>
      </c>
      <c r="F171" s="365">
        <v>1</v>
      </c>
      <c r="G171">
        <v>4</v>
      </c>
      <c r="H171" t="s">
        <v>3327</v>
      </c>
      <c r="I171" t="s">
        <v>4036</v>
      </c>
      <c r="J171" t="s">
        <v>4037</v>
      </c>
      <c r="K171">
        <v>66260</v>
      </c>
      <c r="L171" t="s">
        <v>85</v>
      </c>
      <c r="M171" t="s">
        <v>0</v>
      </c>
      <c r="N171" t="s">
        <v>3330</v>
      </c>
      <c r="O171" t="s">
        <v>3380</v>
      </c>
      <c r="P171" t="s">
        <v>429</v>
      </c>
      <c r="Q171" t="s">
        <v>3332</v>
      </c>
      <c r="R171" t="s">
        <v>3330</v>
      </c>
      <c r="S171">
        <v>66260</v>
      </c>
      <c r="T171" t="s">
        <v>3333</v>
      </c>
      <c r="U171" t="s">
        <v>1817</v>
      </c>
      <c r="W171" t="s">
        <v>4038</v>
      </c>
      <c r="Y171" s="194">
        <v>1485</v>
      </c>
      <c r="AA171" s="194">
        <v>0</v>
      </c>
      <c r="AC171" s="194">
        <v>1485</v>
      </c>
      <c r="AD171" s="361">
        <f t="shared" si="4"/>
        <v>30021.2055</v>
      </c>
      <c r="AE171" s="194">
        <f>VLOOKUP(D171,'FACTURAS INGRESOS'!$I$487:$P$718,8,0)</f>
        <v>29899.73</v>
      </c>
      <c r="AF171" s="194">
        <f t="shared" si="5"/>
        <v>121.47550000000047</v>
      </c>
      <c r="AG171" t="s">
        <v>1820</v>
      </c>
      <c r="AH171" s="194">
        <v>20.2163</v>
      </c>
      <c r="AK171" s="194">
        <v>1485</v>
      </c>
      <c r="AV171">
        <v>1000000709182890</v>
      </c>
      <c r="AW171">
        <v>1000000701477000</v>
      </c>
      <c r="AX171" t="s">
        <v>4039</v>
      </c>
    </row>
    <row r="172" spans="4:50">
      <c r="D172" t="s">
        <v>2963</v>
      </c>
      <c r="E172" t="s">
        <v>584</v>
      </c>
      <c r="F172" s="365">
        <v>2</v>
      </c>
      <c r="G172">
        <v>4</v>
      </c>
      <c r="H172" t="s">
        <v>3327</v>
      </c>
      <c r="I172" t="s">
        <v>4040</v>
      </c>
      <c r="J172" t="s">
        <v>4041</v>
      </c>
      <c r="K172">
        <v>66260</v>
      </c>
      <c r="L172" t="s">
        <v>85</v>
      </c>
      <c r="M172" t="s">
        <v>0</v>
      </c>
      <c r="N172" t="s">
        <v>3330</v>
      </c>
      <c r="O172" t="s">
        <v>3380</v>
      </c>
      <c r="P172" t="s">
        <v>429</v>
      </c>
      <c r="Q172" t="s">
        <v>3332</v>
      </c>
      <c r="R172" t="s">
        <v>3330</v>
      </c>
      <c r="S172">
        <v>66260</v>
      </c>
      <c r="T172" t="s">
        <v>3333</v>
      </c>
      <c r="U172" t="s">
        <v>1817</v>
      </c>
      <c r="W172" t="s">
        <v>4042</v>
      </c>
      <c r="Y172" s="194">
        <v>1265</v>
      </c>
      <c r="AA172" s="194">
        <v>0</v>
      </c>
      <c r="AC172" s="194">
        <v>1265</v>
      </c>
      <c r="AD172" s="361">
        <f t="shared" si="4"/>
        <v>25573.619500000001</v>
      </c>
      <c r="AE172" s="194">
        <f>VLOOKUP(D172,'FACTURAS INGRESOS'!$I$487:$P$718,8,0)</f>
        <v>25470.14</v>
      </c>
      <c r="AF172" s="194">
        <f t="shared" si="5"/>
        <v>103.47950000000128</v>
      </c>
      <c r="AG172" t="s">
        <v>1820</v>
      </c>
      <c r="AH172" s="194">
        <v>20.2163</v>
      </c>
      <c r="AK172" s="194">
        <v>1265</v>
      </c>
      <c r="AV172">
        <v>1000000709182890</v>
      </c>
      <c r="AW172">
        <v>1000000701477000</v>
      </c>
      <c r="AX172" t="s">
        <v>4043</v>
      </c>
    </row>
    <row r="173" spans="4:50">
      <c r="D173" t="s">
        <v>3030</v>
      </c>
      <c r="E173" t="s">
        <v>584</v>
      </c>
      <c r="F173" s="365">
        <v>3</v>
      </c>
      <c r="G173">
        <v>4</v>
      </c>
      <c r="H173" t="s">
        <v>3327</v>
      </c>
      <c r="I173" t="s">
        <v>4044</v>
      </c>
      <c r="J173" t="s">
        <v>4045</v>
      </c>
      <c r="K173">
        <v>66260</v>
      </c>
      <c r="L173" t="s">
        <v>85</v>
      </c>
      <c r="M173" t="s">
        <v>0</v>
      </c>
      <c r="N173" t="s">
        <v>3330</v>
      </c>
      <c r="O173" t="s">
        <v>3380</v>
      </c>
      <c r="P173" t="s">
        <v>429</v>
      </c>
      <c r="Q173" t="s">
        <v>3332</v>
      </c>
      <c r="R173" t="s">
        <v>3330</v>
      </c>
      <c r="S173">
        <v>66260</v>
      </c>
      <c r="T173" t="s">
        <v>3333</v>
      </c>
      <c r="U173" t="s">
        <v>1817</v>
      </c>
      <c r="W173" t="s">
        <v>4046</v>
      </c>
      <c r="Y173" s="194">
        <v>1700</v>
      </c>
      <c r="AA173" s="194">
        <v>0</v>
      </c>
      <c r="AC173" s="194">
        <v>1700</v>
      </c>
      <c r="AD173" s="361">
        <f t="shared" si="4"/>
        <v>34367.71</v>
      </c>
      <c r="AE173" s="194">
        <f>VLOOKUP(D173,'FACTURAS INGRESOS'!$I$487:$P$718,8,0)</f>
        <v>34228.65</v>
      </c>
      <c r="AF173" s="194">
        <f t="shared" si="5"/>
        <v>139.05999999999767</v>
      </c>
      <c r="AG173" t="s">
        <v>1820</v>
      </c>
      <c r="AH173" s="194">
        <v>20.2163</v>
      </c>
      <c r="AK173" s="194">
        <v>1700</v>
      </c>
      <c r="AV173">
        <v>1000000709182890</v>
      </c>
      <c r="AW173">
        <v>1000000701477000</v>
      </c>
      <c r="AX173" t="s">
        <v>4047</v>
      </c>
    </row>
    <row r="174" spans="4:50">
      <c r="D174" t="s">
        <v>3012</v>
      </c>
      <c r="E174" t="s">
        <v>584</v>
      </c>
      <c r="F174">
        <v>4</v>
      </c>
      <c r="G174">
        <v>4</v>
      </c>
      <c r="H174" t="s">
        <v>3327</v>
      </c>
      <c r="I174" t="s">
        <v>4048</v>
      </c>
      <c r="J174" t="s">
        <v>4049</v>
      </c>
      <c r="K174">
        <v>66260</v>
      </c>
      <c r="L174" t="s">
        <v>85</v>
      </c>
      <c r="M174" t="s">
        <v>0</v>
      </c>
      <c r="N174" t="s">
        <v>3330</v>
      </c>
      <c r="O174" t="s">
        <v>3380</v>
      </c>
      <c r="P174" t="s">
        <v>429</v>
      </c>
      <c r="Q174" t="s">
        <v>3332</v>
      </c>
      <c r="R174" t="s">
        <v>3330</v>
      </c>
      <c r="S174">
        <v>66260</v>
      </c>
      <c r="T174" t="s">
        <v>3333</v>
      </c>
      <c r="U174" t="s">
        <v>1817</v>
      </c>
      <c r="W174" t="s">
        <v>4050</v>
      </c>
      <c r="Y174" s="194">
        <v>1550</v>
      </c>
      <c r="AA174" s="194">
        <v>0</v>
      </c>
      <c r="AC174" s="194">
        <v>1550</v>
      </c>
      <c r="AD174" s="361">
        <f t="shared" si="4"/>
        <v>31335.264999999999</v>
      </c>
      <c r="AE174" s="194">
        <f>VLOOKUP(D174,'FACTURAS INGRESOS'!$I$487:$P$718,8,0)</f>
        <v>31208.48</v>
      </c>
      <c r="AF174" s="194">
        <f t="shared" si="5"/>
        <v>126.78499999999985</v>
      </c>
      <c r="AG174" t="s">
        <v>1820</v>
      </c>
      <c r="AH174" s="194">
        <v>20.2163</v>
      </c>
      <c r="AK174" s="194">
        <v>1550</v>
      </c>
      <c r="AV174">
        <v>1000000709182890</v>
      </c>
      <c r="AW174">
        <v>1000000701477000</v>
      </c>
      <c r="AX174" t="s">
        <v>4051</v>
      </c>
    </row>
    <row r="175" spans="4:50">
      <c r="D175" t="s">
        <v>3268</v>
      </c>
      <c r="E175" t="s">
        <v>584</v>
      </c>
      <c r="F175" s="365">
        <v>5</v>
      </c>
      <c r="G175">
        <v>4</v>
      </c>
      <c r="H175" t="s">
        <v>3327</v>
      </c>
      <c r="I175" t="s">
        <v>4052</v>
      </c>
      <c r="J175" t="s">
        <v>4053</v>
      </c>
      <c r="K175">
        <v>66260</v>
      </c>
      <c r="L175" t="s">
        <v>85</v>
      </c>
      <c r="M175" t="s">
        <v>0</v>
      </c>
      <c r="N175" t="s">
        <v>3330</v>
      </c>
      <c r="O175" t="s">
        <v>3447</v>
      </c>
      <c r="P175" t="s">
        <v>1910</v>
      </c>
      <c r="Q175" t="s">
        <v>3332</v>
      </c>
      <c r="R175" t="s">
        <v>3330</v>
      </c>
      <c r="S175">
        <v>44300</v>
      </c>
      <c r="T175" t="s">
        <v>3333</v>
      </c>
      <c r="U175" t="s">
        <v>1817</v>
      </c>
      <c r="W175" t="s">
        <v>4054</v>
      </c>
      <c r="Y175" s="194">
        <v>6300</v>
      </c>
      <c r="AA175" s="194">
        <v>0</v>
      </c>
      <c r="AC175" s="194">
        <v>6300</v>
      </c>
      <c r="AD175" s="361">
        <f t="shared" si="4"/>
        <v>127362.69</v>
      </c>
      <c r="AE175" s="194">
        <f>VLOOKUP(D175,'FACTURAS INGRESOS'!$I$487:$P$718,8,0)</f>
        <v>126847.35</v>
      </c>
      <c r="AF175" s="194">
        <f t="shared" si="5"/>
        <v>515.33999999999651</v>
      </c>
      <c r="AG175" t="s">
        <v>1820</v>
      </c>
      <c r="AH175" s="194">
        <v>20.2163</v>
      </c>
      <c r="AK175" s="194">
        <v>6300</v>
      </c>
      <c r="AV175">
        <v>1000000709182890</v>
      </c>
      <c r="AW175">
        <v>1000000701477000</v>
      </c>
      <c r="AX175" t="s">
        <v>4055</v>
      </c>
    </row>
    <row r="176" spans="4:50">
      <c r="D176" t="s">
        <v>3175</v>
      </c>
      <c r="E176" t="s">
        <v>584</v>
      </c>
      <c r="F176">
        <v>6</v>
      </c>
      <c r="G176">
        <v>4</v>
      </c>
      <c r="H176" t="s">
        <v>3327</v>
      </c>
      <c r="I176" t="s">
        <v>4056</v>
      </c>
      <c r="J176" t="s">
        <v>4057</v>
      </c>
      <c r="K176">
        <v>66260</v>
      </c>
      <c r="L176" t="s">
        <v>85</v>
      </c>
      <c r="M176" t="s">
        <v>0</v>
      </c>
      <c r="N176" t="s">
        <v>3330</v>
      </c>
      <c r="O176" t="s">
        <v>3338</v>
      </c>
      <c r="P176" t="s">
        <v>1833</v>
      </c>
      <c r="Q176" t="s">
        <v>3332</v>
      </c>
      <c r="R176" t="s">
        <v>3330</v>
      </c>
      <c r="S176">
        <v>6500</v>
      </c>
      <c r="T176" t="s">
        <v>3333</v>
      </c>
      <c r="U176" t="s">
        <v>1817</v>
      </c>
      <c r="W176" t="s">
        <v>4058</v>
      </c>
      <c r="Y176" s="194">
        <v>9000</v>
      </c>
      <c r="AA176" s="194">
        <v>1440</v>
      </c>
      <c r="AC176" s="194">
        <v>10440</v>
      </c>
      <c r="AD176" s="194">
        <f t="shared" si="4"/>
        <v>9000</v>
      </c>
      <c r="AE176" s="194">
        <f>VLOOKUP(D176,'FACTURAS INGRESOS'!$I$487:$P$718,8,0)</f>
        <v>9000</v>
      </c>
      <c r="AF176" s="194">
        <f t="shared" si="5"/>
        <v>0</v>
      </c>
      <c r="AG176" t="s">
        <v>1828</v>
      </c>
      <c r="AH176" s="194">
        <v>1</v>
      </c>
      <c r="AM176" s="194">
        <v>1440</v>
      </c>
      <c r="AV176">
        <v>1000000709182890</v>
      </c>
      <c r="AW176">
        <v>1000000701477000</v>
      </c>
      <c r="AX176" t="s">
        <v>4059</v>
      </c>
    </row>
    <row r="177" spans="4:50">
      <c r="D177" t="s">
        <v>3155</v>
      </c>
      <c r="E177" t="s">
        <v>584</v>
      </c>
      <c r="F177">
        <v>7</v>
      </c>
      <c r="G177">
        <v>4</v>
      </c>
      <c r="H177" t="s">
        <v>3327</v>
      </c>
      <c r="I177" t="s">
        <v>4060</v>
      </c>
      <c r="J177" t="s">
        <v>4061</v>
      </c>
      <c r="K177">
        <v>66260</v>
      </c>
      <c r="L177" t="s">
        <v>85</v>
      </c>
      <c r="M177" t="s">
        <v>0</v>
      </c>
      <c r="N177" t="s">
        <v>3330</v>
      </c>
      <c r="O177" t="s">
        <v>3338</v>
      </c>
      <c r="P177" t="s">
        <v>1833</v>
      </c>
      <c r="Q177" t="s">
        <v>3332</v>
      </c>
      <c r="R177" t="s">
        <v>3330</v>
      </c>
      <c r="S177">
        <v>6500</v>
      </c>
      <c r="T177" t="s">
        <v>3333</v>
      </c>
      <c r="U177" t="s">
        <v>1817</v>
      </c>
      <c r="W177" t="s">
        <v>4062</v>
      </c>
      <c r="Y177" s="194">
        <v>11000</v>
      </c>
      <c r="AA177" s="194">
        <v>1760</v>
      </c>
      <c r="AC177" s="194">
        <v>12760</v>
      </c>
      <c r="AD177" s="194">
        <f t="shared" si="4"/>
        <v>11000</v>
      </c>
      <c r="AE177" s="194">
        <f>VLOOKUP(D177,'FACTURAS INGRESOS'!$I$487:$P$718,8,0)</f>
        <v>11000</v>
      </c>
      <c r="AF177" s="194">
        <f t="shared" si="5"/>
        <v>0</v>
      </c>
      <c r="AG177" t="s">
        <v>1828</v>
      </c>
      <c r="AH177" s="194">
        <v>1</v>
      </c>
      <c r="AM177" s="194">
        <v>1760</v>
      </c>
      <c r="AV177">
        <v>1000000709182890</v>
      </c>
      <c r="AW177">
        <v>1000000701477000</v>
      </c>
      <c r="AX177" t="s">
        <v>4063</v>
      </c>
    </row>
    <row r="178" spans="4:50">
      <c r="D178" t="s">
        <v>3177</v>
      </c>
      <c r="E178" t="s">
        <v>584</v>
      </c>
      <c r="F178">
        <v>8</v>
      </c>
      <c r="G178">
        <v>4</v>
      </c>
      <c r="H178" t="s">
        <v>3327</v>
      </c>
      <c r="I178" t="s">
        <v>4064</v>
      </c>
      <c r="J178" t="s">
        <v>4065</v>
      </c>
      <c r="K178">
        <v>66260</v>
      </c>
      <c r="L178" t="s">
        <v>85</v>
      </c>
      <c r="M178" t="s">
        <v>0</v>
      </c>
      <c r="N178" t="s">
        <v>3330</v>
      </c>
      <c r="O178" t="s">
        <v>3338</v>
      </c>
      <c r="P178" t="s">
        <v>1833</v>
      </c>
      <c r="Q178" t="s">
        <v>3332</v>
      </c>
      <c r="R178" t="s">
        <v>3330</v>
      </c>
      <c r="S178">
        <v>6500</v>
      </c>
      <c r="T178" t="s">
        <v>3333</v>
      </c>
      <c r="U178" t="s">
        <v>1817</v>
      </c>
      <c r="W178" t="s">
        <v>4066</v>
      </c>
      <c r="Y178" s="194">
        <v>9950</v>
      </c>
      <c r="AA178" s="194">
        <v>1592</v>
      </c>
      <c r="AC178" s="194">
        <v>11542</v>
      </c>
      <c r="AD178" s="194">
        <f t="shared" si="4"/>
        <v>9950</v>
      </c>
      <c r="AE178" s="194">
        <f>VLOOKUP(D178,'FACTURAS INGRESOS'!$I$487:$P$718,8,0)</f>
        <v>9950</v>
      </c>
      <c r="AF178" s="194">
        <f t="shared" si="5"/>
        <v>0</v>
      </c>
      <c r="AG178" t="s">
        <v>1828</v>
      </c>
      <c r="AH178" s="194">
        <v>1</v>
      </c>
      <c r="AM178" s="194">
        <v>1592</v>
      </c>
      <c r="AV178">
        <v>1000000709182890</v>
      </c>
      <c r="AW178">
        <v>1000000701477000</v>
      </c>
      <c r="AX178" t="s">
        <v>4067</v>
      </c>
    </row>
    <row r="179" spans="4:50">
      <c r="D179" t="s">
        <v>3167</v>
      </c>
      <c r="E179" t="s">
        <v>584</v>
      </c>
      <c r="F179">
        <v>9</v>
      </c>
      <c r="G179">
        <v>4</v>
      </c>
      <c r="H179" t="s">
        <v>3327</v>
      </c>
      <c r="I179" t="s">
        <v>4068</v>
      </c>
      <c r="J179" t="s">
        <v>4069</v>
      </c>
      <c r="K179">
        <v>66260</v>
      </c>
      <c r="L179" t="s">
        <v>85</v>
      </c>
      <c r="M179" t="s">
        <v>0</v>
      </c>
      <c r="N179" t="s">
        <v>3330</v>
      </c>
      <c r="O179" t="s">
        <v>3338</v>
      </c>
      <c r="P179" t="s">
        <v>1833</v>
      </c>
      <c r="Q179" t="s">
        <v>3332</v>
      </c>
      <c r="R179" t="s">
        <v>3330</v>
      </c>
      <c r="S179">
        <v>6500</v>
      </c>
      <c r="T179" t="s">
        <v>3333</v>
      </c>
      <c r="U179" t="s">
        <v>1817</v>
      </c>
      <c r="W179" t="s">
        <v>4070</v>
      </c>
      <c r="Y179" s="194">
        <v>11000</v>
      </c>
      <c r="AA179" s="194">
        <v>1760</v>
      </c>
      <c r="AC179" s="194">
        <v>12760</v>
      </c>
      <c r="AD179" s="194">
        <f t="shared" si="4"/>
        <v>11000</v>
      </c>
      <c r="AE179" s="194">
        <f>VLOOKUP(D179,'FACTURAS INGRESOS'!$I$487:$P$718,8,0)</f>
        <v>11000</v>
      </c>
      <c r="AF179" s="194">
        <f t="shared" si="5"/>
        <v>0</v>
      </c>
      <c r="AG179" t="s">
        <v>1828</v>
      </c>
      <c r="AH179" s="194">
        <v>1</v>
      </c>
      <c r="AM179" s="194">
        <v>1760</v>
      </c>
      <c r="AV179">
        <v>1000000709182890</v>
      </c>
      <c r="AW179">
        <v>1000000701477000</v>
      </c>
      <c r="AX179" t="s">
        <v>4071</v>
      </c>
    </row>
    <row r="180" spans="4:50">
      <c r="D180" t="s">
        <v>2986</v>
      </c>
      <c r="E180" t="s">
        <v>584</v>
      </c>
      <c r="F180">
        <v>10</v>
      </c>
      <c r="G180">
        <v>4</v>
      </c>
      <c r="H180" t="s">
        <v>3327</v>
      </c>
      <c r="I180" t="s">
        <v>4072</v>
      </c>
      <c r="J180" t="s">
        <v>4073</v>
      </c>
      <c r="K180">
        <v>66260</v>
      </c>
      <c r="L180" t="s">
        <v>85</v>
      </c>
      <c r="M180" t="s">
        <v>0</v>
      </c>
      <c r="N180" t="s">
        <v>3330</v>
      </c>
      <c r="O180" t="s">
        <v>3380</v>
      </c>
      <c r="P180" t="s">
        <v>429</v>
      </c>
      <c r="Q180" t="s">
        <v>3332</v>
      </c>
      <c r="R180" t="s">
        <v>3330</v>
      </c>
      <c r="S180">
        <v>66260</v>
      </c>
      <c r="T180" t="s">
        <v>3333</v>
      </c>
      <c r="U180" t="s">
        <v>1817</v>
      </c>
      <c r="W180" t="s">
        <v>4074</v>
      </c>
      <c r="Y180" s="194">
        <v>1350</v>
      </c>
      <c r="AA180" s="194">
        <v>0</v>
      </c>
      <c r="AC180" s="194">
        <v>1350</v>
      </c>
      <c r="AD180" s="361">
        <f t="shared" si="4"/>
        <v>27151.605000000003</v>
      </c>
      <c r="AE180" s="194">
        <f>VLOOKUP(D180,'FACTURAS INGRESOS'!$I$487:$P$718,8,0)</f>
        <v>27292.01</v>
      </c>
      <c r="AF180" s="194">
        <f t="shared" si="5"/>
        <v>-140.4049999999952</v>
      </c>
      <c r="AG180" t="s">
        <v>1820</v>
      </c>
      <c r="AH180" s="364">
        <v>20.112300000000001</v>
      </c>
      <c r="AK180" s="194">
        <v>1350</v>
      </c>
      <c r="AV180">
        <v>1000000709182890</v>
      </c>
      <c r="AW180">
        <v>1000000701477000</v>
      </c>
      <c r="AX180" t="s">
        <v>4075</v>
      </c>
    </row>
    <row r="181" spans="4:50">
      <c r="D181" t="s">
        <v>3073</v>
      </c>
      <c r="E181" t="s">
        <v>584</v>
      </c>
      <c r="F181">
        <v>11</v>
      </c>
      <c r="G181">
        <v>4</v>
      </c>
      <c r="H181" t="s">
        <v>3327</v>
      </c>
      <c r="I181" t="s">
        <v>4076</v>
      </c>
      <c r="J181" t="s">
        <v>4077</v>
      </c>
      <c r="K181">
        <v>66260</v>
      </c>
      <c r="L181" t="s">
        <v>85</v>
      </c>
      <c r="M181" t="s">
        <v>0</v>
      </c>
      <c r="N181" t="s">
        <v>3330</v>
      </c>
      <c r="O181" t="s">
        <v>3429</v>
      </c>
      <c r="P181" t="s">
        <v>1862</v>
      </c>
      <c r="Q181" t="s">
        <v>3332</v>
      </c>
      <c r="R181" t="s">
        <v>3330</v>
      </c>
      <c r="S181">
        <v>37564</v>
      </c>
      <c r="T181" t="s">
        <v>3333</v>
      </c>
      <c r="U181" t="s">
        <v>1817</v>
      </c>
      <c r="W181" t="s">
        <v>4078</v>
      </c>
      <c r="Y181" s="194">
        <v>2200</v>
      </c>
      <c r="AA181" s="194">
        <v>0</v>
      </c>
      <c r="AC181" s="194">
        <v>2200</v>
      </c>
      <c r="AD181" s="361">
        <f t="shared" si="4"/>
        <v>44247.060000000005</v>
      </c>
      <c r="AE181" s="194">
        <f>VLOOKUP(D181,'FACTURAS INGRESOS'!$I$487:$P$718,8,0)</f>
        <v>44475.86</v>
      </c>
      <c r="AF181" s="194">
        <f t="shared" si="5"/>
        <v>-228.79999999999563</v>
      </c>
      <c r="AG181" t="s">
        <v>1820</v>
      </c>
      <c r="AH181" s="364">
        <v>20.112300000000001</v>
      </c>
      <c r="AK181" s="194">
        <v>2200</v>
      </c>
      <c r="AV181">
        <v>1000000709182890</v>
      </c>
      <c r="AW181">
        <v>1000000701477000</v>
      </c>
      <c r="AX181" t="s">
        <v>4079</v>
      </c>
    </row>
    <row r="182" spans="4:50">
      <c r="D182" t="s">
        <v>3262</v>
      </c>
      <c r="E182" t="s">
        <v>584</v>
      </c>
      <c r="F182">
        <v>12</v>
      </c>
      <c r="G182">
        <v>4</v>
      </c>
      <c r="H182" t="s">
        <v>3327</v>
      </c>
      <c r="I182" t="s">
        <v>4080</v>
      </c>
      <c r="J182" t="s">
        <v>4081</v>
      </c>
      <c r="K182">
        <v>66260</v>
      </c>
      <c r="L182" t="s">
        <v>85</v>
      </c>
      <c r="M182" t="s">
        <v>0</v>
      </c>
      <c r="N182" t="s">
        <v>3330</v>
      </c>
      <c r="O182" t="s">
        <v>4082</v>
      </c>
      <c r="P182" t="s">
        <v>393</v>
      </c>
      <c r="Q182" t="s">
        <v>3332</v>
      </c>
      <c r="R182" t="s">
        <v>3330</v>
      </c>
      <c r="S182">
        <v>66626</v>
      </c>
      <c r="T182" t="s">
        <v>3333</v>
      </c>
      <c r="U182" t="s">
        <v>1817</v>
      </c>
      <c r="W182" t="s">
        <v>4083</v>
      </c>
      <c r="Y182" s="194">
        <v>5850</v>
      </c>
      <c r="AA182" s="194">
        <v>0</v>
      </c>
      <c r="AC182" s="194">
        <v>5850</v>
      </c>
      <c r="AD182" s="361">
        <f t="shared" si="4"/>
        <v>117656.955</v>
      </c>
      <c r="AE182" s="194">
        <f>VLOOKUP(D182,'FACTURAS INGRESOS'!$I$487:$P$718,8,0)</f>
        <v>118265.36</v>
      </c>
      <c r="AF182" s="194">
        <f t="shared" si="5"/>
        <v>-608.40499999999884</v>
      </c>
      <c r="AG182" t="s">
        <v>1820</v>
      </c>
      <c r="AH182" s="364">
        <v>20.112300000000001</v>
      </c>
      <c r="AK182" s="194">
        <v>5850</v>
      </c>
      <c r="AV182">
        <v>1000000709182890</v>
      </c>
      <c r="AW182">
        <v>1000000701477000</v>
      </c>
      <c r="AX182" t="s">
        <v>4084</v>
      </c>
    </row>
    <row r="183" spans="4:50">
      <c r="D183" t="s">
        <v>3093</v>
      </c>
      <c r="E183" t="s">
        <v>584</v>
      </c>
      <c r="F183">
        <v>13</v>
      </c>
      <c r="G183">
        <v>4</v>
      </c>
      <c r="H183" t="s">
        <v>3327</v>
      </c>
      <c r="I183" t="s">
        <v>4085</v>
      </c>
      <c r="J183" t="s">
        <v>4086</v>
      </c>
      <c r="K183">
        <v>66260</v>
      </c>
      <c r="L183" t="s">
        <v>85</v>
      </c>
      <c r="M183" t="s">
        <v>0</v>
      </c>
      <c r="N183" t="s">
        <v>3330</v>
      </c>
      <c r="O183" t="s">
        <v>3380</v>
      </c>
      <c r="P183" t="s">
        <v>429</v>
      </c>
      <c r="Q183" t="s">
        <v>3332</v>
      </c>
      <c r="R183" t="s">
        <v>3330</v>
      </c>
      <c r="S183">
        <v>66260</v>
      </c>
      <c r="T183" t="s">
        <v>3333</v>
      </c>
      <c r="U183" t="s">
        <v>1817</v>
      </c>
      <c r="W183" t="s">
        <v>4087</v>
      </c>
      <c r="Y183" s="194">
        <v>2460</v>
      </c>
      <c r="AA183" s="194">
        <v>0</v>
      </c>
      <c r="AC183" s="194">
        <v>2460</v>
      </c>
      <c r="AD183" s="361">
        <f t="shared" si="4"/>
        <v>49476.258000000002</v>
      </c>
      <c r="AE183" s="194">
        <f>VLOOKUP(D183,'FACTURAS INGRESOS'!$I$487:$P$718,8,0)</f>
        <v>49732.1</v>
      </c>
      <c r="AF183" s="194">
        <f t="shared" si="5"/>
        <v>-255.84199999999691</v>
      </c>
      <c r="AG183" t="s">
        <v>1820</v>
      </c>
      <c r="AH183" s="364">
        <v>20.112300000000001</v>
      </c>
      <c r="AK183" s="194">
        <v>2460</v>
      </c>
      <c r="AV183">
        <v>1000000709182890</v>
      </c>
      <c r="AW183">
        <v>1000000701477000</v>
      </c>
      <c r="AX183" t="s">
        <v>4088</v>
      </c>
    </row>
    <row r="184" spans="4:50">
      <c r="D184" t="s">
        <v>3165</v>
      </c>
      <c r="E184" t="s">
        <v>584</v>
      </c>
      <c r="F184">
        <v>14</v>
      </c>
      <c r="G184">
        <v>4</v>
      </c>
      <c r="H184" t="s">
        <v>3327</v>
      </c>
      <c r="I184" t="s">
        <v>4089</v>
      </c>
      <c r="J184" t="s">
        <v>4090</v>
      </c>
      <c r="K184">
        <v>66260</v>
      </c>
      <c r="L184" t="s">
        <v>85</v>
      </c>
      <c r="M184" t="s">
        <v>0</v>
      </c>
      <c r="N184" t="s">
        <v>3330</v>
      </c>
      <c r="O184" t="s">
        <v>3442</v>
      </c>
      <c r="P184" t="s">
        <v>417</v>
      </c>
      <c r="Q184" t="s">
        <v>3332</v>
      </c>
      <c r="R184" t="s">
        <v>3330</v>
      </c>
      <c r="S184">
        <v>45777</v>
      </c>
      <c r="T184" t="s">
        <v>3333</v>
      </c>
      <c r="U184" t="s">
        <v>1817</v>
      </c>
      <c r="W184" t="s">
        <v>4091</v>
      </c>
      <c r="Y184" s="194">
        <v>3500</v>
      </c>
      <c r="AA184" s="194">
        <v>560</v>
      </c>
      <c r="AC184" s="194">
        <v>4060</v>
      </c>
      <c r="AD184" s="194">
        <f t="shared" si="4"/>
        <v>3500</v>
      </c>
      <c r="AE184" s="194">
        <f>VLOOKUP(D184,'FACTURAS INGRESOS'!$I$487:$P$718,8,0)</f>
        <v>3500</v>
      </c>
      <c r="AF184" s="194">
        <f t="shared" si="5"/>
        <v>0</v>
      </c>
      <c r="AG184" t="s">
        <v>1828</v>
      </c>
      <c r="AH184" s="194">
        <v>1</v>
      </c>
      <c r="AM184" s="194">
        <v>560</v>
      </c>
      <c r="AV184">
        <v>1000000709182890</v>
      </c>
      <c r="AW184">
        <v>1000000701477000</v>
      </c>
      <c r="AX184" t="s">
        <v>4092</v>
      </c>
    </row>
    <row r="185" spans="4:50">
      <c r="D185" t="s">
        <v>3171</v>
      </c>
      <c r="E185" t="s">
        <v>584</v>
      </c>
      <c r="F185">
        <v>15</v>
      </c>
      <c r="G185">
        <v>4</v>
      </c>
      <c r="H185" t="s">
        <v>3327</v>
      </c>
      <c r="I185" t="s">
        <v>4093</v>
      </c>
      <c r="J185" t="s">
        <v>4094</v>
      </c>
      <c r="K185">
        <v>66260</v>
      </c>
      <c r="L185" t="s">
        <v>85</v>
      </c>
      <c r="M185" t="s">
        <v>0</v>
      </c>
      <c r="N185" t="s">
        <v>3330</v>
      </c>
      <c r="O185" t="s">
        <v>3442</v>
      </c>
      <c r="P185" t="s">
        <v>417</v>
      </c>
      <c r="Q185" t="s">
        <v>3332</v>
      </c>
      <c r="R185" t="s">
        <v>3330</v>
      </c>
      <c r="S185">
        <v>45777</v>
      </c>
      <c r="T185" t="s">
        <v>3333</v>
      </c>
      <c r="U185" t="s">
        <v>1817</v>
      </c>
      <c r="W185" t="s">
        <v>4095</v>
      </c>
      <c r="Y185" s="194">
        <v>4500</v>
      </c>
      <c r="AA185" s="194">
        <v>720</v>
      </c>
      <c r="AC185" s="194">
        <v>5220</v>
      </c>
      <c r="AD185" s="194">
        <f t="shared" si="4"/>
        <v>4500</v>
      </c>
      <c r="AE185" s="194">
        <f>VLOOKUP(D185,'FACTURAS INGRESOS'!$I$487:$P$718,8,0)</f>
        <v>4500</v>
      </c>
      <c r="AF185" s="194">
        <f t="shared" si="5"/>
        <v>0</v>
      </c>
      <c r="AG185" t="s">
        <v>1828</v>
      </c>
      <c r="AH185" s="194">
        <v>1</v>
      </c>
      <c r="AM185" s="194">
        <v>720</v>
      </c>
      <c r="AV185">
        <v>1000000709182890</v>
      </c>
      <c r="AW185">
        <v>1000000701477000</v>
      </c>
      <c r="AX185" t="s">
        <v>4096</v>
      </c>
    </row>
    <row r="186" spans="4:50">
      <c r="D186" t="s">
        <v>3161</v>
      </c>
      <c r="E186" t="s">
        <v>584</v>
      </c>
      <c r="F186">
        <v>16</v>
      </c>
      <c r="G186">
        <v>4</v>
      </c>
      <c r="H186" t="s">
        <v>3327</v>
      </c>
      <c r="I186" t="s">
        <v>4097</v>
      </c>
      <c r="J186" t="s">
        <v>4098</v>
      </c>
      <c r="K186">
        <v>66260</v>
      </c>
      <c r="L186" t="s">
        <v>85</v>
      </c>
      <c r="M186" t="s">
        <v>0</v>
      </c>
      <c r="N186" t="s">
        <v>3330</v>
      </c>
      <c r="O186" t="s">
        <v>3442</v>
      </c>
      <c r="P186" t="s">
        <v>417</v>
      </c>
      <c r="Q186" t="s">
        <v>3332</v>
      </c>
      <c r="R186" t="s">
        <v>3330</v>
      </c>
      <c r="S186">
        <v>45777</v>
      </c>
      <c r="T186" t="s">
        <v>3333</v>
      </c>
      <c r="U186" t="s">
        <v>1817</v>
      </c>
      <c r="W186" t="s">
        <v>4099</v>
      </c>
      <c r="Y186" s="194">
        <v>3500</v>
      </c>
      <c r="AA186" s="194">
        <v>560</v>
      </c>
      <c r="AC186" s="194">
        <v>4060</v>
      </c>
      <c r="AD186" s="194">
        <f t="shared" si="4"/>
        <v>3500</v>
      </c>
      <c r="AE186" s="194">
        <f>VLOOKUP(D186,'FACTURAS INGRESOS'!$I$487:$P$718,8,0)</f>
        <v>3500</v>
      </c>
      <c r="AF186" s="194">
        <f t="shared" si="5"/>
        <v>0</v>
      </c>
      <c r="AG186" t="s">
        <v>1828</v>
      </c>
      <c r="AH186" s="194">
        <v>1</v>
      </c>
      <c r="AM186" s="194">
        <v>560</v>
      </c>
      <c r="AV186">
        <v>1000000709182890</v>
      </c>
      <c r="AW186">
        <v>1000000701477000</v>
      </c>
      <c r="AX186" t="s">
        <v>4100</v>
      </c>
    </row>
    <row r="187" spans="4:50">
      <c r="D187" t="s">
        <v>3163</v>
      </c>
      <c r="E187" t="s">
        <v>584</v>
      </c>
      <c r="F187">
        <v>17</v>
      </c>
      <c r="G187">
        <v>4</v>
      </c>
      <c r="H187" t="s">
        <v>3327</v>
      </c>
      <c r="I187" t="s">
        <v>4101</v>
      </c>
      <c r="J187" t="s">
        <v>4102</v>
      </c>
      <c r="K187">
        <v>66260</v>
      </c>
      <c r="L187" t="s">
        <v>85</v>
      </c>
      <c r="M187" t="s">
        <v>0</v>
      </c>
      <c r="N187" t="s">
        <v>3330</v>
      </c>
      <c r="O187" t="s">
        <v>3442</v>
      </c>
      <c r="P187" t="s">
        <v>417</v>
      </c>
      <c r="Q187" t="s">
        <v>3332</v>
      </c>
      <c r="R187" t="s">
        <v>3330</v>
      </c>
      <c r="S187">
        <v>45777</v>
      </c>
      <c r="T187" t="s">
        <v>3333</v>
      </c>
      <c r="U187" t="s">
        <v>1817</v>
      </c>
      <c r="W187" t="s">
        <v>4103</v>
      </c>
      <c r="Y187" s="194">
        <v>3500</v>
      </c>
      <c r="AA187" s="194">
        <v>560</v>
      </c>
      <c r="AC187" s="194">
        <v>4060</v>
      </c>
      <c r="AD187" s="194">
        <f t="shared" si="4"/>
        <v>3500</v>
      </c>
      <c r="AE187" s="194">
        <f>VLOOKUP(D187,'FACTURAS INGRESOS'!$I$487:$P$718,8,0)</f>
        <v>3500</v>
      </c>
      <c r="AF187" s="194">
        <f t="shared" si="5"/>
        <v>0</v>
      </c>
      <c r="AG187" t="s">
        <v>1828</v>
      </c>
      <c r="AH187" s="194">
        <v>1</v>
      </c>
      <c r="AM187" s="194">
        <v>560</v>
      </c>
      <c r="AV187">
        <v>1000000709182890</v>
      </c>
      <c r="AW187">
        <v>1000000701477000</v>
      </c>
      <c r="AX187" t="s">
        <v>4104</v>
      </c>
    </row>
    <row r="188" spans="4:50">
      <c r="D188" t="s">
        <v>3219</v>
      </c>
      <c r="E188" t="s">
        <v>584</v>
      </c>
      <c r="F188">
        <v>18</v>
      </c>
      <c r="G188">
        <v>4</v>
      </c>
      <c r="H188" t="s">
        <v>3327</v>
      </c>
      <c r="I188" t="s">
        <v>4105</v>
      </c>
      <c r="J188" t="s">
        <v>4106</v>
      </c>
      <c r="K188">
        <v>66260</v>
      </c>
      <c r="L188" t="s">
        <v>85</v>
      </c>
      <c r="M188" t="s">
        <v>0</v>
      </c>
      <c r="N188" t="s">
        <v>3330</v>
      </c>
      <c r="O188" t="s">
        <v>3338</v>
      </c>
      <c r="P188" t="s">
        <v>1833</v>
      </c>
      <c r="Q188" t="s">
        <v>3332</v>
      </c>
      <c r="R188" t="s">
        <v>3330</v>
      </c>
      <c r="S188">
        <v>6500</v>
      </c>
      <c r="T188" t="s">
        <v>3333</v>
      </c>
      <c r="U188" t="s">
        <v>1817</v>
      </c>
      <c r="W188" t="s">
        <v>4107</v>
      </c>
      <c r="Y188" s="194">
        <v>12000</v>
      </c>
      <c r="AA188" s="194">
        <v>1920</v>
      </c>
      <c r="AC188" s="194">
        <v>13920</v>
      </c>
      <c r="AD188" s="194">
        <f t="shared" si="4"/>
        <v>12000</v>
      </c>
      <c r="AE188" s="194">
        <f>VLOOKUP(D188,'FACTURAS INGRESOS'!$I$487:$P$718,8,0)</f>
        <v>12000</v>
      </c>
      <c r="AF188" s="194">
        <f t="shared" si="5"/>
        <v>0</v>
      </c>
      <c r="AG188" t="s">
        <v>1828</v>
      </c>
      <c r="AH188" s="194">
        <v>1</v>
      </c>
      <c r="AM188" s="194">
        <v>1920</v>
      </c>
      <c r="AV188">
        <v>1000000709182890</v>
      </c>
      <c r="AW188">
        <v>1000000701477000</v>
      </c>
      <c r="AX188" t="s">
        <v>4108</v>
      </c>
    </row>
    <row r="189" spans="4:50">
      <c r="D189" t="s">
        <v>3221</v>
      </c>
      <c r="E189" t="s">
        <v>584</v>
      </c>
      <c r="F189">
        <v>19</v>
      </c>
      <c r="G189">
        <v>4</v>
      </c>
      <c r="H189" t="s">
        <v>3327</v>
      </c>
      <c r="I189" t="s">
        <v>4109</v>
      </c>
      <c r="J189" t="s">
        <v>4110</v>
      </c>
      <c r="K189">
        <v>66260</v>
      </c>
      <c r="L189" t="s">
        <v>85</v>
      </c>
      <c r="M189" t="s">
        <v>0</v>
      </c>
      <c r="N189" t="s">
        <v>3330</v>
      </c>
      <c r="O189" t="s">
        <v>3338</v>
      </c>
      <c r="P189" t="s">
        <v>1833</v>
      </c>
      <c r="Q189" t="s">
        <v>3332</v>
      </c>
      <c r="R189" t="s">
        <v>3330</v>
      </c>
      <c r="S189">
        <v>6500</v>
      </c>
      <c r="T189" t="s">
        <v>3333</v>
      </c>
      <c r="U189" t="s">
        <v>1817</v>
      </c>
      <c r="W189" t="s">
        <v>4111</v>
      </c>
      <c r="Y189" s="194">
        <v>21268.799999999999</v>
      </c>
      <c r="AA189" s="194">
        <v>3403.01</v>
      </c>
      <c r="AC189" s="194">
        <v>24671.81</v>
      </c>
      <c r="AD189" s="194">
        <f t="shared" si="4"/>
        <v>21268.799999999999</v>
      </c>
      <c r="AE189" s="194">
        <f>VLOOKUP(D189,'FACTURAS INGRESOS'!$I$487:$P$718,8,0)</f>
        <v>21268.799999999999</v>
      </c>
      <c r="AF189" s="194">
        <f t="shared" si="5"/>
        <v>0</v>
      </c>
      <c r="AG189" t="s">
        <v>1828</v>
      </c>
      <c r="AH189" s="194">
        <v>1</v>
      </c>
      <c r="AM189" s="194">
        <v>3403.01</v>
      </c>
      <c r="AV189">
        <v>1000000709182890</v>
      </c>
      <c r="AW189">
        <v>1000000701477000</v>
      </c>
      <c r="AX189" t="s">
        <v>4112</v>
      </c>
    </row>
    <row r="190" spans="4:50">
      <c r="D190" t="s">
        <v>3225</v>
      </c>
      <c r="E190" t="s">
        <v>584</v>
      </c>
      <c r="F190">
        <v>20</v>
      </c>
      <c r="G190">
        <v>4</v>
      </c>
      <c r="H190" t="s">
        <v>3327</v>
      </c>
      <c r="I190" t="s">
        <v>4113</v>
      </c>
      <c r="J190" t="s">
        <v>4114</v>
      </c>
      <c r="K190">
        <v>66260</v>
      </c>
      <c r="L190" t="s">
        <v>85</v>
      </c>
      <c r="M190" t="s">
        <v>0</v>
      </c>
      <c r="N190" t="s">
        <v>3330</v>
      </c>
      <c r="O190" t="s">
        <v>3338</v>
      </c>
      <c r="P190" t="s">
        <v>1833</v>
      </c>
      <c r="Q190" t="s">
        <v>3332</v>
      </c>
      <c r="R190" t="s">
        <v>3330</v>
      </c>
      <c r="S190">
        <v>6500</v>
      </c>
      <c r="T190" t="s">
        <v>3333</v>
      </c>
      <c r="U190" t="s">
        <v>1817</v>
      </c>
      <c r="W190" t="s">
        <v>4115</v>
      </c>
      <c r="Y190" s="194">
        <v>16000</v>
      </c>
      <c r="AA190" s="194">
        <v>2560</v>
      </c>
      <c r="AC190" s="194">
        <v>18560</v>
      </c>
      <c r="AD190" s="194">
        <f t="shared" si="4"/>
        <v>16000</v>
      </c>
      <c r="AE190" s="194">
        <f>VLOOKUP(D190,'FACTURAS INGRESOS'!$I$487:$P$718,8,0)</f>
        <v>16000</v>
      </c>
      <c r="AF190" s="194">
        <f t="shared" si="5"/>
        <v>0</v>
      </c>
      <c r="AG190" t="s">
        <v>1828</v>
      </c>
      <c r="AH190" s="194">
        <v>1</v>
      </c>
      <c r="AM190" s="194">
        <v>2560</v>
      </c>
      <c r="AV190">
        <v>1000000709182890</v>
      </c>
      <c r="AW190">
        <v>1000000701477000</v>
      </c>
      <c r="AX190" t="s">
        <v>4116</v>
      </c>
    </row>
    <row r="191" spans="4:50">
      <c r="D191" t="s">
        <v>3191</v>
      </c>
      <c r="E191" t="s">
        <v>584</v>
      </c>
      <c r="F191">
        <v>21</v>
      </c>
      <c r="G191">
        <v>4</v>
      </c>
      <c r="H191" t="s">
        <v>3327</v>
      </c>
      <c r="I191" t="s">
        <v>4117</v>
      </c>
      <c r="J191" t="s">
        <v>4118</v>
      </c>
      <c r="K191">
        <v>66260</v>
      </c>
      <c r="L191" t="s">
        <v>85</v>
      </c>
      <c r="M191" t="s">
        <v>0</v>
      </c>
      <c r="N191" t="s">
        <v>3330</v>
      </c>
      <c r="O191" t="s">
        <v>3338</v>
      </c>
      <c r="P191" t="s">
        <v>1833</v>
      </c>
      <c r="Q191" t="s">
        <v>3332</v>
      </c>
      <c r="R191" t="s">
        <v>3330</v>
      </c>
      <c r="S191">
        <v>6500</v>
      </c>
      <c r="T191" t="s">
        <v>3333</v>
      </c>
      <c r="U191" t="s">
        <v>1817</v>
      </c>
      <c r="W191" t="s">
        <v>4119</v>
      </c>
      <c r="Y191" s="194">
        <v>13500</v>
      </c>
      <c r="AA191" s="194">
        <v>2160</v>
      </c>
      <c r="AC191" s="194">
        <v>15660</v>
      </c>
      <c r="AD191" s="194">
        <f t="shared" si="4"/>
        <v>13500</v>
      </c>
      <c r="AE191" s="194">
        <f>VLOOKUP(D191,'FACTURAS INGRESOS'!$I$487:$P$718,8,0)</f>
        <v>13500</v>
      </c>
      <c r="AF191" s="194">
        <f t="shared" si="5"/>
        <v>0</v>
      </c>
      <c r="AG191" t="s">
        <v>1828</v>
      </c>
      <c r="AH191" s="194">
        <v>1</v>
      </c>
      <c r="AM191" s="194">
        <v>2160</v>
      </c>
      <c r="AV191">
        <v>1000000709182890</v>
      </c>
      <c r="AW191">
        <v>1000000701477000</v>
      </c>
      <c r="AX191" t="s">
        <v>4120</v>
      </c>
    </row>
    <row r="192" spans="4:50">
      <c r="D192" t="s">
        <v>3189</v>
      </c>
      <c r="E192" t="s">
        <v>584</v>
      </c>
      <c r="F192">
        <v>22</v>
      </c>
      <c r="G192">
        <v>4</v>
      </c>
      <c r="H192" t="s">
        <v>3327</v>
      </c>
      <c r="I192" t="s">
        <v>4121</v>
      </c>
      <c r="J192" t="s">
        <v>4122</v>
      </c>
      <c r="K192">
        <v>66260</v>
      </c>
      <c r="L192" t="s">
        <v>85</v>
      </c>
      <c r="M192" t="s">
        <v>0</v>
      </c>
      <c r="N192" t="s">
        <v>3330</v>
      </c>
      <c r="O192" t="s">
        <v>3338</v>
      </c>
      <c r="P192" t="s">
        <v>1833</v>
      </c>
      <c r="Q192" t="s">
        <v>3332</v>
      </c>
      <c r="R192" t="s">
        <v>3330</v>
      </c>
      <c r="S192">
        <v>6500</v>
      </c>
      <c r="T192" t="s">
        <v>3333</v>
      </c>
      <c r="U192" t="s">
        <v>1817</v>
      </c>
      <c r="W192" t="s">
        <v>4123</v>
      </c>
      <c r="Y192" s="194">
        <v>7500</v>
      </c>
      <c r="AA192" s="194">
        <v>1200</v>
      </c>
      <c r="AC192" s="194">
        <v>8700</v>
      </c>
      <c r="AD192" s="194">
        <f t="shared" si="4"/>
        <v>7500</v>
      </c>
      <c r="AE192" s="194">
        <f>VLOOKUP(D192,'FACTURAS INGRESOS'!$I$487:$P$718,8,0)</f>
        <v>7500</v>
      </c>
      <c r="AF192" s="194">
        <f t="shared" si="5"/>
        <v>0</v>
      </c>
      <c r="AG192" t="s">
        <v>1828</v>
      </c>
      <c r="AH192" s="194">
        <v>1</v>
      </c>
      <c r="AM192" s="194">
        <v>1200</v>
      </c>
      <c r="AV192">
        <v>1000000709182890</v>
      </c>
      <c r="AW192">
        <v>1000000701477000</v>
      </c>
      <c r="AX192" t="s">
        <v>4124</v>
      </c>
    </row>
    <row r="193" spans="4:50">
      <c r="D193" t="s">
        <v>3205</v>
      </c>
      <c r="E193" t="s">
        <v>584</v>
      </c>
      <c r="F193">
        <v>23</v>
      </c>
      <c r="G193">
        <v>4</v>
      </c>
      <c r="H193" t="s">
        <v>3327</v>
      </c>
      <c r="I193" t="s">
        <v>4125</v>
      </c>
      <c r="J193" t="s">
        <v>4126</v>
      </c>
      <c r="K193">
        <v>66260</v>
      </c>
      <c r="L193" t="s">
        <v>85</v>
      </c>
      <c r="M193" t="s">
        <v>0</v>
      </c>
      <c r="N193" t="s">
        <v>3330</v>
      </c>
      <c r="O193" t="s">
        <v>3338</v>
      </c>
      <c r="P193" t="s">
        <v>1833</v>
      </c>
      <c r="Q193" t="s">
        <v>3332</v>
      </c>
      <c r="R193" t="s">
        <v>3330</v>
      </c>
      <c r="S193">
        <v>6500</v>
      </c>
      <c r="T193" t="s">
        <v>3333</v>
      </c>
      <c r="U193" t="s">
        <v>1817</v>
      </c>
      <c r="W193" t="s">
        <v>4127</v>
      </c>
      <c r="Y193" s="194">
        <v>9800</v>
      </c>
      <c r="AA193" s="194">
        <v>1568</v>
      </c>
      <c r="AC193" s="194">
        <v>11368</v>
      </c>
      <c r="AD193" s="194">
        <f t="shared" si="4"/>
        <v>9800</v>
      </c>
      <c r="AE193" s="194">
        <f>VLOOKUP(D193,'FACTURAS INGRESOS'!$I$487:$P$718,8,0)</f>
        <v>9800</v>
      </c>
      <c r="AF193" s="194">
        <f t="shared" si="5"/>
        <v>0</v>
      </c>
      <c r="AG193" t="s">
        <v>1828</v>
      </c>
      <c r="AH193" s="194">
        <v>1</v>
      </c>
      <c r="AM193" s="194">
        <v>1568</v>
      </c>
      <c r="AV193">
        <v>1000000709182890</v>
      </c>
      <c r="AW193">
        <v>1000000701477000</v>
      </c>
      <c r="AX193" t="s">
        <v>4128</v>
      </c>
    </row>
    <row r="194" spans="4:50">
      <c r="D194" t="s">
        <v>3183</v>
      </c>
      <c r="E194" t="s">
        <v>584</v>
      </c>
      <c r="F194">
        <v>24</v>
      </c>
      <c r="G194">
        <v>4</v>
      </c>
      <c r="H194" t="s">
        <v>3327</v>
      </c>
      <c r="I194" t="s">
        <v>4129</v>
      </c>
      <c r="J194" t="s">
        <v>4130</v>
      </c>
      <c r="K194">
        <v>66260</v>
      </c>
      <c r="L194" t="s">
        <v>85</v>
      </c>
      <c r="M194" t="s">
        <v>0</v>
      </c>
      <c r="N194" t="s">
        <v>3330</v>
      </c>
      <c r="O194" t="s">
        <v>3338</v>
      </c>
      <c r="P194" t="s">
        <v>1833</v>
      </c>
      <c r="Q194" t="s">
        <v>3332</v>
      </c>
      <c r="R194" t="s">
        <v>3330</v>
      </c>
      <c r="S194">
        <v>6500</v>
      </c>
      <c r="T194" t="s">
        <v>3333</v>
      </c>
      <c r="U194" t="s">
        <v>1817</v>
      </c>
      <c r="W194" t="s">
        <v>4131</v>
      </c>
      <c r="Y194" s="194">
        <v>13500</v>
      </c>
      <c r="AA194" s="194">
        <v>2160</v>
      </c>
      <c r="AC194" s="194">
        <v>15660</v>
      </c>
      <c r="AD194" s="194">
        <f t="shared" si="4"/>
        <v>13500</v>
      </c>
      <c r="AE194" s="194">
        <f>VLOOKUP(D194,'FACTURAS INGRESOS'!$I$487:$P$718,8,0)</f>
        <v>13500</v>
      </c>
      <c r="AF194" s="194">
        <f t="shared" si="5"/>
        <v>0</v>
      </c>
      <c r="AG194" t="s">
        <v>1828</v>
      </c>
      <c r="AH194" s="194">
        <v>1</v>
      </c>
      <c r="AM194" s="194">
        <v>2160</v>
      </c>
      <c r="AV194">
        <v>1000000709182890</v>
      </c>
      <c r="AW194">
        <v>1000000701477000</v>
      </c>
      <c r="AX194" t="s">
        <v>4132</v>
      </c>
    </row>
    <row r="195" spans="4:50">
      <c r="D195" t="s">
        <v>3203</v>
      </c>
      <c r="E195" t="s">
        <v>584</v>
      </c>
      <c r="F195">
        <v>25</v>
      </c>
      <c r="G195">
        <v>4</v>
      </c>
      <c r="H195" t="s">
        <v>3327</v>
      </c>
      <c r="I195" t="s">
        <v>4133</v>
      </c>
      <c r="J195" t="s">
        <v>4134</v>
      </c>
      <c r="K195">
        <v>66260</v>
      </c>
      <c r="L195" t="s">
        <v>85</v>
      </c>
      <c r="M195" t="s">
        <v>0</v>
      </c>
      <c r="N195" t="s">
        <v>3330</v>
      </c>
      <c r="O195" t="s">
        <v>3338</v>
      </c>
      <c r="P195" t="s">
        <v>1833</v>
      </c>
      <c r="Q195" t="s">
        <v>3332</v>
      </c>
      <c r="R195" t="s">
        <v>3330</v>
      </c>
      <c r="S195">
        <v>6500</v>
      </c>
      <c r="T195" t="s">
        <v>3333</v>
      </c>
      <c r="U195" t="s">
        <v>1817</v>
      </c>
      <c r="W195" t="s">
        <v>4135</v>
      </c>
      <c r="Y195" s="194">
        <v>9950</v>
      </c>
      <c r="AA195" s="194">
        <v>1592</v>
      </c>
      <c r="AC195" s="194">
        <v>11542</v>
      </c>
      <c r="AD195" s="194">
        <f t="shared" ref="AD195:AD240" si="6">Y195*AH195</f>
        <v>9950</v>
      </c>
      <c r="AE195" s="194">
        <f>VLOOKUP(D195,'FACTURAS INGRESOS'!$I$487:$P$718,8,0)</f>
        <v>9950</v>
      </c>
      <c r="AF195" s="194">
        <f t="shared" ref="AF195:AF240" si="7">AD195-AE195</f>
        <v>0</v>
      </c>
      <c r="AG195" t="s">
        <v>1828</v>
      </c>
      <c r="AH195" s="194">
        <v>1</v>
      </c>
      <c r="AM195" s="194">
        <v>1592</v>
      </c>
      <c r="AV195">
        <v>1000000709182890</v>
      </c>
      <c r="AW195">
        <v>1000000701477000</v>
      </c>
      <c r="AX195" t="s">
        <v>4136</v>
      </c>
    </row>
    <row r="196" spans="4:50">
      <c r="D196" t="s">
        <v>2926</v>
      </c>
      <c r="E196" t="s">
        <v>584</v>
      </c>
      <c r="F196">
        <v>26</v>
      </c>
      <c r="G196">
        <v>4</v>
      </c>
      <c r="H196" t="s">
        <v>3327</v>
      </c>
      <c r="I196" t="s">
        <v>4137</v>
      </c>
      <c r="J196" t="s">
        <v>4138</v>
      </c>
      <c r="K196">
        <v>66260</v>
      </c>
      <c r="L196" t="s">
        <v>85</v>
      </c>
      <c r="M196" t="s">
        <v>0</v>
      </c>
      <c r="N196" t="s">
        <v>3330</v>
      </c>
      <c r="O196" t="s">
        <v>3380</v>
      </c>
      <c r="P196" t="s">
        <v>429</v>
      </c>
      <c r="Q196" t="s">
        <v>3332</v>
      </c>
      <c r="R196" t="s">
        <v>3330</v>
      </c>
      <c r="S196">
        <v>66260</v>
      </c>
      <c r="T196" t="s">
        <v>3333</v>
      </c>
      <c r="U196" t="s">
        <v>1817</v>
      </c>
      <c r="W196" t="s">
        <v>4139</v>
      </c>
      <c r="Y196" s="194">
        <v>950</v>
      </c>
      <c r="AA196" s="194">
        <v>0</v>
      </c>
      <c r="AC196" s="194">
        <v>950</v>
      </c>
      <c r="AD196" s="361">
        <f t="shared" si="6"/>
        <v>19072.39</v>
      </c>
      <c r="AE196" s="194">
        <f>VLOOKUP(D196,'FACTURAS INGRESOS'!$I$487:$P$718,8,0)</f>
        <v>19448.59</v>
      </c>
      <c r="AF196" s="194">
        <f t="shared" si="7"/>
        <v>-376.20000000000073</v>
      </c>
      <c r="AG196" t="s">
        <v>1820</v>
      </c>
      <c r="AH196" s="364">
        <v>20.0762</v>
      </c>
      <c r="AK196" s="194">
        <v>950</v>
      </c>
      <c r="AV196">
        <v>1000000709182890</v>
      </c>
      <c r="AW196">
        <v>1000000701477000</v>
      </c>
      <c r="AX196" t="s">
        <v>4140</v>
      </c>
    </row>
    <row r="197" spans="4:50">
      <c r="D197" t="s">
        <v>2999</v>
      </c>
      <c r="E197" t="s">
        <v>584</v>
      </c>
      <c r="F197">
        <v>27</v>
      </c>
      <c r="G197">
        <v>4</v>
      </c>
      <c r="H197" t="s">
        <v>3327</v>
      </c>
      <c r="I197" t="s">
        <v>4141</v>
      </c>
      <c r="J197" t="s">
        <v>4142</v>
      </c>
      <c r="K197">
        <v>66260</v>
      </c>
      <c r="L197" t="s">
        <v>85</v>
      </c>
      <c r="M197" t="s">
        <v>0</v>
      </c>
      <c r="N197" t="s">
        <v>3330</v>
      </c>
      <c r="O197" t="s">
        <v>3380</v>
      </c>
      <c r="P197" t="s">
        <v>429</v>
      </c>
      <c r="Q197" t="s">
        <v>3332</v>
      </c>
      <c r="R197" t="s">
        <v>3330</v>
      </c>
      <c r="S197">
        <v>66260</v>
      </c>
      <c r="T197" t="s">
        <v>3333</v>
      </c>
      <c r="U197" t="s">
        <v>1817</v>
      </c>
      <c r="W197" t="s">
        <v>4143</v>
      </c>
      <c r="Y197" s="194">
        <v>1500</v>
      </c>
      <c r="AA197" s="194">
        <v>0</v>
      </c>
      <c r="AC197" s="194">
        <v>1500</v>
      </c>
      <c r="AD197" s="361">
        <f t="shared" si="6"/>
        <v>30114.3</v>
      </c>
      <c r="AE197" s="194">
        <f>VLOOKUP(D197,'FACTURAS INGRESOS'!$I$487:$P$718,8,0)</f>
        <v>30708.3</v>
      </c>
      <c r="AF197" s="194">
        <f t="shared" si="7"/>
        <v>-594</v>
      </c>
      <c r="AG197" t="s">
        <v>1820</v>
      </c>
      <c r="AH197" s="364">
        <v>20.0762</v>
      </c>
      <c r="AK197" s="194">
        <v>1500</v>
      </c>
      <c r="AV197">
        <v>1000000709182890</v>
      </c>
      <c r="AW197">
        <v>1000000701477000</v>
      </c>
      <c r="AX197" t="s">
        <v>4144</v>
      </c>
    </row>
    <row r="198" spans="4:50">
      <c r="D198" t="s">
        <v>3252</v>
      </c>
      <c r="E198" t="s">
        <v>584</v>
      </c>
      <c r="F198">
        <v>28</v>
      </c>
      <c r="G198">
        <v>4</v>
      </c>
      <c r="H198" t="s">
        <v>3327</v>
      </c>
      <c r="I198" t="s">
        <v>4145</v>
      </c>
      <c r="J198" t="s">
        <v>4146</v>
      </c>
      <c r="K198">
        <v>66260</v>
      </c>
      <c r="L198" t="s">
        <v>85</v>
      </c>
      <c r="M198" t="s">
        <v>0</v>
      </c>
      <c r="N198" t="s">
        <v>3330</v>
      </c>
      <c r="O198" t="s">
        <v>3380</v>
      </c>
      <c r="P198" t="s">
        <v>429</v>
      </c>
      <c r="Q198" t="s">
        <v>3332</v>
      </c>
      <c r="R198" t="s">
        <v>3330</v>
      </c>
      <c r="S198">
        <v>66260</v>
      </c>
      <c r="T198" t="s">
        <v>3333</v>
      </c>
      <c r="U198" t="s">
        <v>1817</v>
      </c>
      <c r="W198" t="s">
        <v>4147</v>
      </c>
      <c r="Y198" s="194">
        <v>4900</v>
      </c>
      <c r="AA198" s="194">
        <v>0</v>
      </c>
      <c r="AC198" s="194">
        <v>4900</v>
      </c>
      <c r="AD198" s="361">
        <f>Y198*AH198</f>
        <v>98373.38</v>
      </c>
      <c r="AE198" s="194">
        <f>VLOOKUP(D198,'FACTURAS INGRESOS'!$I$487:$P$718,8,0)</f>
        <v>100313.78</v>
      </c>
      <c r="AF198" s="194">
        <f>AD198-AE198</f>
        <v>-1940.3999999999942</v>
      </c>
      <c r="AG198" t="s">
        <v>1820</v>
      </c>
      <c r="AH198" s="364">
        <v>20.0762</v>
      </c>
      <c r="AK198" s="194">
        <v>4900</v>
      </c>
      <c r="AV198">
        <v>1000000709182890</v>
      </c>
      <c r="AW198">
        <v>1000000701477000</v>
      </c>
      <c r="AX198" t="s">
        <v>4148</v>
      </c>
    </row>
    <row r="199" spans="4:50">
      <c r="D199" t="s">
        <v>3213</v>
      </c>
      <c r="E199" t="s">
        <v>584</v>
      </c>
      <c r="F199">
        <v>29</v>
      </c>
      <c r="G199">
        <v>4</v>
      </c>
      <c r="H199" t="s">
        <v>3327</v>
      </c>
      <c r="I199" t="s">
        <v>4149</v>
      </c>
      <c r="J199" t="s">
        <v>4150</v>
      </c>
      <c r="K199">
        <v>66260</v>
      </c>
      <c r="L199" t="s">
        <v>85</v>
      </c>
      <c r="M199" t="s">
        <v>0</v>
      </c>
      <c r="N199" t="s">
        <v>3330</v>
      </c>
      <c r="O199" t="s">
        <v>3398</v>
      </c>
      <c r="P199" t="s">
        <v>1843</v>
      </c>
      <c r="Q199" t="s">
        <v>3332</v>
      </c>
      <c r="R199" t="s">
        <v>3330</v>
      </c>
      <c r="S199">
        <v>45601</v>
      </c>
      <c r="T199" t="s">
        <v>3333</v>
      </c>
      <c r="U199" t="s">
        <v>1817</v>
      </c>
      <c r="W199" t="s">
        <v>4151</v>
      </c>
      <c r="Y199" s="194">
        <v>3420</v>
      </c>
      <c r="AA199" s="194">
        <v>0</v>
      </c>
      <c r="AC199" s="194">
        <v>3420</v>
      </c>
      <c r="AD199" s="361">
        <f t="shared" si="6"/>
        <v>68660.604000000007</v>
      </c>
      <c r="AE199" s="194">
        <f>VLOOKUP(D199,'FACTURAS INGRESOS'!$I$487:$P$718,8,0)</f>
        <v>70014.92</v>
      </c>
      <c r="AF199" s="194">
        <f t="shared" si="7"/>
        <v>-1354.3159999999916</v>
      </c>
      <c r="AG199" t="s">
        <v>1820</v>
      </c>
      <c r="AH199" s="364">
        <v>20.0762</v>
      </c>
      <c r="AK199" s="194">
        <v>3420</v>
      </c>
      <c r="AV199">
        <v>1000000709182890</v>
      </c>
      <c r="AW199">
        <v>1000000701477000</v>
      </c>
      <c r="AX199" t="s">
        <v>4152</v>
      </c>
    </row>
    <row r="200" spans="4:50">
      <c r="D200" t="s">
        <v>3240</v>
      </c>
      <c r="E200" t="s">
        <v>584</v>
      </c>
      <c r="F200">
        <v>30</v>
      </c>
      <c r="G200">
        <v>4</v>
      </c>
      <c r="H200" t="s">
        <v>3327</v>
      </c>
      <c r="I200" t="s">
        <v>4153</v>
      </c>
      <c r="J200" t="s">
        <v>4154</v>
      </c>
      <c r="K200">
        <v>66260</v>
      </c>
      <c r="L200" t="s">
        <v>85</v>
      </c>
      <c r="M200" t="s">
        <v>0</v>
      </c>
      <c r="N200" t="s">
        <v>3330</v>
      </c>
      <c r="O200" t="s">
        <v>3398</v>
      </c>
      <c r="P200" t="s">
        <v>1843</v>
      </c>
      <c r="Q200" t="s">
        <v>3332</v>
      </c>
      <c r="R200" t="s">
        <v>3330</v>
      </c>
      <c r="S200">
        <v>45601</v>
      </c>
      <c r="T200" t="s">
        <v>3333</v>
      </c>
      <c r="U200" t="s">
        <v>1817</v>
      </c>
      <c r="W200" t="s">
        <v>4155</v>
      </c>
      <c r="Y200" s="194">
        <v>3740</v>
      </c>
      <c r="AA200" s="194">
        <v>0</v>
      </c>
      <c r="AC200" s="194">
        <v>3740</v>
      </c>
      <c r="AD200" s="361">
        <f t="shared" si="6"/>
        <v>75084.987999999998</v>
      </c>
      <c r="AE200" s="194">
        <f>VLOOKUP(D200,'FACTURAS INGRESOS'!$I$487:$P$718,8,0)</f>
        <v>76566.03</v>
      </c>
      <c r="AF200" s="194">
        <f t="shared" si="7"/>
        <v>-1481.0420000000013</v>
      </c>
      <c r="AG200" t="s">
        <v>1820</v>
      </c>
      <c r="AH200" s="364">
        <v>20.0762</v>
      </c>
      <c r="AK200" s="194">
        <v>3740</v>
      </c>
      <c r="AV200">
        <v>1000000709182890</v>
      </c>
      <c r="AW200">
        <v>1000000701477000</v>
      </c>
      <c r="AX200" t="s">
        <v>4156</v>
      </c>
    </row>
    <row r="201" spans="4:50">
      <c r="D201" t="s">
        <v>3209</v>
      </c>
      <c r="E201" t="s">
        <v>584</v>
      </c>
      <c r="F201">
        <v>31</v>
      </c>
      <c r="G201">
        <v>4</v>
      </c>
      <c r="H201" t="s">
        <v>3327</v>
      </c>
      <c r="I201" t="s">
        <v>4157</v>
      </c>
      <c r="J201" t="s">
        <v>4158</v>
      </c>
      <c r="K201">
        <v>66260</v>
      </c>
      <c r="L201" t="s">
        <v>85</v>
      </c>
      <c r="M201" t="s">
        <v>0</v>
      </c>
      <c r="N201" t="s">
        <v>3330</v>
      </c>
      <c r="O201" t="s">
        <v>3398</v>
      </c>
      <c r="P201" t="s">
        <v>1843</v>
      </c>
      <c r="Q201" t="s">
        <v>3332</v>
      </c>
      <c r="R201" t="s">
        <v>3330</v>
      </c>
      <c r="S201">
        <v>45601</v>
      </c>
      <c r="T201" t="s">
        <v>3333</v>
      </c>
      <c r="U201" t="s">
        <v>1817</v>
      </c>
      <c r="W201" t="s">
        <v>4159</v>
      </c>
      <c r="Y201" s="194">
        <v>3340</v>
      </c>
      <c r="AA201" s="194">
        <v>0</v>
      </c>
      <c r="AC201" s="194">
        <v>3340</v>
      </c>
      <c r="AD201" s="361">
        <f t="shared" si="6"/>
        <v>67054.508000000002</v>
      </c>
      <c r="AE201" s="194">
        <f>VLOOKUP(D201,'FACTURAS INGRESOS'!$I$487:$P$718,8,0)</f>
        <v>68377.149999999994</v>
      </c>
      <c r="AF201" s="194">
        <f t="shared" si="7"/>
        <v>-1322.6419999999925</v>
      </c>
      <c r="AG201" t="s">
        <v>1820</v>
      </c>
      <c r="AH201" s="364">
        <v>20.0762</v>
      </c>
      <c r="AK201" s="194">
        <v>3340</v>
      </c>
      <c r="AV201">
        <v>1000000709182890</v>
      </c>
      <c r="AW201">
        <v>1000000701477000</v>
      </c>
      <c r="AX201" t="s">
        <v>4160</v>
      </c>
    </row>
    <row r="202" spans="4:50">
      <c r="D202" t="s">
        <v>3187</v>
      </c>
      <c r="E202" t="s">
        <v>584</v>
      </c>
      <c r="F202">
        <v>32</v>
      </c>
      <c r="G202">
        <v>4</v>
      </c>
      <c r="H202" t="s">
        <v>3327</v>
      </c>
      <c r="I202" t="s">
        <v>4161</v>
      </c>
      <c r="J202" t="s">
        <v>4162</v>
      </c>
      <c r="K202">
        <v>66260</v>
      </c>
      <c r="L202" t="s">
        <v>85</v>
      </c>
      <c r="M202" t="s">
        <v>0</v>
      </c>
      <c r="N202" t="s">
        <v>3330</v>
      </c>
      <c r="O202" t="s">
        <v>3398</v>
      </c>
      <c r="P202" t="s">
        <v>1843</v>
      </c>
      <c r="Q202" t="s">
        <v>3332</v>
      </c>
      <c r="R202" t="s">
        <v>3330</v>
      </c>
      <c r="S202">
        <v>45601</v>
      </c>
      <c r="T202" t="s">
        <v>3333</v>
      </c>
      <c r="U202" t="s">
        <v>1817</v>
      </c>
      <c r="W202" t="s">
        <v>4163</v>
      </c>
      <c r="Y202" s="194">
        <v>3260</v>
      </c>
      <c r="AA202" s="194">
        <v>0</v>
      </c>
      <c r="AC202" s="194">
        <v>3260</v>
      </c>
      <c r="AD202" s="361">
        <f t="shared" si="6"/>
        <v>65448.411999999997</v>
      </c>
      <c r="AE202" s="194">
        <f>VLOOKUP(D202,'FACTURAS INGRESOS'!$I$487:$P$718,8,0)</f>
        <v>66739.37</v>
      </c>
      <c r="AF202" s="194">
        <f t="shared" si="7"/>
        <v>-1290.9579999999987</v>
      </c>
      <c r="AG202" t="s">
        <v>1820</v>
      </c>
      <c r="AH202" s="364">
        <v>20.0762</v>
      </c>
      <c r="AK202" s="194">
        <v>3260</v>
      </c>
      <c r="AV202">
        <v>1000000709182890</v>
      </c>
      <c r="AW202">
        <v>1000000701477000</v>
      </c>
      <c r="AX202" t="s">
        <v>4164</v>
      </c>
    </row>
    <row r="203" spans="4:50">
      <c r="D203" t="s">
        <v>3143</v>
      </c>
      <c r="E203" t="s">
        <v>584</v>
      </c>
      <c r="F203">
        <v>33</v>
      </c>
      <c r="G203">
        <v>4</v>
      </c>
      <c r="H203" t="s">
        <v>3327</v>
      </c>
      <c r="I203" t="s">
        <v>4165</v>
      </c>
      <c r="J203" t="s">
        <v>4166</v>
      </c>
      <c r="K203">
        <v>66260</v>
      </c>
      <c r="L203" t="s">
        <v>85</v>
      </c>
      <c r="M203" t="s">
        <v>0</v>
      </c>
      <c r="N203" t="s">
        <v>3330</v>
      </c>
      <c r="O203" t="s">
        <v>3398</v>
      </c>
      <c r="P203" t="s">
        <v>1843</v>
      </c>
      <c r="Q203" t="s">
        <v>3332</v>
      </c>
      <c r="R203" t="s">
        <v>3330</v>
      </c>
      <c r="S203">
        <v>45601</v>
      </c>
      <c r="T203" t="s">
        <v>3333</v>
      </c>
      <c r="U203" t="s">
        <v>1817</v>
      </c>
      <c r="W203" t="s">
        <v>4167</v>
      </c>
      <c r="Y203" s="194">
        <v>3100</v>
      </c>
      <c r="AA203" s="194">
        <v>0</v>
      </c>
      <c r="AC203" s="194">
        <v>3100</v>
      </c>
      <c r="AD203" s="361">
        <f t="shared" si="6"/>
        <v>62236.22</v>
      </c>
      <c r="AE203" s="194">
        <f>VLOOKUP(D203,'FACTURAS INGRESOS'!$I$487:$P$718,8,0)</f>
        <v>63463.82</v>
      </c>
      <c r="AF203" s="194">
        <f t="shared" si="7"/>
        <v>-1227.5999999999985</v>
      </c>
      <c r="AG203" t="s">
        <v>1820</v>
      </c>
      <c r="AH203" s="364">
        <v>20.0762</v>
      </c>
      <c r="AK203" s="194">
        <v>3100</v>
      </c>
      <c r="AV203">
        <v>1000000709182890</v>
      </c>
      <c r="AW203">
        <v>1000000701477000</v>
      </c>
      <c r="AX203" t="s">
        <v>4168</v>
      </c>
    </row>
    <row r="204" spans="4:50">
      <c r="D204" t="s">
        <v>3141</v>
      </c>
      <c r="E204" t="s">
        <v>584</v>
      </c>
      <c r="F204">
        <v>34</v>
      </c>
      <c r="G204">
        <v>4</v>
      </c>
      <c r="H204" t="s">
        <v>3327</v>
      </c>
      <c r="I204" t="s">
        <v>4169</v>
      </c>
      <c r="J204" t="s">
        <v>4170</v>
      </c>
      <c r="K204">
        <v>66260</v>
      </c>
      <c r="L204" t="s">
        <v>85</v>
      </c>
      <c r="M204" t="s">
        <v>0</v>
      </c>
      <c r="N204" t="s">
        <v>3330</v>
      </c>
      <c r="O204" t="s">
        <v>3398</v>
      </c>
      <c r="P204" t="s">
        <v>1843</v>
      </c>
      <c r="Q204" t="s">
        <v>3332</v>
      </c>
      <c r="R204" t="s">
        <v>3330</v>
      </c>
      <c r="S204">
        <v>45601</v>
      </c>
      <c r="T204" t="s">
        <v>3333</v>
      </c>
      <c r="U204" t="s">
        <v>1817</v>
      </c>
      <c r="W204" t="s">
        <v>4171</v>
      </c>
      <c r="Y204" s="194">
        <v>3100</v>
      </c>
      <c r="AA204" s="194">
        <v>0</v>
      </c>
      <c r="AC204" s="194">
        <v>3100</v>
      </c>
      <c r="AD204" s="361">
        <f t="shared" si="6"/>
        <v>62236.22</v>
      </c>
      <c r="AE204" s="194">
        <f>VLOOKUP(D204,'FACTURAS INGRESOS'!$I$487:$P$718,8,0)</f>
        <v>63463.82</v>
      </c>
      <c r="AF204" s="194">
        <f t="shared" si="7"/>
        <v>-1227.5999999999985</v>
      </c>
      <c r="AG204" t="s">
        <v>1820</v>
      </c>
      <c r="AH204" s="364">
        <v>20.0762</v>
      </c>
      <c r="AK204" s="194">
        <v>3100</v>
      </c>
      <c r="AV204">
        <v>1000000709182890</v>
      </c>
      <c r="AW204">
        <v>1000000701477000</v>
      </c>
      <c r="AX204" t="s">
        <v>4172</v>
      </c>
    </row>
    <row r="205" spans="4:50">
      <c r="D205" t="s">
        <v>3139</v>
      </c>
      <c r="E205" t="s">
        <v>584</v>
      </c>
      <c r="F205">
        <v>35</v>
      </c>
      <c r="G205">
        <v>4</v>
      </c>
      <c r="H205" t="s">
        <v>3327</v>
      </c>
      <c r="I205" t="s">
        <v>4173</v>
      </c>
      <c r="J205" t="s">
        <v>4174</v>
      </c>
      <c r="K205">
        <v>66260</v>
      </c>
      <c r="L205" t="s">
        <v>85</v>
      </c>
      <c r="M205" t="s">
        <v>0</v>
      </c>
      <c r="N205" t="s">
        <v>3330</v>
      </c>
      <c r="O205" t="s">
        <v>3398</v>
      </c>
      <c r="P205" t="s">
        <v>1843</v>
      </c>
      <c r="Q205" t="s">
        <v>3332</v>
      </c>
      <c r="R205" t="s">
        <v>3330</v>
      </c>
      <c r="S205">
        <v>45601</v>
      </c>
      <c r="T205" t="s">
        <v>3333</v>
      </c>
      <c r="U205" t="s">
        <v>1817</v>
      </c>
      <c r="W205" t="s">
        <v>4175</v>
      </c>
      <c r="Y205" s="194">
        <v>3100</v>
      </c>
      <c r="AA205" s="194">
        <v>0</v>
      </c>
      <c r="AC205" s="194">
        <v>3100</v>
      </c>
      <c r="AD205" s="361">
        <f t="shared" si="6"/>
        <v>62236.22</v>
      </c>
      <c r="AE205" s="194">
        <f>VLOOKUP(D205,'FACTURAS INGRESOS'!$I$487:$P$718,8,0)</f>
        <v>63463.82</v>
      </c>
      <c r="AF205" s="194">
        <f t="shared" si="7"/>
        <v>-1227.5999999999985</v>
      </c>
      <c r="AG205" t="s">
        <v>1820</v>
      </c>
      <c r="AH205" s="364">
        <v>20.0762</v>
      </c>
      <c r="AK205" s="194">
        <v>3100</v>
      </c>
      <c r="AV205">
        <v>1000000709182890</v>
      </c>
      <c r="AW205">
        <v>1000000701477000</v>
      </c>
      <c r="AX205" t="s">
        <v>4176</v>
      </c>
    </row>
    <row r="206" spans="4:50">
      <c r="D206" t="s">
        <v>2982</v>
      </c>
      <c r="E206" t="s">
        <v>584</v>
      </c>
      <c r="F206">
        <v>36</v>
      </c>
      <c r="G206">
        <v>4</v>
      </c>
      <c r="H206" t="s">
        <v>3327</v>
      </c>
      <c r="I206" t="s">
        <v>4177</v>
      </c>
      <c r="J206" t="s">
        <v>4178</v>
      </c>
      <c r="K206">
        <v>66260</v>
      </c>
      <c r="L206" t="s">
        <v>85</v>
      </c>
      <c r="M206" t="s">
        <v>0</v>
      </c>
      <c r="N206" t="s">
        <v>3330</v>
      </c>
      <c r="O206" t="s">
        <v>3424</v>
      </c>
      <c r="P206" t="s">
        <v>2969</v>
      </c>
      <c r="Q206" t="s">
        <v>3332</v>
      </c>
      <c r="R206" t="s">
        <v>3330</v>
      </c>
      <c r="S206">
        <v>32300</v>
      </c>
      <c r="T206" t="s">
        <v>3333</v>
      </c>
      <c r="U206" t="s">
        <v>1817</v>
      </c>
      <c r="W206" t="s">
        <v>4179</v>
      </c>
      <c r="Y206" s="194">
        <v>1300</v>
      </c>
      <c r="AA206" s="194">
        <v>0</v>
      </c>
      <c r="AC206" s="194">
        <v>1300</v>
      </c>
      <c r="AD206" s="361">
        <f t="shared" si="6"/>
        <v>26099.06</v>
      </c>
      <c r="AE206" s="194">
        <f>VLOOKUP(D206,'FACTURAS INGRESOS'!$I$487:$P$718,8,0)</f>
        <v>26613.86</v>
      </c>
      <c r="AF206" s="194">
        <f t="shared" si="7"/>
        <v>-514.79999999999927</v>
      </c>
      <c r="AG206" t="s">
        <v>1820</v>
      </c>
      <c r="AH206" s="364">
        <v>20.0762</v>
      </c>
      <c r="AK206" s="194">
        <v>1300</v>
      </c>
      <c r="AV206">
        <v>1000000709182890</v>
      </c>
      <c r="AW206">
        <v>1000000701477000</v>
      </c>
      <c r="AX206" t="s">
        <v>4180</v>
      </c>
    </row>
    <row r="207" spans="4:50">
      <c r="D207" t="s">
        <v>3217</v>
      </c>
      <c r="E207" t="s">
        <v>584</v>
      </c>
      <c r="F207">
        <v>37</v>
      </c>
      <c r="G207">
        <v>4</v>
      </c>
      <c r="H207" t="s">
        <v>3327</v>
      </c>
      <c r="I207" t="s">
        <v>4181</v>
      </c>
      <c r="J207" t="s">
        <v>4182</v>
      </c>
      <c r="K207">
        <v>66260</v>
      </c>
      <c r="L207" t="s">
        <v>85</v>
      </c>
      <c r="M207" t="s">
        <v>0</v>
      </c>
      <c r="N207" t="s">
        <v>3330</v>
      </c>
      <c r="O207" t="s">
        <v>4183</v>
      </c>
      <c r="P207" t="s">
        <v>1710</v>
      </c>
      <c r="Q207" t="s">
        <v>3332</v>
      </c>
      <c r="R207" t="s">
        <v>3330</v>
      </c>
      <c r="S207">
        <v>67188</v>
      </c>
      <c r="T207" t="s">
        <v>3333</v>
      </c>
      <c r="U207" t="s">
        <v>1817</v>
      </c>
      <c r="W207" t="s">
        <v>4184</v>
      </c>
      <c r="Y207" s="194">
        <v>3300</v>
      </c>
      <c r="AA207" s="194">
        <v>528</v>
      </c>
      <c r="AC207" s="194">
        <v>3828</v>
      </c>
      <c r="AD207" s="194">
        <f t="shared" si="6"/>
        <v>3300</v>
      </c>
      <c r="AE207" s="194">
        <f>VLOOKUP(D207,'FACTURAS INGRESOS'!$I$487:$P$718,8,0)</f>
        <v>3300</v>
      </c>
      <c r="AF207" s="194">
        <f t="shared" si="7"/>
        <v>0</v>
      </c>
      <c r="AG207" t="s">
        <v>1828</v>
      </c>
      <c r="AH207" s="194">
        <v>1</v>
      </c>
      <c r="AM207" s="194">
        <v>528</v>
      </c>
      <c r="AV207">
        <v>1000000709182890</v>
      </c>
      <c r="AW207">
        <v>1000000701477000</v>
      </c>
      <c r="AX207" t="s">
        <v>4185</v>
      </c>
    </row>
    <row r="208" spans="4:50">
      <c r="D208" t="s">
        <v>3028</v>
      </c>
      <c r="E208" t="s">
        <v>584</v>
      </c>
      <c r="F208">
        <v>38</v>
      </c>
      <c r="G208">
        <v>4</v>
      </c>
      <c r="H208" t="s">
        <v>3327</v>
      </c>
      <c r="I208" t="s">
        <v>4186</v>
      </c>
      <c r="J208" t="s">
        <v>4187</v>
      </c>
      <c r="K208">
        <v>66260</v>
      </c>
      <c r="L208" t="s">
        <v>85</v>
      </c>
      <c r="M208" t="s">
        <v>0</v>
      </c>
      <c r="N208" t="s">
        <v>3330</v>
      </c>
      <c r="O208" t="s">
        <v>3331</v>
      </c>
      <c r="P208" t="s">
        <v>1822</v>
      </c>
      <c r="Q208" t="s">
        <v>3332</v>
      </c>
      <c r="R208" t="s">
        <v>3330</v>
      </c>
      <c r="S208">
        <v>6700</v>
      </c>
      <c r="T208" t="s">
        <v>3333</v>
      </c>
      <c r="U208" t="s">
        <v>1817</v>
      </c>
      <c r="W208" t="s">
        <v>4188</v>
      </c>
      <c r="Y208" s="194">
        <v>1650</v>
      </c>
      <c r="AA208" s="194">
        <v>0</v>
      </c>
      <c r="AC208" s="194">
        <v>1650</v>
      </c>
      <c r="AD208" s="361">
        <f t="shared" si="6"/>
        <v>33125.730000000003</v>
      </c>
      <c r="AE208" s="194">
        <f>VLOOKUP(D208,'FACTURAS INGRESOS'!$I$487:$P$718,8,0)</f>
        <v>33779.129999999997</v>
      </c>
      <c r="AF208" s="194">
        <f t="shared" si="7"/>
        <v>-653.39999999999418</v>
      </c>
      <c r="AG208" t="s">
        <v>1820</v>
      </c>
      <c r="AH208" s="364">
        <v>20.0762</v>
      </c>
      <c r="AK208" s="194">
        <v>1650</v>
      </c>
      <c r="AV208">
        <v>1000000709182890</v>
      </c>
      <c r="AW208">
        <v>1000000701477000</v>
      </c>
      <c r="AX208" t="s">
        <v>4189</v>
      </c>
    </row>
    <row r="209" spans="4:50">
      <c r="D209" t="s">
        <v>3179</v>
      </c>
      <c r="E209" t="s">
        <v>584</v>
      </c>
      <c r="F209">
        <v>39</v>
      </c>
      <c r="G209">
        <v>4</v>
      </c>
      <c r="H209" t="s">
        <v>3327</v>
      </c>
      <c r="I209" t="s">
        <v>4190</v>
      </c>
      <c r="J209" t="s">
        <v>4191</v>
      </c>
      <c r="K209">
        <v>66260</v>
      </c>
      <c r="L209" t="s">
        <v>85</v>
      </c>
      <c r="M209" t="s">
        <v>0</v>
      </c>
      <c r="N209" t="s">
        <v>3330</v>
      </c>
      <c r="O209" t="s">
        <v>3442</v>
      </c>
      <c r="P209" t="s">
        <v>417</v>
      </c>
      <c r="Q209" t="s">
        <v>3332</v>
      </c>
      <c r="R209" t="s">
        <v>3330</v>
      </c>
      <c r="S209">
        <v>45777</v>
      </c>
      <c r="T209" t="s">
        <v>3333</v>
      </c>
      <c r="U209" t="s">
        <v>1817</v>
      </c>
      <c r="W209" t="s">
        <v>4192</v>
      </c>
      <c r="Y209" s="194">
        <v>20700</v>
      </c>
      <c r="AA209" s="194">
        <v>3312</v>
      </c>
      <c r="AC209" s="194">
        <v>24012</v>
      </c>
      <c r="AD209" s="194">
        <f t="shared" si="6"/>
        <v>20700</v>
      </c>
      <c r="AE209" s="194">
        <f>VLOOKUP(D209,'FACTURAS INGRESOS'!$I$487:$P$718,8,0)</f>
        <v>20700</v>
      </c>
      <c r="AF209" s="194">
        <f t="shared" si="7"/>
        <v>0</v>
      </c>
      <c r="AG209" t="s">
        <v>1828</v>
      </c>
      <c r="AH209" s="194">
        <v>1</v>
      </c>
      <c r="AM209" s="194">
        <v>3312</v>
      </c>
      <c r="AV209">
        <v>1000000709182890</v>
      </c>
      <c r="AW209">
        <v>1000000701477000</v>
      </c>
      <c r="AX209" t="s">
        <v>4193</v>
      </c>
    </row>
    <row r="210" spans="4:50">
      <c r="D210" t="s">
        <v>3228</v>
      </c>
      <c r="E210" t="s">
        <v>584</v>
      </c>
      <c r="F210">
        <v>40</v>
      </c>
      <c r="G210">
        <v>4</v>
      </c>
      <c r="H210" t="s">
        <v>3327</v>
      </c>
      <c r="I210" t="s">
        <v>4194</v>
      </c>
      <c r="J210" t="s">
        <v>4195</v>
      </c>
      <c r="K210">
        <v>66260</v>
      </c>
      <c r="L210" t="s">
        <v>85</v>
      </c>
      <c r="M210" t="s">
        <v>0</v>
      </c>
      <c r="N210" t="s">
        <v>3330</v>
      </c>
      <c r="O210" t="s">
        <v>4196</v>
      </c>
      <c r="P210" t="s">
        <v>3226</v>
      </c>
      <c r="Q210" t="s">
        <v>3332</v>
      </c>
      <c r="R210" t="s">
        <v>3330</v>
      </c>
      <c r="S210">
        <v>64430</v>
      </c>
      <c r="T210" t="s">
        <v>3333</v>
      </c>
      <c r="U210" t="s">
        <v>1817</v>
      </c>
      <c r="W210" t="s">
        <v>4197</v>
      </c>
      <c r="Y210" s="194">
        <v>3540</v>
      </c>
      <c r="AA210" s="194">
        <v>0</v>
      </c>
      <c r="AC210" s="194">
        <v>3540</v>
      </c>
      <c r="AD210" s="361">
        <f t="shared" si="6"/>
        <v>71069.748000000007</v>
      </c>
      <c r="AE210" s="194">
        <f>VLOOKUP(D210,'FACTURAS INGRESOS'!$I$487:$P$718,8,0)</f>
        <v>72471.59</v>
      </c>
      <c r="AF210" s="194">
        <f t="shared" si="7"/>
        <v>-1401.8419999999896</v>
      </c>
      <c r="AG210" t="s">
        <v>1820</v>
      </c>
      <c r="AH210" s="364">
        <v>20.0762</v>
      </c>
      <c r="AK210" s="194">
        <v>3540</v>
      </c>
      <c r="AV210">
        <v>1000000709182890</v>
      </c>
      <c r="AW210">
        <v>1000000701477000</v>
      </c>
      <c r="AX210" t="s">
        <v>4198</v>
      </c>
    </row>
    <row r="211" spans="4:50">
      <c r="D211" t="s">
        <v>4199</v>
      </c>
      <c r="E211" t="s">
        <v>584</v>
      </c>
      <c r="F211">
        <v>41</v>
      </c>
      <c r="G211">
        <v>4</v>
      </c>
      <c r="H211" t="s">
        <v>3327</v>
      </c>
      <c r="I211" t="s">
        <v>4200</v>
      </c>
      <c r="J211" t="s">
        <v>4201</v>
      </c>
      <c r="K211">
        <v>66260</v>
      </c>
      <c r="L211" t="s">
        <v>85</v>
      </c>
      <c r="M211" t="s">
        <v>0</v>
      </c>
      <c r="N211" t="s">
        <v>3330</v>
      </c>
      <c r="O211" t="s">
        <v>4202</v>
      </c>
      <c r="P211" t="s">
        <v>4203</v>
      </c>
      <c r="Q211" t="s">
        <v>3332</v>
      </c>
      <c r="R211" t="s">
        <v>3330</v>
      </c>
      <c r="S211">
        <v>45130</v>
      </c>
      <c r="T211" t="s">
        <v>3333</v>
      </c>
      <c r="U211" t="s">
        <v>1817</v>
      </c>
      <c r="W211" t="s">
        <v>4204</v>
      </c>
      <c r="Y211" s="194">
        <v>850</v>
      </c>
      <c r="AA211" s="194">
        <v>0</v>
      </c>
      <c r="AC211" s="194">
        <v>850</v>
      </c>
      <c r="AD211" s="363">
        <f t="shared" si="6"/>
        <v>17064.77</v>
      </c>
      <c r="AE211" s="194" t="e">
        <f>VLOOKUP(D211,'FACTURAS INGRESOS'!$I$487:$P$718,8,0)</f>
        <v>#N/A</v>
      </c>
      <c r="AF211" s="362" t="e">
        <f t="shared" si="7"/>
        <v>#N/A</v>
      </c>
      <c r="AG211" t="s">
        <v>1820</v>
      </c>
      <c r="AH211" s="194">
        <v>20.0762</v>
      </c>
      <c r="AK211" s="194">
        <v>850</v>
      </c>
      <c r="AV211">
        <v>1000000709182890</v>
      </c>
      <c r="AW211">
        <v>1000000701477000</v>
      </c>
      <c r="AX211" t="s">
        <v>4205</v>
      </c>
    </row>
    <row r="212" spans="4:50">
      <c r="D212" t="s">
        <v>3077</v>
      </c>
      <c r="E212" t="s">
        <v>584</v>
      </c>
      <c r="F212">
        <v>42</v>
      </c>
      <c r="G212">
        <v>4</v>
      </c>
      <c r="H212" t="s">
        <v>3327</v>
      </c>
      <c r="I212" t="s">
        <v>4206</v>
      </c>
      <c r="J212" t="s">
        <v>4207</v>
      </c>
      <c r="K212">
        <v>66260</v>
      </c>
      <c r="L212" t="s">
        <v>85</v>
      </c>
      <c r="M212" t="s">
        <v>0</v>
      </c>
      <c r="N212" t="s">
        <v>3330</v>
      </c>
      <c r="O212" t="s">
        <v>3380</v>
      </c>
      <c r="P212" t="s">
        <v>429</v>
      </c>
      <c r="Q212" t="s">
        <v>3332</v>
      </c>
      <c r="R212" t="s">
        <v>3330</v>
      </c>
      <c r="S212">
        <v>66260</v>
      </c>
      <c r="T212" t="s">
        <v>3333</v>
      </c>
      <c r="U212" t="s">
        <v>1817</v>
      </c>
      <c r="W212" t="s">
        <v>4208</v>
      </c>
      <c r="Y212" s="194">
        <v>2185</v>
      </c>
      <c r="AA212" s="194">
        <v>0</v>
      </c>
      <c r="AC212" s="194">
        <v>2185</v>
      </c>
      <c r="AD212" s="361">
        <f t="shared" si="6"/>
        <v>43858.631000000001</v>
      </c>
      <c r="AE212" s="194">
        <f>VLOOKUP(D212,'FACTURAS INGRESOS'!$I$487:$P$718,8,0)</f>
        <v>44731.76</v>
      </c>
      <c r="AF212" s="194">
        <f t="shared" si="7"/>
        <v>-873.12900000000081</v>
      </c>
      <c r="AG212" t="s">
        <v>1820</v>
      </c>
      <c r="AH212" s="364">
        <v>20.072600000000001</v>
      </c>
      <c r="AK212" s="194">
        <v>2185</v>
      </c>
      <c r="AV212">
        <v>1000000709182890</v>
      </c>
      <c r="AW212">
        <v>1000000701477000</v>
      </c>
      <c r="AX212" t="s">
        <v>4209</v>
      </c>
    </row>
    <row r="213" spans="4:50">
      <c r="D213" t="s">
        <v>2904</v>
      </c>
      <c r="E213" t="s">
        <v>584</v>
      </c>
      <c r="F213">
        <v>43</v>
      </c>
      <c r="G213">
        <v>4</v>
      </c>
      <c r="H213" t="s">
        <v>3327</v>
      </c>
      <c r="I213" t="s">
        <v>4210</v>
      </c>
      <c r="J213" t="s">
        <v>4211</v>
      </c>
      <c r="K213">
        <v>66260</v>
      </c>
      <c r="L213" t="s">
        <v>85</v>
      </c>
      <c r="M213" t="s">
        <v>0</v>
      </c>
      <c r="N213" t="s">
        <v>3330</v>
      </c>
      <c r="O213" t="s">
        <v>3331</v>
      </c>
      <c r="P213" t="s">
        <v>1822</v>
      </c>
      <c r="Q213" t="s">
        <v>3332</v>
      </c>
      <c r="R213" t="s">
        <v>3330</v>
      </c>
      <c r="S213">
        <v>6700</v>
      </c>
      <c r="T213" t="s">
        <v>3333</v>
      </c>
      <c r="U213" t="s">
        <v>1817</v>
      </c>
      <c r="W213" t="s">
        <v>4212</v>
      </c>
      <c r="Y213" s="194">
        <v>850</v>
      </c>
      <c r="AA213" s="194">
        <v>0</v>
      </c>
      <c r="AC213" s="194">
        <v>850</v>
      </c>
      <c r="AD213" s="361">
        <f t="shared" si="6"/>
        <v>17081.855</v>
      </c>
      <c r="AE213" s="194">
        <f>VLOOKUP(D213,'FACTURAS INGRESOS'!$I$487:$P$718,8,0)</f>
        <v>16848.36</v>
      </c>
      <c r="AF213" s="194">
        <f t="shared" si="7"/>
        <v>233.49499999999898</v>
      </c>
      <c r="AG213" t="s">
        <v>1820</v>
      </c>
      <c r="AH213" s="194">
        <v>20.096299999999999</v>
      </c>
      <c r="AK213" s="194">
        <v>850</v>
      </c>
      <c r="AV213">
        <v>1000000709182890</v>
      </c>
      <c r="AW213">
        <v>1000000701477000</v>
      </c>
      <c r="AX213" t="s">
        <v>4213</v>
      </c>
    </row>
    <row r="214" spans="4:50">
      <c r="D214" t="s">
        <v>3232</v>
      </c>
      <c r="E214" t="s">
        <v>584</v>
      </c>
      <c r="F214">
        <v>44</v>
      </c>
      <c r="G214">
        <v>4</v>
      </c>
      <c r="H214" t="s">
        <v>3327</v>
      </c>
      <c r="I214" t="s">
        <v>4214</v>
      </c>
      <c r="J214" t="s">
        <v>4215</v>
      </c>
      <c r="K214">
        <v>66260</v>
      </c>
      <c r="L214" t="s">
        <v>85</v>
      </c>
      <c r="M214" t="s">
        <v>0</v>
      </c>
      <c r="N214" t="s">
        <v>3330</v>
      </c>
      <c r="O214" t="s">
        <v>3366</v>
      </c>
      <c r="P214" t="s">
        <v>1825</v>
      </c>
      <c r="Q214" t="s">
        <v>3332</v>
      </c>
      <c r="R214" t="s">
        <v>3330</v>
      </c>
      <c r="S214">
        <v>3720</v>
      </c>
      <c r="T214" t="s">
        <v>3333</v>
      </c>
      <c r="U214" t="s">
        <v>1817</v>
      </c>
      <c r="W214" t="s">
        <v>4216</v>
      </c>
      <c r="Y214" s="194">
        <v>53800</v>
      </c>
      <c r="AA214" s="194">
        <v>8608</v>
      </c>
      <c r="AC214" s="194">
        <v>62408</v>
      </c>
      <c r="AD214" s="194">
        <f t="shared" si="6"/>
        <v>53800</v>
      </c>
      <c r="AE214" s="194">
        <f>VLOOKUP(D214,'FACTURAS INGRESOS'!$I$487:$P$718,8,0)</f>
        <v>53800</v>
      </c>
      <c r="AF214" s="194">
        <f t="shared" si="7"/>
        <v>0</v>
      </c>
      <c r="AG214" t="s">
        <v>1828</v>
      </c>
      <c r="AH214" s="194">
        <v>1</v>
      </c>
      <c r="AM214" s="194">
        <v>8608</v>
      </c>
      <c r="AV214">
        <v>1000000709182890</v>
      </c>
      <c r="AW214">
        <v>1000000701477000</v>
      </c>
      <c r="AX214" t="s">
        <v>4217</v>
      </c>
    </row>
    <row r="215" spans="4:50">
      <c r="D215" t="s">
        <v>3236</v>
      </c>
      <c r="E215" t="s">
        <v>584</v>
      </c>
      <c r="F215">
        <v>45</v>
      </c>
      <c r="G215">
        <v>4</v>
      </c>
      <c r="H215" t="s">
        <v>3327</v>
      </c>
      <c r="I215" t="s">
        <v>4218</v>
      </c>
      <c r="J215" t="s">
        <v>4219</v>
      </c>
      <c r="K215">
        <v>66260</v>
      </c>
      <c r="L215" t="s">
        <v>85</v>
      </c>
      <c r="M215" t="s">
        <v>0</v>
      </c>
      <c r="N215" t="s">
        <v>3330</v>
      </c>
      <c r="O215" t="s">
        <v>3338</v>
      </c>
      <c r="P215" t="s">
        <v>1833</v>
      </c>
      <c r="Q215" t="s">
        <v>3332</v>
      </c>
      <c r="R215" t="s">
        <v>3330</v>
      </c>
      <c r="S215">
        <v>6500</v>
      </c>
      <c r="T215" t="s">
        <v>3333</v>
      </c>
      <c r="U215" t="s">
        <v>1817</v>
      </c>
      <c r="W215" t="s">
        <v>4220</v>
      </c>
      <c r="Y215" s="194">
        <v>5000</v>
      </c>
      <c r="AA215" s="194">
        <v>800</v>
      </c>
      <c r="AC215" s="194">
        <v>5800</v>
      </c>
      <c r="AD215" s="194">
        <f t="shared" si="6"/>
        <v>5000</v>
      </c>
      <c r="AE215" s="194">
        <f>VLOOKUP(D215,'FACTURAS INGRESOS'!$I$487:$P$718,8,0)</f>
        <v>5000</v>
      </c>
      <c r="AF215" s="194">
        <f t="shared" si="7"/>
        <v>0</v>
      </c>
      <c r="AG215" t="s">
        <v>1828</v>
      </c>
      <c r="AH215" s="194">
        <v>1</v>
      </c>
      <c r="AM215" s="194">
        <v>800</v>
      </c>
      <c r="AV215">
        <v>1000000709182890</v>
      </c>
      <c r="AW215">
        <v>1000000701477000</v>
      </c>
      <c r="AX215" t="s">
        <v>4221</v>
      </c>
    </row>
    <row r="216" spans="4:50">
      <c r="D216" t="s">
        <v>3197</v>
      </c>
      <c r="E216" t="s">
        <v>584</v>
      </c>
      <c r="F216" s="365">
        <v>46</v>
      </c>
      <c r="G216">
        <v>4</v>
      </c>
      <c r="H216" t="s">
        <v>3327</v>
      </c>
      <c r="I216" t="s">
        <v>4222</v>
      </c>
      <c r="J216" t="s">
        <v>4223</v>
      </c>
      <c r="K216">
        <v>66260</v>
      </c>
      <c r="L216" t="s">
        <v>85</v>
      </c>
      <c r="M216" t="s">
        <v>0</v>
      </c>
      <c r="N216" t="s">
        <v>3330</v>
      </c>
      <c r="O216" t="s">
        <v>3398</v>
      </c>
      <c r="P216" t="s">
        <v>1843</v>
      </c>
      <c r="Q216" t="s">
        <v>3332</v>
      </c>
      <c r="R216" t="s">
        <v>3330</v>
      </c>
      <c r="S216">
        <v>45601</v>
      </c>
      <c r="T216" t="s">
        <v>3333</v>
      </c>
      <c r="U216" t="s">
        <v>1817</v>
      </c>
      <c r="W216" t="s">
        <v>4224</v>
      </c>
      <c r="Y216" s="194">
        <v>3420</v>
      </c>
      <c r="AA216" s="194">
        <v>0</v>
      </c>
      <c r="AC216" s="194">
        <v>3420</v>
      </c>
      <c r="AD216" s="194">
        <f t="shared" si="6"/>
        <v>68729.346000000005</v>
      </c>
      <c r="AE216" s="194">
        <f>VLOOKUP(D216,'FACTURAS INGRESOS'!$I$487:$P$718,8,0)</f>
        <v>67789.87</v>
      </c>
      <c r="AF216" s="194">
        <f t="shared" si="7"/>
        <v>939.47600000000966</v>
      </c>
      <c r="AG216" t="s">
        <v>1820</v>
      </c>
      <c r="AH216" s="194">
        <v>20.096299999999999</v>
      </c>
      <c r="AK216" s="194">
        <v>3420</v>
      </c>
      <c r="AV216">
        <v>1000000709182890</v>
      </c>
      <c r="AW216">
        <v>1000000701477000</v>
      </c>
      <c r="AX216" t="s">
        <v>4225</v>
      </c>
    </row>
    <row r="217" spans="4:50">
      <c r="D217" t="s">
        <v>3169</v>
      </c>
      <c r="E217" t="s">
        <v>584</v>
      </c>
      <c r="F217">
        <v>47</v>
      </c>
      <c r="G217">
        <v>4</v>
      </c>
      <c r="H217" t="s">
        <v>3327</v>
      </c>
      <c r="I217" t="s">
        <v>4226</v>
      </c>
      <c r="J217" t="s">
        <v>4227</v>
      </c>
      <c r="K217">
        <v>66260</v>
      </c>
      <c r="L217" t="s">
        <v>85</v>
      </c>
      <c r="M217" t="s">
        <v>0</v>
      </c>
      <c r="N217" t="s">
        <v>3330</v>
      </c>
      <c r="O217" t="s">
        <v>3398</v>
      </c>
      <c r="P217" t="s">
        <v>1843</v>
      </c>
      <c r="Q217" t="s">
        <v>3332</v>
      </c>
      <c r="R217" t="s">
        <v>3330</v>
      </c>
      <c r="S217">
        <v>45601</v>
      </c>
      <c r="T217" t="s">
        <v>3333</v>
      </c>
      <c r="U217" t="s">
        <v>1817</v>
      </c>
      <c r="W217" t="s">
        <v>4228</v>
      </c>
      <c r="Y217" s="194">
        <v>3340</v>
      </c>
      <c r="AA217" s="194">
        <v>0</v>
      </c>
      <c r="AC217" s="194">
        <v>3340</v>
      </c>
      <c r="AD217" s="361">
        <f t="shared" si="6"/>
        <v>67121.641999999993</v>
      </c>
      <c r="AE217" s="194">
        <f>VLOOKUP(D217,'FACTURAS INGRESOS'!$I$487:$P$718,8,0)</f>
        <v>66204.14</v>
      </c>
      <c r="AF217" s="194">
        <f t="shared" si="7"/>
        <v>917.50199999999313</v>
      </c>
      <c r="AG217" t="s">
        <v>1820</v>
      </c>
      <c r="AH217" s="194">
        <v>20.096299999999999</v>
      </c>
      <c r="AK217" s="194">
        <v>3340</v>
      </c>
      <c r="AV217">
        <v>1000000709182890</v>
      </c>
      <c r="AW217">
        <v>1000000701477000</v>
      </c>
      <c r="AX217" t="s">
        <v>4229</v>
      </c>
    </row>
    <row r="218" spans="4:50">
      <c r="D218" t="s">
        <v>2971</v>
      </c>
      <c r="E218" t="s">
        <v>584</v>
      </c>
      <c r="F218">
        <v>48</v>
      </c>
      <c r="G218">
        <v>4</v>
      </c>
      <c r="H218" t="s">
        <v>3327</v>
      </c>
      <c r="I218" t="s">
        <v>4230</v>
      </c>
      <c r="J218" t="s">
        <v>4231</v>
      </c>
      <c r="K218">
        <v>66260</v>
      </c>
      <c r="L218" t="s">
        <v>85</v>
      </c>
      <c r="M218" t="s">
        <v>0</v>
      </c>
      <c r="N218" t="s">
        <v>3330</v>
      </c>
      <c r="O218" t="s">
        <v>3424</v>
      </c>
      <c r="P218" t="s">
        <v>2969</v>
      </c>
      <c r="Q218" t="s">
        <v>3332</v>
      </c>
      <c r="R218" t="s">
        <v>3330</v>
      </c>
      <c r="S218">
        <v>32300</v>
      </c>
      <c r="T218" t="s">
        <v>3333</v>
      </c>
      <c r="U218" t="s">
        <v>1817</v>
      </c>
      <c r="W218" t="s">
        <v>4232</v>
      </c>
      <c r="Y218" s="194">
        <v>1300</v>
      </c>
      <c r="AA218" s="194">
        <v>0</v>
      </c>
      <c r="AC218" s="194">
        <v>1300</v>
      </c>
      <c r="AD218" s="194">
        <f t="shared" si="6"/>
        <v>26125.19</v>
      </c>
      <c r="AE218" s="194">
        <f>VLOOKUP(D218,'FACTURAS INGRESOS'!$I$487:$P$718,8,0)</f>
        <v>25768.080000000002</v>
      </c>
      <c r="AF218" s="194">
        <f t="shared" si="7"/>
        <v>357.10999999999694</v>
      </c>
      <c r="AG218" t="s">
        <v>1820</v>
      </c>
      <c r="AH218" s="194">
        <v>20.096299999999999</v>
      </c>
      <c r="AK218" s="194">
        <v>1300</v>
      </c>
      <c r="AV218">
        <v>1000000709182890</v>
      </c>
      <c r="AW218">
        <v>1000000701477000</v>
      </c>
      <c r="AX218" t="s">
        <v>4233</v>
      </c>
    </row>
    <row r="219" spans="4:50">
      <c r="D219" t="s">
        <v>2973</v>
      </c>
      <c r="E219" t="s">
        <v>584</v>
      </c>
      <c r="F219">
        <v>49</v>
      </c>
      <c r="G219">
        <v>4</v>
      </c>
      <c r="H219" t="s">
        <v>3327</v>
      </c>
      <c r="I219" t="s">
        <v>4234</v>
      </c>
      <c r="J219" t="s">
        <v>4235</v>
      </c>
      <c r="K219">
        <v>66260</v>
      </c>
      <c r="L219" t="s">
        <v>85</v>
      </c>
      <c r="M219" t="s">
        <v>0</v>
      </c>
      <c r="N219" t="s">
        <v>3330</v>
      </c>
      <c r="O219" t="s">
        <v>3424</v>
      </c>
      <c r="P219" t="s">
        <v>2969</v>
      </c>
      <c r="Q219" t="s">
        <v>3332</v>
      </c>
      <c r="R219" t="s">
        <v>3330</v>
      </c>
      <c r="S219">
        <v>32300</v>
      </c>
      <c r="T219" t="s">
        <v>3333</v>
      </c>
      <c r="U219" t="s">
        <v>1817</v>
      </c>
      <c r="W219" t="s">
        <v>4236</v>
      </c>
      <c r="Y219" s="194">
        <v>1300</v>
      </c>
      <c r="AA219" s="194">
        <v>0</v>
      </c>
      <c r="AC219" s="194">
        <v>1300</v>
      </c>
      <c r="AD219" s="361">
        <f t="shared" si="6"/>
        <v>26125.19</v>
      </c>
      <c r="AE219" s="194">
        <f>VLOOKUP(D219,'FACTURAS INGRESOS'!$I$487:$P$718,8,0)</f>
        <v>25768.080000000002</v>
      </c>
      <c r="AF219" s="194">
        <f t="shared" si="7"/>
        <v>357.10999999999694</v>
      </c>
      <c r="AG219" t="s">
        <v>1820</v>
      </c>
      <c r="AH219" s="194">
        <v>20.096299999999999</v>
      </c>
      <c r="AK219" s="194">
        <v>1300</v>
      </c>
      <c r="AV219">
        <v>1000000709182890</v>
      </c>
      <c r="AW219">
        <v>1000000701477000</v>
      </c>
      <c r="AX219" t="s">
        <v>4237</v>
      </c>
    </row>
    <row r="220" spans="4:50">
      <c r="D220" t="s">
        <v>3081</v>
      </c>
      <c r="E220" t="s">
        <v>584</v>
      </c>
      <c r="F220">
        <v>50</v>
      </c>
      <c r="G220">
        <v>4</v>
      </c>
      <c r="H220" t="s">
        <v>3327</v>
      </c>
      <c r="I220" t="s">
        <v>4238</v>
      </c>
      <c r="J220" t="s">
        <v>4239</v>
      </c>
      <c r="K220">
        <v>66260</v>
      </c>
      <c r="L220" t="s">
        <v>85</v>
      </c>
      <c r="M220" t="s">
        <v>0</v>
      </c>
      <c r="N220" t="s">
        <v>3330</v>
      </c>
      <c r="O220" t="s">
        <v>3928</v>
      </c>
      <c r="P220" t="s">
        <v>2305</v>
      </c>
      <c r="Q220" t="s">
        <v>3332</v>
      </c>
      <c r="R220" t="s">
        <v>3929</v>
      </c>
      <c r="S220">
        <v>66265</v>
      </c>
      <c r="T220" t="s">
        <v>3333</v>
      </c>
      <c r="U220" t="s">
        <v>1817</v>
      </c>
      <c r="W220" t="s">
        <v>4240</v>
      </c>
      <c r="Y220" s="194">
        <v>2300</v>
      </c>
      <c r="AA220" s="194">
        <v>0</v>
      </c>
      <c r="AC220" s="194">
        <v>2300</v>
      </c>
      <c r="AD220" s="361">
        <f t="shared" si="6"/>
        <v>46221.49</v>
      </c>
      <c r="AE220" s="194">
        <f>VLOOKUP(D220,'FACTURAS INGRESOS'!$I$487:$P$718,8,0)</f>
        <v>45589.68</v>
      </c>
      <c r="AF220" s="194">
        <f t="shared" si="7"/>
        <v>631.80999999999767</v>
      </c>
      <c r="AG220" t="s">
        <v>1820</v>
      </c>
      <c r="AH220" s="194">
        <v>20.096299999999999</v>
      </c>
      <c r="AK220" s="194">
        <v>2300</v>
      </c>
      <c r="AV220">
        <v>1000000709182890</v>
      </c>
      <c r="AW220">
        <v>1000000701477000</v>
      </c>
      <c r="AX220" t="s">
        <v>4241</v>
      </c>
    </row>
    <row r="221" spans="4:50">
      <c r="D221" t="s">
        <v>3067</v>
      </c>
      <c r="E221" t="s">
        <v>584</v>
      </c>
      <c r="F221">
        <v>51</v>
      </c>
      <c r="G221">
        <v>4</v>
      </c>
      <c r="H221" t="s">
        <v>3327</v>
      </c>
      <c r="I221" t="s">
        <v>4242</v>
      </c>
      <c r="J221" t="s">
        <v>4243</v>
      </c>
      <c r="K221">
        <v>66260</v>
      </c>
      <c r="L221" t="s">
        <v>85</v>
      </c>
      <c r="M221" t="s">
        <v>0</v>
      </c>
      <c r="N221" t="s">
        <v>3330</v>
      </c>
      <c r="O221" t="s">
        <v>3928</v>
      </c>
      <c r="P221" t="s">
        <v>2305</v>
      </c>
      <c r="Q221" t="s">
        <v>3332</v>
      </c>
      <c r="R221" t="s">
        <v>3929</v>
      </c>
      <c r="S221">
        <v>66265</v>
      </c>
      <c r="T221" t="s">
        <v>3333</v>
      </c>
      <c r="U221" t="s">
        <v>1817</v>
      </c>
      <c r="W221" t="s">
        <v>4244</v>
      </c>
      <c r="Y221" s="194">
        <v>2200</v>
      </c>
      <c r="AA221" s="194">
        <v>0</v>
      </c>
      <c r="AC221" s="194">
        <v>2200</v>
      </c>
      <c r="AD221" s="361">
        <f t="shared" si="6"/>
        <v>44211.86</v>
      </c>
      <c r="AE221" s="194">
        <f>VLOOKUP(D221,'FACTURAS INGRESOS'!$I$487:$P$718,8,0)</f>
        <v>43607.519999999997</v>
      </c>
      <c r="AF221" s="194">
        <f t="shared" si="7"/>
        <v>604.34000000000378</v>
      </c>
      <c r="AG221" t="s">
        <v>1820</v>
      </c>
      <c r="AH221" s="194">
        <v>20.096299999999999</v>
      </c>
      <c r="AK221" s="194">
        <v>2200</v>
      </c>
      <c r="AV221">
        <v>1000000709182890</v>
      </c>
      <c r="AW221">
        <v>1000000701477000</v>
      </c>
      <c r="AX221" t="s">
        <v>4245</v>
      </c>
    </row>
    <row r="222" spans="4:50">
      <c r="D222" t="s">
        <v>3254</v>
      </c>
      <c r="E222" t="s">
        <v>3462</v>
      </c>
      <c r="F222">
        <v>967</v>
      </c>
      <c r="G222">
        <v>4</v>
      </c>
      <c r="H222" t="s">
        <v>3327</v>
      </c>
      <c r="I222" t="s">
        <v>4246</v>
      </c>
      <c r="J222" t="s">
        <v>4247</v>
      </c>
      <c r="K222">
        <v>66260</v>
      </c>
      <c r="L222" t="s">
        <v>85</v>
      </c>
      <c r="M222" t="s">
        <v>0</v>
      </c>
      <c r="N222" t="s">
        <v>3330</v>
      </c>
      <c r="O222" t="s">
        <v>3465</v>
      </c>
      <c r="P222" t="s">
        <v>425</v>
      </c>
      <c r="Q222" t="s">
        <v>3332</v>
      </c>
      <c r="R222" t="s">
        <v>3330</v>
      </c>
      <c r="S222">
        <v>72710</v>
      </c>
      <c r="T222" t="s">
        <v>3333</v>
      </c>
      <c r="U222" t="s">
        <v>1817</v>
      </c>
      <c r="W222" t="s">
        <v>4248</v>
      </c>
      <c r="Y222" s="194">
        <v>5050</v>
      </c>
      <c r="AA222" s="194">
        <v>0</v>
      </c>
      <c r="AC222" s="194">
        <v>5050</v>
      </c>
      <c r="AD222" s="194">
        <f t="shared" si="6"/>
        <v>102925.06</v>
      </c>
      <c r="AE222" s="194">
        <f>VLOOKUP(D222,'FACTURAS INGRESOS'!$I$487:$P$718,8,0)</f>
        <v>101486.32</v>
      </c>
      <c r="AF222" s="194">
        <f t="shared" si="7"/>
        <v>1438.7399999999907</v>
      </c>
      <c r="AG222" t="s">
        <v>1820</v>
      </c>
      <c r="AH222" s="194">
        <v>20.3812</v>
      </c>
      <c r="AK222" s="194">
        <v>5050</v>
      </c>
      <c r="AV222">
        <v>1000000709182890</v>
      </c>
      <c r="AW222">
        <v>1000000701477000</v>
      </c>
      <c r="AX222" t="s">
        <v>4249</v>
      </c>
    </row>
    <row r="223" spans="4:50">
      <c r="D223" t="s">
        <v>2911</v>
      </c>
      <c r="E223" t="s">
        <v>584</v>
      </c>
      <c r="F223">
        <v>52</v>
      </c>
      <c r="G223">
        <v>4</v>
      </c>
      <c r="H223" t="s">
        <v>3327</v>
      </c>
      <c r="I223" t="s">
        <v>4250</v>
      </c>
      <c r="J223" t="s">
        <v>4251</v>
      </c>
      <c r="K223">
        <v>66260</v>
      </c>
      <c r="L223" t="s">
        <v>85</v>
      </c>
      <c r="M223" t="s">
        <v>0</v>
      </c>
      <c r="N223" t="s">
        <v>3330</v>
      </c>
      <c r="O223" t="s">
        <v>3523</v>
      </c>
      <c r="P223" t="s">
        <v>2223</v>
      </c>
      <c r="Q223" t="s">
        <v>3524</v>
      </c>
      <c r="R223" t="s">
        <v>3525</v>
      </c>
      <c r="S223">
        <v>66260</v>
      </c>
      <c r="T223" t="s">
        <v>3333</v>
      </c>
      <c r="U223" t="s">
        <v>1817</v>
      </c>
      <c r="W223" t="s">
        <v>4252</v>
      </c>
      <c r="Y223" s="194">
        <v>850</v>
      </c>
      <c r="AA223" s="194">
        <v>0</v>
      </c>
      <c r="AC223" s="194">
        <v>850</v>
      </c>
      <c r="AD223" s="194">
        <f t="shared" si="6"/>
        <v>17270.47</v>
      </c>
      <c r="AE223" s="194">
        <f>VLOOKUP(D223,'FACTURAS INGRESOS'!$I$487:$P$718,8,0)</f>
        <v>17081.86</v>
      </c>
      <c r="AF223" s="194">
        <f t="shared" si="7"/>
        <v>188.61000000000058</v>
      </c>
      <c r="AG223" t="s">
        <v>1820</v>
      </c>
      <c r="AH223" s="194">
        <v>20.318200000000001</v>
      </c>
      <c r="AK223" s="194">
        <v>850</v>
      </c>
      <c r="AV223">
        <v>1000000709182890</v>
      </c>
      <c r="AW223">
        <v>1000000701477000</v>
      </c>
      <c r="AX223" t="s">
        <v>4253</v>
      </c>
    </row>
    <row r="224" spans="4:50">
      <c r="D224" t="s">
        <v>3248</v>
      </c>
      <c r="E224" t="s">
        <v>584</v>
      </c>
      <c r="F224">
        <v>53</v>
      </c>
      <c r="G224">
        <v>4</v>
      </c>
      <c r="H224" t="s">
        <v>3327</v>
      </c>
      <c r="I224" t="s">
        <v>4254</v>
      </c>
      <c r="J224" t="s">
        <v>4255</v>
      </c>
      <c r="K224">
        <v>66260</v>
      </c>
      <c r="L224" t="s">
        <v>85</v>
      </c>
      <c r="M224" t="s">
        <v>0</v>
      </c>
      <c r="N224" t="s">
        <v>3330</v>
      </c>
      <c r="O224" t="s">
        <v>3338</v>
      </c>
      <c r="P224" t="s">
        <v>1833</v>
      </c>
      <c r="Q224" t="s">
        <v>3332</v>
      </c>
      <c r="R224" t="s">
        <v>3330</v>
      </c>
      <c r="S224">
        <v>6500</v>
      </c>
      <c r="T224" t="s">
        <v>3333</v>
      </c>
      <c r="U224" t="s">
        <v>1817</v>
      </c>
      <c r="W224" t="s">
        <v>4256</v>
      </c>
      <c r="Y224" s="194">
        <v>15000</v>
      </c>
      <c r="AA224" s="194">
        <v>2400</v>
      </c>
      <c r="AC224" s="194">
        <v>17400</v>
      </c>
      <c r="AD224" s="194">
        <f t="shared" si="6"/>
        <v>15000</v>
      </c>
      <c r="AE224" s="194">
        <f>VLOOKUP(D224,'FACTURAS INGRESOS'!$I$487:$P$718,8,0)</f>
        <v>15000</v>
      </c>
      <c r="AF224" s="194">
        <f t="shared" si="7"/>
        <v>0</v>
      </c>
      <c r="AG224" t="s">
        <v>1828</v>
      </c>
      <c r="AH224" s="194">
        <v>1</v>
      </c>
      <c r="AM224" s="194">
        <v>2400</v>
      </c>
      <c r="AV224">
        <v>1000000709182890</v>
      </c>
      <c r="AW224">
        <v>1000000701477000</v>
      </c>
      <c r="AX224" t="s">
        <v>4257</v>
      </c>
    </row>
    <row r="225" spans="4:50">
      <c r="D225" t="s">
        <v>3215</v>
      </c>
      <c r="E225" t="s">
        <v>584</v>
      </c>
      <c r="F225">
        <v>54</v>
      </c>
      <c r="G225">
        <v>4</v>
      </c>
      <c r="H225" t="s">
        <v>3327</v>
      </c>
      <c r="I225" t="s">
        <v>4258</v>
      </c>
      <c r="J225" t="s">
        <v>4259</v>
      </c>
      <c r="K225">
        <v>66260</v>
      </c>
      <c r="L225" t="s">
        <v>85</v>
      </c>
      <c r="M225" t="s">
        <v>0</v>
      </c>
      <c r="N225" t="s">
        <v>3330</v>
      </c>
      <c r="O225" t="s">
        <v>3398</v>
      </c>
      <c r="P225" t="s">
        <v>1843</v>
      </c>
      <c r="Q225" t="s">
        <v>3332</v>
      </c>
      <c r="R225" t="s">
        <v>3330</v>
      </c>
      <c r="S225">
        <v>45601</v>
      </c>
      <c r="T225" t="s">
        <v>3333</v>
      </c>
      <c r="U225" t="s">
        <v>1817</v>
      </c>
      <c r="W225" t="s">
        <v>4260</v>
      </c>
      <c r="Y225" s="194">
        <v>3500</v>
      </c>
      <c r="AA225" s="194">
        <v>0</v>
      </c>
      <c r="AC225" s="194">
        <v>3500</v>
      </c>
      <c r="AD225" s="361">
        <f t="shared" si="6"/>
        <v>71113.7</v>
      </c>
      <c r="AE225" s="194">
        <f>VLOOKUP(D225,'FACTURAS INGRESOS'!$I$487:$P$718,8,0)</f>
        <v>70337.05</v>
      </c>
      <c r="AF225" s="194">
        <f t="shared" si="7"/>
        <v>776.64999999999418</v>
      </c>
      <c r="AG225" t="s">
        <v>1820</v>
      </c>
      <c r="AH225" s="194">
        <v>20.318200000000001</v>
      </c>
      <c r="AK225" s="194">
        <v>3500</v>
      </c>
      <c r="AV225">
        <v>1000000709182890</v>
      </c>
      <c r="AW225">
        <v>1000000701477000</v>
      </c>
      <c r="AX225" t="s">
        <v>4261</v>
      </c>
    </row>
    <row r="226" spans="4:50">
      <c r="D226" t="s">
        <v>3153</v>
      </c>
      <c r="E226" t="s">
        <v>584</v>
      </c>
      <c r="F226">
        <v>55</v>
      </c>
      <c r="G226">
        <v>4</v>
      </c>
      <c r="H226" t="s">
        <v>3327</v>
      </c>
      <c r="I226" t="s">
        <v>4262</v>
      </c>
      <c r="J226" t="s">
        <v>4263</v>
      </c>
      <c r="K226">
        <v>66260</v>
      </c>
      <c r="L226" t="s">
        <v>85</v>
      </c>
      <c r="M226" t="s">
        <v>0</v>
      </c>
      <c r="N226" t="s">
        <v>3330</v>
      </c>
      <c r="O226" t="s">
        <v>3429</v>
      </c>
      <c r="P226" t="s">
        <v>1862</v>
      </c>
      <c r="Q226" t="s">
        <v>3332</v>
      </c>
      <c r="R226" t="s">
        <v>3330</v>
      </c>
      <c r="S226">
        <v>37564</v>
      </c>
      <c r="T226" t="s">
        <v>3333</v>
      </c>
      <c r="U226" t="s">
        <v>1817</v>
      </c>
      <c r="W226" t="s">
        <v>4264</v>
      </c>
      <c r="Y226" s="194">
        <v>3190</v>
      </c>
      <c r="AA226" s="194">
        <v>0</v>
      </c>
      <c r="AC226" s="194">
        <v>3190</v>
      </c>
      <c r="AD226" s="361">
        <f t="shared" si="6"/>
        <v>64815.058000000005</v>
      </c>
      <c r="AE226" s="194">
        <f>VLOOKUP(D226,'FACTURAS INGRESOS'!$I$487:$P$718,8,0)</f>
        <v>64107.199999999997</v>
      </c>
      <c r="AF226" s="194">
        <f t="shared" si="7"/>
        <v>707.85800000000745</v>
      </c>
      <c r="AG226" t="s">
        <v>1820</v>
      </c>
      <c r="AH226" s="194">
        <v>20.318200000000001</v>
      </c>
      <c r="AK226" s="194">
        <v>3190</v>
      </c>
      <c r="AV226">
        <v>1000000709182890</v>
      </c>
      <c r="AW226">
        <v>1000000701477000</v>
      </c>
      <c r="AX226" t="s">
        <v>4265</v>
      </c>
    </row>
    <row r="227" spans="4:50">
      <c r="D227" t="s">
        <v>4266</v>
      </c>
      <c r="E227" t="s">
        <v>584</v>
      </c>
      <c r="F227">
        <v>56</v>
      </c>
      <c r="G227">
        <v>4</v>
      </c>
      <c r="H227" t="s">
        <v>3327</v>
      </c>
      <c r="I227" t="s">
        <v>4267</v>
      </c>
      <c r="J227" t="s">
        <v>4268</v>
      </c>
      <c r="K227">
        <v>66260</v>
      </c>
      <c r="L227" t="s">
        <v>85</v>
      </c>
      <c r="M227" t="s">
        <v>0</v>
      </c>
      <c r="N227" t="s">
        <v>3330</v>
      </c>
      <c r="O227" t="s">
        <v>4202</v>
      </c>
      <c r="P227" t="s">
        <v>4203</v>
      </c>
      <c r="Q227" t="s">
        <v>3332</v>
      </c>
      <c r="R227" t="s">
        <v>3330</v>
      </c>
      <c r="S227">
        <v>45130</v>
      </c>
      <c r="T227" t="s">
        <v>3333</v>
      </c>
      <c r="U227" t="s">
        <v>1817</v>
      </c>
      <c r="W227" t="s">
        <v>4269</v>
      </c>
      <c r="Y227" s="194">
        <v>3750</v>
      </c>
      <c r="AA227" s="194">
        <v>0</v>
      </c>
      <c r="AC227" s="194">
        <v>3750</v>
      </c>
      <c r="AD227" s="363">
        <f t="shared" si="6"/>
        <v>76501.125</v>
      </c>
      <c r="AE227" s="194" t="e">
        <f>VLOOKUP(D227,'FACTURAS INGRESOS'!$I$487:$P$718,8,0)</f>
        <v>#N/A</v>
      </c>
      <c r="AF227" s="362" t="e">
        <f t="shared" si="7"/>
        <v>#N/A</v>
      </c>
      <c r="AG227" t="s">
        <v>1820</v>
      </c>
      <c r="AH227" s="194">
        <v>20.400300000000001</v>
      </c>
      <c r="AK227" s="194">
        <v>3750</v>
      </c>
      <c r="AV227">
        <v>1000000709182890</v>
      </c>
      <c r="AW227">
        <v>1000000701477000</v>
      </c>
      <c r="AX227" t="s">
        <v>4270</v>
      </c>
    </row>
    <row r="228" spans="4:50">
      <c r="D228" t="s">
        <v>3274</v>
      </c>
      <c r="E228" t="s">
        <v>584</v>
      </c>
      <c r="F228">
        <v>57</v>
      </c>
      <c r="G228">
        <v>4</v>
      </c>
      <c r="H228" t="s">
        <v>3327</v>
      </c>
      <c r="I228" t="s">
        <v>4271</v>
      </c>
      <c r="J228" t="s">
        <v>4272</v>
      </c>
      <c r="K228">
        <v>66260</v>
      </c>
      <c r="L228" t="s">
        <v>85</v>
      </c>
      <c r="M228" t="s">
        <v>0</v>
      </c>
      <c r="N228" t="s">
        <v>3330</v>
      </c>
      <c r="O228" t="s">
        <v>3447</v>
      </c>
      <c r="P228" t="s">
        <v>1910</v>
      </c>
      <c r="Q228" t="s">
        <v>3332</v>
      </c>
      <c r="R228" t="s">
        <v>3330</v>
      </c>
      <c r="S228">
        <v>44300</v>
      </c>
      <c r="T228" t="s">
        <v>3333</v>
      </c>
      <c r="U228" t="s">
        <v>1817</v>
      </c>
      <c r="W228" t="s">
        <v>4273</v>
      </c>
      <c r="Y228" s="194">
        <v>7750</v>
      </c>
      <c r="AA228" s="194">
        <v>0</v>
      </c>
      <c r="AC228" s="194">
        <v>7750</v>
      </c>
      <c r="AD228" s="361">
        <f t="shared" si="6"/>
        <v>158102.32500000001</v>
      </c>
      <c r="AE228" s="194">
        <f>VLOOKUP(D228,'FACTURAS INGRESOS'!$I$487:$P$718,8,0)</f>
        <v>157466.04999999999</v>
      </c>
      <c r="AF228" s="194">
        <f t="shared" si="7"/>
        <v>636.27500000002328</v>
      </c>
      <c r="AG228" t="s">
        <v>1820</v>
      </c>
      <c r="AH228" s="194">
        <v>20.400300000000001</v>
      </c>
      <c r="AK228" s="194">
        <v>7750</v>
      </c>
      <c r="AV228">
        <v>1000000709182890</v>
      </c>
      <c r="AW228">
        <v>1000000701477000</v>
      </c>
      <c r="AX228" t="s">
        <v>4274</v>
      </c>
    </row>
    <row r="229" spans="4:50">
      <c r="D229" t="s">
        <v>3260</v>
      </c>
      <c r="E229" t="s">
        <v>584</v>
      </c>
      <c r="F229">
        <v>58</v>
      </c>
      <c r="G229">
        <v>4</v>
      </c>
      <c r="H229" t="s">
        <v>3327</v>
      </c>
      <c r="I229" t="s">
        <v>4275</v>
      </c>
      <c r="J229" t="s">
        <v>4276</v>
      </c>
      <c r="K229">
        <v>66260</v>
      </c>
      <c r="L229" t="s">
        <v>85</v>
      </c>
      <c r="M229" t="s">
        <v>0</v>
      </c>
      <c r="N229" t="s">
        <v>3330</v>
      </c>
      <c r="O229" t="s">
        <v>3447</v>
      </c>
      <c r="P229" t="s">
        <v>1910</v>
      </c>
      <c r="Q229" t="s">
        <v>3332</v>
      </c>
      <c r="R229" t="s">
        <v>3330</v>
      </c>
      <c r="S229">
        <v>44300</v>
      </c>
      <c r="T229" t="s">
        <v>3333</v>
      </c>
      <c r="U229" t="s">
        <v>1817</v>
      </c>
      <c r="W229" t="s">
        <v>4277</v>
      </c>
      <c r="Y229" s="194">
        <v>5750</v>
      </c>
      <c r="AA229" s="194">
        <v>0</v>
      </c>
      <c r="AC229" s="194">
        <v>5750</v>
      </c>
      <c r="AD229" s="361">
        <f t="shared" si="6"/>
        <v>117301.72500000001</v>
      </c>
      <c r="AE229" s="194">
        <f>VLOOKUP(D229,'FACTURAS INGRESOS'!$I$487:$P$718,8,0)</f>
        <v>116829.65</v>
      </c>
      <c r="AF229" s="194">
        <f t="shared" si="7"/>
        <v>472.07500000001164</v>
      </c>
      <c r="AG229" t="s">
        <v>1820</v>
      </c>
      <c r="AH229" s="194">
        <v>20.400300000000001</v>
      </c>
      <c r="AK229" s="194">
        <v>5750</v>
      </c>
      <c r="AV229">
        <v>1000000709182890</v>
      </c>
      <c r="AW229">
        <v>1000000701477000</v>
      </c>
      <c r="AX229" t="s">
        <v>4278</v>
      </c>
    </row>
    <row r="230" spans="4:50">
      <c r="D230" t="s">
        <v>3159</v>
      </c>
      <c r="E230" t="s">
        <v>584</v>
      </c>
      <c r="F230">
        <v>59</v>
      </c>
      <c r="G230">
        <v>4</v>
      </c>
      <c r="H230" t="s">
        <v>3327</v>
      </c>
      <c r="I230" t="s">
        <v>4279</v>
      </c>
      <c r="J230" t="s">
        <v>4280</v>
      </c>
      <c r="K230">
        <v>66260</v>
      </c>
      <c r="L230" t="s">
        <v>85</v>
      </c>
      <c r="M230" t="s">
        <v>0</v>
      </c>
      <c r="N230" t="s">
        <v>3330</v>
      </c>
      <c r="O230" t="s">
        <v>3380</v>
      </c>
      <c r="P230" t="s">
        <v>429</v>
      </c>
      <c r="Q230" t="s">
        <v>3332</v>
      </c>
      <c r="R230" t="s">
        <v>3330</v>
      </c>
      <c r="S230">
        <v>66260</v>
      </c>
      <c r="T230" t="s">
        <v>3333</v>
      </c>
      <c r="U230" t="s">
        <v>1817</v>
      </c>
      <c r="W230" t="s">
        <v>4281</v>
      </c>
      <c r="Y230" s="194">
        <v>3200</v>
      </c>
      <c r="AA230" s="194">
        <v>0</v>
      </c>
      <c r="AC230" s="194">
        <v>3200</v>
      </c>
      <c r="AD230" s="361">
        <f t="shared" si="6"/>
        <v>65280.960000000006</v>
      </c>
      <c r="AE230" s="194">
        <f>VLOOKUP(D230,'FACTURAS INGRESOS'!$I$487:$P$718,8,0)</f>
        <v>65018.239999999998</v>
      </c>
      <c r="AF230" s="194">
        <f t="shared" si="7"/>
        <v>262.72000000000844</v>
      </c>
      <c r="AG230" t="s">
        <v>1820</v>
      </c>
      <c r="AH230" s="194">
        <v>20.400300000000001</v>
      </c>
      <c r="AK230" s="194">
        <v>3200</v>
      </c>
      <c r="AV230">
        <v>1000000709182890</v>
      </c>
      <c r="AW230">
        <v>1000000701477000</v>
      </c>
      <c r="AX230" t="s">
        <v>4282</v>
      </c>
    </row>
    <row r="231" spans="4:50">
      <c r="D231" t="s">
        <v>2984</v>
      </c>
      <c r="E231" t="s">
        <v>584</v>
      </c>
      <c r="F231">
        <v>60</v>
      </c>
      <c r="G231">
        <v>4</v>
      </c>
      <c r="H231" t="s">
        <v>3327</v>
      </c>
      <c r="I231" t="s">
        <v>4283</v>
      </c>
      <c r="J231" t="s">
        <v>4284</v>
      </c>
      <c r="K231">
        <v>66260</v>
      </c>
      <c r="L231" t="s">
        <v>85</v>
      </c>
      <c r="M231" t="s">
        <v>0</v>
      </c>
      <c r="N231" t="s">
        <v>3330</v>
      </c>
      <c r="O231" t="s">
        <v>3380</v>
      </c>
      <c r="P231" t="s">
        <v>429</v>
      </c>
      <c r="Q231" t="s">
        <v>3332</v>
      </c>
      <c r="R231" t="s">
        <v>3330</v>
      </c>
      <c r="S231">
        <v>66260</v>
      </c>
      <c r="T231" t="s">
        <v>3333</v>
      </c>
      <c r="U231" t="s">
        <v>1817</v>
      </c>
      <c r="W231" t="s">
        <v>4285</v>
      </c>
      <c r="Y231" s="194">
        <v>1315</v>
      </c>
      <c r="AA231" s="194">
        <v>0</v>
      </c>
      <c r="AC231" s="194">
        <v>1315</v>
      </c>
      <c r="AD231" s="361">
        <f t="shared" si="6"/>
        <v>26826.394500000002</v>
      </c>
      <c r="AE231" s="194">
        <f>VLOOKUP(D231,'FACTURAS INGRESOS'!$I$487:$P$718,8,0)</f>
        <v>26718.43</v>
      </c>
      <c r="AF231" s="194">
        <f t="shared" si="7"/>
        <v>107.96450000000186</v>
      </c>
      <c r="AG231" t="s">
        <v>1820</v>
      </c>
      <c r="AH231" s="194">
        <v>20.400300000000001</v>
      </c>
      <c r="AK231" s="194">
        <v>1315</v>
      </c>
      <c r="AV231">
        <v>1000000709182890</v>
      </c>
      <c r="AW231">
        <v>1000000701477000</v>
      </c>
      <c r="AX231" t="s">
        <v>4286</v>
      </c>
    </row>
    <row r="232" spans="4:50">
      <c r="D232" t="s">
        <v>3014</v>
      </c>
      <c r="E232" t="s">
        <v>584</v>
      </c>
      <c r="F232">
        <v>61</v>
      </c>
      <c r="G232">
        <v>4</v>
      </c>
      <c r="H232" t="s">
        <v>3327</v>
      </c>
      <c r="I232" t="s">
        <v>4287</v>
      </c>
      <c r="J232" t="s">
        <v>4288</v>
      </c>
      <c r="K232">
        <v>66260</v>
      </c>
      <c r="L232" t="s">
        <v>85</v>
      </c>
      <c r="M232" t="s">
        <v>0</v>
      </c>
      <c r="N232" t="s">
        <v>3330</v>
      </c>
      <c r="O232" t="s">
        <v>3380</v>
      </c>
      <c r="P232" t="s">
        <v>429</v>
      </c>
      <c r="Q232" t="s">
        <v>3332</v>
      </c>
      <c r="R232" t="s">
        <v>3330</v>
      </c>
      <c r="S232">
        <v>66260</v>
      </c>
      <c r="T232" t="s">
        <v>3333</v>
      </c>
      <c r="U232" t="s">
        <v>1817</v>
      </c>
      <c r="W232" t="s">
        <v>4289</v>
      </c>
      <c r="Y232" s="194">
        <v>1560</v>
      </c>
      <c r="AA232" s="194">
        <v>0</v>
      </c>
      <c r="AC232" s="194">
        <v>1560</v>
      </c>
      <c r="AD232" s="361">
        <f t="shared" si="6"/>
        <v>31824.468000000001</v>
      </c>
      <c r="AE232" s="194">
        <f>VLOOKUP(D232,'FACTURAS INGRESOS'!$I$487:$P$718,8,0)</f>
        <v>31696.39</v>
      </c>
      <c r="AF232" s="194">
        <f t="shared" si="7"/>
        <v>128.07800000000134</v>
      </c>
      <c r="AG232" t="s">
        <v>1820</v>
      </c>
      <c r="AH232" s="194">
        <v>20.400300000000001</v>
      </c>
      <c r="AK232" s="194">
        <v>1560</v>
      </c>
      <c r="AV232">
        <v>1000000709182890</v>
      </c>
      <c r="AW232">
        <v>1000000701477000</v>
      </c>
      <c r="AX232" t="s">
        <v>4290</v>
      </c>
    </row>
    <row r="233" spans="4:50">
      <c r="D233" t="s">
        <v>3266</v>
      </c>
      <c r="E233" t="s">
        <v>584</v>
      </c>
      <c r="F233">
        <v>62</v>
      </c>
      <c r="G233">
        <v>4</v>
      </c>
      <c r="H233" t="s">
        <v>3327</v>
      </c>
      <c r="I233" t="s">
        <v>4291</v>
      </c>
      <c r="J233" t="s">
        <v>4292</v>
      </c>
      <c r="K233">
        <v>66260</v>
      </c>
      <c r="L233" t="s">
        <v>85</v>
      </c>
      <c r="M233" t="s">
        <v>0</v>
      </c>
      <c r="N233" t="s">
        <v>3330</v>
      </c>
      <c r="O233" t="s">
        <v>3338</v>
      </c>
      <c r="P233" t="s">
        <v>1833</v>
      </c>
      <c r="Q233" t="s">
        <v>3332</v>
      </c>
      <c r="R233" t="s">
        <v>3330</v>
      </c>
      <c r="S233">
        <v>6500</v>
      </c>
      <c r="T233" t="s">
        <v>3333</v>
      </c>
      <c r="U233" t="s">
        <v>1817</v>
      </c>
      <c r="W233" t="s">
        <v>4293</v>
      </c>
      <c r="Y233" s="194">
        <v>28500</v>
      </c>
      <c r="AA233" s="194">
        <v>4560</v>
      </c>
      <c r="AC233" s="194">
        <v>33060</v>
      </c>
      <c r="AD233" s="194">
        <f t="shared" si="6"/>
        <v>28500</v>
      </c>
      <c r="AE233" s="194">
        <f>VLOOKUP(D233,'FACTURAS INGRESOS'!$I$487:$P$718,8,0)</f>
        <v>28500</v>
      </c>
      <c r="AF233" s="194">
        <f t="shared" si="7"/>
        <v>0</v>
      </c>
      <c r="AG233" t="s">
        <v>1828</v>
      </c>
      <c r="AH233" s="194">
        <v>1</v>
      </c>
      <c r="AM233" s="194">
        <v>4560</v>
      </c>
      <c r="AV233">
        <v>1000000709182890</v>
      </c>
      <c r="AW233">
        <v>1000000701477000</v>
      </c>
      <c r="AX233" t="s">
        <v>4294</v>
      </c>
    </row>
    <row r="234" spans="4:50">
      <c r="D234" t="s">
        <v>3258</v>
      </c>
      <c r="E234" t="s">
        <v>584</v>
      </c>
      <c r="F234">
        <v>63</v>
      </c>
      <c r="G234">
        <v>4</v>
      </c>
      <c r="H234" t="s">
        <v>3327</v>
      </c>
      <c r="I234" t="s">
        <v>4295</v>
      </c>
      <c r="J234" t="s">
        <v>4296</v>
      </c>
      <c r="K234">
        <v>66260</v>
      </c>
      <c r="L234" t="s">
        <v>85</v>
      </c>
      <c r="M234" t="s">
        <v>0</v>
      </c>
      <c r="N234" t="s">
        <v>3330</v>
      </c>
      <c r="O234" t="s">
        <v>3338</v>
      </c>
      <c r="P234" t="s">
        <v>1833</v>
      </c>
      <c r="Q234" t="s">
        <v>3332</v>
      </c>
      <c r="R234" t="s">
        <v>3330</v>
      </c>
      <c r="S234">
        <v>6500</v>
      </c>
      <c r="T234" t="s">
        <v>3333</v>
      </c>
      <c r="U234" t="s">
        <v>1817</v>
      </c>
      <c r="W234" t="s">
        <v>4297</v>
      </c>
      <c r="Y234" s="194">
        <v>17500</v>
      </c>
      <c r="AA234" s="194">
        <v>2800</v>
      </c>
      <c r="AC234" s="194">
        <v>20300</v>
      </c>
      <c r="AD234" s="194">
        <f t="shared" si="6"/>
        <v>17500</v>
      </c>
      <c r="AE234" s="194">
        <f>VLOOKUP(D234,'FACTURAS INGRESOS'!$I$487:$P$718,8,0)</f>
        <v>17500</v>
      </c>
      <c r="AF234" s="194">
        <f t="shared" si="7"/>
        <v>0</v>
      </c>
      <c r="AG234" t="s">
        <v>1828</v>
      </c>
      <c r="AH234" s="194">
        <v>1</v>
      </c>
      <c r="AM234" s="194">
        <v>2800</v>
      </c>
      <c r="AV234">
        <v>1000000709182890</v>
      </c>
      <c r="AW234">
        <v>1000000701477000</v>
      </c>
      <c r="AX234" t="s">
        <v>4298</v>
      </c>
    </row>
    <row r="235" spans="4:50">
      <c r="D235" t="s">
        <v>3234</v>
      </c>
      <c r="E235" t="s">
        <v>584</v>
      </c>
      <c r="F235">
        <v>64</v>
      </c>
      <c r="G235">
        <v>4</v>
      </c>
      <c r="H235" t="s">
        <v>3327</v>
      </c>
      <c r="I235" t="s">
        <v>4299</v>
      </c>
      <c r="J235" t="s">
        <v>4299</v>
      </c>
      <c r="K235">
        <v>66260</v>
      </c>
      <c r="L235" t="s">
        <v>85</v>
      </c>
      <c r="M235" t="s">
        <v>0</v>
      </c>
      <c r="N235" t="s">
        <v>3330</v>
      </c>
      <c r="O235" t="s">
        <v>3398</v>
      </c>
      <c r="P235" t="s">
        <v>1843</v>
      </c>
      <c r="Q235" t="s">
        <v>3332</v>
      </c>
      <c r="R235" t="s">
        <v>3330</v>
      </c>
      <c r="S235">
        <v>45601</v>
      </c>
      <c r="T235" t="s">
        <v>3333</v>
      </c>
      <c r="U235" t="s">
        <v>1817</v>
      </c>
      <c r="W235" t="s">
        <v>4300</v>
      </c>
      <c r="Y235" s="194">
        <v>3750</v>
      </c>
      <c r="AA235" s="194">
        <v>0</v>
      </c>
      <c r="AC235" s="194">
        <v>3750</v>
      </c>
      <c r="AD235" s="361">
        <f t="shared" si="6"/>
        <v>76501.125</v>
      </c>
      <c r="AE235" s="194">
        <f>VLOOKUP(D235,'FACTURAS INGRESOS'!$I$487:$P$718,8,0)</f>
        <v>76193.25</v>
      </c>
      <c r="AF235" s="194">
        <f t="shared" si="7"/>
        <v>307.875</v>
      </c>
      <c r="AG235" t="s">
        <v>1820</v>
      </c>
      <c r="AH235" s="194">
        <v>20.400300000000001</v>
      </c>
      <c r="AK235" s="194">
        <v>3750</v>
      </c>
      <c r="AV235">
        <v>1000000709182890</v>
      </c>
      <c r="AW235">
        <v>1000000701477000</v>
      </c>
      <c r="AX235" t="s">
        <v>4301</v>
      </c>
    </row>
    <row r="236" spans="4:50">
      <c r="D236" t="s">
        <v>3199</v>
      </c>
      <c r="E236" t="s">
        <v>584</v>
      </c>
      <c r="F236">
        <v>65</v>
      </c>
      <c r="G236">
        <v>4</v>
      </c>
      <c r="H236" t="s">
        <v>3327</v>
      </c>
      <c r="I236" t="s">
        <v>4302</v>
      </c>
      <c r="J236" t="s">
        <v>4303</v>
      </c>
      <c r="K236">
        <v>66260</v>
      </c>
      <c r="L236" t="s">
        <v>85</v>
      </c>
      <c r="M236" t="s">
        <v>0</v>
      </c>
      <c r="N236" t="s">
        <v>3330</v>
      </c>
      <c r="O236" t="s">
        <v>3398</v>
      </c>
      <c r="P236" t="s">
        <v>1843</v>
      </c>
      <c r="Q236" t="s">
        <v>3332</v>
      </c>
      <c r="R236" t="s">
        <v>3330</v>
      </c>
      <c r="S236">
        <v>45601</v>
      </c>
      <c r="T236" t="s">
        <v>3333</v>
      </c>
      <c r="U236" t="s">
        <v>1817</v>
      </c>
      <c r="W236" t="s">
        <v>4304</v>
      </c>
      <c r="Y236" s="194">
        <v>3340</v>
      </c>
      <c r="AA236" s="194">
        <v>0</v>
      </c>
      <c r="AC236" s="194">
        <v>3340</v>
      </c>
      <c r="AD236" s="361">
        <f t="shared" si="6"/>
        <v>68137.002000000008</v>
      </c>
      <c r="AE236" s="194">
        <f>VLOOKUP(D236,'FACTURAS INGRESOS'!$I$487:$P$718,8,0)</f>
        <v>67862.789999999994</v>
      </c>
      <c r="AF236" s="194">
        <f t="shared" si="7"/>
        <v>274.21200000001409</v>
      </c>
      <c r="AG236" t="s">
        <v>1820</v>
      </c>
      <c r="AH236" s="194">
        <v>20.400300000000001</v>
      </c>
      <c r="AK236" s="194">
        <v>3340</v>
      </c>
      <c r="AV236">
        <v>1000000709182890</v>
      </c>
      <c r="AW236">
        <v>1000000701477000</v>
      </c>
      <c r="AX236" t="s">
        <v>4305</v>
      </c>
    </row>
    <row r="237" spans="4:50">
      <c r="D237" t="s">
        <v>2932</v>
      </c>
      <c r="E237" t="s">
        <v>584</v>
      </c>
      <c r="F237">
        <v>66</v>
      </c>
      <c r="G237">
        <v>4</v>
      </c>
      <c r="H237" t="s">
        <v>3327</v>
      </c>
      <c r="I237" t="s">
        <v>4306</v>
      </c>
      <c r="J237" t="s">
        <v>4307</v>
      </c>
      <c r="K237">
        <v>66260</v>
      </c>
      <c r="L237" t="s">
        <v>85</v>
      </c>
      <c r="M237" t="s">
        <v>0</v>
      </c>
      <c r="N237" t="s">
        <v>3330</v>
      </c>
      <c r="O237" t="s">
        <v>3361</v>
      </c>
      <c r="P237" t="s">
        <v>2930</v>
      </c>
      <c r="Q237" t="s">
        <v>3332</v>
      </c>
      <c r="R237" t="s">
        <v>3330</v>
      </c>
      <c r="S237">
        <v>25870</v>
      </c>
      <c r="T237" t="s">
        <v>3333</v>
      </c>
      <c r="U237" t="s">
        <v>1817</v>
      </c>
      <c r="W237" t="s">
        <v>4308</v>
      </c>
      <c r="Y237" s="194">
        <v>980</v>
      </c>
      <c r="AA237" s="194">
        <v>0</v>
      </c>
      <c r="AC237" s="194">
        <v>980</v>
      </c>
      <c r="AD237" s="361">
        <f t="shared" si="6"/>
        <v>19992.294000000002</v>
      </c>
      <c r="AE237" s="194">
        <f>VLOOKUP(D237,'FACTURAS INGRESOS'!$I$487:$P$718,8,0)</f>
        <v>19911.84</v>
      </c>
      <c r="AF237" s="194">
        <f t="shared" si="7"/>
        <v>80.454000000001543</v>
      </c>
      <c r="AG237" t="s">
        <v>1820</v>
      </c>
      <c r="AH237" s="194">
        <v>20.400300000000001</v>
      </c>
      <c r="AK237" s="194">
        <v>980</v>
      </c>
      <c r="AV237">
        <v>1000000709182890</v>
      </c>
      <c r="AW237">
        <v>1000000701477000</v>
      </c>
      <c r="AX237" t="s">
        <v>4309</v>
      </c>
    </row>
    <row r="238" spans="4:50">
      <c r="D238" t="s">
        <v>2934</v>
      </c>
      <c r="E238" t="s">
        <v>584</v>
      </c>
      <c r="F238">
        <v>67</v>
      </c>
      <c r="G238">
        <v>4</v>
      </c>
      <c r="H238" t="s">
        <v>3327</v>
      </c>
      <c r="I238" t="s">
        <v>4310</v>
      </c>
      <c r="J238" t="s">
        <v>4311</v>
      </c>
      <c r="K238">
        <v>66260</v>
      </c>
      <c r="L238" t="s">
        <v>85</v>
      </c>
      <c r="M238" t="s">
        <v>0</v>
      </c>
      <c r="N238" t="s">
        <v>3330</v>
      </c>
      <c r="O238" t="s">
        <v>3361</v>
      </c>
      <c r="P238" t="s">
        <v>2930</v>
      </c>
      <c r="Q238" t="s">
        <v>3332</v>
      </c>
      <c r="R238" t="s">
        <v>3330</v>
      </c>
      <c r="S238">
        <v>25870</v>
      </c>
      <c r="T238" t="s">
        <v>3333</v>
      </c>
      <c r="U238" t="s">
        <v>1817</v>
      </c>
      <c r="W238" t="s">
        <v>4312</v>
      </c>
      <c r="Y238" s="194">
        <v>980</v>
      </c>
      <c r="AA238" s="194">
        <v>0</v>
      </c>
      <c r="AC238" s="194">
        <v>980</v>
      </c>
      <c r="AD238" s="361">
        <f t="shared" si="6"/>
        <v>19992.294000000002</v>
      </c>
      <c r="AE238" s="194">
        <f>VLOOKUP(D238,'FACTURAS INGRESOS'!$I$487:$P$718,8,0)</f>
        <v>19911.84</v>
      </c>
      <c r="AF238" s="194">
        <f t="shared" si="7"/>
        <v>80.454000000001543</v>
      </c>
      <c r="AG238" t="s">
        <v>1820</v>
      </c>
      <c r="AH238" s="194">
        <v>20.400300000000001</v>
      </c>
      <c r="AK238" s="194">
        <v>980</v>
      </c>
      <c r="AV238">
        <v>1000000709182890</v>
      </c>
      <c r="AW238">
        <v>1000000701477000</v>
      </c>
      <c r="AX238" t="s">
        <v>4313</v>
      </c>
    </row>
    <row r="239" spans="4:50">
      <c r="D239" t="s">
        <v>2835</v>
      </c>
      <c r="E239" t="s">
        <v>584</v>
      </c>
      <c r="F239">
        <v>68</v>
      </c>
      <c r="G239">
        <v>4</v>
      </c>
      <c r="H239" t="s">
        <v>3327</v>
      </c>
      <c r="I239" t="s">
        <v>4314</v>
      </c>
      <c r="J239" t="s">
        <v>4315</v>
      </c>
      <c r="K239">
        <v>66260</v>
      </c>
      <c r="L239" t="s">
        <v>85</v>
      </c>
      <c r="M239" t="s">
        <v>0</v>
      </c>
      <c r="N239" t="s">
        <v>3330</v>
      </c>
      <c r="O239" t="s">
        <v>3429</v>
      </c>
      <c r="P239" t="s">
        <v>1862</v>
      </c>
      <c r="Q239" t="s">
        <v>3332</v>
      </c>
      <c r="R239" t="s">
        <v>3330</v>
      </c>
      <c r="S239">
        <v>37564</v>
      </c>
      <c r="T239" t="s">
        <v>3333</v>
      </c>
      <c r="U239" t="s">
        <v>1817</v>
      </c>
      <c r="W239" t="s">
        <v>4316</v>
      </c>
      <c r="Y239" s="194">
        <v>320</v>
      </c>
      <c r="AA239" s="194">
        <v>0</v>
      </c>
      <c r="AC239" s="194">
        <v>320</v>
      </c>
      <c r="AD239" s="361">
        <f t="shared" si="6"/>
        <v>6528.0960000000005</v>
      </c>
      <c r="AE239" s="194">
        <f>VLOOKUP(D239,'FACTURAS INGRESOS'!$I$487:$P$718,8,0)</f>
        <v>6501.82</v>
      </c>
      <c r="AF239" s="194">
        <f t="shared" si="7"/>
        <v>26.276000000000749</v>
      </c>
      <c r="AG239" t="s">
        <v>1820</v>
      </c>
      <c r="AH239" s="194">
        <v>20.400300000000001</v>
      </c>
      <c r="AK239" s="194">
        <v>320</v>
      </c>
      <c r="AV239">
        <v>1000000709182890</v>
      </c>
      <c r="AW239">
        <v>1000000701477000</v>
      </c>
      <c r="AX239" t="s">
        <v>4317</v>
      </c>
    </row>
    <row r="240" spans="4:50">
      <c r="D240" t="s">
        <v>2868</v>
      </c>
      <c r="E240" t="s">
        <v>584</v>
      </c>
      <c r="F240">
        <v>69</v>
      </c>
      <c r="G240">
        <v>4</v>
      </c>
      <c r="H240" t="s">
        <v>3327</v>
      </c>
      <c r="I240" t="s">
        <v>4318</v>
      </c>
      <c r="J240" t="s">
        <v>4319</v>
      </c>
      <c r="K240">
        <v>66260</v>
      </c>
      <c r="L240" t="s">
        <v>85</v>
      </c>
      <c r="M240" t="s">
        <v>0</v>
      </c>
      <c r="N240" t="s">
        <v>3330</v>
      </c>
      <c r="O240" t="s">
        <v>4320</v>
      </c>
      <c r="P240" t="s">
        <v>1708</v>
      </c>
      <c r="Q240" t="s">
        <v>3332</v>
      </c>
      <c r="R240" t="s">
        <v>3330</v>
      </c>
      <c r="S240">
        <v>66626</v>
      </c>
      <c r="T240" t="s">
        <v>3333</v>
      </c>
      <c r="U240" t="s">
        <v>1817</v>
      </c>
      <c r="W240" t="s">
        <v>4321</v>
      </c>
      <c r="Y240" s="194">
        <v>600</v>
      </c>
      <c r="AA240" s="194">
        <v>0</v>
      </c>
      <c r="AC240" s="194">
        <v>600</v>
      </c>
      <c r="AD240" s="361">
        <f t="shared" si="6"/>
        <v>12240.18</v>
      </c>
      <c r="AE240" s="194">
        <f>VLOOKUP(D240,'FACTURAS INGRESOS'!$I$487:$P$718,8,0)</f>
        <v>12190.92</v>
      </c>
      <c r="AF240" s="194">
        <f t="shared" si="7"/>
        <v>49.260000000000218</v>
      </c>
      <c r="AG240" t="s">
        <v>1820</v>
      </c>
      <c r="AH240" s="194">
        <v>20.400300000000001</v>
      </c>
      <c r="AK240" s="194">
        <v>600</v>
      </c>
      <c r="AV240">
        <v>1000000709182890</v>
      </c>
      <c r="AW240">
        <v>1000000701477000</v>
      </c>
      <c r="AX240" t="s">
        <v>4322</v>
      </c>
    </row>
    <row r="241" spans="30:32">
      <c r="AD241" s="413">
        <f>SUM(AD2:AD240)-AD227-AD211-AD58-AD59-AD61-AD43-AD8</f>
        <v>9532314.502381999</v>
      </c>
      <c r="AE241" s="366" t="e">
        <f t="shared" ref="AE241:AF241" si="8">SUM(AE2:AE240)</f>
        <v>#N/A</v>
      </c>
      <c r="AF241" s="366" t="e">
        <f t="shared" si="8"/>
        <v>#N/A</v>
      </c>
    </row>
  </sheetData>
  <autoFilter ref="A1:AX241" xr:uid="{EAC7DAE0-82C3-4BA7-96FB-68E74887D783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3BAB1-2D9F-4ADB-87E3-4BD797719DAD}">
  <dimension ref="B2:AL1007"/>
  <sheetViews>
    <sheetView topLeftCell="AE977" zoomScaleNormal="100" workbookViewId="0">
      <selection activeCell="AH1005" sqref="AH1005"/>
    </sheetView>
  </sheetViews>
  <sheetFormatPr baseColWidth="10" defaultColWidth="11.5" defaultRowHeight="15"/>
  <cols>
    <col min="1" max="1" width="4.33203125" style="119" customWidth="1"/>
    <col min="2" max="2" width="14.6640625" style="119" bestFit="1" customWidth="1"/>
    <col min="3" max="3" width="42.33203125" style="119" bestFit="1" customWidth="1"/>
    <col min="4" max="4" width="16.1640625" style="119" bestFit="1" customWidth="1"/>
    <col min="5" max="5" width="19.6640625" style="119" bestFit="1" customWidth="1"/>
    <col min="6" max="6" width="30.33203125" style="119" bestFit="1" customWidth="1"/>
    <col min="7" max="7" width="40.6640625" style="119" bestFit="1" customWidth="1"/>
    <col min="8" max="8" width="14.1640625" style="119" bestFit="1" customWidth="1"/>
    <col min="9" max="9" width="52.6640625" style="119" bestFit="1" customWidth="1"/>
    <col min="10" max="10" width="27" style="119" bestFit="1" customWidth="1"/>
    <col min="11" max="11" width="29.5" style="119" bestFit="1" customWidth="1"/>
    <col min="12" max="12" width="19.33203125" style="119" bestFit="1" customWidth="1"/>
    <col min="13" max="13" width="37.33203125" style="119" bestFit="1" customWidth="1"/>
    <col min="14" max="14" width="40.1640625" style="119" bestFit="1" customWidth="1"/>
    <col min="15" max="15" width="39.1640625" style="119" bestFit="1" customWidth="1"/>
    <col min="16" max="16" width="29" style="119" bestFit="1" customWidth="1"/>
    <col min="17" max="17" width="29.5" style="119" bestFit="1" customWidth="1"/>
    <col min="18" max="18" width="41.6640625" style="119" bestFit="1" customWidth="1"/>
    <col min="19" max="19" width="28.5" style="119" bestFit="1" customWidth="1"/>
    <col min="20" max="20" width="17.6640625" style="119" bestFit="1" customWidth="1"/>
    <col min="21" max="21" width="16.6640625" style="119" bestFit="1" customWidth="1"/>
    <col min="22" max="23" width="12.33203125" style="119" bestFit="1" customWidth="1"/>
    <col min="24" max="24" width="22.33203125" style="119" bestFit="1" customWidth="1"/>
    <col min="25" max="25" width="40.5" style="119" bestFit="1" customWidth="1"/>
    <col min="26" max="26" width="18" style="119" bestFit="1" customWidth="1"/>
    <col min="27" max="27" width="11.83203125" style="119" bestFit="1" customWidth="1"/>
    <col min="28" max="28" width="24.1640625" style="288" bestFit="1" customWidth="1"/>
    <col min="29" max="29" width="23.1640625" style="288" bestFit="1" customWidth="1"/>
    <col min="30" max="30" width="19.1640625" style="288" bestFit="1" customWidth="1"/>
    <col min="31" max="31" width="22.5" style="288" bestFit="1" customWidth="1"/>
    <col min="32" max="33" width="36.6640625" style="288" bestFit="1" customWidth="1"/>
    <col min="34" max="34" width="24.6640625" style="288" bestFit="1" customWidth="1"/>
    <col min="35" max="35" width="26" style="288" bestFit="1" customWidth="1"/>
    <col min="36" max="36" width="42.33203125" style="288" customWidth="1"/>
    <col min="37" max="37" width="37" style="288" bestFit="1" customWidth="1"/>
    <col min="38" max="38" width="36.83203125" style="119" bestFit="1" customWidth="1"/>
    <col min="39" max="16384" width="11.5" style="119"/>
  </cols>
  <sheetData>
    <row r="2" spans="2:37">
      <c r="B2" s="445" t="s">
        <v>5</v>
      </c>
      <c r="C2" s="446"/>
      <c r="D2" s="446"/>
      <c r="E2" s="446"/>
      <c r="F2" s="446"/>
      <c r="G2" s="446"/>
      <c r="H2" s="446"/>
      <c r="I2" s="446"/>
      <c r="J2" s="446"/>
      <c r="K2" s="446"/>
      <c r="L2" s="446"/>
      <c r="M2" s="446"/>
      <c r="N2" s="446"/>
      <c r="O2" s="446"/>
      <c r="P2" s="446"/>
      <c r="Q2" s="446"/>
      <c r="R2" s="446"/>
      <c r="S2" s="446"/>
      <c r="T2" s="446"/>
      <c r="U2" s="446"/>
      <c r="V2" s="446"/>
      <c r="W2" s="446"/>
      <c r="X2" s="446"/>
      <c r="Y2" s="446"/>
      <c r="Z2" s="446"/>
      <c r="AA2" s="446"/>
      <c r="AB2" s="447"/>
      <c r="AC2" s="447"/>
      <c r="AD2" s="447"/>
      <c r="AE2" s="447"/>
      <c r="AF2" s="447"/>
      <c r="AG2" s="447"/>
      <c r="AH2" s="447"/>
      <c r="AI2" s="447"/>
      <c r="AJ2" s="447"/>
      <c r="AK2" s="448"/>
    </row>
    <row r="3" spans="2:37">
      <c r="B3" s="372" t="s">
        <v>4323</v>
      </c>
      <c r="C3" s="372" t="s">
        <v>4324</v>
      </c>
      <c r="D3" s="372" t="s">
        <v>4325</v>
      </c>
      <c r="E3" s="372" t="s">
        <v>4326</v>
      </c>
      <c r="F3" s="372" t="s">
        <v>3285</v>
      </c>
      <c r="G3" s="372" t="s">
        <v>4327</v>
      </c>
      <c r="H3" s="372" t="s">
        <v>4328</v>
      </c>
      <c r="I3" s="372" t="s">
        <v>4329</v>
      </c>
      <c r="J3" s="372" t="s">
        <v>4330</v>
      </c>
      <c r="K3" s="372" t="s">
        <v>4331</v>
      </c>
      <c r="L3" s="372" t="s">
        <v>4332</v>
      </c>
      <c r="M3" s="372" t="s">
        <v>4333</v>
      </c>
      <c r="N3" s="372" t="s">
        <v>4334</v>
      </c>
      <c r="O3" s="372" t="s">
        <v>4335</v>
      </c>
      <c r="P3" s="372" t="s">
        <v>4336</v>
      </c>
      <c r="Q3" s="372" t="s">
        <v>4337</v>
      </c>
      <c r="R3" s="372" t="s">
        <v>4338</v>
      </c>
      <c r="S3" s="372" t="s">
        <v>4339</v>
      </c>
      <c r="T3" s="372" t="s">
        <v>4340</v>
      </c>
      <c r="U3" s="372" t="s">
        <v>4341</v>
      </c>
      <c r="V3" s="372" t="s">
        <v>3316</v>
      </c>
      <c r="W3" s="372" t="s">
        <v>3315</v>
      </c>
      <c r="X3" s="372" t="s">
        <v>4342</v>
      </c>
      <c r="Y3" s="372" t="s">
        <v>4343</v>
      </c>
      <c r="Z3" s="372" t="s">
        <v>4344</v>
      </c>
      <c r="AA3" s="372" t="s">
        <v>4345</v>
      </c>
      <c r="AB3" s="373" t="s">
        <v>4346</v>
      </c>
      <c r="AC3" s="373" t="s">
        <v>4347</v>
      </c>
      <c r="AD3" s="373" t="s">
        <v>4348</v>
      </c>
      <c r="AE3" s="373" t="s">
        <v>4349</v>
      </c>
      <c r="AF3" s="373" t="s">
        <v>4350</v>
      </c>
      <c r="AG3" s="373" t="s">
        <v>4351</v>
      </c>
      <c r="AH3" s="373" t="s">
        <v>4352</v>
      </c>
      <c r="AI3" s="373" t="s">
        <v>4353</v>
      </c>
      <c r="AJ3" s="373" t="s">
        <v>4354</v>
      </c>
      <c r="AK3" s="373" t="s">
        <v>4355</v>
      </c>
    </row>
    <row r="4" spans="2:37">
      <c r="B4" s="374" t="s">
        <v>4356</v>
      </c>
      <c r="C4" s="375" t="s">
        <v>4357</v>
      </c>
      <c r="D4" s="375" t="s">
        <v>4358</v>
      </c>
      <c r="E4" s="375" t="s">
        <v>4359</v>
      </c>
      <c r="F4" s="375" t="s">
        <v>4360</v>
      </c>
      <c r="G4" s="375" t="s">
        <v>391</v>
      </c>
      <c r="H4" s="375" t="s">
        <v>4361</v>
      </c>
      <c r="I4" s="375" t="s">
        <v>3330</v>
      </c>
      <c r="J4" s="375" t="s">
        <v>4362</v>
      </c>
      <c r="K4" s="375" t="s">
        <v>4363</v>
      </c>
      <c r="L4" s="375" t="s">
        <v>3332</v>
      </c>
      <c r="M4" s="376">
        <v>86367.6</v>
      </c>
      <c r="N4" s="376">
        <v>0</v>
      </c>
      <c r="O4" s="376">
        <v>0</v>
      </c>
      <c r="P4" s="376">
        <v>86367.6</v>
      </c>
      <c r="Q4" s="376">
        <v>0</v>
      </c>
      <c r="R4" s="376">
        <v>0</v>
      </c>
      <c r="S4" s="376">
        <v>0</v>
      </c>
      <c r="T4" s="376">
        <v>0</v>
      </c>
      <c r="U4" s="376">
        <v>0</v>
      </c>
      <c r="V4" s="376">
        <v>0</v>
      </c>
      <c r="W4" s="376">
        <v>0</v>
      </c>
      <c r="X4" s="376">
        <v>0</v>
      </c>
      <c r="Y4" s="376">
        <v>86367.6</v>
      </c>
      <c r="Z4" s="376">
        <v>90245.32</v>
      </c>
      <c r="AA4" s="377">
        <v>1</v>
      </c>
      <c r="AB4" s="378">
        <v>0</v>
      </c>
      <c r="AC4" s="378">
        <v>0</v>
      </c>
      <c r="AD4" s="378">
        <v>90244</v>
      </c>
      <c r="AE4" s="378">
        <v>0</v>
      </c>
      <c r="AF4" s="378">
        <v>0</v>
      </c>
      <c r="AG4" s="378">
        <v>0</v>
      </c>
      <c r="AH4" s="378">
        <v>0</v>
      </c>
      <c r="AI4" s="378">
        <v>0</v>
      </c>
      <c r="AJ4" s="378">
        <v>0</v>
      </c>
      <c r="AK4" s="379">
        <v>0</v>
      </c>
    </row>
    <row r="5" spans="2:37">
      <c r="B5" s="374" t="s">
        <v>4356</v>
      </c>
      <c r="C5" s="375" t="s">
        <v>4357</v>
      </c>
      <c r="D5" s="375" t="s">
        <v>4358</v>
      </c>
      <c r="E5" s="375" t="s">
        <v>4364</v>
      </c>
      <c r="F5" s="375" t="s">
        <v>4365</v>
      </c>
      <c r="G5" s="375" t="s">
        <v>391</v>
      </c>
      <c r="H5" s="375" t="s">
        <v>4361</v>
      </c>
      <c r="I5" s="375" t="s">
        <v>3330</v>
      </c>
      <c r="J5" s="375" t="s">
        <v>4362</v>
      </c>
      <c r="K5" s="375" t="s">
        <v>4363</v>
      </c>
      <c r="L5" s="375" t="s">
        <v>3332</v>
      </c>
      <c r="M5" s="376">
        <v>114192</v>
      </c>
      <c r="N5" s="376">
        <v>0</v>
      </c>
      <c r="O5" s="376">
        <v>0</v>
      </c>
      <c r="P5" s="376">
        <v>114192</v>
      </c>
      <c r="Q5" s="376">
        <v>0</v>
      </c>
      <c r="R5" s="376">
        <v>0</v>
      </c>
      <c r="S5" s="376">
        <v>0</v>
      </c>
      <c r="T5" s="376">
        <v>0</v>
      </c>
      <c r="U5" s="376">
        <v>0</v>
      </c>
      <c r="V5" s="376">
        <v>0</v>
      </c>
      <c r="W5" s="376">
        <v>0</v>
      </c>
      <c r="X5" s="376">
        <v>0</v>
      </c>
      <c r="Y5" s="376">
        <v>114192</v>
      </c>
      <c r="Z5" s="376">
        <v>123061.8</v>
      </c>
      <c r="AA5" s="377">
        <v>1</v>
      </c>
      <c r="AB5" s="378">
        <v>0</v>
      </c>
      <c r="AC5" s="378">
        <v>0</v>
      </c>
      <c r="AD5" s="378">
        <v>123060</v>
      </c>
      <c r="AE5" s="378">
        <v>0</v>
      </c>
      <c r="AF5" s="378">
        <v>0</v>
      </c>
      <c r="AG5" s="378">
        <v>0</v>
      </c>
      <c r="AH5" s="378">
        <v>0</v>
      </c>
      <c r="AI5" s="378">
        <v>0</v>
      </c>
      <c r="AJ5" s="378">
        <v>0</v>
      </c>
      <c r="AK5" s="379">
        <v>0</v>
      </c>
    </row>
    <row r="6" spans="2:37">
      <c r="B6" s="374" t="s">
        <v>4356</v>
      </c>
      <c r="C6" s="375" t="s">
        <v>4366</v>
      </c>
      <c r="D6" s="375" t="s">
        <v>4358</v>
      </c>
      <c r="E6" s="375" t="s">
        <v>4367</v>
      </c>
      <c r="F6" s="375" t="s">
        <v>4368</v>
      </c>
      <c r="G6" s="375" t="s">
        <v>368</v>
      </c>
      <c r="H6" s="375" t="s">
        <v>4369</v>
      </c>
      <c r="I6" s="375" t="s">
        <v>4370</v>
      </c>
      <c r="J6" s="375" t="s">
        <v>4362</v>
      </c>
      <c r="K6" s="375" t="s">
        <v>4363</v>
      </c>
      <c r="L6" s="375" t="s">
        <v>3332</v>
      </c>
      <c r="M6" s="376">
        <v>42000</v>
      </c>
      <c r="N6" s="376">
        <v>42000</v>
      </c>
      <c r="O6" s="376">
        <v>0</v>
      </c>
      <c r="P6" s="376"/>
      <c r="Q6" s="376">
        <v>0</v>
      </c>
      <c r="R6" s="376">
        <v>0</v>
      </c>
      <c r="S6" s="376">
        <v>0</v>
      </c>
      <c r="T6" s="376">
        <v>6720</v>
      </c>
      <c r="U6" s="376">
        <v>0</v>
      </c>
      <c r="V6" s="376">
        <v>0</v>
      </c>
      <c r="W6" s="376">
        <v>0</v>
      </c>
      <c r="X6" s="376">
        <v>0</v>
      </c>
      <c r="Y6" s="376">
        <v>48720</v>
      </c>
      <c r="Z6" s="376">
        <v>48720</v>
      </c>
      <c r="AA6" s="377">
        <v>1</v>
      </c>
      <c r="AB6" s="378">
        <v>42000</v>
      </c>
      <c r="AC6" s="378">
        <v>0</v>
      </c>
      <c r="AD6" s="378"/>
      <c r="AE6" s="378">
        <v>0</v>
      </c>
      <c r="AF6" s="378">
        <v>0</v>
      </c>
      <c r="AG6" s="378">
        <v>0</v>
      </c>
      <c r="AH6" s="378">
        <v>6720</v>
      </c>
      <c r="AI6" s="378">
        <v>0</v>
      </c>
      <c r="AJ6" s="378">
        <v>0</v>
      </c>
      <c r="AK6" s="379">
        <v>0</v>
      </c>
    </row>
    <row r="7" spans="2:37">
      <c r="B7" s="374" t="s">
        <v>4356</v>
      </c>
      <c r="C7" s="375" t="s">
        <v>4366</v>
      </c>
      <c r="D7" s="375" t="s">
        <v>4358</v>
      </c>
      <c r="E7" s="375" t="s">
        <v>4371</v>
      </c>
      <c r="F7" s="375" t="s">
        <v>4372</v>
      </c>
      <c r="G7" s="375" t="s">
        <v>391</v>
      </c>
      <c r="H7" s="375" t="s">
        <v>4361</v>
      </c>
      <c r="I7" s="375" t="s">
        <v>3330</v>
      </c>
      <c r="J7" s="375" t="s">
        <v>4362</v>
      </c>
      <c r="K7" s="375" t="s">
        <v>4363</v>
      </c>
      <c r="L7" s="375" t="s">
        <v>3332</v>
      </c>
      <c r="M7" s="376">
        <v>54815.578350000003</v>
      </c>
      <c r="N7" s="376">
        <v>13704.617099999999</v>
      </c>
      <c r="O7" s="376">
        <v>0</v>
      </c>
      <c r="P7" s="376">
        <v>41110.96125</v>
      </c>
      <c r="Q7" s="376">
        <v>0</v>
      </c>
      <c r="R7" s="376">
        <v>0</v>
      </c>
      <c r="S7" s="376">
        <v>0</v>
      </c>
      <c r="T7" s="376">
        <v>2192.77727</v>
      </c>
      <c r="U7" s="376">
        <v>0</v>
      </c>
      <c r="V7" s="376">
        <v>0</v>
      </c>
      <c r="W7" s="376">
        <v>0</v>
      </c>
      <c r="X7" s="376">
        <v>0</v>
      </c>
      <c r="Y7" s="376">
        <v>57008.355620000002</v>
      </c>
      <c r="Z7" s="376">
        <v>60687.106258</v>
      </c>
      <c r="AA7" s="377">
        <v>1</v>
      </c>
      <c r="AB7" s="378">
        <v>14588.97639</v>
      </c>
      <c r="AC7" s="378">
        <v>0</v>
      </c>
      <c r="AD7" s="378">
        <v>43763.212500000001</v>
      </c>
      <c r="AE7" s="378">
        <v>0</v>
      </c>
      <c r="AF7" s="378">
        <v>0</v>
      </c>
      <c r="AG7" s="378">
        <v>0</v>
      </c>
      <c r="AH7" s="378">
        <v>2334.277243</v>
      </c>
      <c r="AI7" s="378">
        <v>0</v>
      </c>
      <c r="AJ7" s="378">
        <v>0</v>
      </c>
      <c r="AK7" s="379">
        <v>0</v>
      </c>
    </row>
    <row r="8" spans="2:37">
      <c r="B8" s="374" t="s">
        <v>4356</v>
      </c>
      <c r="C8" s="375" t="s">
        <v>4366</v>
      </c>
      <c r="D8" s="375" t="s">
        <v>4358</v>
      </c>
      <c r="E8" s="375" t="s">
        <v>4373</v>
      </c>
      <c r="F8" s="375" t="s">
        <v>4374</v>
      </c>
      <c r="G8" s="375" t="s">
        <v>391</v>
      </c>
      <c r="H8" s="375" t="s">
        <v>4361</v>
      </c>
      <c r="I8" s="375" t="s">
        <v>3330</v>
      </c>
      <c r="J8" s="375" t="s">
        <v>4362</v>
      </c>
      <c r="K8" s="375" t="s">
        <v>4363</v>
      </c>
      <c r="L8" s="375" t="s">
        <v>3332</v>
      </c>
      <c r="M8" s="376">
        <v>18374.900000000001</v>
      </c>
      <c r="N8" s="376">
        <v>18374.900000000001</v>
      </c>
      <c r="O8" s="376">
        <v>0</v>
      </c>
      <c r="P8" s="376"/>
      <c r="Q8" s="376">
        <v>0</v>
      </c>
      <c r="R8" s="376">
        <v>0</v>
      </c>
      <c r="S8" s="376">
        <v>0</v>
      </c>
      <c r="T8" s="376">
        <v>2939.9839999999999</v>
      </c>
      <c r="U8" s="376">
        <v>0</v>
      </c>
      <c r="V8" s="376">
        <v>0</v>
      </c>
      <c r="W8" s="376">
        <v>0</v>
      </c>
      <c r="X8" s="376">
        <v>0</v>
      </c>
      <c r="Y8" s="376">
        <v>21314.883999999998</v>
      </c>
      <c r="Z8" s="376">
        <v>22602.350600000002</v>
      </c>
      <c r="AA8" s="377">
        <v>1</v>
      </c>
      <c r="AB8" s="378">
        <v>19484.785</v>
      </c>
      <c r="AC8" s="378">
        <v>0</v>
      </c>
      <c r="AD8" s="378"/>
      <c r="AE8" s="378">
        <v>0</v>
      </c>
      <c r="AF8" s="378">
        <v>0</v>
      </c>
      <c r="AG8" s="378">
        <v>0</v>
      </c>
      <c r="AH8" s="378">
        <v>3117.5655999999999</v>
      </c>
      <c r="AI8" s="378">
        <v>0</v>
      </c>
      <c r="AJ8" s="378">
        <v>0</v>
      </c>
      <c r="AK8" s="379">
        <v>0</v>
      </c>
    </row>
    <row r="9" spans="2:37">
      <c r="B9" s="374" t="s">
        <v>4356</v>
      </c>
      <c r="C9" s="375" t="s">
        <v>4366</v>
      </c>
      <c r="D9" s="375" t="s">
        <v>4358</v>
      </c>
      <c r="E9" s="375" t="s">
        <v>4375</v>
      </c>
      <c r="F9" s="375" t="s">
        <v>4376</v>
      </c>
      <c r="G9" s="375" t="s">
        <v>368</v>
      </c>
      <c r="H9" s="375" t="s">
        <v>4369</v>
      </c>
      <c r="I9" s="375" t="s">
        <v>4370</v>
      </c>
      <c r="J9" s="375" t="s">
        <v>4362</v>
      </c>
      <c r="K9" s="375" t="s">
        <v>4363</v>
      </c>
      <c r="L9" s="375" t="s">
        <v>3332</v>
      </c>
      <c r="M9" s="376">
        <v>42000</v>
      </c>
      <c r="N9" s="376">
        <v>42000</v>
      </c>
      <c r="O9" s="376">
        <v>0</v>
      </c>
      <c r="P9" s="376"/>
      <c r="Q9" s="376">
        <v>0</v>
      </c>
      <c r="R9" s="376">
        <v>0</v>
      </c>
      <c r="S9" s="376">
        <v>0</v>
      </c>
      <c r="T9" s="376">
        <v>6720</v>
      </c>
      <c r="U9" s="376">
        <v>0</v>
      </c>
      <c r="V9" s="376">
        <v>0</v>
      </c>
      <c r="W9" s="376">
        <v>0</v>
      </c>
      <c r="X9" s="376">
        <v>0</v>
      </c>
      <c r="Y9" s="376">
        <v>48720</v>
      </c>
      <c r="Z9" s="376">
        <v>48720</v>
      </c>
      <c r="AA9" s="377">
        <v>1</v>
      </c>
      <c r="AB9" s="378">
        <v>42000</v>
      </c>
      <c r="AC9" s="378">
        <v>0</v>
      </c>
      <c r="AD9" s="378"/>
      <c r="AE9" s="378">
        <v>0</v>
      </c>
      <c r="AF9" s="378">
        <v>0</v>
      </c>
      <c r="AG9" s="378">
        <v>0</v>
      </c>
      <c r="AH9" s="378">
        <v>6720</v>
      </c>
      <c r="AI9" s="378">
        <v>0</v>
      </c>
      <c r="AJ9" s="378">
        <v>0</v>
      </c>
      <c r="AK9" s="379">
        <v>0</v>
      </c>
    </row>
    <row r="10" spans="2:37">
      <c r="B10" s="374" t="s">
        <v>4356</v>
      </c>
      <c r="C10" s="375" t="s">
        <v>4366</v>
      </c>
      <c r="D10" s="375" t="s">
        <v>4358</v>
      </c>
      <c r="E10" s="375" t="s">
        <v>4377</v>
      </c>
      <c r="F10" s="375" t="s">
        <v>4378</v>
      </c>
      <c r="G10" s="375" t="s">
        <v>391</v>
      </c>
      <c r="H10" s="375" t="s">
        <v>4361</v>
      </c>
      <c r="I10" s="375" t="s">
        <v>3330</v>
      </c>
      <c r="J10" s="375" t="s">
        <v>4362</v>
      </c>
      <c r="K10" s="375" t="s">
        <v>4363</v>
      </c>
      <c r="L10" s="375" t="s">
        <v>3332</v>
      </c>
      <c r="M10" s="376">
        <v>18252.064999999999</v>
      </c>
      <c r="N10" s="376">
        <v>18252.064999999999</v>
      </c>
      <c r="O10" s="376">
        <v>0</v>
      </c>
      <c r="P10" s="376"/>
      <c r="Q10" s="376">
        <v>0</v>
      </c>
      <c r="R10" s="376">
        <v>0</v>
      </c>
      <c r="S10" s="376">
        <v>0</v>
      </c>
      <c r="T10" s="376">
        <v>2920.3303999999998</v>
      </c>
      <c r="U10" s="376">
        <v>0</v>
      </c>
      <c r="V10" s="376">
        <v>0</v>
      </c>
      <c r="W10" s="376">
        <v>0</v>
      </c>
      <c r="X10" s="376">
        <v>0</v>
      </c>
      <c r="Y10" s="376">
        <v>21172.395400000001</v>
      </c>
      <c r="Z10" s="376">
        <v>22602.350600000002</v>
      </c>
      <c r="AA10" s="377">
        <v>1</v>
      </c>
      <c r="AB10" s="378">
        <v>19484.785</v>
      </c>
      <c r="AC10" s="378">
        <v>0</v>
      </c>
      <c r="AD10" s="378"/>
      <c r="AE10" s="378">
        <v>0</v>
      </c>
      <c r="AF10" s="378">
        <v>0</v>
      </c>
      <c r="AG10" s="378">
        <v>0</v>
      </c>
      <c r="AH10" s="378">
        <v>3117.5655999999999</v>
      </c>
      <c r="AI10" s="378">
        <v>0</v>
      </c>
      <c r="AJ10" s="378">
        <v>0</v>
      </c>
      <c r="AK10" s="379">
        <v>0</v>
      </c>
    </row>
    <row r="11" spans="2:37">
      <c r="B11" s="374" t="s">
        <v>4356</v>
      </c>
      <c r="C11" s="375" t="s">
        <v>4366</v>
      </c>
      <c r="D11" s="375" t="s">
        <v>4358</v>
      </c>
      <c r="E11" s="375" t="s">
        <v>4379</v>
      </c>
      <c r="F11" s="375" t="s">
        <v>4380</v>
      </c>
      <c r="G11" s="375" t="s">
        <v>391</v>
      </c>
      <c r="H11" s="375" t="s">
        <v>4361</v>
      </c>
      <c r="I11" s="375" t="s">
        <v>3330</v>
      </c>
      <c r="J11" s="375" t="s">
        <v>4362</v>
      </c>
      <c r="K11" s="375" t="s">
        <v>4363</v>
      </c>
      <c r="L11" s="375" t="s">
        <v>3332</v>
      </c>
      <c r="M11" s="376">
        <v>124810.38148500001</v>
      </c>
      <c r="N11" s="376">
        <v>31202.840230000002</v>
      </c>
      <c r="O11" s="376">
        <v>0</v>
      </c>
      <c r="P11" s="376">
        <v>93607.541255000004</v>
      </c>
      <c r="Q11" s="376">
        <v>0</v>
      </c>
      <c r="R11" s="376">
        <v>0</v>
      </c>
      <c r="S11" s="376">
        <v>0</v>
      </c>
      <c r="T11" s="376">
        <v>4992.3760819999998</v>
      </c>
      <c r="U11" s="376">
        <v>0</v>
      </c>
      <c r="V11" s="376">
        <v>0</v>
      </c>
      <c r="W11" s="376">
        <v>0</v>
      </c>
      <c r="X11" s="376">
        <v>0</v>
      </c>
      <c r="Y11" s="376">
        <v>129802.75756699999</v>
      </c>
      <c r="Z11" s="376">
        <v>135909.65702300001</v>
      </c>
      <c r="AA11" s="377">
        <v>1</v>
      </c>
      <c r="AB11" s="378">
        <v>32670.85687</v>
      </c>
      <c r="AC11" s="378">
        <v>0</v>
      </c>
      <c r="AD11" s="378">
        <v>98010.111499999999</v>
      </c>
      <c r="AE11" s="378">
        <v>0</v>
      </c>
      <c r="AF11" s="378">
        <v>0</v>
      </c>
      <c r="AG11" s="378">
        <v>0</v>
      </c>
      <c r="AH11" s="378">
        <v>5227.2550579999997</v>
      </c>
      <c r="AI11" s="378">
        <v>0</v>
      </c>
      <c r="AJ11" s="378">
        <v>0</v>
      </c>
      <c r="AK11" s="379">
        <v>0</v>
      </c>
    </row>
    <row r="12" spans="2:37">
      <c r="B12" s="374" t="s">
        <v>4356</v>
      </c>
      <c r="C12" s="375" t="s">
        <v>4366</v>
      </c>
      <c r="D12" s="375" t="s">
        <v>4358</v>
      </c>
      <c r="E12" s="375" t="s">
        <v>4381</v>
      </c>
      <c r="F12" s="375" t="s">
        <v>4382</v>
      </c>
      <c r="G12" s="375" t="s">
        <v>391</v>
      </c>
      <c r="H12" s="375" t="s">
        <v>4361</v>
      </c>
      <c r="I12" s="375" t="s">
        <v>3330</v>
      </c>
      <c r="J12" s="375" t="s">
        <v>4362</v>
      </c>
      <c r="K12" s="375" t="s">
        <v>4363</v>
      </c>
      <c r="L12" s="375" t="s">
        <v>3332</v>
      </c>
      <c r="M12" s="376">
        <v>19427.689999999999</v>
      </c>
      <c r="N12" s="376">
        <v>19427.689999999999</v>
      </c>
      <c r="O12" s="376">
        <v>0</v>
      </c>
      <c r="P12" s="376"/>
      <c r="Q12" s="376">
        <v>0</v>
      </c>
      <c r="R12" s="376">
        <v>0</v>
      </c>
      <c r="S12" s="376">
        <v>0</v>
      </c>
      <c r="T12" s="376">
        <v>3108.4304000000002</v>
      </c>
      <c r="U12" s="376">
        <v>0</v>
      </c>
      <c r="V12" s="376">
        <v>0</v>
      </c>
      <c r="W12" s="376">
        <v>0</v>
      </c>
      <c r="X12" s="376">
        <v>0</v>
      </c>
      <c r="Y12" s="376">
        <v>22536.1204</v>
      </c>
      <c r="Z12" s="376">
        <v>22602.350600000002</v>
      </c>
      <c r="AA12" s="377">
        <v>1</v>
      </c>
      <c r="AB12" s="378">
        <v>19484.785</v>
      </c>
      <c r="AC12" s="378">
        <v>0</v>
      </c>
      <c r="AD12" s="378"/>
      <c r="AE12" s="378">
        <v>0</v>
      </c>
      <c r="AF12" s="378">
        <v>0</v>
      </c>
      <c r="AG12" s="378">
        <v>0</v>
      </c>
      <c r="AH12" s="378">
        <v>3117.5655999999999</v>
      </c>
      <c r="AI12" s="378">
        <v>0</v>
      </c>
      <c r="AJ12" s="378">
        <v>0</v>
      </c>
      <c r="AK12" s="379">
        <v>0</v>
      </c>
    </row>
    <row r="13" spans="2:37">
      <c r="B13" s="374" t="s">
        <v>4356</v>
      </c>
      <c r="C13" s="375" t="s">
        <v>4357</v>
      </c>
      <c r="D13" s="375" t="s">
        <v>4358</v>
      </c>
      <c r="E13" s="375" t="s">
        <v>4383</v>
      </c>
      <c r="F13" s="375" t="s">
        <v>4384</v>
      </c>
      <c r="G13" s="375" t="s">
        <v>391</v>
      </c>
      <c r="H13" s="375" t="s">
        <v>4361</v>
      </c>
      <c r="I13" s="375" t="s">
        <v>3330</v>
      </c>
      <c r="J13" s="375" t="s">
        <v>4362</v>
      </c>
      <c r="K13" s="375" t="s">
        <v>4363</v>
      </c>
      <c r="L13" s="375" t="s">
        <v>3332</v>
      </c>
      <c r="M13" s="376">
        <v>105786.90150000001</v>
      </c>
      <c r="N13" s="376">
        <v>0</v>
      </c>
      <c r="O13" s="376">
        <v>0</v>
      </c>
      <c r="P13" s="376">
        <v>105786.90150000001</v>
      </c>
      <c r="Q13" s="376">
        <v>0</v>
      </c>
      <c r="R13" s="376">
        <v>0</v>
      </c>
      <c r="S13" s="376">
        <v>0</v>
      </c>
      <c r="T13" s="376">
        <v>0</v>
      </c>
      <c r="U13" s="376">
        <v>0</v>
      </c>
      <c r="V13" s="376">
        <v>0</v>
      </c>
      <c r="W13" s="376">
        <v>0</v>
      </c>
      <c r="X13" s="376">
        <v>0</v>
      </c>
      <c r="Y13" s="376">
        <v>105786.90150000001</v>
      </c>
      <c r="Z13" s="376">
        <v>119882.7035</v>
      </c>
      <c r="AA13" s="377">
        <v>1</v>
      </c>
      <c r="AB13" s="378">
        <v>0</v>
      </c>
      <c r="AC13" s="378">
        <v>0</v>
      </c>
      <c r="AD13" s="378">
        <v>119880.95</v>
      </c>
      <c r="AE13" s="378">
        <v>0</v>
      </c>
      <c r="AF13" s="378">
        <v>0</v>
      </c>
      <c r="AG13" s="378">
        <v>0</v>
      </c>
      <c r="AH13" s="378">
        <v>0</v>
      </c>
      <c r="AI13" s="378">
        <v>0</v>
      </c>
      <c r="AJ13" s="378">
        <v>0</v>
      </c>
      <c r="AK13" s="379">
        <v>0</v>
      </c>
    </row>
    <row r="14" spans="2:37">
      <c r="B14" s="374" t="s">
        <v>4356</v>
      </c>
      <c r="C14" s="375" t="s">
        <v>4366</v>
      </c>
      <c r="D14" s="375" t="s">
        <v>4358</v>
      </c>
      <c r="E14" s="375" t="s">
        <v>4385</v>
      </c>
      <c r="F14" s="375" t="s">
        <v>4386</v>
      </c>
      <c r="G14" s="375" t="s">
        <v>391</v>
      </c>
      <c r="H14" s="375" t="s">
        <v>4361</v>
      </c>
      <c r="I14" s="375" t="s">
        <v>3330</v>
      </c>
      <c r="J14" s="375" t="s">
        <v>4362</v>
      </c>
      <c r="K14" s="375" t="s">
        <v>4363</v>
      </c>
      <c r="L14" s="375" t="s">
        <v>3332</v>
      </c>
      <c r="M14" s="376">
        <v>18388.39</v>
      </c>
      <c r="N14" s="376">
        <v>18388.39</v>
      </c>
      <c r="O14" s="376">
        <v>0</v>
      </c>
      <c r="P14" s="376"/>
      <c r="Q14" s="376">
        <v>0</v>
      </c>
      <c r="R14" s="376">
        <v>0</v>
      </c>
      <c r="S14" s="376">
        <v>0</v>
      </c>
      <c r="T14" s="376">
        <v>2942.1424000000002</v>
      </c>
      <c r="U14" s="376">
        <v>0</v>
      </c>
      <c r="V14" s="376">
        <v>0</v>
      </c>
      <c r="W14" s="376">
        <v>0</v>
      </c>
      <c r="X14" s="376">
        <v>0</v>
      </c>
      <c r="Y14" s="376">
        <v>21330.5324</v>
      </c>
      <c r="Z14" s="376">
        <v>22602.350600000002</v>
      </c>
      <c r="AA14" s="377">
        <v>1</v>
      </c>
      <c r="AB14" s="378">
        <v>19484.785</v>
      </c>
      <c r="AC14" s="378">
        <v>0</v>
      </c>
      <c r="AD14" s="378"/>
      <c r="AE14" s="378">
        <v>0</v>
      </c>
      <c r="AF14" s="378">
        <v>0</v>
      </c>
      <c r="AG14" s="378">
        <v>0</v>
      </c>
      <c r="AH14" s="378">
        <v>3117.5655999999999</v>
      </c>
      <c r="AI14" s="378">
        <v>0</v>
      </c>
      <c r="AJ14" s="378">
        <v>0</v>
      </c>
      <c r="AK14" s="379">
        <v>0</v>
      </c>
    </row>
    <row r="15" spans="2:37">
      <c r="B15" s="374" t="s">
        <v>4356</v>
      </c>
      <c r="C15" s="375" t="s">
        <v>4357</v>
      </c>
      <c r="D15" s="375" t="s">
        <v>4358</v>
      </c>
      <c r="E15" s="375" t="s">
        <v>4387</v>
      </c>
      <c r="F15" s="375" t="s">
        <v>4388</v>
      </c>
      <c r="G15" s="375" t="s">
        <v>391</v>
      </c>
      <c r="H15" s="375" t="s">
        <v>4361</v>
      </c>
      <c r="I15" s="375" t="s">
        <v>3330</v>
      </c>
      <c r="J15" s="375" t="s">
        <v>4362</v>
      </c>
      <c r="K15" s="375" t="s">
        <v>4363</v>
      </c>
      <c r="L15" s="375" t="s">
        <v>3332</v>
      </c>
      <c r="M15" s="376">
        <v>93217.45</v>
      </c>
      <c r="N15" s="376">
        <v>0</v>
      </c>
      <c r="O15" s="376">
        <v>0</v>
      </c>
      <c r="P15" s="376">
        <v>93217.45</v>
      </c>
      <c r="Q15" s="376">
        <v>0</v>
      </c>
      <c r="R15" s="376">
        <v>0</v>
      </c>
      <c r="S15" s="376">
        <v>0</v>
      </c>
      <c r="T15" s="376">
        <v>0</v>
      </c>
      <c r="U15" s="376">
        <v>0</v>
      </c>
      <c r="V15" s="376">
        <v>0</v>
      </c>
      <c r="W15" s="376">
        <v>0</v>
      </c>
      <c r="X15" s="376">
        <v>0</v>
      </c>
      <c r="Y15" s="376">
        <v>93217.45</v>
      </c>
      <c r="Z15" s="376">
        <v>96398.41</v>
      </c>
      <c r="AA15" s="377">
        <v>1</v>
      </c>
      <c r="AB15" s="378">
        <v>0</v>
      </c>
      <c r="AC15" s="378">
        <v>0</v>
      </c>
      <c r="AD15" s="378">
        <v>96397</v>
      </c>
      <c r="AE15" s="378">
        <v>0</v>
      </c>
      <c r="AF15" s="378">
        <v>0</v>
      </c>
      <c r="AG15" s="378">
        <v>0</v>
      </c>
      <c r="AH15" s="378">
        <v>0</v>
      </c>
      <c r="AI15" s="378">
        <v>0</v>
      </c>
      <c r="AJ15" s="378">
        <v>0</v>
      </c>
      <c r="AK15" s="379">
        <v>0</v>
      </c>
    </row>
    <row r="16" spans="2:37">
      <c r="B16" s="374" t="s">
        <v>4356</v>
      </c>
      <c r="C16" s="375" t="s">
        <v>4357</v>
      </c>
      <c r="D16" s="375" t="s">
        <v>4358</v>
      </c>
      <c r="E16" s="375" t="s">
        <v>4389</v>
      </c>
      <c r="F16" s="375" t="s">
        <v>4390</v>
      </c>
      <c r="G16" s="375" t="s">
        <v>391</v>
      </c>
      <c r="H16" s="375" t="s">
        <v>4361</v>
      </c>
      <c r="I16" s="375" t="s">
        <v>3330</v>
      </c>
      <c r="J16" s="375" t="s">
        <v>4362</v>
      </c>
      <c r="K16" s="375" t="s">
        <v>4363</v>
      </c>
      <c r="L16" s="375" t="s">
        <v>3332</v>
      </c>
      <c r="M16" s="376">
        <v>49405.692824999998</v>
      </c>
      <c r="N16" s="376">
        <v>0</v>
      </c>
      <c r="O16" s="376">
        <v>0</v>
      </c>
      <c r="P16" s="376">
        <v>49405.692824999998</v>
      </c>
      <c r="Q16" s="376">
        <v>0</v>
      </c>
      <c r="R16" s="376">
        <v>0</v>
      </c>
      <c r="S16" s="376">
        <v>0</v>
      </c>
      <c r="T16" s="376">
        <v>0</v>
      </c>
      <c r="U16" s="376">
        <v>0</v>
      </c>
      <c r="V16" s="376">
        <v>0</v>
      </c>
      <c r="W16" s="376">
        <v>0</v>
      </c>
      <c r="X16" s="376">
        <v>0</v>
      </c>
      <c r="Y16" s="376">
        <v>49405.692824999998</v>
      </c>
      <c r="Z16" s="376">
        <v>52186.202216999998</v>
      </c>
      <c r="AA16" s="377">
        <v>1</v>
      </c>
      <c r="AB16" s="378">
        <v>0</v>
      </c>
      <c r="AC16" s="378">
        <v>0</v>
      </c>
      <c r="AD16" s="378">
        <v>52185.438900000001</v>
      </c>
      <c r="AE16" s="378">
        <v>0</v>
      </c>
      <c r="AF16" s="378">
        <v>0</v>
      </c>
      <c r="AG16" s="378">
        <v>0</v>
      </c>
      <c r="AH16" s="378">
        <v>0</v>
      </c>
      <c r="AI16" s="378">
        <v>0</v>
      </c>
      <c r="AJ16" s="378">
        <v>0</v>
      </c>
      <c r="AK16" s="379">
        <v>0</v>
      </c>
    </row>
    <row r="17" spans="2:37">
      <c r="B17" s="374" t="s">
        <v>4356</v>
      </c>
      <c r="C17" s="375" t="s">
        <v>4357</v>
      </c>
      <c r="D17" s="375" t="s">
        <v>4358</v>
      </c>
      <c r="E17" s="375" t="s">
        <v>4385</v>
      </c>
      <c r="F17" s="375" t="s">
        <v>4391</v>
      </c>
      <c r="G17" s="375" t="s">
        <v>391</v>
      </c>
      <c r="H17" s="375" t="s">
        <v>4361</v>
      </c>
      <c r="I17" s="375" t="s">
        <v>3330</v>
      </c>
      <c r="J17" s="375" t="s">
        <v>4362</v>
      </c>
      <c r="K17" s="375" t="s">
        <v>4363</v>
      </c>
      <c r="L17" s="375" t="s">
        <v>3332</v>
      </c>
      <c r="M17" s="376">
        <v>85167.28</v>
      </c>
      <c r="N17" s="376">
        <v>0</v>
      </c>
      <c r="O17" s="376">
        <v>0</v>
      </c>
      <c r="P17" s="376">
        <v>85167.28</v>
      </c>
      <c r="Q17" s="376">
        <v>0</v>
      </c>
      <c r="R17" s="376">
        <v>0</v>
      </c>
      <c r="S17" s="376">
        <v>0</v>
      </c>
      <c r="T17" s="376">
        <v>0</v>
      </c>
      <c r="U17" s="376">
        <v>0</v>
      </c>
      <c r="V17" s="376">
        <v>0</v>
      </c>
      <c r="W17" s="376">
        <v>0</v>
      </c>
      <c r="X17" s="376">
        <v>0</v>
      </c>
      <c r="Y17" s="376">
        <v>85167.28</v>
      </c>
      <c r="Z17" s="376">
        <v>90245.32</v>
      </c>
      <c r="AA17" s="377">
        <v>1</v>
      </c>
      <c r="AB17" s="378">
        <v>0</v>
      </c>
      <c r="AC17" s="378">
        <v>0</v>
      </c>
      <c r="AD17" s="378">
        <v>90244</v>
      </c>
      <c r="AE17" s="378">
        <v>0</v>
      </c>
      <c r="AF17" s="378">
        <v>0</v>
      </c>
      <c r="AG17" s="378">
        <v>0</v>
      </c>
      <c r="AH17" s="378">
        <v>0</v>
      </c>
      <c r="AI17" s="378">
        <v>0</v>
      </c>
      <c r="AJ17" s="378">
        <v>0</v>
      </c>
      <c r="AK17" s="379">
        <v>0</v>
      </c>
    </row>
    <row r="18" spans="2:37">
      <c r="B18" s="374" t="s">
        <v>4356</v>
      </c>
      <c r="C18" s="375" t="s">
        <v>4357</v>
      </c>
      <c r="D18" s="375" t="s">
        <v>4358</v>
      </c>
      <c r="E18" s="375" t="s">
        <v>4392</v>
      </c>
      <c r="F18" s="375" t="s">
        <v>4393</v>
      </c>
      <c r="G18" s="375" t="s">
        <v>391</v>
      </c>
      <c r="H18" s="375" t="s">
        <v>4361</v>
      </c>
      <c r="I18" s="375" t="s">
        <v>3330</v>
      </c>
      <c r="J18" s="375" t="s">
        <v>4362</v>
      </c>
      <c r="K18" s="375" t="s">
        <v>4363</v>
      </c>
      <c r="L18" s="375" t="s">
        <v>3332</v>
      </c>
      <c r="M18" s="376">
        <v>112529.75</v>
      </c>
      <c r="N18" s="376">
        <v>0</v>
      </c>
      <c r="O18" s="376">
        <v>0</v>
      </c>
      <c r="P18" s="376">
        <v>112529.75</v>
      </c>
      <c r="Q18" s="376">
        <v>0</v>
      </c>
      <c r="R18" s="376">
        <v>0</v>
      </c>
      <c r="S18" s="376">
        <v>0</v>
      </c>
      <c r="T18" s="376">
        <v>0</v>
      </c>
      <c r="U18" s="376">
        <v>0</v>
      </c>
      <c r="V18" s="376">
        <v>0</v>
      </c>
      <c r="W18" s="376">
        <v>0</v>
      </c>
      <c r="X18" s="376">
        <v>0</v>
      </c>
      <c r="Y18" s="376">
        <v>112529.75</v>
      </c>
      <c r="Z18" s="376">
        <v>125112.83</v>
      </c>
      <c r="AA18" s="377">
        <v>1</v>
      </c>
      <c r="AB18" s="378">
        <v>0</v>
      </c>
      <c r="AC18" s="378">
        <v>0</v>
      </c>
      <c r="AD18" s="378">
        <v>125111</v>
      </c>
      <c r="AE18" s="378">
        <v>0</v>
      </c>
      <c r="AF18" s="378">
        <v>0</v>
      </c>
      <c r="AG18" s="378">
        <v>0</v>
      </c>
      <c r="AH18" s="378">
        <v>0</v>
      </c>
      <c r="AI18" s="378">
        <v>0</v>
      </c>
      <c r="AJ18" s="378">
        <v>0</v>
      </c>
      <c r="AK18" s="379">
        <v>0</v>
      </c>
    </row>
    <row r="19" spans="2:37">
      <c r="B19" s="374" t="s">
        <v>4356</v>
      </c>
      <c r="C19" s="375" t="s">
        <v>4357</v>
      </c>
      <c r="D19" s="375" t="s">
        <v>4358</v>
      </c>
      <c r="E19" s="375" t="s">
        <v>4359</v>
      </c>
      <c r="F19" s="375" t="s">
        <v>4394</v>
      </c>
      <c r="G19" s="375" t="s">
        <v>391</v>
      </c>
      <c r="H19" s="375" t="s">
        <v>4361</v>
      </c>
      <c r="I19" s="375" t="s">
        <v>3330</v>
      </c>
      <c r="J19" s="375" t="s">
        <v>4362</v>
      </c>
      <c r="K19" s="375" t="s">
        <v>4363</v>
      </c>
      <c r="L19" s="375" t="s">
        <v>3332</v>
      </c>
      <c r="M19" s="376">
        <v>94219.199999999997</v>
      </c>
      <c r="N19" s="376">
        <v>0</v>
      </c>
      <c r="O19" s="376">
        <v>0</v>
      </c>
      <c r="P19" s="376">
        <v>94219.199999999997</v>
      </c>
      <c r="Q19" s="376">
        <v>0</v>
      </c>
      <c r="R19" s="376">
        <v>0</v>
      </c>
      <c r="S19" s="376">
        <v>0</v>
      </c>
      <c r="T19" s="376">
        <v>0</v>
      </c>
      <c r="U19" s="376">
        <v>0</v>
      </c>
      <c r="V19" s="376">
        <v>0</v>
      </c>
      <c r="W19" s="376">
        <v>0</v>
      </c>
      <c r="X19" s="376">
        <v>0</v>
      </c>
      <c r="Y19" s="376">
        <v>94219.199999999997</v>
      </c>
      <c r="Z19" s="376">
        <v>98449.44</v>
      </c>
      <c r="AA19" s="377">
        <v>1</v>
      </c>
      <c r="AB19" s="378">
        <v>0</v>
      </c>
      <c r="AC19" s="378">
        <v>0</v>
      </c>
      <c r="AD19" s="378">
        <v>98448</v>
      </c>
      <c r="AE19" s="378">
        <v>0</v>
      </c>
      <c r="AF19" s="378">
        <v>0</v>
      </c>
      <c r="AG19" s="378">
        <v>0</v>
      </c>
      <c r="AH19" s="378">
        <v>0</v>
      </c>
      <c r="AI19" s="378">
        <v>0</v>
      </c>
      <c r="AJ19" s="378">
        <v>0</v>
      </c>
      <c r="AK19" s="379">
        <v>0</v>
      </c>
    </row>
    <row r="20" spans="2:37">
      <c r="B20" s="374" t="s">
        <v>4356</v>
      </c>
      <c r="C20" s="375" t="s">
        <v>4366</v>
      </c>
      <c r="D20" s="375" t="s">
        <v>4358</v>
      </c>
      <c r="E20" s="375" t="s">
        <v>4367</v>
      </c>
      <c r="F20" s="375" t="s">
        <v>4395</v>
      </c>
      <c r="G20" s="375" t="s">
        <v>368</v>
      </c>
      <c r="H20" s="375" t="s">
        <v>4369</v>
      </c>
      <c r="I20" s="375" t="s">
        <v>4370</v>
      </c>
      <c r="J20" s="375" t="s">
        <v>4362</v>
      </c>
      <c r="K20" s="375" t="s">
        <v>4363</v>
      </c>
      <c r="L20" s="375" t="s">
        <v>3332</v>
      </c>
      <c r="M20" s="376">
        <v>42000</v>
      </c>
      <c r="N20" s="376">
        <v>42000</v>
      </c>
      <c r="O20" s="376">
        <v>0</v>
      </c>
      <c r="P20" s="376"/>
      <c r="Q20" s="376">
        <v>0</v>
      </c>
      <c r="R20" s="376">
        <v>0</v>
      </c>
      <c r="S20" s="376">
        <v>0</v>
      </c>
      <c r="T20" s="376">
        <v>6720</v>
      </c>
      <c r="U20" s="376">
        <v>0</v>
      </c>
      <c r="V20" s="376">
        <v>0</v>
      </c>
      <c r="W20" s="376">
        <v>0</v>
      </c>
      <c r="X20" s="376">
        <v>0</v>
      </c>
      <c r="Y20" s="376">
        <v>48720</v>
      </c>
      <c r="Z20" s="376">
        <v>48720</v>
      </c>
      <c r="AA20" s="377">
        <v>1</v>
      </c>
      <c r="AB20" s="378">
        <v>42000</v>
      </c>
      <c r="AC20" s="378">
        <v>0</v>
      </c>
      <c r="AD20" s="378"/>
      <c r="AE20" s="378">
        <v>0</v>
      </c>
      <c r="AF20" s="378">
        <v>0</v>
      </c>
      <c r="AG20" s="378">
        <v>0</v>
      </c>
      <c r="AH20" s="378">
        <v>6720</v>
      </c>
      <c r="AI20" s="378">
        <v>0</v>
      </c>
      <c r="AJ20" s="378">
        <v>0</v>
      </c>
      <c r="AK20" s="379">
        <v>0</v>
      </c>
    </row>
    <row r="21" spans="2:37">
      <c r="B21" s="374" t="s">
        <v>4396</v>
      </c>
      <c r="C21" s="375" t="s">
        <v>4397</v>
      </c>
      <c r="D21" s="375" t="s">
        <v>4398</v>
      </c>
      <c r="E21" s="375" t="s">
        <v>4399</v>
      </c>
      <c r="F21" s="375" t="s">
        <v>4400</v>
      </c>
      <c r="G21" s="375" t="s">
        <v>4401</v>
      </c>
      <c r="H21" s="375" t="s">
        <v>4401</v>
      </c>
      <c r="I21" s="375"/>
      <c r="J21" s="375"/>
      <c r="K21" s="375"/>
      <c r="L21" s="375"/>
      <c r="M21" s="376">
        <v>1621620</v>
      </c>
      <c r="N21" s="376">
        <v>0</v>
      </c>
      <c r="O21" s="376">
        <v>0</v>
      </c>
      <c r="P21" s="376">
        <v>0</v>
      </c>
      <c r="Q21" s="376">
        <v>0</v>
      </c>
      <c r="R21" s="376">
        <v>0</v>
      </c>
      <c r="S21" s="376">
        <v>1621620</v>
      </c>
      <c r="T21" s="376">
        <v>0</v>
      </c>
      <c r="U21" s="376">
        <v>0</v>
      </c>
      <c r="V21" s="376">
        <v>0</v>
      </c>
      <c r="W21" s="376">
        <v>0</v>
      </c>
      <c r="X21" s="376">
        <v>0</v>
      </c>
      <c r="Y21" s="376">
        <v>1621620</v>
      </c>
      <c r="Z21" s="376">
        <v>1621620</v>
      </c>
      <c r="AA21" s="377">
        <v>1</v>
      </c>
      <c r="AB21" s="378">
        <v>0</v>
      </c>
      <c r="AC21" s="378">
        <v>0</v>
      </c>
      <c r="AD21" s="378">
        <v>0</v>
      </c>
      <c r="AE21" s="378">
        <v>0</v>
      </c>
      <c r="AF21" s="378">
        <v>0</v>
      </c>
      <c r="AG21" s="378">
        <v>0</v>
      </c>
      <c r="AH21" s="378">
        <v>0</v>
      </c>
      <c r="AI21" s="378">
        <v>0</v>
      </c>
      <c r="AJ21" s="378">
        <v>0</v>
      </c>
      <c r="AK21" s="379">
        <v>0</v>
      </c>
    </row>
    <row r="22" spans="2:37">
      <c r="B22" s="374" t="s">
        <v>4396</v>
      </c>
      <c r="C22" s="375" t="s">
        <v>4397</v>
      </c>
      <c r="D22" s="375" t="s">
        <v>4398</v>
      </c>
      <c r="E22" s="375" t="s">
        <v>4399</v>
      </c>
      <c r="F22" s="375" t="s">
        <v>4402</v>
      </c>
      <c r="G22" s="375" t="s">
        <v>4401</v>
      </c>
      <c r="H22" s="375" t="s">
        <v>4401</v>
      </c>
      <c r="I22" s="375"/>
      <c r="J22" s="375"/>
      <c r="K22" s="375"/>
      <c r="L22" s="375"/>
      <c r="M22" s="376">
        <v>49527.59</v>
      </c>
      <c r="N22" s="376">
        <v>0</v>
      </c>
      <c r="O22" s="376">
        <v>0</v>
      </c>
      <c r="P22" s="376">
        <v>0</v>
      </c>
      <c r="Q22" s="376">
        <v>0</v>
      </c>
      <c r="R22" s="376">
        <v>0</v>
      </c>
      <c r="S22" s="376">
        <v>49527.59</v>
      </c>
      <c r="T22" s="376">
        <v>0</v>
      </c>
      <c r="U22" s="376">
        <v>0</v>
      </c>
      <c r="V22" s="376">
        <v>0</v>
      </c>
      <c r="W22" s="376">
        <v>0</v>
      </c>
      <c r="X22" s="376">
        <v>0</v>
      </c>
      <c r="Y22" s="376">
        <v>49527.59</v>
      </c>
      <c r="Z22" s="376">
        <v>49527.59</v>
      </c>
      <c r="AA22" s="377">
        <v>1</v>
      </c>
      <c r="AB22" s="378">
        <v>0</v>
      </c>
      <c r="AC22" s="378">
        <v>0</v>
      </c>
      <c r="AD22" s="378">
        <v>0</v>
      </c>
      <c r="AE22" s="378">
        <v>0</v>
      </c>
      <c r="AF22" s="378">
        <v>0</v>
      </c>
      <c r="AG22" s="378">
        <v>0</v>
      </c>
      <c r="AH22" s="378">
        <v>0</v>
      </c>
      <c r="AI22" s="378">
        <v>0</v>
      </c>
      <c r="AJ22" s="378">
        <v>0</v>
      </c>
      <c r="AK22" s="379">
        <v>0</v>
      </c>
    </row>
    <row r="23" spans="2:37">
      <c r="B23" s="374" t="s">
        <v>4356</v>
      </c>
      <c r="C23" s="375" t="s">
        <v>4366</v>
      </c>
      <c r="D23" s="375" t="s">
        <v>4403</v>
      </c>
      <c r="E23" s="375" t="s">
        <v>4379</v>
      </c>
      <c r="F23" s="375" t="s">
        <v>4404</v>
      </c>
      <c r="G23" s="375" t="s">
        <v>391</v>
      </c>
      <c r="H23" s="375" t="s">
        <v>4361</v>
      </c>
      <c r="I23" s="375" t="s">
        <v>3330</v>
      </c>
      <c r="J23" s="375" t="s">
        <v>4362</v>
      </c>
      <c r="K23" s="375" t="s">
        <v>4363</v>
      </c>
      <c r="L23" s="375" t="s">
        <v>3332</v>
      </c>
      <c r="M23" s="376">
        <v>58616.638219</v>
      </c>
      <c r="N23" s="376">
        <v>14653.718809</v>
      </c>
      <c r="O23" s="376">
        <v>0</v>
      </c>
      <c r="P23" s="376">
        <v>43962.919410000002</v>
      </c>
      <c r="Q23" s="376">
        <v>0</v>
      </c>
      <c r="R23" s="376">
        <v>0</v>
      </c>
      <c r="S23" s="376">
        <v>0</v>
      </c>
      <c r="T23" s="376">
        <v>2344.5715030000001</v>
      </c>
      <c r="U23" s="376">
        <v>0</v>
      </c>
      <c r="V23" s="376">
        <v>0</v>
      </c>
      <c r="W23" s="376">
        <v>0</v>
      </c>
      <c r="X23" s="376">
        <v>0</v>
      </c>
      <c r="Y23" s="376">
        <v>60961.209722</v>
      </c>
      <c r="Z23" s="376">
        <v>64328.769848000004</v>
      </c>
      <c r="AA23" s="377">
        <v>1</v>
      </c>
      <c r="AB23" s="378">
        <v>15463.205356</v>
      </c>
      <c r="AC23" s="378">
        <v>0</v>
      </c>
      <c r="AD23" s="378">
        <v>46391.476439999999</v>
      </c>
      <c r="AE23" s="378">
        <v>0</v>
      </c>
      <c r="AF23" s="378">
        <v>0</v>
      </c>
      <c r="AG23" s="378">
        <v>0</v>
      </c>
      <c r="AH23" s="378">
        <v>2474.0880520000001</v>
      </c>
      <c r="AI23" s="378">
        <v>0</v>
      </c>
      <c r="AJ23" s="378">
        <v>0</v>
      </c>
      <c r="AK23" s="379">
        <v>0</v>
      </c>
    </row>
    <row r="24" spans="2:37">
      <c r="B24" s="374" t="s">
        <v>4356</v>
      </c>
      <c r="C24" s="375" t="s">
        <v>4357</v>
      </c>
      <c r="D24" s="375" t="s">
        <v>4403</v>
      </c>
      <c r="E24" s="375" t="s">
        <v>4405</v>
      </c>
      <c r="F24" s="375" t="s">
        <v>4406</v>
      </c>
      <c r="G24" s="375" t="s">
        <v>437</v>
      </c>
      <c r="H24" s="375" t="s">
        <v>4407</v>
      </c>
      <c r="I24" s="375" t="s">
        <v>3330</v>
      </c>
      <c r="J24" s="375" t="s">
        <v>4362</v>
      </c>
      <c r="K24" s="375" t="s">
        <v>4363</v>
      </c>
      <c r="L24" s="375" t="s">
        <v>3332</v>
      </c>
      <c r="M24" s="376">
        <v>47841.120000000003</v>
      </c>
      <c r="N24" s="376">
        <v>0</v>
      </c>
      <c r="O24" s="376">
        <v>0</v>
      </c>
      <c r="P24" s="376">
        <v>47841.120000000003</v>
      </c>
      <c r="Q24" s="376">
        <v>0</v>
      </c>
      <c r="R24" s="376">
        <v>0</v>
      </c>
      <c r="S24" s="376">
        <v>0</v>
      </c>
      <c r="T24" s="376">
        <v>0</v>
      </c>
      <c r="U24" s="376">
        <v>0</v>
      </c>
      <c r="V24" s="376">
        <v>0</v>
      </c>
      <c r="W24" s="376">
        <v>0</v>
      </c>
      <c r="X24" s="376">
        <v>0</v>
      </c>
      <c r="Y24" s="376">
        <v>47841.120000000003</v>
      </c>
      <c r="Z24" s="376">
        <v>49609.919999999998</v>
      </c>
      <c r="AA24" s="377">
        <v>1</v>
      </c>
      <c r="AB24" s="378">
        <v>0</v>
      </c>
      <c r="AC24" s="378">
        <v>0</v>
      </c>
      <c r="AD24" s="378">
        <v>49609.919999999998</v>
      </c>
      <c r="AE24" s="378">
        <v>0</v>
      </c>
      <c r="AF24" s="378">
        <v>0</v>
      </c>
      <c r="AG24" s="378">
        <v>0</v>
      </c>
      <c r="AH24" s="378">
        <v>0</v>
      </c>
      <c r="AI24" s="378">
        <v>0</v>
      </c>
      <c r="AJ24" s="378">
        <v>0</v>
      </c>
      <c r="AK24" s="379">
        <v>0</v>
      </c>
    </row>
    <row r="25" spans="2:37">
      <c r="B25" s="374" t="s">
        <v>4356</v>
      </c>
      <c r="C25" s="375" t="s">
        <v>4357</v>
      </c>
      <c r="D25" s="375" t="s">
        <v>4403</v>
      </c>
      <c r="E25" s="375" t="s">
        <v>4359</v>
      </c>
      <c r="F25" s="375" t="s">
        <v>4408</v>
      </c>
      <c r="G25" s="375" t="s">
        <v>391</v>
      </c>
      <c r="H25" s="375" t="s">
        <v>4361</v>
      </c>
      <c r="I25" s="375" t="s">
        <v>3330</v>
      </c>
      <c r="J25" s="375" t="s">
        <v>4362</v>
      </c>
      <c r="K25" s="375" t="s">
        <v>4363</v>
      </c>
      <c r="L25" s="375" t="s">
        <v>3332</v>
      </c>
      <c r="M25" s="376">
        <v>118421.757</v>
      </c>
      <c r="N25" s="376">
        <v>0</v>
      </c>
      <c r="O25" s="376">
        <v>0</v>
      </c>
      <c r="P25" s="376">
        <v>118421.757</v>
      </c>
      <c r="Q25" s="376">
        <v>0</v>
      </c>
      <c r="R25" s="376">
        <v>0</v>
      </c>
      <c r="S25" s="376">
        <v>0</v>
      </c>
      <c r="T25" s="376">
        <v>0</v>
      </c>
      <c r="U25" s="376">
        <v>0</v>
      </c>
      <c r="V25" s="376">
        <v>0</v>
      </c>
      <c r="W25" s="376">
        <v>0</v>
      </c>
      <c r="X25" s="376">
        <v>0</v>
      </c>
      <c r="Y25" s="376">
        <v>118421.757</v>
      </c>
      <c r="Z25" s="376">
        <v>124706.93640000001</v>
      </c>
      <c r="AA25" s="377">
        <v>1</v>
      </c>
      <c r="AB25" s="378">
        <v>0</v>
      </c>
      <c r="AC25" s="378">
        <v>0</v>
      </c>
      <c r="AD25" s="378">
        <v>124706.93640000001</v>
      </c>
      <c r="AE25" s="378">
        <v>0</v>
      </c>
      <c r="AF25" s="378">
        <v>0</v>
      </c>
      <c r="AG25" s="378">
        <v>0</v>
      </c>
      <c r="AH25" s="378">
        <v>0</v>
      </c>
      <c r="AI25" s="378">
        <v>0</v>
      </c>
      <c r="AJ25" s="378">
        <v>0</v>
      </c>
      <c r="AK25" s="379">
        <v>0</v>
      </c>
    </row>
    <row r="26" spans="2:37">
      <c r="B26" s="374" t="s">
        <v>4356</v>
      </c>
      <c r="C26" s="375" t="s">
        <v>4357</v>
      </c>
      <c r="D26" s="375" t="s">
        <v>4403</v>
      </c>
      <c r="E26" s="375" t="s">
        <v>4409</v>
      </c>
      <c r="F26" s="375" t="s">
        <v>4410</v>
      </c>
      <c r="G26" s="375" t="s">
        <v>2930</v>
      </c>
      <c r="H26" s="375" t="s">
        <v>3361</v>
      </c>
      <c r="I26" s="375" t="s">
        <v>3330</v>
      </c>
      <c r="J26" s="375" t="s">
        <v>4362</v>
      </c>
      <c r="K26" s="375" t="s">
        <v>4363</v>
      </c>
      <c r="L26" s="375" t="s">
        <v>3332</v>
      </c>
      <c r="M26" s="376">
        <v>24348.36</v>
      </c>
      <c r="N26" s="376">
        <v>0</v>
      </c>
      <c r="O26" s="376">
        <v>0</v>
      </c>
      <c r="P26" s="376">
        <v>24348.36</v>
      </c>
      <c r="Q26" s="376">
        <v>0</v>
      </c>
      <c r="R26" s="376">
        <v>0</v>
      </c>
      <c r="S26" s="376">
        <v>0</v>
      </c>
      <c r="T26" s="376">
        <v>0</v>
      </c>
      <c r="U26" s="376">
        <v>0</v>
      </c>
      <c r="V26" s="376">
        <v>0</v>
      </c>
      <c r="W26" s="376">
        <v>0</v>
      </c>
      <c r="X26" s="376">
        <v>0</v>
      </c>
      <c r="Y26" s="376">
        <v>24348.36</v>
      </c>
      <c r="Z26" s="376">
        <v>24804.959999999999</v>
      </c>
      <c r="AA26" s="377">
        <v>1</v>
      </c>
      <c r="AB26" s="378">
        <v>0</v>
      </c>
      <c r="AC26" s="378">
        <v>0</v>
      </c>
      <c r="AD26" s="378">
        <v>24804.959999999999</v>
      </c>
      <c r="AE26" s="378">
        <v>0</v>
      </c>
      <c r="AF26" s="378">
        <v>0</v>
      </c>
      <c r="AG26" s="378">
        <v>0</v>
      </c>
      <c r="AH26" s="378">
        <v>0</v>
      </c>
      <c r="AI26" s="378">
        <v>0</v>
      </c>
      <c r="AJ26" s="378">
        <v>0</v>
      </c>
      <c r="AK26" s="379">
        <v>0</v>
      </c>
    </row>
    <row r="27" spans="2:37">
      <c r="B27" s="374" t="s">
        <v>4356</v>
      </c>
      <c r="C27" s="375" t="s">
        <v>4357</v>
      </c>
      <c r="D27" s="375" t="s">
        <v>4403</v>
      </c>
      <c r="E27" s="375" t="s">
        <v>4389</v>
      </c>
      <c r="F27" s="375" t="s">
        <v>4411</v>
      </c>
      <c r="G27" s="375" t="s">
        <v>391</v>
      </c>
      <c r="H27" s="375" t="s">
        <v>4361</v>
      </c>
      <c r="I27" s="375" t="s">
        <v>3330</v>
      </c>
      <c r="J27" s="375" t="s">
        <v>4362</v>
      </c>
      <c r="K27" s="375" t="s">
        <v>4363</v>
      </c>
      <c r="L27" s="375" t="s">
        <v>3332</v>
      </c>
      <c r="M27" s="376">
        <v>85437</v>
      </c>
      <c r="N27" s="376">
        <v>0</v>
      </c>
      <c r="O27" s="376">
        <v>0</v>
      </c>
      <c r="P27" s="376">
        <v>85437</v>
      </c>
      <c r="Q27" s="376">
        <v>0</v>
      </c>
      <c r="R27" s="376">
        <v>0</v>
      </c>
      <c r="S27" s="376">
        <v>0</v>
      </c>
      <c r="T27" s="376">
        <v>0</v>
      </c>
      <c r="U27" s="376">
        <v>0</v>
      </c>
      <c r="V27" s="376">
        <v>0</v>
      </c>
      <c r="W27" s="376">
        <v>0</v>
      </c>
      <c r="X27" s="376">
        <v>0</v>
      </c>
      <c r="Y27" s="376">
        <v>85437</v>
      </c>
      <c r="Z27" s="376">
        <v>90951.52</v>
      </c>
      <c r="AA27" s="377">
        <v>1</v>
      </c>
      <c r="AB27" s="378">
        <v>0</v>
      </c>
      <c r="AC27" s="378">
        <v>0</v>
      </c>
      <c r="AD27" s="378">
        <v>90951.52</v>
      </c>
      <c r="AE27" s="378">
        <v>0</v>
      </c>
      <c r="AF27" s="378">
        <v>0</v>
      </c>
      <c r="AG27" s="378">
        <v>0</v>
      </c>
      <c r="AH27" s="378">
        <v>0</v>
      </c>
      <c r="AI27" s="378">
        <v>0</v>
      </c>
      <c r="AJ27" s="378">
        <v>0</v>
      </c>
      <c r="AK27" s="379">
        <v>0</v>
      </c>
    </row>
    <row r="28" spans="2:37">
      <c r="B28" s="374" t="s">
        <v>4356</v>
      </c>
      <c r="C28" s="375" t="s">
        <v>4357</v>
      </c>
      <c r="D28" s="375" t="s">
        <v>4403</v>
      </c>
      <c r="E28" s="375" t="s">
        <v>4412</v>
      </c>
      <c r="F28" s="375" t="s">
        <v>4413</v>
      </c>
      <c r="G28" s="375" t="s">
        <v>437</v>
      </c>
      <c r="H28" s="375" t="s">
        <v>4407</v>
      </c>
      <c r="I28" s="375" t="s">
        <v>3330</v>
      </c>
      <c r="J28" s="375" t="s">
        <v>4362</v>
      </c>
      <c r="K28" s="375" t="s">
        <v>4363</v>
      </c>
      <c r="L28" s="375" t="s">
        <v>3332</v>
      </c>
      <c r="M28" s="376">
        <v>63974.294999999998</v>
      </c>
      <c r="N28" s="376">
        <v>0</v>
      </c>
      <c r="O28" s="376">
        <v>0</v>
      </c>
      <c r="P28" s="376">
        <v>63974.294999999998</v>
      </c>
      <c r="Q28" s="376">
        <v>0</v>
      </c>
      <c r="R28" s="376">
        <v>0</v>
      </c>
      <c r="S28" s="376">
        <v>0</v>
      </c>
      <c r="T28" s="376">
        <v>0</v>
      </c>
      <c r="U28" s="376">
        <v>0</v>
      </c>
      <c r="V28" s="376">
        <v>0</v>
      </c>
      <c r="W28" s="376">
        <v>0</v>
      </c>
      <c r="X28" s="376">
        <v>0</v>
      </c>
      <c r="Y28" s="376">
        <v>63974.294999999998</v>
      </c>
      <c r="Z28" s="376">
        <v>65113.02</v>
      </c>
      <c r="AA28" s="377">
        <v>1</v>
      </c>
      <c r="AB28" s="378">
        <v>0</v>
      </c>
      <c r="AC28" s="378">
        <v>0</v>
      </c>
      <c r="AD28" s="378">
        <v>65113.02</v>
      </c>
      <c r="AE28" s="378">
        <v>0</v>
      </c>
      <c r="AF28" s="378">
        <v>0</v>
      </c>
      <c r="AG28" s="378">
        <v>0</v>
      </c>
      <c r="AH28" s="378">
        <v>0</v>
      </c>
      <c r="AI28" s="378">
        <v>0</v>
      </c>
      <c r="AJ28" s="378">
        <v>0</v>
      </c>
      <c r="AK28" s="379">
        <v>0</v>
      </c>
    </row>
    <row r="29" spans="2:37">
      <c r="B29" s="374" t="s">
        <v>4356</v>
      </c>
      <c r="C29" s="375" t="s">
        <v>4366</v>
      </c>
      <c r="D29" s="375" t="s">
        <v>4403</v>
      </c>
      <c r="E29" s="375" t="s">
        <v>4379</v>
      </c>
      <c r="F29" s="375" t="s">
        <v>4414</v>
      </c>
      <c r="G29" s="375" t="s">
        <v>391</v>
      </c>
      <c r="H29" s="375" t="s">
        <v>4361</v>
      </c>
      <c r="I29" s="375" t="s">
        <v>3330</v>
      </c>
      <c r="J29" s="375" t="s">
        <v>4362</v>
      </c>
      <c r="K29" s="375" t="s">
        <v>4363</v>
      </c>
      <c r="L29" s="375" t="s">
        <v>3332</v>
      </c>
      <c r="M29" s="376">
        <v>124810.577372</v>
      </c>
      <c r="N29" s="376">
        <v>31202.840230000002</v>
      </c>
      <c r="O29" s="376">
        <v>0</v>
      </c>
      <c r="P29" s="376">
        <v>93607.737141999998</v>
      </c>
      <c r="Q29" s="376">
        <v>0</v>
      </c>
      <c r="R29" s="376">
        <v>0</v>
      </c>
      <c r="S29" s="376">
        <v>0</v>
      </c>
      <c r="T29" s="376">
        <v>4992.3760819999998</v>
      </c>
      <c r="U29" s="376">
        <v>0</v>
      </c>
      <c r="V29" s="376">
        <v>0</v>
      </c>
      <c r="W29" s="376">
        <v>0</v>
      </c>
      <c r="X29" s="376">
        <v>0</v>
      </c>
      <c r="Y29" s="376">
        <v>129802.953454</v>
      </c>
      <c r="Z29" s="376">
        <v>136973.40253600001</v>
      </c>
      <c r="AA29" s="377">
        <v>1</v>
      </c>
      <c r="AB29" s="378">
        <v>32926.517319999999</v>
      </c>
      <c r="AC29" s="378">
        <v>0</v>
      </c>
      <c r="AD29" s="378">
        <v>98778.725128000005</v>
      </c>
      <c r="AE29" s="378">
        <v>0</v>
      </c>
      <c r="AF29" s="378">
        <v>0</v>
      </c>
      <c r="AG29" s="378">
        <v>0</v>
      </c>
      <c r="AH29" s="378">
        <v>5268.1600879999996</v>
      </c>
      <c r="AI29" s="378">
        <v>0</v>
      </c>
      <c r="AJ29" s="378">
        <v>0</v>
      </c>
      <c r="AK29" s="379">
        <v>0</v>
      </c>
    </row>
    <row r="30" spans="2:37">
      <c r="B30" s="374" t="s">
        <v>4356</v>
      </c>
      <c r="C30" s="375" t="s">
        <v>4366</v>
      </c>
      <c r="D30" s="375" t="s">
        <v>4403</v>
      </c>
      <c r="E30" s="375" t="s">
        <v>4415</v>
      </c>
      <c r="F30" s="375" t="s">
        <v>4416</v>
      </c>
      <c r="G30" s="375" t="s">
        <v>399</v>
      </c>
      <c r="H30" s="375" t="s">
        <v>3974</v>
      </c>
      <c r="I30" s="375" t="s">
        <v>3929</v>
      </c>
      <c r="J30" s="375" t="s">
        <v>4417</v>
      </c>
      <c r="K30" s="375" t="s">
        <v>4418</v>
      </c>
      <c r="L30" s="375" t="s">
        <v>3332</v>
      </c>
      <c r="M30" s="376">
        <v>251.55</v>
      </c>
      <c r="N30" s="376">
        <v>251.55</v>
      </c>
      <c r="O30" s="376">
        <v>0</v>
      </c>
      <c r="P30" s="376"/>
      <c r="Q30" s="376">
        <v>0</v>
      </c>
      <c r="R30" s="376">
        <v>0</v>
      </c>
      <c r="S30" s="376">
        <v>0</v>
      </c>
      <c r="T30" s="376">
        <v>40.25</v>
      </c>
      <c r="U30" s="376">
        <v>0</v>
      </c>
      <c r="V30" s="376">
        <v>0</v>
      </c>
      <c r="W30" s="376">
        <v>0</v>
      </c>
      <c r="X30" s="376">
        <v>0</v>
      </c>
      <c r="Y30" s="376">
        <v>291.8</v>
      </c>
      <c r="Z30" s="376">
        <v>291.8</v>
      </c>
      <c r="AA30" s="377">
        <v>1</v>
      </c>
      <c r="AB30" s="378">
        <v>251.55</v>
      </c>
      <c r="AC30" s="378">
        <v>0</v>
      </c>
      <c r="AD30" s="378"/>
      <c r="AE30" s="378">
        <v>0</v>
      </c>
      <c r="AF30" s="378">
        <v>0</v>
      </c>
      <c r="AG30" s="378">
        <v>0</v>
      </c>
      <c r="AH30" s="378">
        <v>40.25</v>
      </c>
      <c r="AI30" s="378">
        <v>0</v>
      </c>
      <c r="AJ30" s="378">
        <v>0</v>
      </c>
      <c r="AK30" s="379">
        <v>0</v>
      </c>
    </row>
    <row r="31" spans="2:37">
      <c r="B31" s="374" t="s">
        <v>4356</v>
      </c>
      <c r="C31" s="375" t="s">
        <v>4357</v>
      </c>
      <c r="D31" s="375" t="s">
        <v>4419</v>
      </c>
      <c r="E31" s="375" t="s">
        <v>1815</v>
      </c>
      <c r="F31" s="375" t="s">
        <v>1813</v>
      </c>
      <c r="G31" s="375" t="s">
        <v>1811</v>
      </c>
      <c r="H31" s="375" t="s">
        <v>3523</v>
      </c>
      <c r="I31" s="375" t="s">
        <v>3525</v>
      </c>
      <c r="J31" s="375" t="s">
        <v>4362</v>
      </c>
      <c r="K31" s="375" t="s">
        <v>4363</v>
      </c>
      <c r="L31" s="375" t="s">
        <v>3524</v>
      </c>
      <c r="M31" s="376">
        <v>3103755</v>
      </c>
      <c r="N31" s="376">
        <v>0</v>
      </c>
      <c r="O31" s="376">
        <v>0</v>
      </c>
      <c r="P31" s="376">
        <v>3103755</v>
      </c>
      <c r="Q31" s="376">
        <v>0</v>
      </c>
      <c r="R31" s="376">
        <v>0</v>
      </c>
      <c r="S31" s="376">
        <v>0</v>
      </c>
      <c r="T31" s="376">
        <v>0</v>
      </c>
      <c r="U31" s="376">
        <v>0</v>
      </c>
      <c r="V31" s="376">
        <v>0</v>
      </c>
      <c r="W31" s="376">
        <v>0</v>
      </c>
      <c r="X31" s="376">
        <v>0</v>
      </c>
      <c r="Y31" s="376">
        <v>3103755</v>
      </c>
      <c r="Z31" s="376">
        <v>3051600</v>
      </c>
      <c r="AA31" s="377">
        <v>1</v>
      </c>
      <c r="AB31" s="378">
        <v>0</v>
      </c>
      <c r="AC31" s="378">
        <v>0</v>
      </c>
      <c r="AD31" s="378">
        <v>3051600</v>
      </c>
      <c r="AE31" s="378">
        <v>0</v>
      </c>
      <c r="AF31" s="378">
        <v>0</v>
      </c>
      <c r="AG31" s="378">
        <v>0</v>
      </c>
      <c r="AH31" s="378">
        <v>0</v>
      </c>
      <c r="AI31" s="378">
        <v>0</v>
      </c>
      <c r="AJ31" s="378">
        <v>0</v>
      </c>
      <c r="AK31" s="379">
        <v>0</v>
      </c>
    </row>
    <row r="32" spans="2:37">
      <c r="B32" s="374" t="s">
        <v>4356</v>
      </c>
      <c r="C32" s="375" t="s">
        <v>4357</v>
      </c>
      <c r="D32" s="375" t="s">
        <v>4420</v>
      </c>
      <c r="E32" s="375" t="s">
        <v>4421</v>
      </c>
      <c r="F32" s="375" t="s">
        <v>4422</v>
      </c>
      <c r="G32" s="375" t="s">
        <v>1822</v>
      </c>
      <c r="H32" s="375" t="s">
        <v>3331</v>
      </c>
      <c r="I32" s="375" t="s">
        <v>3330</v>
      </c>
      <c r="J32" s="375" t="s">
        <v>4362</v>
      </c>
      <c r="K32" s="375" t="s">
        <v>4363</v>
      </c>
      <c r="L32" s="375" t="s">
        <v>3332</v>
      </c>
      <c r="M32" s="376">
        <v>43695.095000000001</v>
      </c>
      <c r="N32" s="376">
        <v>0</v>
      </c>
      <c r="O32" s="376">
        <v>0</v>
      </c>
      <c r="P32" s="376">
        <v>43695.095000000001</v>
      </c>
      <c r="Q32" s="376">
        <v>0</v>
      </c>
      <c r="R32" s="376">
        <v>0</v>
      </c>
      <c r="S32" s="376">
        <v>0</v>
      </c>
      <c r="T32" s="376">
        <v>0</v>
      </c>
      <c r="U32" s="376">
        <v>0</v>
      </c>
      <c r="V32" s="376">
        <v>0</v>
      </c>
      <c r="W32" s="376">
        <v>0</v>
      </c>
      <c r="X32" s="376">
        <v>0</v>
      </c>
      <c r="Y32" s="376">
        <v>43695.095000000001</v>
      </c>
      <c r="Z32" s="376">
        <v>43821.945</v>
      </c>
      <c r="AA32" s="377">
        <v>1</v>
      </c>
      <c r="AB32" s="378">
        <v>0</v>
      </c>
      <c r="AC32" s="378">
        <v>0</v>
      </c>
      <c r="AD32" s="378">
        <v>43576.845000000001</v>
      </c>
      <c r="AE32" s="378">
        <v>0</v>
      </c>
      <c r="AF32" s="378">
        <v>0</v>
      </c>
      <c r="AG32" s="378">
        <v>0</v>
      </c>
      <c r="AH32" s="378">
        <v>0</v>
      </c>
      <c r="AI32" s="378">
        <v>0</v>
      </c>
      <c r="AJ32" s="378">
        <v>0</v>
      </c>
      <c r="AK32" s="379">
        <v>0</v>
      </c>
    </row>
    <row r="33" spans="2:37">
      <c r="B33" s="374" t="s">
        <v>4396</v>
      </c>
      <c r="C33" s="375" t="s">
        <v>4397</v>
      </c>
      <c r="D33" s="375" t="s">
        <v>4420</v>
      </c>
      <c r="E33" s="375" t="s">
        <v>4399</v>
      </c>
      <c r="F33" s="375" t="s">
        <v>4423</v>
      </c>
      <c r="G33" s="375" t="s">
        <v>4401</v>
      </c>
      <c r="H33" s="375" t="s">
        <v>4401</v>
      </c>
      <c r="I33" s="375"/>
      <c r="J33" s="375"/>
      <c r="K33" s="375"/>
      <c r="L33" s="375"/>
      <c r="M33" s="376">
        <v>67911.574028999996</v>
      </c>
      <c r="N33" s="376">
        <v>0</v>
      </c>
      <c r="O33" s="376">
        <v>0</v>
      </c>
      <c r="P33" s="376">
        <v>0</v>
      </c>
      <c r="Q33" s="376">
        <v>0</v>
      </c>
      <c r="R33" s="376">
        <v>0</v>
      </c>
      <c r="S33" s="376">
        <v>67911.574028999996</v>
      </c>
      <c r="T33" s="376">
        <v>0</v>
      </c>
      <c r="U33" s="376">
        <v>0</v>
      </c>
      <c r="V33" s="376">
        <v>0</v>
      </c>
      <c r="W33" s="376">
        <v>0</v>
      </c>
      <c r="X33" s="376">
        <v>0</v>
      </c>
      <c r="Y33" s="376">
        <v>67911.574028999996</v>
      </c>
      <c r="Z33" s="376">
        <v>67911.574028999996</v>
      </c>
      <c r="AA33" s="377">
        <v>1</v>
      </c>
      <c r="AB33" s="378">
        <v>0</v>
      </c>
      <c r="AC33" s="378">
        <v>0</v>
      </c>
      <c r="AD33" s="378">
        <v>0</v>
      </c>
      <c r="AE33" s="378">
        <v>0</v>
      </c>
      <c r="AF33" s="378">
        <v>0</v>
      </c>
      <c r="AG33" s="378">
        <v>0</v>
      </c>
      <c r="AH33" s="378">
        <v>0</v>
      </c>
      <c r="AI33" s="378">
        <v>0</v>
      </c>
      <c r="AJ33" s="378">
        <v>0</v>
      </c>
      <c r="AK33" s="379">
        <v>0</v>
      </c>
    </row>
    <row r="34" spans="2:37">
      <c r="B34" s="374" t="s">
        <v>4356</v>
      </c>
      <c r="C34" s="375" t="s">
        <v>4357</v>
      </c>
      <c r="D34" s="375" t="s">
        <v>4420</v>
      </c>
      <c r="E34" s="375" t="s">
        <v>4421</v>
      </c>
      <c r="F34" s="375" t="s">
        <v>4424</v>
      </c>
      <c r="G34" s="375" t="s">
        <v>417</v>
      </c>
      <c r="H34" s="375" t="s">
        <v>3442</v>
      </c>
      <c r="I34" s="375" t="s">
        <v>3330</v>
      </c>
      <c r="J34" s="375" t="s">
        <v>4362</v>
      </c>
      <c r="K34" s="375" t="s">
        <v>4363</v>
      </c>
      <c r="L34" s="375" t="s">
        <v>3332</v>
      </c>
      <c r="M34" s="376">
        <v>73573.5</v>
      </c>
      <c r="N34" s="376">
        <v>0</v>
      </c>
      <c r="O34" s="376">
        <v>0</v>
      </c>
      <c r="P34" s="376">
        <v>73573.5</v>
      </c>
      <c r="Q34" s="376">
        <v>0</v>
      </c>
      <c r="R34" s="376">
        <v>0</v>
      </c>
      <c r="S34" s="376">
        <v>0</v>
      </c>
      <c r="T34" s="376">
        <v>0</v>
      </c>
      <c r="U34" s="376">
        <v>0</v>
      </c>
      <c r="V34" s="376">
        <v>0</v>
      </c>
      <c r="W34" s="376">
        <v>0</v>
      </c>
      <c r="X34" s="376">
        <v>0</v>
      </c>
      <c r="Y34" s="376">
        <v>73573.5</v>
      </c>
      <c r="Z34" s="376">
        <v>73573.5</v>
      </c>
      <c r="AA34" s="377">
        <v>1</v>
      </c>
      <c r="AB34" s="378">
        <v>0</v>
      </c>
      <c r="AC34" s="378">
        <v>0</v>
      </c>
      <c r="AD34" s="378">
        <v>73573.5</v>
      </c>
      <c r="AE34" s="378">
        <v>0</v>
      </c>
      <c r="AF34" s="378">
        <v>0</v>
      </c>
      <c r="AG34" s="378">
        <v>0</v>
      </c>
      <c r="AH34" s="378">
        <v>0</v>
      </c>
      <c r="AI34" s="378">
        <v>0</v>
      </c>
      <c r="AJ34" s="378">
        <v>0</v>
      </c>
      <c r="AK34" s="379">
        <v>0</v>
      </c>
    </row>
    <row r="35" spans="2:37">
      <c r="B35" s="374" t="s">
        <v>4356</v>
      </c>
      <c r="C35" s="375" t="s">
        <v>4366</v>
      </c>
      <c r="D35" s="375" t="s">
        <v>4420</v>
      </c>
      <c r="E35" s="375" t="s">
        <v>4425</v>
      </c>
      <c r="F35" s="375" t="s">
        <v>4426</v>
      </c>
      <c r="G35" s="375" t="s">
        <v>417</v>
      </c>
      <c r="H35" s="375" t="s">
        <v>3442</v>
      </c>
      <c r="I35" s="375" t="s">
        <v>3330</v>
      </c>
      <c r="J35" s="375" t="s">
        <v>4362</v>
      </c>
      <c r="K35" s="375" t="s">
        <v>4363</v>
      </c>
      <c r="L35" s="375" t="s">
        <v>3332</v>
      </c>
      <c r="M35" s="376">
        <v>23000</v>
      </c>
      <c r="N35" s="376">
        <v>23000</v>
      </c>
      <c r="O35" s="376">
        <v>0</v>
      </c>
      <c r="P35" s="376"/>
      <c r="Q35" s="376">
        <v>0</v>
      </c>
      <c r="R35" s="376">
        <v>0</v>
      </c>
      <c r="S35" s="376">
        <v>0</v>
      </c>
      <c r="T35" s="376">
        <v>3680</v>
      </c>
      <c r="U35" s="376">
        <v>0</v>
      </c>
      <c r="V35" s="376">
        <v>0</v>
      </c>
      <c r="W35" s="376">
        <v>0</v>
      </c>
      <c r="X35" s="376">
        <v>0</v>
      </c>
      <c r="Y35" s="376">
        <v>26680</v>
      </c>
      <c r="Z35" s="376">
        <v>26680</v>
      </c>
      <c r="AA35" s="377">
        <v>1</v>
      </c>
      <c r="AB35" s="378">
        <v>23000</v>
      </c>
      <c r="AC35" s="378">
        <v>0</v>
      </c>
      <c r="AD35" s="378"/>
      <c r="AE35" s="378">
        <v>0</v>
      </c>
      <c r="AF35" s="378">
        <v>0</v>
      </c>
      <c r="AG35" s="378">
        <v>0</v>
      </c>
      <c r="AH35" s="378">
        <v>3680</v>
      </c>
      <c r="AI35" s="378">
        <v>0</v>
      </c>
      <c r="AJ35" s="378">
        <v>0</v>
      </c>
      <c r="AK35" s="379">
        <v>0</v>
      </c>
    </row>
    <row r="36" spans="2:37">
      <c r="B36" s="374" t="s">
        <v>4356</v>
      </c>
      <c r="C36" s="375" t="s">
        <v>4366</v>
      </c>
      <c r="D36" s="375" t="s">
        <v>4420</v>
      </c>
      <c r="E36" s="375" t="s">
        <v>4427</v>
      </c>
      <c r="F36" s="375" t="s">
        <v>4428</v>
      </c>
      <c r="G36" s="375" t="s">
        <v>417</v>
      </c>
      <c r="H36" s="375" t="s">
        <v>3442</v>
      </c>
      <c r="I36" s="375" t="s">
        <v>3330</v>
      </c>
      <c r="J36" s="375" t="s">
        <v>4362</v>
      </c>
      <c r="K36" s="375" t="s">
        <v>4363</v>
      </c>
      <c r="L36" s="375" t="s">
        <v>3332</v>
      </c>
      <c r="M36" s="376">
        <v>6200</v>
      </c>
      <c r="N36" s="376">
        <v>6200</v>
      </c>
      <c r="O36" s="376">
        <v>0</v>
      </c>
      <c r="P36" s="376"/>
      <c r="Q36" s="376">
        <v>0</v>
      </c>
      <c r="R36" s="376">
        <v>0</v>
      </c>
      <c r="S36" s="376">
        <v>0</v>
      </c>
      <c r="T36" s="376">
        <v>992</v>
      </c>
      <c r="U36" s="376">
        <v>0</v>
      </c>
      <c r="V36" s="376">
        <v>0</v>
      </c>
      <c r="W36" s="376">
        <v>0</v>
      </c>
      <c r="X36" s="376">
        <v>0</v>
      </c>
      <c r="Y36" s="376">
        <v>7192</v>
      </c>
      <c r="Z36" s="376">
        <v>7192</v>
      </c>
      <c r="AA36" s="377">
        <v>1</v>
      </c>
      <c r="AB36" s="378">
        <v>6200</v>
      </c>
      <c r="AC36" s="378">
        <v>0</v>
      </c>
      <c r="AD36" s="378"/>
      <c r="AE36" s="378">
        <v>0</v>
      </c>
      <c r="AF36" s="378">
        <v>0</v>
      </c>
      <c r="AG36" s="378">
        <v>0</v>
      </c>
      <c r="AH36" s="378">
        <v>992</v>
      </c>
      <c r="AI36" s="378">
        <v>0</v>
      </c>
      <c r="AJ36" s="378">
        <v>0</v>
      </c>
      <c r="AK36" s="379">
        <v>0</v>
      </c>
    </row>
    <row r="37" spans="2:37">
      <c r="B37" s="374" t="s">
        <v>4356</v>
      </c>
      <c r="C37" s="375" t="s">
        <v>4366</v>
      </c>
      <c r="D37" s="375" t="s">
        <v>4420</v>
      </c>
      <c r="E37" s="375" t="s">
        <v>4429</v>
      </c>
      <c r="F37" s="375" t="s">
        <v>4430</v>
      </c>
      <c r="G37" s="375" t="s">
        <v>417</v>
      </c>
      <c r="H37" s="375" t="s">
        <v>3442</v>
      </c>
      <c r="I37" s="375" t="s">
        <v>3330</v>
      </c>
      <c r="J37" s="375" t="s">
        <v>4362</v>
      </c>
      <c r="K37" s="375" t="s">
        <v>4363</v>
      </c>
      <c r="L37" s="375" t="s">
        <v>3332</v>
      </c>
      <c r="M37" s="376">
        <v>31300</v>
      </c>
      <c r="N37" s="376">
        <v>31300</v>
      </c>
      <c r="O37" s="376">
        <v>0</v>
      </c>
      <c r="P37" s="376"/>
      <c r="Q37" s="376">
        <v>0</v>
      </c>
      <c r="R37" s="376">
        <v>0</v>
      </c>
      <c r="S37" s="376">
        <v>0</v>
      </c>
      <c r="T37" s="376">
        <v>5008</v>
      </c>
      <c r="U37" s="376">
        <v>0</v>
      </c>
      <c r="V37" s="376">
        <v>0</v>
      </c>
      <c r="W37" s="376">
        <v>0</v>
      </c>
      <c r="X37" s="376">
        <v>0</v>
      </c>
      <c r="Y37" s="376">
        <v>36308</v>
      </c>
      <c r="Z37" s="376">
        <v>36308</v>
      </c>
      <c r="AA37" s="377">
        <v>1</v>
      </c>
      <c r="AB37" s="378">
        <v>31300</v>
      </c>
      <c r="AC37" s="378">
        <v>0</v>
      </c>
      <c r="AD37" s="378"/>
      <c r="AE37" s="378">
        <v>0</v>
      </c>
      <c r="AF37" s="378">
        <v>0</v>
      </c>
      <c r="AG37" s="378">
        <v>0</v>
      </c>
      <c r="AH37" s="378">
        <v>5008</v>
      </c>
      <c r="AI37" s="378">
        <v>0</v>
      </c>
      <c r="AJ37" s="378">
        <v>0</v>
      </c>
      <c r="AK37" s="379">
        <v>0</v>
      </c>
    </row>
    <row r="38" spans="2:37">
      <c r="B38" s="374" t="s">
        <v>4356</v>
      </c>
      <c r="C38" s="375" t="s">
        <v>4366</v>
      </c>
      <c r="D38" s="375" t="s">
        <v>4420</v>
      </c>
      <c r="E38" s="375" t="s">
        <v>4431</v>
      </c>
      <c r="F38" s="375" t="s">
        <v>4432</v>
      </c>
      <c r="G38" s="375" t="s">
        <v>417</v>
      </c>
      <c r="H38" s="375" t="s">
        <v>3442</v>
      </c>
      <c r="I38" s="375" t="s">
        <v>3330</v>
      </c>
      <c r="J38" s="375" t="s">
        <v>4362</v>
      </c>
      <c r="K38" s="375" t="s">
        <v>4363</v>
      </c>
      <c r="L38" s="375" t="s">
        <v>3332</v>
      </c>
      <c r="M38" s="376">
        <v>8500</v>
      </c>
      <c r="N38" s="376">
        <v>8500</v>
      </c>
      <c r="O38" s="376">
        <v>0</v>
      </c>
      <c r="P38" s="376"/>
      <c r="Q38" s="376">
        <v>0</v>
      </c>
      <c r="R38" s="376">
        <v>0</v>
      </c>
      <c r="S38" s="376">
        <v>0</v>
      </c>
      <c r="T38" s="376">
        <v>1360</v>
      </c>
      <c r="U38" s="376">
        <v>0</v>
      </c>
      <c r="V38" s="376">
        <v>0</v>
      </c>
      <c r="W38" s="376">
        <v>0</v>
      </c>
      <c r="X38" s="376">
        <v>0</v>
      </c>
      <c r="Y38" s="376">
        <v>9860</v>
      </c>
      <c r="Z38" s="376">
        <v>9860</v>
      </c>
      <c r="AA38" s="377">
        <v>1</v>
      </c>
      <c r="AB38" s="378">
        <v>8500</v>
      </c>
      <c r="AC38" s="378">
        <v>0</v>
      </c>
      <c r="AD38" s="378"/>
      <c r="AE38" s="378">
        <v>0</v>
      </c>
      <c r="AF38" s="378">
        <v>0</v>
      </c>
      <c r="AG38" s="378">
        <v>0</v>
      </c>
      <c r="AH38" s="378">
        <v>1360</v>
      </c>
      <c r="AI38" s="378">
        <v>0</v>
      </c>
      <c r="AJ38" s="378">
        <v>0</v>
      </c>
      <c r="AK38" s="379">
        <v>0</v>
      </c>
    </row>
    <row r="39" spans="2:37">
      <c r="B39" s="374" t="s">
        <v>4356</v>
      </c>
      <c r="C39" s="375" t="s">
        <v>4366</v>
      </c>
      <c r="D39" s="375" t="s">
        <v>4420</v>
      </c>
      <c r="E39" s="375" t="s">
        <v>4381</v>
      </c>
      <c r="F39" s="375" t="s">
        <v>4433</v>
      </c>
      <c r="G39" s="375" t="s">
        <v>417</v>
      </c>
      <c r="H39" s="375" t="s">
        <v>3442</v>
      </c>
      <c r="I39" s="375" t="s">
        <v>3330</v>
      </c>
      <c r="J39" s="375" t="s">
        <v>4362</v>
      </c>
      <c r="K39" s="375" t="s">
        <v>4363</v>
      </c>
      <c r="L39" s="375" t="s">
        <v>3332</v>
      </c>
      <c r="M39" s="376">
        <v>2200</v>
      </c>
      <c r="N39" s="376">
        <v>2200</v>
      </c>
      <c r="O39" s="376">
        <v>0</v>
      </c>
      <c r="P39" s="376"/>
      <c r="Q39" s="376">
        <v>0</v>
      </c>
      <c r="R39" s="376">
        <v>0</v>
      </c>
      <c r="S39" s="376">
        <v>0</v>
      </c>
      <c r="T39" s="376">
        <v>352</v>
      </c>
      <c r="U39" s="376">
        <v>0</v>
      </c>
      <c r="V39" s="376">
        <v>0</v>
      </c>
      <c r="W39" s="376">
        <v>0</v>
      </c>
      <c r="X39" s="376">
        <v>0</v>
      </c>
      <c r="Y39" s="376">
        <v>2552</v>
      </c>
      <c r="Z39" s="376">
        <v>2552</v>
      </c>
      <c r="AA39" s="377">
        <v>1</v>
      </c>
      <c r="AB39" s="378">
        <v>2200</v>
      </c>
      <c r="AC39" s="378">
        <v>0</v>
      </c>
      <c r="AD39" s="378"/>
      <c r="AE39" s="378">
        <v>0</v>
      </c>
      <c r="AF39" s="378">
        <v>0</v>
      </c>
      <c r="AG39" s="378">
        <v>0</v>
      </c>
      <c r="AH39" s="378">
        <v>352</v>
      </c>
      <c r="AI39" s="378">
        <v>0</v>
      </c>
      <c r="AJ39" s="378">
        <v>0</v>
      </c>
      <c r="AK39" s="379">
        <v>0</v>
      </c>
    </row>
    <row r="40" spans="2:37">
      <c r="B40" s="374" t="s">
        <v>4356</v>
      </c>
      <c r="C40" s="375" t="s">
        <v>4357</v>
      </c>
      <c r="D40" s="375" t="s">
        <v>4420</v>
      </c>
      <c r="E40" s="375" t="s">
        <v>4434</v>
      </c>
      <c r="F40" s="375" t="s">
        <v>4435</v>
      </c>
      <c r="G40" s="375" t="s">
        <v>1822</v>
      </c>
      <c r="H40" s="375" t="s">
        <v>3331</v>
      </c>
      <c r="I40" s="375" t="s">
        <v>3330</v>
      </c>
      <c r="J40" s="375" t="s">
        <v>4362</v>
      </c>
      <c r="K40" s="375" t="s">
        <v>4363</v>
      </c>
      <c r="L40" s="375" t="s">
        <v>3332</v>
      </c>
      <c r="M40" s="376">
        <v>54764.1</v>
      </c>
      <c r="N40" s="376">
        <v>0</v>
      </c>
      <c r="O40" s="376">
        <v>0</v>
      </c>
      <c r="P40" s="376">
        <v>54764.1</v>
      </c>
      <c r="Q40" s="376">
        <v>0</v>
      </c>
      <c r="R40" s="376">
        <v>0</v>
      </c>
      <c r="S40" s="376">
        <v>0</v>
      </c>
      <c r="T40" s="376">
        <v>0</v>
      </c>
      <c r="U40" s="376">
        <v>0</v>
      </c>
      <c r="V40" s="376">
        <v>0</v>
      </c>
      <c r="W40" s="376">
        <v>0</v>
      </c>
      <c r="X40" s="376">
        <v>0</v>
      </c>
      <c r="Y40" s="376">
        <v>54764.1</v>
      </c>
      <c r="Z40" s="376">
        <v>55032.21</v>
      </c>
      <c r="AA40" s="377">
        <v>1</v>
      </c>
      <c r="AB40" s="378">
        <v>0</v>
      </c>
      <c r="AC40" s="378">
        <v>0</v>
      </c>
      <c r="AD40" s="378">
        <v>54724.41</v>
      </c>
      <c r="AE40" s="378">
        <v>0</v>
      </c>
      <c r="AF40" s="378">
        <v>0</v>
      </c>
      <c r="AG40" s="378">
        <v>0</v>
      </c>
      <c r="AH40" s="378">
        <v>0</v>
      </c>
      <c r="AI40" s="378">
        <v>0</v>
      </c>
      <c r="AJ40" s="378">
        <v>0</v>
      </c>
      <c r="AK40" s="379">
        <v>0</v>
      </c>
    </row>
    <row r="41" spans="2:37">
      <c r="B41" s="374" t="s">
        <v>4356</v>
      </c>
      <c r="C41" s="375" t="s">
        <v>4357</v>
      </c>
      <c r="D41" s="375" t="s">
        <v>4420</v>
      </c>
      <c r="E41" s="375" t="s">
        <v>4427</v>
      </c>
      <c r="F41" s="375" t="s">
        <v>4436</v>
      </c>
      <c r="G41" s="375" t="s">
        <v>2000</v>
      </c>
      <c r="H41" s="375" t="s">
        <v>4437</v>
      </c>
      <c r="I41" s="375" t="s">
        <v>3330</v>
      </c>
      <c r="J41" s="375" t="s">
        <v>4362</v>
      </c>
      <c r="K41" s="375" t="s">
        <v>4363</v>
      </c>
      <c r="L41" s="375" t="s">
        <v>3332</v>
      </c>
      <c r="M41" s="376">
        <v>77655.66</v>
      </c>
      <c r="N41" s="376">
        <v>0</v>
      </c>
      <c r="O41" s="376">
        <v>0</v>
      </c>
      <c r="P41" s="376">
        <v>77655.66</v>
      </c>
      <c r="Q41" s="376">
        <v>0</v>
      </c>
      <c r="R41" s="376">
        <v>0</v>
      </c>
      <c r="S41" s="376">
        <v>0</v>
      </c>
      <c r="T41" s="376">
        <v>0</v>
      </c>
      <c r="U41" s="376">
        <v>0</v>
      </c>
      <c r="V41" s="376">
        <v>0</v>
      </c>
      <c r="W41" s="376">
        <v>0</v>
      </c>
      <c r="X41" s="376">
        <v>0</v>
      </c>
      <c r="Y41" s="376">
        <v>77655.66</v>
      </c>
      <c r="Z41" s="376">
        <v>77452.740000000005</v>
      </c>
      <c r="AA41" s="377">
        <v>1</v>
      </c>
      <c r="AB41" s="378">
        <v>0</v>
      </c>
      <c r="AC41" s="378">
        <v>0</v>
      </c>
      <c r="AD41" s="378">
        <v>77019.539999999994</v>
      </c>
      <c r="AE41" s="378">
        <v>0</v>
      </c>
      <c r="AF41" s="378">
        <v>0</v>
      </c>
      <c r="AG41" s="378">
        <v>0</v>
      </c>
      <c r="AH41" s="378">
        <v>0</v>
      </c>
      <c r="AI41" s="378">
        <v>0</v>
      </c>
      <c r="AJ41" s="378">
        <v>0</v>
      </c>
      <c r="AK41" s="379">
        <v>0</v>
      </c>
    </row>
    <row r="42" spans="2:37">
      <c r="B42" s="374" t="s">
        <v>4356</v>
      </c>
      <c r="C42" s="375" t="s">
        <v>4357</v>
      </c>
      <c r="D42" s="375" t="s">
        <v>4420</v>
      </c>
      <c r="E42" s="375" t="s">
        <v>4438</v>
      </c>
      <c r="F42" s="375" t="s">
        <v>4439</v>
      </c>
      <c r="G42" s="375" t="s">
        <v>1822</v>
      </c>
      <c r="H42" s="375" t="s">
        <v>3331</v>
      </c>
      <c r="I42" s="375" t="s">
        <v>3330</v>
      </c>
      <c r="J42" s="375" t="s">
        <v>4362</v>
      </c>
      <c r="K42" s="375" t="s">
        <v>4363</v>
      </c>
      <c r="L42" s="375" t="s">
        <v>3332</v>
      </c>
      <c r="M42" s="376">
        <v>30448.95</v>
      </c>
      <c r="N42" s="376">
        <v>0</v>
      </c>
      <c r="O42" s="376">
        <v>0</v>
      </c>
      <c r="P42" s="376">
        <v>30448.95</v>
      </c>
      <c r="Q42" s="376">
        <v>0</v>
      </c>
      <c r="R42" s="376">
        <v>0</v>
      </c>
      <c r="S42" s="376">
        <v>0</v>
      </c>
      <c r="T42" s="376">
        <v>0</v>
      </c>
      <c r="U42" s="376">
        <v>0</v>
      </c>
      <c r="V42" s="376">
        <v>0</v>
      </c>
      <c r="W42" s="376">
        <v>0</v>
      </c>
      <c r="X42" s="376">
        <v>0</v>
      </c>
      <c r="Y42" s="376">
        <v>30448.95</v>
      </c>
      <c r="Z42" s="376">
        <v>30573.45</v>
      </c>
      <c r="AA42" s="377">
        <v>1</v>
      </c>
      <c r="AB42" s="378">
        <v>0</v>
      </c>
      <c r="AC42" s="378">
        <v>0</v>
      </c>
      <c r="AD42" s="378">
        <v>30402.45</v>
      </c>
      <c r="AE42" s="378">
        <v>0</v>
      </c>
      <c r="AF42" s="378">
        <v>0</v>
      </c>
      <c r="AG42" s="378">
        <v>0</v>
      </c>
      <c r="AH42" s="378">
        <v>0</v>
      </c>
      <c r="AI42" s="378">
        <v>0</v>
      </c>
      <c r="AJ42" s="378">
        <v>0</v>
      </c>
      <c r="AK42" s="379">
        <v>0</v>
      </c>
    </row>
    <row r="43" spans="2:37">
      <c r="B43" s="374" t="s">
        <v>4356</v>
      </c>
      <c r="C43" s="375" t="s">
        <v>4357</v>
      </c>
      <c r="D43" s="375" t="s">
        <v>4420</v>
      </c>
      <c r="E43" s="375" t="s">
        <v>4438</v>
      </c>
      <c r="F43" s="375" t="s">
        <v>4440</v>
      </c>
      <c r="G43" s="375" t="s">
        <v>1822</v>
      </c>
      <c r="H43" s="375" t="s">
        <v>3331</v>
      </c>
      <c r="I43" s="375" t="s">
        <v>3330</v>
      </c>
      <c r="J43" s="375" t="s">
        <v>4362</v>
      </c>
      <c r="K43" s="375" t="s">
        <v>4363</v>
      </c>
      <c r="L43" s="375" t="s">
        <v>3332</v>
      </c>
      <c r="M43" s="376">
        <v>16239.44</v>
      </c>
      <c r="N43" s="376">
        <v>0</v>
      </c>
      <c r="O43" s="376">
        <v>0</v>
      </c>
      <c r="P43" s="376">
        <v>16239.44</v>
      </c>
      <c r="Q43" s="376">
        <v>0</v>
      </c>
      <c r="R43" s="376">
        <v>0</v>
      </c>
      <c r="S43" s="376">
        <v>0</v>
      </c>
      <c r="T43" s="376">
        <v>0</v>
      </c>
      <c r="U43" s="376">
        <v>0</v>
      </c>
      <c r="V43" s="376">
        <v>0</v>
      </c>
      <c r="W43" s="376">
        <v>0</v>
      </c>
      <c r="X43" s="376">
        <v>0</v>
      </c>
      <c r="Y43" s="376">
        <v>16239.44</v>
      </c>
      <c r="Z43" s="376">
        <v>16305.84</v>
      </c>
      <c r="AA43" s="377">
        <v>1</v>
      </c>
      <c r="AB43" s="378">
        <v>0</v>
      </c>
      <c r="AC43" s="378">
        <v>0</v>
      </c>
      <c r="AD43" s="378">
        <v>16214.64</v>
      </c>
      <c r="AE43" s="378">
        <v>0</v>
      </c>
      <c r="AF43" s="378">
        <v>0</v>
      </c>
      <c r="AG43" s="378">
        <v>0</v>
      </c>
      <c r="AH43" s="378">
        <v>0</v>
      </c>
      <c r="AI43" s="378">
        <v>0</v>
      </c>
      <c r="AJ43" s="378">
        <v>0</v>
      </c>
      <c r="AK43" s="379">
        <v>0</v>
      </c>
    </row>
    <row r="44" spans="2:37">
      <c r="B44" s="374" t="s">
        <v>4396</v>
      </c>
      <c r="C44" s="375" t="s">
        <v>4397</v>
      </c>
      <c r="D44" s="375" t="s">
        <v>4420</v>
      </c>
      <c r="E44" s="375" t="s">
        <v>4399</v>
      </c>
      <c r="F44" s="375" t="s">
        <v>4441</v>
      </c>
      <c r="G44" s="375" t="s">
        <v>4401</v>
      </c>
      <c r="H44" s="375" t="s">
        <v>4401</v>
      </c>
      <c r="I44" s="375"/>
      <c r="J44" s="375"/>
      <c r="K44" s="375"/>
      <c r="L44" s="375"/>
      <c r="M44" s="376">
        <v>1862790</v>
      </c>
      <c r="N44" s="376">
        <v>0</v>
      </c>
      <c r="O44" s="376">
        <v>0</v>
      </c>
      <c r="P44" s="376">
        <v>0</v>
      </c>
      <c r="Q44" s="376">
        <v>0</v>
      </c>
      <c r="R44" s="376">
        <v>0</v>
      </c>
      <c r="S44" s="376">
        <v>1862790</v>
      </c>
      <c r="T44" s="376">
        <v>0</v>
      </c>
      <c r="U44" s="376">
        <v>0</v>
      </c>
      <c r="V44" s="376">
        <v>0</v>
      </c>
      <c r="W44" s="376">
        <v>0</v>
      </c>
      <c r="X44" s="376">
        <v>0</v>
      </c>
      <c r="Y44" s="376">
        <v>1862790</v>
      </c>
      <c r="Z44" s="376">
        <v>1862790</v>
      </c>
      <c r="AA44" s="377">
        <v>1</v>
      </c>
      <c r="AB44" s="378">
        <v>0</v>
      </c>
      <c r="AC44" s="378">
        <v>0</v>
      </c>
      <c r="AD44" s="378">
        <v>0</v>
      </c>
      <c r="AE44" s="378">
        <v>0</v>
      </c>
      <c r="AF44" s="378">
        <v>0</v>
      </c>
      <c r="AG44" s="378">
        <v>0</v>
      </c>
      <c r="AH44" s="378">
        <v>0</v>
      </c>
      <c r="AI44" s="378">
        <v>0</v>
      </c>
      <c r="AJ44" s="378">
        <v>0</v>
      </c>
      <c r="AK44" s="379">
        <v>0</v>
      </c>
    </row>
    <row r="45" spans="2:37">
      <c r="B45" s="374" t="s">
        <v>4356</v>
      </c>
      <c r="C45" s="375" t="s">
        <v>4357</v>
      </c>
      <c r="D45" s="375" t="s">
        <v>4420</v>
      </c>
      <c r="E45" s="375" t="s">
        <v>4442</v>
      </c>
      <c r="F45" s="375" t="s">
        <v>4443</v>
      </c>
      <c r="G45" s="375" t="s">
        <v>1822</v>
      </c>
      <c r="H45" s="375" t="s">
        <v>3331</v>
      </c>
      <c r="I45" s="375" t="s">
        <v>3330</v>
      </c>
      <c r="J45" s="375" t="s">
        <v>4362</v>
      </c>
      <c r="K45" s="375" t="s">
        <v>4363</v>
      </c>
      <c r="L45" s="375" t="s">
        <v>3332</v>
      </c>
      <c r="M45" s="376">
        <v>58388.52</v>
      </c>
      <c r="N45" s="376">
        <v>0</v>
      </c>
      <c r="O45" s="376">
        <v>0</v>
      </c>
      <c r="P45" s="376">
        <v>58388.52</v>
      </c>
      <c r="Q45" s="376">
        <v>0</v>
      </c>
      <c r="R45" s="376">
        <v>0</v>
      </c>
      <c r="S45" s="376">
        <v>0</v>
      </c>
      <c r="T45" s="376">
        <v>0</v>
      </c>
      <c r="U45" s="376">
        <v>0</v>
      </c>
      <c r="V45" s="376">
        <v>0</v>
      </c>
      <c r="W45" s="376">
        <v>0</v>
      </c>
      <c r="X45" s="376">
        <v>0</v>
      </c>
      <c r="Y45" s="376">
        <v>58388.52</v>
      </c>
      <c r="Z45" s="376">
        <v>58089.555</v>
      </c>
      <c r="AA45" s="377">
        <v>1</v>
      </c>
      <c r="AB45" s="378">
        <v>0</v>
      </c>
      <c r="AC45" s="378">
        <v>0</v>
      </c>
      <c r="AD45" s="378">
        <v>57764.654999999999</v>
      </c>
      <c r="AE45" s="378">
        <v>0</v>
      </c>
      <c r="AF45" s="378">
        <v>0</v>
      </c>
      <c r="AG45" s="378">
        <v>0</v>
      </c>
      <c r="AH45" s="378">
        <v>0</v>
      </c>
      <c r="AI45" s="378">
        <v>0</v>
      </c>
      <c r="AJ45" s="378">
        <v>0</v>
      </c>
      <c r="AK45" s="379">
        <v>0</v>
      </c>
    </row>
    <row r="46" spans="2:37">
      <c r="B46" s="374" t="s">
        <v>4356</v>
      </c>
      <c r="C46" s="375" t="s">
        <v>4357</v>
      </c>
      <c r="D46" s="375" t="s">
        <v>4420</v>
      </c>
      <c r="E46" s="375" t="s">
        <v>4434</v>
      </c>
      <c r="F46" s="375" t="s">
        <v>4444</v>
      </c>
      <c r="G46" s="375" t="s">
        <v>1822</v>
      </c>
      <c r="H46" s="375" t="s">
        <v>3331</v>
      </c>
      <c r="I46" s="375" t="s">
        <v>3330</v>
      </c>
      <c r="J46" s="375" t="s">
        <v>4362</v>
      </c>
      <c r="K46" s="375" t="s">
        <v>4363</v>
      </c>
      <c r="L46" s="375" t="s">
        <v>3332</v>
      </c>
      <c r="M46" s="376">
        <v>80117.850000000006</v>
      </c>
      <c r="N46" s="376">
        <v>0</v>
      </c>
      <c r="O46" s="376">
        <v>0</v>
      </c>
      <c r="P46" s="376">
        <v>80117.850000000006</v>
      </c>
      <c r="Q46" s="376">
        <v>0</v>
      </c>
      <c r="R46" s="376">
        <v>0</v>
      </c>
      <c r="S46" s="376">
        <v>0</v>
      </c>
      <c r="T46" s="376">
        <v>0</v>
      </c>
      <c r="U46" s="376">
        <v>0</v>
      </c>
      <c r="V46" s="376">
        <v>0</v>
      </c>
      <c r="W46" s="376">
        <v>0</v>
      </c>
      <c r="X46" s="376">
        <v>0</v>
      </c>
      <c r="Y46" s="376">
        <v>80117.850000000006</v>
      </c>
      <c r="Z46" s="376">
        <v>80510.085000000006</v>
      </c>
      <c r="AA46" s="377">
        <v>1</v>
      </c>
      <c r="AB46" s="378">
        <v>0</v>
      </c>
      <c r="AC46" s="378">
        <v>0</v>
      </c>
      <c r="AD46" s="378">
        <v>80059.785000000003</v>
      </c>
      <c r="AE46" s="378">
        <v>0</v>
      </c>
      <c r="AF46" s="378">
        <v>0</v>
      </c>
      <c r="AG46" s="378">
        <v>0</v>
      </c>
      <c r="AH46" s="378">
        <v>0</v>
      </c>
      <c r="AI46" s="378">
        <v>0</v>
      </c>
      <c r="AJ46" s="378">
        <v>0</v>
      </c>
      <c r="AK46" s="379">
        <v>0</v>
      </c>
    </row>
    <row r="47" spans="2:37">
      <c r="B47" s="374" t="s">
        <v>4356</v>
      </c>
      <c r="C47" s="375" t="s">
        <v>4357</v>
      </c>
      <c r="D47" s="375" t="s">
        <v>4420</v>
      </c>
      <c r="E47" s="375" t="s">
        <v>4427</v>
      </c>
      <c r="F47" s="375" t="s">
        <v>4445</v>
      </c>
      <c r="G47" s="375" t="s">
        <v>1822</v>
      </c>
      <c r="H47" s="375" t="s">
        <v>3331</v>
      </c>
      <c r="I47" s="375" t="s">
        <v>3330</v>
      </c>
      <c r="J47" s="375" t="s">
        <v>4362</v>
      </c>
      <c r="K47" s="375" t="s">
        <v>4363</v>
      </c>
      <c r="L47" s="375" t="s">
        <v>3332</v>
      </c>
      <c r="M47" s="376">
        <v>24522.84</v>
      </c>
      <c r="N47" s="376">
        <v>0</v>
      </c>
      <c r="O47" s="376">
        <v>0</v>
      </c>
      <c r="P47" s="376">
        <v>24522.84</v>
      </c>
      <c r="Q47" s="376">
        <v>0</v>
      </c>
      <c r="R47" s="376">
        <v>0</v>
      </c>
      <c r="S47" s="376">
        <v>0</v>
      </c>
      <c r="T47" s="376">
        <v>0</v>
      </c>
      <c r="U47" s="376">
        <v>0</v>
      </c>
      <c r="V47" s="376">
        <v>0</v>
      </c>
      <c r="W47" s="376">
        <v>0</v>
      </c>
      <c r="X47" s="376">
        <v>0</v>
      </c>
      <c r="Y47" s="376">
        <v>24522.84</v>
      </c>
      <c r="Z47" s="376">
        <v>24458.76</v>
      </c>
      <c r="AA47" s="377">
        <v>1</v>
      </c>
      <c r="AB47" s="378">
        <v>0</v>
      </c>
      <c r="AC47" s="378">
        <v>0</v>
      </c>
      <c r="AD47" s="378">
        <v>24321.96</v>
      </c>
      <c r="AE47" s="378">
        <v>0</v>
      </c>
      <c r="AF47" s="378">
        <v>0</v>
      </c>
      <c r="AG47" s="378">
        <v>0</v>
      </c>
      <c r="AH47" s="378">
        <v>0</v>
      </c>
      <c r="AI47" s="378">
        <v>0</v>
      </c>
      <c r="AJ47" s="378">
        <v>0</v>
      </c>
      <c r="AK47" s="379">
        <v>0</v>
      </c>
    </row>
    <row r="48" spans="2:37">
      <c r="B48" s="374" t="s">
        <v>4356</v>
      </c>
      <c r="C48" s="375" t="s">
        <v>4357</v>
      </c>
      <c r="D48" s="375" t="s">
        <v>4420</v>
      </c>
      <c r="E48" s="375" t="s">
        <v>4438</v>
      </c>
      <c r="F48" s="375" t="s">
        <v>4446</v>
      </c>
      <c r="G48" s="375" t="s">
        <v>1822</v>
      </c>
      <c r="H48" s="375" t="s">
        <v>3331</v>
      </c>
      <c r="I48" s="375" t="s">
        <v>3330</v>
      </c>
      <c r="J48" s="375" t="s">
        <v>4362</v>
      </c>
      <c r="K48" s="375" t="s">
        <v>4363</v>
      </c>
      <c r="L48" s="375" t="s">
        <v>3332</v>
      </c>
      <c r="M48" s="376">
        <v>62927.83</v>
      </c>
      <c r="N48" s="376">
        <v>0</v>
      </c>
      <c r="O48" s="376">
        <v>0</v>
      </c>
      <c r="P48" s="376">
        <v>62927.83</v>
      </c>
      <c r="Q48" s="376">
        <v>0</v>
      </c>
      <c r="R48" s="376">
        <v>0</v>
      </c>
      <c r="S48" s="376">
        <v>0</v>
      </c>
      <c r="T48" s="376">
        <v>0</v>
      </c>
      <c r="U48" s="376">
        <v>0</v>
      </c>
      <c r="V48" s="376">
        <v>0</v>
      </c>
      <c r="W48" s="376">
        <v>0</v>
      </c>
      <c r="X48" s="376">
        <v>0</v>
      </c>
      <c r="Y48" s="376">
        <v>62927.83</v>
      </c>
      <c r="Z48" s="376">
        <v>63185.13</v>
      </c>
      <c r="AA48" s="377">
        <v>1</v>
      </c>
      <c r="AB48" s="378">
        <v>0</v>
      </c>
      <c r="AC48" s="378">
        <v>0</v>
      </c>
      <c r="AD48" s="378">
        <v>62831.73</v>
      </c>
      <c r="AE48" s="378">
        <v>0</v>
      </c>
      <c r="AF48" s="378">
        <v>0</v>
      </c>
      <c r="AG48" s="378">
        <v>0</v>
      </c>
      <c r="AH48" s="378">
        <v>0</v>
      </c>
      <c r="AI48" s="378">
        <v>0</v>
      </c>
      <c r="AJ48" s="378">
        <v>0</v>
      </c>
      <c r="AK48" s="379">
        <v>0</v>
      </c>
    </row>
    <row r="49" spans="2:37">
      <c r="B49" s="374" t="s">
        <v>4356</v>
      </c>
      <c r="C49" s="375" t="s">
        <v>4357</v>
      </c>
      <c r="D49" s="375" t="s">
        <v>4420</v>
      </c>
      <c r="E49" s="375" t="s">
        <v>4434</v>
      </c>
      <c r="F49" s="375" t="s">
        <v>4447</v>
      </c>
      <c r="G49" s="375" t="s">
        <v>1822</v>
      </c>
      <c r="H49" s="375" t="s">
        <v>3331</v>
      </c>
      <c r="I49" s="375" t="s">
        <v>3330</v>
      </c>
      <c r="J49" s="375" t="s">
        <v>4362</v>
      </c>
      <c r="K49" s="375" t="s">
        <v>4363</v>
      </c>
      <c r="L49" s="375" t="s">
        <v>3332</v>
      </c>
      <c r="M49" s="376">
        <v>47665.05</v>
      </c>
      <c r="N49" s="376">
        <v>0</v>
      </c>
      <c r="O49" s="376">
        <v>0</v>
      </c>
      <c r="P49" s="376">
        <v>47665.05</v>
      </c>
      <c r="Q49" s="376">
        <v>0</v>
      </c>
      <c r="R49" s="376">
        <v>0</v>
      </c>
      <c r="S49" s="376">
        <v>0</v>
      </c>
      <c r="T49" s="376">
        <v>0</v>
      </c>
      <c r="U49" s="376">
        <v>0</v>
      </c>
      <c r="V49" s="376">
        <v>0</v>
      </c>
      <c r="W49" s="376">
        <v>0</v>
      </c>
      <c r="X49" s="376">
        <v>0</v>
      </c>
      <c r="Y49" s="376">
        <v>47665.05</v>
      </c>
      <c r="Z49" s="376">
        <v>47898.404999999999</v>
      </c>
      <c r="AA49" s="377">
        <v>1</v>
      </c>
      <c r="AB49" s="378">
        <v>0</v>
      </c>
      <c r="AC49" s="378">
        <v>0</v>
      </c>
      <c r="AD49" s="378">
        <v>47630.504999999997</v>
      </c>
      <c r="AE49" s="378">
        <v>0</v>
      </c>
      <c r="AF49" s="378">
        <v>0</v>
      </c>
      <c r="AG49" s="378">
        <v>0</v>
      </c>
      <c r="AH49" s="378">
        <v>0</v>
      </c>
      <c r="AI49" s="378">
        <v>0</v>
      </c>
      <c r="AJ49" s="378">
        <v>0</v>
      </c>
      <c r="AK49" s="379">
        <v>0</v>
      </c>
    </row>
    <row r="50" spans="2:37">
      <c r="B50" s="374" t="s">
        <v>4356</v>
      </c>
      <c r="C50" s="375" t="s">
        <v>4366</v>
      </c>
      <c r="D50" s="375" t="s">
        <v>4420</v>
      </c>
      <c r="E50" s="375" t="s">
        <v>4409</v>
      </c>
      <c r="F50" s="375" t="s">
        <v>4448</v>
      </c>
      <c r="G50" s="375" t="s">
        <v>417</v>
      </c>
      <c r="H50" s="375" t="s">
        <v>3442</v>
      </c>
      <c r="I50" s="375" t="s">
        <v>3330</v>
      </c>
      <c r="J50" s="375" t="s">
        <v>4362</v>
      </c>
      <c r="K50" s="375" t="s">
        <v>4363</v>
      </c>
      <c r="L50" s="375" t="s">
        <v>3332</v>
      </c>
      <c r="M50" s="376">
        <v>4700</v>
      </c>
      <c r="N50" s="376">
        <v>4700</v>
      </c>
      <c r="O50" s="376">
        <v>0</v>
      </c>
      <c r="P50" s="376"/>
      <c r="Q50" s="376">
        <v>0</v>
      </c>
      <c r="R50" s="376">
        <v>0</v>
      </c>
      <c r="S50" s="376">
        <v>0</v>
      </c>
      <c r="T50" s="376">
        <v>752</v>
      </c>
      <c r="U50" s="376">
        <v>0</v>
      </c>
      <c r="V50" s="376">
        <v>0</v>
      </c>
      <c r="W50" s="376">
        <v>0</v>
      </c>
      <c r="X50" s="376">
        <v>0</v>
      </c>
      <c r="Y50" s="376">
        <v>5452</v>
      </c>
      <c r="Z50" s="376">
        <v>5452</v>
      </c>
      <c r="AA50" s="377">
        <v>1</v>
      </c>
      <c r="AB50" s="378">
        <v>4700</v>
      </c>
      <c r="AC50" s="378">
        <v>0</v>
      </c>
      <c r="AD50" s="378"/>
      <c r="AE50" s="378">
        <v>0</v>
      </c>
      <c r="AF50" s="378">
        <v>0</v>
      </c>
      <c r="AG50" s="378">
        <v>0</v>
      </c>
      <c r="AH50" s="378">
        <v>752</v>
      </c>
      <c r="AI50" s="378">
        <v>0</v>
      </c>
      <c r="AJ50" s="378">
        <v>0</v>
      </c>
      <c r="AK50" s="379">
        <v>0</v>
      </c>
    </row>
    <row r="51" spans="2:37">
      <c r="B51" s="374" t="s">
        <v>4356</v>
      </c>
      <c r="C51" s="375" t="s">
        <v>4366</v>
      </c>
      <c r="D51" s="375" t="s">
        <v>4420</v>
      </c>
      <c r="E51" s="375" t="s">
        <v>4427</v>
      </c>
      <c r="F51" s="375" t="s">
        <v>4449</v>
      </c>
      <c r="G51" s="375" t="s">
        <v>417</v>
      </c>
      <c r="H51" s="375" t="s">
        <v>3442</v>
      </c>
      <c r="I51" s="375" t="s">
        <v>3330</v>
      </c>
      <c r="J51" s="375" t="s">
        <v>4362</v>
      </c>
      <c r="K51" s="375" t="s">
        <v>4363</v>
      </c>
      <c r="L51" s="375" t="s">
        <v>3332</v>
      </c>
      <c r="M51" s="376">
        <v>33550</v>
      </c>
      <c r="N51" s="376">
        <v>33550</v>
      </c>
      <c r="O51" s="376">
        <v>0</v>
      </c>
      <c r="P51" s="376"/>
      <c r="Q51" s="376">
        <v>0</v>
      </c>
      <c r="R51" s="376">
        <v>0</v>
      </c>
      <c r="S51" s="376">
        <v>0</v>
      </c>
      <c r="T51" s="376">
        <v>5368</v>
      </c>
      <c r="U51" s="376">
        <v>0</v>
      </c>
      <c r="V51" s="376">
        <v>0</v>
      </c>
      <c r="W51" s="376">
        <v>0</v>
      </c>
      <c r="X51" s="376">
        <v>0</v>
      </c>
      <c r="Y51" s="376">
        <v>38918</v>
      </c>
      <c r="Z51" s="376">
        <v>38918</v>
      </c>
      <c r="AA51" s="377">
        <v>1</v>
      </c>
      <c r="AB51" s="378">
        <v>33550</v>
      </c>
      <c r="AC51" s="378">
        <v>0</v>
      </c>
      <c r="AD51" s="378"/>
      <c r="AE51" s="378">
        <v>0</v>
      </c>
      <c r="AF51" s="378">
        <v>0</v>
      </c>
      <c r="AG51" s="378">
        <v>0</v>
      </c>
      <c r="AH51" s="378">
        <v>5368</v>
      </c>
      <c r="AI51" s="378">
        <v>0</v>
      </c>
      <c r="AJ51" s="378">
        <v>0</v>
      </c>
      <c r="AK51" s="379">
        <v>0</v>
      </c>
    </row>
    <row r="52" spans="2:37">
      <c r="B52" s="374" t="s">
        <v>4356</v>
      </c>
      <c r="C52" s="375" t="s">
        <v>4366</v>
      </c>
      <c r="D52" s="375" t="s">
        <v>4420</v>
      </c>
      <c r="E52" s="375" t="s">
        <v>4427</v>
      </c>
      <c r="F52" s="375" t="s">
        <v>4450</v>
      </c>
      <c r="G52" s="375" t="s">
        <v>417</v>
      </c>
      <c r="H52" s="375" t="s">
        <v>3442</v>
      </c>
      <c r="I52" s="375" t="s">
        <v>3330</v>
      </c>
      <c r="J52" s="375" t="s">
        <v>4362</v>
      </c>
      <c r="K52" s="375" t="s">
        <v>4363</v>
      </c>
      <c r="L52" s="375" t="s">
        <v>3332</v>
      </c>
      <c r="M52" s="376">
        <v>107761.2</v>
      </c>
      <c r="N52" s="376">
        <v>26940.32</v>
      </c>
      <c r="O52" s="376">
        <v>0</v>
      </c>
      <c r="P52" s="376">
        <v>80820.88</v>
      </c>
      <c r="Q52" s="376">
        <v>0</v>
      </c>
      <c r="R52" s="376">
        <v>0</v>
      </c>
      <c r="S52" s="376">
        <v>0</v>
      </c>
      <c r="T52" s="376">
        <v>4310.45</v>
      </c>
      <c r="U52" s="376">
        <v>0</v>
      </c>
      <c r="V52" s="376">
        <v>0</v>
      </c>
      <c r="W52" s="376">
        <v>0</v>
      </c>
      <c r="X52" s="376">
        <v>0</v>
      </c>
      <c r="Y52" s="376">
        <v>112071.65</v>
      </c>
      <c r="Z52" s="376">
        <v>112071.65</v>
      </c>
      <c r="AA52" s="377">
        <v>1</v>
      </c>
      <c r="AB52" s="378">
        <v>26940.32</v>
      </c>
      <c r="AC52" s="378">
        <v>0</v>
      </c>
      <c r="AD52" s="378">
        <v>80820.88</v>
      </c>
      <c r="AE52" s="378">
        <v>0</v>
      </c>
      <c r="AF52" s="378">
        <v>0</v>
      </c>
      <c r="AG52" s="378">
        <v>0</v>
      </c>
      <c r="AH52" s="378">
        <v>4310.45</v>
      </c>
      <c r="AI52" s="378">
        <v>0</v>
      </c>
      <c r="AJ52" s="378">
        <v>0</v>
      </c>
      <c r="AK52" s="379">
        <v>0</v>
      </c>
    </row>
    <row r="53" spans="2:37">
      <c r="B53" s="374" t="s">
        <v>4356</v>
      </c>
      <c r="C53" s="375" t="s">
        <v>4366</v>
      </c>
      <c r="D53" s="375" t="s">
        <v>4420</v>
      </c>
      <c r="E53" s="375" t="s">
        <v>4381</v>
      </c>
      <c r="F53" s="375" t="s">
        <v>4451</v>
      </c>
      <c r="G53" s="375" t="s">
        <v>417</v>
      </c>
      <c r="H53" s="375" t="s">
        <v>3442</v>
      </c>
      <c r="I53" s="375" t="s">
        <v>3330</v>
      </c>
      <c r="J53" s="375" t="s">
        <v>4362</v>
      </c>
      <c r="K53" s="375" t="s">
        <v>4363</v>
      </c>
      <c r="L53" s="375" t="s">
        <v>3332</v>
      </c>
      <c r="M53" s="376">
        <v>8200</v>
      </c>
      <c r="N53" s="376">
        <v>8200</v>
      </c>
      <c r="O53" s="376">
        <v>0</v>
      </c>
      <c r="P53" s="376"/>
      <c r="Q53" s="376">
        <v>0</v>
      </c>
      <c r="R53" s="376">
        <v>0</v>
      </c>
      <c r="S53" s="376">
        <v>0</v>
      </c>
      <c r="T53" s="376">
        <v>1312</v>
      </c>
      <c r="U53" s="376">
        <v>0</v>
      </c>
      <c r="V53" s="376">
        <v>0</v>
      </c>
      <c r="W53" s="376">
        <v>0</v>
      </c>
      <c r="X53" s="376">
        <v>0</v>
      </c>
      <c r="Y53" s="376">
        <v>9512</v>
      </c>
      <c r="Z53" s="376">
        <v>9512</v>
      </c>
      <c r="AA53" s="377">
        <v>1</v>
      </c>
      <c r="AB53" s="378">
        <v>8200</v>
      </c>
      <c r="AC53" s="378">
        <v>0</v>
      </c>
      <c r="AD53" s="378"/>
      <c r="AE53" s="378">
        <v>0</v>
      </c>
      <c r="AF53" s="378">
        <v>0</v>
      </c>
      <c r="AG53" s="378">
        <v>0</v>
      </c>
      <c r="AH53" s="378">
        <v>1312</v>
      </c>
      <c r="AI53" s="378">
        <v>0</v>
      </c>
      <c r="AJ53" s="378">
        <v>0</v>
      </c>
      <c r="AK53" s="379">
        <v>0</v>
      </c>
    </row>
    <row r="54" spans="2:37">
      <c r="B54" s="374" t="s">
        <v>4356</v>
      </c>
      <c r="C54" s="375" t="s">
        <v>4357</v>
      </c>
      <c r="D54" s="375" t="s">
        <v>4420</v>
      </c>
      <c r="E54" s="375" t="s">
        <v>4409</v>
      </c>
      <c r="F54" s="375" t="s">
        <v>4452</v>
      </c>
      <c r="G54" s="375" t="s">
        <v>417</v>
      </c>
      <c r="H54" s="375" t="s">
        <v>3442</v>
      </c>
      <c r="I54" s="375" t="s">
        <v>3330</v>
      </c>
      <c r="J54" s="375" t="s">
        <v>4362</v>
      </c>
      <c r="K54" s="375" t="s">
        <v>4363</v>
      </c>
      <c r="L54" s="375" t="s">
        <v>3332</v>
      </c>
      <c r="M54" s="376">
        <v>109724.97</v>
      </c>
      <c r="N54" s="376">
        <v>0</v>
      </c>
      <c r="O54" s="376">
        <v>0</v>
      </c>
      <c r="P54" s="376">
        <v>109724.97</v>
      </c>
      <c r="Q54" s="376">
        <v>0</v>
      </c>
      <c r="R54" s="376">
        <v>0</v>
      </c>
      <c r="S54" s="376">
        <v>0</v>
      </c>
      <c r="T54" s="376">
        <v>0</v>
      </c>
      <c r="U54" s="376">
        <v>0</v>
      </c>
      <c r="V54" s="376">
        <v>0</v>
      </c>
      <c r="W54" s="376">
        <v>0</v>
      </c>
      <c r="X54" s="376">
        <v>0</v>
      </c>
      <c r="Y54" s="376">
        <v>109724.97</v>
      </c>
      <c r="Z54" s="376">
        <v>109724.97</v>
      </c>
      <c r="AA54" s="377">
        <v>1</v>
      </c>
      <c r="AB54" s="378">
        <v>0</v>
      </c>
      <c r="AC54" s="378">
        <v>0</v>
      </c>
      <c r="AD54" s="378">
        <v>109724.97</v>
      </c>
      <c r="AE54" s="378">
        <v>0</v>
      </c>
      <c r="AF54" s="378">
        <v>0</v>
      </c>
      <c r="AG54" s="378">
        <v>0</v>
      </c>
      <c r="AH54" s="378">
        <v>0</v>
      </c>
      <c r="AI54" s="378">
        <v>0</v>
      </c>
      <c r="AJ54" s="378">
        <v>0</v>
      </c>
      <c r="AK54" s="379">
        <v>0</v>
      </c>
    </row>
    <row r="55" spans="2:37">
      <c r="B55" s="374" t="s">
        <v>4356</v>
      </c>
      <c r="C55" s="375" t="s">
        <v>4357</v>
      </c>
      <c r="D55" s="375" t="s">
        <v>4453</v>
      </c>
      <c r="E55" s="375" t="s">
        <v>4425</v>
      </c>
      <c r="F55" s="375" t="s">
        <v>4454</v>
      </c>
      <c r="G55" s="375" t="s">
        <v>413</v>
      </c>
      <c r="H55" s="375" t="s">
        <v>4455</v>
      </c>
      <c r="I55" s="375" t="s">
        <v>3330</v>
      </c>
      <c r="J55" s="375" t="s">
        <v>4362</v>
      </c>
      <c r="K55" s="375" t="s">
        <v>4363</v>
      </c>
      <c r="L55" s="375" t="s">
        <v>3332</v>
      </c>
      <c r="M55" s="376">
        <v>27509.625</v>
      </c>
      <c r="N55" s="376">
        <v>0</v>
      </c>
      <c r="O55" s="376">
        <v>0</v>
      </c>
      <c r="P55" s="376">
        <v>27509.625</v>
      </c>
      <c r="Q55" s="376">
        <v>0</v>
      </c>
      <c r="R55" s="376">
        <v>0</v>
      </c>
      <c r="S55" s="376">
        <v>0</v>
      </c>
      <c r="T55" s="376">
        <v>0</v>
      </c>
      <c r="U55" s="376">
        <v>0</v>
      </c>
      <c r="V55" s="376">
        <v>0</v>
      </c>
      <c r="W55" s="376">
        <v>0</v>
      </c>
      <c r="X55" s="376">
        <v>0</v>
      </c>
      <c r="Y55" s="376">
        <v>27509.625</v>
      </c>
      <c r="Z55" s="376">
        <v>27640.17</v>
      </c>
      <c r="AA55" s="377">
        <v>1</v>
      </c>
      <c r="AB55" s="378">
        <v>0</v>
      </c>
      <c r="AC55" s="378">
        <v>0</v>
      </c>
      <c r="AD55" s="378">
        <v>27640.17</v>
      </c>
      <c r="AE55" s="378">
        <v>0</v>
      </c>
      <c r="AF55" s="378">
        <v>0</v>
      </c>
      <c r="AG55" s="378">
        <v>0</v>
      </c>
      <c r="AH55" s="378">
        <v>0</v>
      </c>
      <c r="AI55" s="378">
        <v>0</v>
      </c>
      <c r="AJ55" s="378">
        <v>0</v>
      </c>
      <c r="AK55" s="379">
        <v>0</v>
      </c>
    </row>
    <row r="56" spans="2:37">
      <c r="B56" s="374" t="s">
        <v>4356</v>
      </c>
      <c r="C56" s="375" t="s">
        <v>4357</v>
      </c>
      <c r="D56" s="375" t="s">
        <v>4453</v>
      </c>
      <c r="E56" s="375" t="s">
        <v>4456</v>
      </c>
      <c r="F56" s="375" t="s">
        <v>4457</v>
      </c>
      <c r="G56" s="375" t="s">
        <v>391</v>
      </c>
      <c r="H56" s="375" t="s">
        <v>4361</v>
      </c>
      <c r="I56" s="375" t="s">
        <v>3330</v>
      </c>
      <c r="J56" s="375" t="s">
        <v>4362</v>
      </c>
      <c r="K56" s="375" t="s">
        <v>4363</v>
      </c>
      <c r="L56" s="375" t="s">
        <v>3332</v>
      </c>
      <c r="M56" s="376">
        <v>75015.920425000004</v>
      </c>
      <c r="N56" s="376">
        <v>0</v>
      </c>
      <c r="O56" s="376">
        <v>0</v>
      </c>
      <c r="P56" s="376">
        <v>75015.920425000004</v>
      </c>
      <c r="Q56" s="376">
        <v>0</v>
      </c>
      <c r="R56" s="376">
        <v>0</v>
      </c>
      <c r="S56" s="376">
        <v>0</v>
      </c>
      <c r="T56" s="376">
        <v>0</v>
      </c>
      <c r="U56" s="376">
        <v>0</v>
      </c>
      <c r="V56" s="376">
        <v>0</v>
      </c>
      <c r="W56" s="376">
        <v>0</v>
      </c>
      <c r="X56" s="376">
        <v>0</v>
      </c>
      <c r="Y56" s="376">
        <v>75015.920425000004</v>
      </c>
      <c r="Z56" s="376">
        <v>76765.760737999997</v>
      </c>
      <c r="AA56" s="377">
        <v>1</v>
      </c>
      <c r="AB56" s="378">
        <v>0</v>
      </c>
      <c r="AC56" s="378">
        <v>0</v>
      </c>
      <c r="AD56" s="378">
        <v>76765.760737999997</v>
      </c>
      <c r="AE56" s="378">
        <v>0</v>
      </c>
      <c r="AF56" s="378">
        <v>0</v>
      </c>
      <c r="AG56" s="378">
        <v>0</v>
      </c>
      <c r="AH56" s="378">
        <v>0</v>
      </c>
      <c r="AI56" s="378">
        <v>0</v>
      </c>
      <c r="AJ56" s="378">
        <v>0</v>
      </c>
      <c r="AK56" s="379">
        <v>0</v>
      </c>
    </row>
    <row r="57" spans="2:37">
      <c r="B57" s="374" t="s">
        <v>4356</v>
      </c>
      <c r="C57" s="375" t="s">
        <v>4357</v>
      </c>
      <c r="D57" s="375" t="s">
        <v>4453</v>
      </c>
      <c r="E57" s="375" t="s">
        <v>4458</v>
      </c>
      <c r="F57" s="375" t="s">
        <v>4459</v>
      </c>
      <c r="G57" s="375" t="s">
        <v>391</v>
      </c>
      <c r="H57" s="375" t="s">
        <v>4361</v>
      </c>
      <c r="I57" s="375" t="s">
        <v>3330</v>
      </c>
      <c r="J57" s="375" t="s">
        <v>4362</v>
      </c>
      <c r="K57" s="375" t="s">
        <v>4363</v>
      </c>
      <c r="L57" s="375" t="s">
        <v>3332</v>
      </c>
      <c r="M57" s="376">
        <v>222679.31</v>
      </c>
      <c r="N57" s="376">
        <v>0</v>
      </c>
      <c r="O57" s="376">
        <v>0</v>
      </c>
      <c r="P57" s="376">
        <v>222679.31</v>
      </c>
      <c r="Q57" s="376">
        <v>0</v>
      </c>
      <c r="R57" s="376">
        <v>0</v>
      </c>
      <c r="S57" s="376">
        <v>0</v>
      </c>
      <c r="T57" s="376">
        <v>0</v>
      </c>
      <c r="U57" s="376">
        <v>0</v>
      </c>
      <c r="V57" s="376">
        <v>0</v>
      </c>
      <c r="W57" s="376">
        <v>0</v>
      </c>
      <c r="X57" s="376">
        <v>0</v>
      </c>
      <c r="Y57" s="376">
        <v>222679.31</v>
      </c>
      <c r="Z57" s="376">
        <v>229884.31760000001</v>
      </c>
      <c r="AA57" s="377">
        <v>1</v>
      </c>
      <c r="AB57" s="378">
        <v>0</v>
      </c>
      <c r="AC57" s="378">
        <v>0</v>
      </c>
      <c r="AD57" s="378">
        <v>229884.31760000001</v>
      </c>
      <c r="AE57" s="378">
        <v>0</v>
      </c>
      <c r="AF57" s="378">
        <v>0</v>
      </c>
      <c r="AG57" s="378">
        <v>0</v>
      </c>
      <c r="AH57" s="378">
        <v>0</v>
      </c>
      <c r="AI57" s="378">
        <v>0</v>
      </c>
      <c r="AJ57" s="378">
        <v>0</v>
      </c>
      <c r="AK57" s="379">
        <v>0</v>
      </c>
    </row>
    <row r="58" spans="2:37">
      <c r="B58" s="374" t="s">
        <v>4356</v>
      </c>
      <c r="C58" s="375" t="s">
        <v>4357</v>
      </c>
      <c r="D58" s="375" t="s">
        <v>4453</v>
      </c>
      <c r="E58" s="375" t="s">
        <v>4373</v>
      </c>
      <c r="F58" s="375" t="s">
        <v>4460</v>
      </c>
      <c r="G58" s="375" t="s">
        <v>391</v>
      </c>
      <c r="H58" s="375" t="s">
        <v>4361</v>
      </c>
      <c r="I58" s="375" t="s">
        <v>3330</v>
      </c>
      <c r="J58" s="375" t="s">
        <v>4362</v>
      </c>
      <c r="K58" s="375" t="s">
        <v>4363</v>
      </c>
      <c r="L58" s="375" t="s">
        <v>3332</v>
      </c>
      <c r="M58" s="376">
        <v>311386.85800000001</v>
      </c>
      <c r="N58" s="376">
        <v>0</v>
      </c>
      <c r="O58" s="376">
        <v>0</v>
      </c>
      <c r="P58" s="376">
        <v>311386.85800000001</v>
      </c>
      <c r="Q58" s="376">
        <v>0</v>
      </c>
      <c r="R58" s="376">
        <v>0</v>
      </c>
      <c r="S58" s="376">
        <v>0</v>
      </c>
      <c r="T58" s="376">
        <v>0</v>
      </c>
      <c r="U58" s="376">
        <v>0</v>
      </c>
      <c r="V58" s="376">
        <v>0</v>
      </c>
      <c r="W58" s="376">
        <v>0</v>
      </c>
      <c r="X58" s="376">
        <v>0</v>
      </c>
      <c r="Y58" s="376">
        <v>311386.85800000001</v>
      </c>
      <c r="Z58" s="376">
        <v>329614.1458</v>
      </c>
      <c r="AA58" s="377">
        <v>1</v>
      </c>
      <c r="AB58" s="378">
        <v>0</v>
      </c>
      <c r="AC58" s="378">
        <v>0</v>
      </c>
      <c r="AD58" s="378">
        <v>329614.1458</v>
      </c>
      <c r="AE58" s="378">
        <v>0</v>
      </c>
      <c r="AF58" s="378">
        <v>0</v>
      </c>
      <c r="AG58" s="378">
        <v>0</v>
      </c>
      <c r="AH58" s="378">
        <v>0</v>
      </c>
      <c r="AI58" s="378">
        <v>0</v>
      </c>
      <c r="AJ58" s="378">
        <v>0</v>
      </c>
      <c r="AK58" s="379">
        <v>0</v>
      </c>
    </row>
    <row r="59" spans="2:37">
      <c r="B59" s="374" t="s">
        <v>4356</v>
      </c>
      <c r="C59" s="375" t="s">
        <v>4357</v>
      </c>
      <c r="D59" s="375" t="s">
        <v>4453</v>
      </c>
      <c r="E59" s="375" t="s">
        <v>4389</v>
      </c>
      <c r="F59" s="375" t="s">
        <v>4461</v>
      </c>
      <c r="G59" s="375" t="s">
        <v>391</v>
      </c>
      <c r="H59" s="375" t="s">
        <v>4361</v>
      </c>
      <c r="I59" s="375" t="s">
        <v>3330</v>
      </c>
      <c r="J59" s="375" t="s">
        <v>4362</v>
      </c>
      <c r="K59" s="375" t="s">
        <v>4363</v>
      </c>
      <c r="L59" s="375" t="s">
        <v>3332</v>
      </c>
      <c r="M59" s="376">
        <v>91262.25</v>
      </c>
      <c r="N59" s="376">
        <v>0</v>
      </c>
      <c r="O59" s="376">
        <v>0</v>
      </c>
      <c r="P59" s="376">
        <v>91262.25</v>
      </c>
      <c r="Q59" s="376">
        <v>0</v>
      </c>
      <c r="R59" s="376">
        <v>0</v>
      </c>
      <c r="S59" s="376">
        <v>0</v>
      </c>
      <c r="T59" s="376">
        <v>0</v>
      </c>
      <c r="U59" s="376">
        <v>0</v>
      </c>
      <c r="V59" s="376">
        <v>0</v>
      </c>
      <c r="W59" s="376">
        <v>0</v>
      </c>
      <c r="X59" s="376">
        <v>0</v>
      </c>
      <c r="Y59" s="376">
        <v>91262.25</v>
      </c>
      <c r="Z59" s="376">
        <v>96228.74</v>
      </c>
      <c r="AA59" s="377">
        <v>1</v>
      </c>
      <c r="AB59" s="378">
        <v>0</v>
      </c>
      <c r="AC59" s="378">
        <v>0</v>
      </c>
      <c r="AD59" s="378">
        <v>96228.74</v>
      </c>
      <c r="AE59" s="378">
        <v>0</v>
      </c>
      <c r="AF59" s="378">
        <v>0</v>
      </c>
      <c r="AG59" s="378">
        <v>0</v>
      </c>
      <c r="AH59" s="378">
        <v>0</v>
      </c>
      <c r="AI59" s="378">
        <v>0</v>
      </c>
      <c r="AJ59" s="378">
        <v>0</v>
      </c>
      <c r="AK59" s="379">
        <v>0</v>
      </c>
    </row>
    <row r="60" spans="2:37">
      <c r="B60" s="374" t="s">
        <v>4356</v>
      </c>
      <c r="C60" s="375" t="s">
        <v>4357</v>
      </c>
      <c r="D60" s="375" t="s">
        <v>4453</v>
      </c>
      <c r="E60" s="375" t="s">
        <v>4389</v>
      </c>
      <c r="F60" s="375" t="s">
        <v>4462</v>
      </c>
      <c r="G60" s="375" t="s">
        <v>391</v>
      </c>
      <c r="H60" s="375" t="s">
        <v>4361</v>
      </c>
      <c r="I60" s="375" t="s">
        <v>3330</v>
      </c>
      <c r="J60" s="375" t="s">
        <v>4362</v>
      </c>
      <c r="K60" s="375" t="s">
        <v>4363</v>
      </c>
      <c r="L60" s="375" t="s">
        <v>3332</v>
      </c>
      <c r="M60" s="376">
        <v>82116.607499999998</v>
      </c>
      <c r="N60" s="376">
        <v>0</v>
      </c>
      <c r="O60" s="376">
        <v>0</v>
      </c>
      <c r="P60" s="376">
        <v>82116.607499999998</v>
      </c>
      <c r="Q60" s="376">
        <v>0</v>
      </c>
      <c r="R60" s="376">
        <v>0</v>
      </c>
      <c r="S60" s="376">
        <v>0</v>
      </c>
      <c r="T60" s="376">
        <v>0</v>
      </c>
      <c r="U60" s="376">
        <v>0</v>
      </c>
      <c r="V60" s="376">
        <v>0</v>
      </c>
      <c r="W60" s="376">
        <v>0</v>
      </c>
      <c r="X60" s="376">
        <v>0</v>
      </c>
      <c r="Y60" s="376">
        <v>82116.607499999998</v>
      </c>
      <c r="Z60" s="376">
        <v>86585.391799999998</v>
      </c>
      <c r="AA60" s="377">
        <v>1</v>
      </c>
      <c r="AB60" s="378">
        <v>0</v>
      </c>
      <c r="AC60" s="378">
        <v>0</v>
      </c>
      <c r="AD60" s="378">
        <v>86585.391799999998</v>
      </c>
      <c r="AE60" s="378">
        <v>0</v>
      </c>
      <c r="AF60" s="378">
        <v>0</v>
      </c>
      <c r="AG60" s="378">
        <v>0</v>
      </c>
      <c r="AH60" s="378">
        <v>0</v>
      </c>
      <c r="AI60" s="378">
        <v>0</v>
      </c>
      <c r="AJ60" s="378">
        <v>0</v>
      </c>
      <c r="AK60" s="379">
        <v>0</v>
      </c>
    </row>
    <row r="61" spans="2:37">
      <c r="B61" s="374" t="s">
        <v>4356</v>
      </c>
      <c r="C61" s="375" t="s">
        <v>4366</v>
      </c>
      <c r="D61" s="375" t="s">
        <v>4453</v>
      </c>
      <c r="E61" s="375" t="s">
        <v>4463</v>
      </c>
      <c r="F61" s="375" t="s">
        <v>4464</v>
      </c>
      <c r="G61" s="375" t="s">
        <v>395</v>
      </c>
      <c r="H61" s="375" t="s">
        <v>3375</v>
      </c>
      <c r="I61" s="375" t="s">
        <v>3330</v>
      </c>
      <c r="J61" s="375" t="s">
        <v>4362</v>
      </c>
      <c r="K61" s="375" t="s">
        <v>4363</v>
      </c>
      <c r="L61" s="375" t="s">
        <v>3332</v>
      </c>
      <c r="M61" s="376">
        <v>3449.51</v>
      </c>
      <c r="N61" s="376">
        <v>3449.51</v>
      </c>
      <c r="O61" s="376">
        <v>0</v>
      </c>
      <c r="P61" s="376"/>
      <c r="Q61" s="376">
        <v>0</v>
      </c>
      <c r="R61" s="376">
        <v>0</v>
      </c>
      <c r="S61" s="376">
        <v>0</v>
      </c>
      <c r="T61" s="376">
        <v>551.91999999999996</v>
      </c>
      <c r="U61" s="376">
        <v>0</v>
      </c>
      <c r="V61" s="376">
        <v>0</v>
      </c>
      <c r="W61" s="376">
        <v>0</v>
      </c>
      <c r="X61" s="376">
        <v>0</v>
      </c>
      <c r="Y61" s="376">
        <v>4001.43</v>
      </c>
      <c r="Z61" s="376">
        <v>4001.43</v>
      </c>
      <c r="AA61" s="377">
        <v>1</v>
      </c>
      <c r="AB61" s="378">
        <v>3449.51</v>
      </c>
      <c r="AC61" s="378">
        <v>0</v>
      </c>
      <c r="AD61" s="378"/>
      <c r="AE61" s="378">
        <v>0</v>
      </c>
      <c r="AF61" s="378">
        <v>0</v>
      </c>
      <c r="AG61" s="378">
        <v>0</v>
      </c>
      <c r="AH61" s="378">
        <v>551.91999999999996</v>
      </c>
      <c r="AI61" s="378">
        <v>0</v>
      </c>
      <c r="AJ61" s="378">
        <v>0</v>
      </c>
      <c r="AK61" s="379">
        <v>0</v>
      </c>
    </row>
    <row r="62" spans="2:37">
      <c r="B62" s="374" t="s">
        <v>4356</v>
      </c>
      <c r="C62" s="375" t="s">
        <v>4357</v>
      </c>
      <c r="D62" s="375" t="s">
        <v>1961</v>
      </c>
      <c r="E62" s="375" t="s">
        <v>4465</v>
      </c>
      <c r="F62" s="375" t="s">
        <v>4466</v>
      </c>
      <c r="G62" s="375" t="s">
        <v>2305</v>
      </c>
      <c r="H62" s="375" t="s">
        <v>3928</v>
      </c>
      <c r="I62" s="375" t="s">
        <v>3929</v>
      </c>
      <c r="J62" s="375" t="s">
        <v>4362</v>
      </c>
      <c r="K62" s="375" t="s">
        <v>4363</v>
      </c>
      <c r="L62" s="375" t="s">
        <v>3332</v>
      </c>
      <c r="M62" s="376">
        <v>41645.279999999999</v>
      </c>
      <c r="N62" s="376">
        <v>0</v>
      </c>
      <c r="O62" s="376">
        <v>0</v>
      </c>
      <c r="P62" s="376">
        <v>41645.279999999999</v>
      </c>
      <c r="Q62" s="376">
        <v>0</v>
      </c>
      <c r="R62" s="376">
        <v>0</v>
      </c>
      <c r="S62" s="376">
        <v>0</v>
      </c>
      <c r="T62" s="376">
        <v>0</v>
      </c>
      <c r="U62" s="376">
        <v>0</v>
      </c>
      <c r="V62" s="376">
        <v>0</v>
      </c>
      <c r="W62" s="376">
        <v>0</v>
      </c>
      <c r="X62" s="376">
        <v>0</v>
      </c>
      <c r="Y62" s="376">
        <v>41645.279999999999</v>
      </c>
      <c r="Z62" s="376">
        <v>43893.54</v>
      </c>
      <c r="AA62" s="377">
        <v>1</v>
      </c>
      <c r="AB62" s="378">
        <v>0</v>
      </c>
      <c r="AC62" s="378">
        <v>0</v>
      </c>
      <c r="AD62" s="378">
        <v>43893.54</v>
      </c>
      <c r="AE62" s="378">
        <v>0</v>
      </c>
      <c r="AF62" s="378">
        <v>0</v>
      </c>
      <c r="AG62" s="378">
        <v>0</v>
      </c>
      <c r="AH62" s="378">
        <v>0</v>
      </c>
      <c r="AI62" s="378">
        <v>0</v>
      </c>
      <c r="AJ62" s="378">
        <v>0</v>
      </c>
      <c r="AK62" s="379">
        <v>0</v>
      </c>
    </row>
    <row r="63" spans="2:37">
      <c r="B63" s="374" t="s">
        <v>4356</v>
      </c>
      <c r="C63" s="375" t="s">
        <v>4357</v>
      </c>
      <c r="D63" s="375" t="s">
        <v>1961</v>
      </c>
      <c r="E63" s="375" t="s">
        <v>4456</v>
      </c>
      <c r="F63" s="375" t="s">
        <v>4467</v>
      </c>
      <c r="G63" s="375" t="s">
        <v>2305</v>
      </c>
      <c r="H63" s="375" t="s">
        <v>3928</v>
      </c>
      <c r="I63" s="375" t="s">
        <v>3929</v>
      </c>
      <c r="J63" s="375" t="s">
        <v>4362</v>
      </c>
      <c r="K63" s="375" t="s">
        <v>4363</v>
      </c>
      <c r="L63" s="375" t="s">
        <v>3332</v>
      </c>
      <c r="M63" s="376">
        <v>43016.125</v>
      </c>
      <c r="N63" s="376">
        <v>0</v>
      </c>
      <c r="O63" s="376">
        <v>0</v>
      </c>
      <c r="P63" s="376">
        <v>43016.125</v>
      </c>
      <c r="Q63" s="376">
        <v>0</v>
      </c>
      <c r="R63" s="376">
        <v>0</v>
      </c>
      <c r="S63" s="376">
        <v>0</v>
      </c>
      <c r="T63" s="376">
        <v>0</v>
      </c>
      <c r="U63" s="376">
        <v>0</v>
      </c>
      <c r="V63" s="376">
        <v>0</v>
      </c>
      <c r="W63" s="376">
        <v>0</v>
      </c>
      <c r="X63" s="376">
        <v>0</v>
      </c>
      <c r="Y63" s="376">
        <v>43016.125</v>
      </c>
      <c r="Z63" s="376">
        <v>44514.675000000003</v>
      </c>
      <c r="AA63" s="377">
        <v>1</v>
      </c>
      <c r="AB63" s="378">
        <v>0</v>
      </c>
      <c r="AC63" s="378">
        <v>0</v>
      </c>
      <c r="AD63" s="378">
        <v>44514.675000000003</v>
      </c>
      <c r="AE63" s="378">
        <v>0</v>
      </c>
      <c r="AF63" s="378">
        <v>0</v>
      </c>
      <c r="AG63" s="378">
        <v>0</v>
      </c>
      <c r="AH63" s="378">
        <v>0</v>
      </c>
      <c r="AI63" s="378">
        <v>0</v>
      </c>
      <c r="AJ63" s="378">
        <v>0</v>
      </c>
      <c r="AK63" s="379">
        <v>0</v>
      </c>
    </row>
    <row r="64" spans="2:37">
      <c r="B64" s="374" t="s">
        <v>4356</v>
      </c>
      <c r="C64" s="375" t="s">
        <v>4366</v>
      </c>
      <c r="D64" s="375" t="s">
        <v>4468</v>
      </c>
      <c r="E64" s="375" t="s">
        <v>4469</v>
      </c>
      <c r="F64" s="375" t="s">
        <v>4470</v>
      </c>
      <c r="G64" s="375" t="s">
        <v>1833</v>
      </c>
      <c r="H64" s="375" t="s">
        <v>3338</v>
      </c>
      <c r="I64" s="375" t="s">
        <v>3330</v>
      </c>
      <c r="J64" s="375" t="s">
        <v>4362</v>
      </c>
      <c r="K64" s="375" t="s">
        <v>4363</v>
      </c>
      <c r="L64" s="375" t="s">
        <v>3332</v>
      </c>
      <c r="M64" s="376">
        <v>12000</v>
      </c>
      <c r="N64" s="376">
        <v>12000</v>
      </c>
      <c r="O64" s="376">
        <v>0</v>
      </c>
      <c r="P64" s="376"/>
      <c r="Q64" s="376">
        <v>0</v>
      </c>
      <c r="R64" s="376">
        <v>0</v>
      </c>
      <c r="S64" s="376">
        <v>0</v>
      </c>
      <c r="T64" s="376">
        <v>1920</v>
      </c>
      <c r="U64" s="376">
        <v>0</v>
      </c>
      <c r="V64" s="376">
        <v>0</v>
      </c>
      <c r="W64" s="376">
        <v>0</v>
      </c>
      <c r="X64" s="376">
        <v>0</v>
      </c>
      <c r="Y64" s="376">
        <v>13920</v>
      </c>
      <c r="Z64" s="376">
        <v>13920</v>
      </c>
      <c r="AA64" s="377">
        <v>1</v>
      </c>
      <c r="AB64" s="378">
        <v>12000</v>
      </c>
      <c r="AC64" s="378">
        <v>0</v>
      </c>
      <c r="AD64" s="378"/>
      <c r="AE64" s="378">
        <v>0</v>
      </c>
      <c r="AF64" s="378">
        <v>0</v>
      </c>
      <c r="AG64" s="378">
        <v>0</v>
      </c>
      <c r="AH64" s="378">
        <v>1920</v>
      </c>
      <c r="AI64" s="378">
        <v>0</v>
      </c>
      <c r="AJ64" s="378">
        <v>0</v>
      </c>
      <c r="AK64" s="379">
        <v>0</v>
      </c>
    </row>
    <row r="65" spans="2:37">
      <c r="B65" s="374" t="s">
        <v>4396</v>
      </c>
      <c r="C65" s="375" t="s">
        <v>4471</v>
      </c>
      <c r="D65" s="375" t="s">
        <v>4468</v>
      </c>
      <c r="E65" s="375" t="s">
        <v>4399</v>
      </c>
      <c r="F65" s="375" t="s">
        <v>4472</v>
      </c>
      <c r="G65" s="375" t="s">
        <v>4401</v>
      </c>
      <c r="H65" s="375" t="s">
        <v>4401</v>
      </c>
      <c r="I65" s="375"/>
      <c r="J65" s="375"/>
      <c r="K65" s="375"/>
      <c r="L65" s="375"/>
      <c r="M65" s="376">
        <v>0.01</v>
      </c>
      <c r="N65" s="376">
        <v>0</v>
      </c>
      <c r="O65" s="376">
        <v>0</v>
      </c>
      <c r="P65" s="376">
        <v>0</v>
      </c>
      <c r="Q65" s="376">
        <v>0</v>
      </c>
      <c r="R65" s="376">
        <v>0</v>
      </c>
      <c r="S65" s="376">
        <v>0.01</v>
      </c>
      <c r="T65" s="376">
        <v>0</v>
      </c>
      <c r="U65" s="376">
        <v>0</v>
      </c>
      <c r="V65" s="376">
        <v>0</v>
      </c>
      <c r="W65" s="376">
        <v>0</v>
      </c>
      <c r="X65" s="376">
        <v>0</v>
      </c>
      <c r="Y65" s="376">
        <v>0.01</v>
      </c>
      <c r="Z65" s="376">
        <v>0.01</v>
      </c>
      <c r="AA65" s="377">
        <v>1</v>
      </c>
      <c r="AB65" s="378">
        <v>0</v>
      </c>
      <c r="AC65" s="378">
        <v>0</v>
      </c>
      <c r="AD65" s="378">
        <v>0</v>
      </c>
      <c r="AE65" s="378">
        <v>0</v>
      </c>
      <c r="AF65" s="378">
        <v>0</v>
      </c>
      <c r="AG65" s="378">
        <v>0</v>
      </c>
      <c r="AH65" s="378">
        <v>0</v>
      </c>
      <c r="AI65" s="378">
        <v>0</v>
      </c>
      <c r="AJ65" s="378">
        <v>0</v>
      </c>
      <c r="AK65" s="379">
        <v>0</v>
      </c>
    </row>
    <row r="66" spans="2:37">
      <c r="B66" s="374" t="s">
        <v>4356</v>
      </c>
      <c r="C66" s="375" t="s">
        <v>4366</v>
      </c>
      <c r="D66" s="375" t="s">
        <v>4468</v>
      </c>
      <c r="E66" s="375" t="s">
        <v>4463</v>
      </c>
      <c r="F66" s="375" t="s">
        <v>4473</v>
      </c>
      <c r="G66" s="375" t="s">
        <v>1833</v>
      </c>
      <c r="H66" s="375" t="s">
        <v>3338</v>
      </c>
      <c r="I66" s="375" t="s">
        <v>3330</v>
      </c>
      <c r="J66" s="375" t="s">
        <v>4362</v>
      </c>
      <c r="K66" s="375" t="s">
        <v>4363</v>
      </c>
      <c r="L66" s="375" t="s">
        <v>3332</v>
      </c>
      <c r="M66" s="376">
        <v>146001.70404000001</v>
      </c>
      <c r="N66" s="376">
        <v>146001.70404000001</v>
      </c>
      <c r="O66" s="376">
        <v>0</v>
      </c>
      <c r="P66" s="376"/>
      <c r="Q66" s="376">
        <v>0</v>
      </c>
      <c r="R66" s="376">
        <v>0</v>
      </c>
      <c r="S66" s="376">
        <v>0</v>
      </c>
      <c r="T66" s="376">
        <v>23360.288759999999</v>
      </c>
      <c r="U66" s="376">
        <v>0</v>
      </c>
      <c r="V66" s="376">
        <v>0</v>
      </c>
      <c r="W66" s="376">
        <v>0</v>
      </c>
      <c r="X66" s="376">
        <v>0</v>
      </c>
      <c r="Y66" s="376">
        <v>169361.99280000001</v>
      </c>
      <c r="Z66" s="376">
        <v>174904.81008</v>
      </c>
      <c r="AA66" s="377">
        <v>1</v>
      </c>
      <c r="AB66" s="378">
        <v>150779.99434400001</v>
      </c>
      <c r="AC66" s="378">
        <v>0</v>
      </c>
      <c r="AD66" s="378"/>
      <c r="AE66" s="378">
        <v>0</v>
      </c>
      <c r="AF66" s="378">
        <v>0</v>
      </c>
      <c r="AG66" s="378">
        <v>0</v>
      </c>
      <c r="AH66" s="378">
        <v>24124.815736</v>
      </c>
      <c r="AI66" s="378">
        <v>0</v>
      </c>
      <c r="AJ66" s="378">
        <v>0</v>
      </c>
      <c r="AK66" s="379">
        <v>0</v>
      </c>
    </row>
    <row r="67" spans="2:37">
      <c r="B67" s="374" t="s">
        <v>4396</v>
      </c>
      <c r="C67" s="375" t="s">
        <v>4471</v>
      </c>
      <c r="D67" s="375" t="s">
        <v>4468</v>
      </c>
      <c r="E67" s="375" t="s">
        <v>4399</v>
      </c>
      <c r="F67" s="375" t="s">
        <v>4472</v>
      </c>
      <c r="G67" s="375" t="s">
        <v>4401</v>
      </c>
      <c r="H67" s="375" t="s">
        <v>4401</v>
      </c>
      <c r="I67" s="375"/>
      <c r="J67" s="375"/>
      <c r="K67" s="375"/>
      <c r="L67" s="375"/>
      <c r="M67" s="376">
        <v>0.01</v>
      </c>
      <c r="N67" s="376">
        <v>0</v>
      </c>
      <c r="O67" s="376">
        <v>0</v>
      </c>
      <c r="P67" s="376">
        <v>0</v>
      </c>
      <c r="Q67" s="376">
        <v>0</v>
      </c>
      <c r="R67" s="376">
        <v>0</v>
      </c>
      <c r="S67" s="376">
        <v>0.01</v>
      </c>
      <c r="T67" s="376">
        <v>0</v>
      </c>
      <c r="U67" s="376">
        <v>0</v>
      </c>
      <c r="V67" s="376">
        <v>0</v>
      </c>
      <c r="W67" s="376">
        <v>0</v>
      </c>
      <c r="X67" s="376">
        <v>0</v>
      </c>
      <c r="Y67" s="376">
        <v>0.01</v>
      </c>
      <c r="Z67" s="376">
        <v>0.01</v>
      </c>
      <c r="AA67" s="377">
        <v>1</v>
      </c>
      <c r="AB67" s="378">
        <v>0</v>
      </c>
      <c r="AC67" s="378">
        <v>0</v>
      </c>
      <c r="AD67" s="378">
        <v>0</v>
      </c>
      <c r="AE67" s="378">
        <v>0</v>
      </c>
      <c r="AF67" s="378">
        <v>0</v>
      </c>
      <c r="AG67" s="378">
        <v>0</v>
      </c>
      <c r="AH67" s="378">
        <v>0</v>
      </c>
      <c r="AI67" s="378">
        <v>0</v>
      </c>
      <c r="AJ67" s="378">
        <v>0</v>
      </c>
      <c r="AK67" s="379">
        <v>0</v>
      </c>
    </row>
    <row r="68" spans="2:37">
      <c r="B68" s="374" t="s">
        <v>4356</v>
      </c>
      <c r="C68" s="375" t="s">
        <v>4357</v>
      </c>
      <c r="D68" s="375" t="s">
        <v>4474</v>
      </c>
      <c r="E68" s="375" t="s">
        <v>4475</v>
      </c>
      <c r="F68" s="375" t="s">
        <v>4476</v>
      </c>
      <c r="G68" s="375" t="s">
        <v>1883</v>
      </c>
      <c r="H68" s="375" t="s">
        <v>4477</v>
      </c>
      <c r="I68" s="375" t="s">
        <v>3330</v>
      </c>
      <c r="J68" s="375" t="s">
        <v>4362</v>
      </c>
      <c r="K68" s="375" t="s">
        <v>4363</v>
      </c>
      <c r="L68" s="375" t="s">
        <v>3332</v>
      </c>
      <c r="M68" s="376">
        <v>76039.276500000007</v>
      </c>
      <c r="N68" s="376">
        <v>0</v>
      </c>
      <c r="O68" s="376">
        <v>0</v>
      </c>
      <c r="P68" s="376">
        <v>76039.276500000007</v>
      </c>
      <c r="Q68" s="376">
        <v>0</v>
      </c>
      <c r="R68" s="376">
        <v>0</v>
      </c>
      <c r="S68" s="376">
        <v>0</v>
      </c>
      <c r="T68" s="376">
        <v>0</v>
      </c>
      <c r="U68" s="376">
        <v>0</v>
      </c>
      <c r="V68" s="376">
        <v>0</v>
      </c>
      <c r="W68" s="376">
        <v>0</v>
      </c>
      <c r="X68" s="376">
        <v>0</v>
      </c>
      <c r="Y68" s="376">
        <v>76039.276500000007</v>
      </c>
      <c r="Z68" s="376">
        <v>77729.19</v>
      </c>
      <c r="AA68" s="377">
        <v>1</v>
      </c>
      <c r="AB68" s="378">
        <v>0</v>
      </c>
      <c r="AC68" s="378">
        <v>0</v>
      </c>
      <c r="AD68" s="378">
        <v>77721.600000000006</v>
      </c>
      <c r="AE68" s="378">
        <v>0</v>
      </c>
      <c r="AF68" s="378">
        <v>0</v>
      </c>
      <c r="AG68" s="378">
        <v>0</v>
      </c>
      <c r="AH68" s="378">
        <v>0</v>
      </c>
      <c r="AI68" s="378">
        <v>0</v>
      </c>
      <c r="AJ68" s="378">
        <v>0</v>
      </c>
      <c r="AK68" s="379">
        <v>0</v>
      </c>
    </row>
    <row r="69" spans="2:37">
      <c r="B69" s="374" t="s">
        <v>4356</v>
      </c>
      <c r="C69" s="375" t="s">
        <v>4357</v>
      </c>
      <c r="D69" s="375" t="s">
        <v>4474</v>
      </c>
      <c r="E69" s="375" t="s">
        <v>4389</v>
      </c>
      <c r="F69" s="375" t="s">
        <v>4478</v>
      </c>
      <c r="G69" s="375" t="s">
        <v>1883</v>
      </c>
      <c r="H69" s="375" t="s">
        <v>4477</v>
      </c>
      <c r="I69" s="375" t="s">
        <v>3330</v>
      </c>
      <c r="J69" s="375" t="s">
        <v>4362</v>
      </c>
      <c r="K69" s="375" t="s">
        <v>4363</v>
      </c>
      <c r="L69" s="375" t="s">
        <v>3332</v>
      </c>
      <c r="M69" s="376">
        <v>73689.412500000006</v>
      </c>
      <c r="N69" s="376">
        <v>0</v>
      </c>
      <c r="O69" s="376">
        <v>0</v>
      </c>
      <c r="P69" s="376">
        <v>73689.412500000006</v>
      </c>
      <c r="Q69" s="376">
        <v>0</v>
      </c>
      <c r="R69" s="376">
        <v>0</v>
      </c>
      <c r="S69" s="376">
        <v>0</v>
      </c>
      <c r="T69" s="376">
        <v>0</v>
      </c>
      <c r="U69" s="376">
        <v>0</v>
      </c>
      <c r="V69" s="376">
        <v>0</v>
      </c>
      <c r="W69" s="376">
        <v>0</v>
      </c>
      <c r="X69" s="376">
        <v>0</v>
      </c>
      <c r="Y69" s="376">
        <v>73689.412500000006</v>
      </c>
      <c r="Z69" s="376">
        <v>77729.19</v>
      </c>
      <c r="AA69" s="377">
        <v>1</v>
      </c>
      <c r="AB69" s="378">
        <v>0</v>
      </c>
      <c r="AC69" s="378">
        <v>0</v>
      </c>
      <c r="AD69" s="378">
        <v>77721.600000000006</v>
      </c>
      <c r="AE69" s="378">
        <v>0</v>
      </c>
      <c r="AF69" s="378">
        <v>0</v>
      </c>
      <c r="AG69" s="378">
        <v>0</v>
      </c>
      <c r="AH69" s="378">
        <v>0</v>
      </c>
      <c r="AI69" s="378">
        <v>0</v>
      </c>
      <c r="AJ69" s="378">
        <v>0</v>
      </c>
      <c r="AK69" s="379">
        <v>0</v>
      </c>
    </row>
    <row r="70" spans="2:37">
      <c r="B70" s="374" t="s">
        <v>4356</v>
      </c>
      <c r="C70" s="375" t="s">
        <v>4357</v>
      </c>
      <c r="D70" s="375" t="s">
        <v>4474</v>
      </c>
      <c r="E70" s="375" t="s">
        <v>4479</v>
      </c>
      <c r="F70" s="375" t="s">
        <v>4480</v>
      </c>
      <c r="G70" s="375" t="s">
        <v>1883</v>
      </c>
      <c r="H70" s="375" t="s">
        <v>4477</v>
      </c>
      <c r="I70" s="375" t="s">
        <v>3330</v>
      </c>
      <c r="J70" s="375" t="s">
        <v>4362</v>
      </c>
      <c r="K70" s="375" t="s">
        <v>4363</v>
      </c>
      <c r="L70" s="375" t="s">
        <v>3332</v>
      </c>
      <c r="M70" s="376">
        <v>76513.651500000007</v>
      </c>
      <c r="N70" s="376">
        <v>0</v>
      </c>
      <c r="O70" s="376">
        <v>0</v>
      </c>
      <c r="P70" s="376">
        <v>76513.651500000007</v>
      </c>
      <c r="Q70" s="376">
        <v>0</v>
      </c>
      <c r="R70" s="376">
        <v>0</v>
      </c>
      <c r="S70" s="376">
        <v>0</v>
      </c>
      <c r="T70" s="376">
        <v>0</v>
      </c>
      <c r="U70" s="376">
        <v>0</v>
      </c>
      <c r="V70" s="376">
        <v>0</v>
      </c>
      <c r="W70" s="376">
        <v>0</v>
      </c>
      <c r="X70" s="376">
        <v>0</v>
      </c>
      <c r="Y70" s="376">
        <v>76513.651500000007</v>
      </c>
      <c r="Z70" s="376">
        <v>77729.19</v>
      </c>
      <c r="AA70" s="377">
        <v>1</v>
      </c>
      <c r="AB70" s="378">
        <v>0</v>
      </c>
      <c r="AC70" s="378">
        <v>0</v>
      </c>
      <c r="AD70" s="378">
        <v>77721.600000000006</v>
      </c>
      <c r="AE70" s="378">
        <v>0</v>
      </c>
      <c r="AF70" s="378">
        <v>0</v>
      </c>
      <c r="AG70" s="378">
        <v>0</v>
      </c>
      <c r="AH70" s="378">
        <v>0</v>
      </c>
      <c r="AI70" s="378">
        <v>0</v>
      </c>
      <c r="AJ70" s="378">
        <v>0</v>
      </c>
      <c r="AK70" s="379">
        <v>0</v>
      </c>
    </row>
    <row r="71" spans="2:37">
      <c r="B71" s="374" t="s">
        <v>4356</v>
      </c>
      <c r="C71" s="375" t="s">
        <v>4357</v>
      </c>
      <c r="D71" s="375" t="s">
        <v>4474</v>
      </c>
      <c r="E71" s="375" t="s">
        <v>4481</v>
      </c>
      <c r="F71" s="375" t="s">
        <v>4482</v>
      </c>
      <c r="G71" s="375" t="s">
        <v>1883</v>
      </c>
      <c r="H71" s="375" t="s">
        <v>4477</v>
      </c>
      <c r="I71" s="375" t="s">
        <v>3330</v>
      </c>
      <c r="J71" s="375" t="s">
        <v>4362</v>
      </c>
      <c r="K71" s="375" t="s">
        <v>4363</v>
      </c>
      <c r="L71" s="375" t="s">
        <v>3332</v>
      </c>
      <c r="M71" s="376">
        <v>75287.107499999998</v>
      </c>
      <c r="N71" s="376">
        <v>0</v>
      </c>
      <c r="O71" s="376">
        <v>0</v>
      </c>
      <c r="P71" s="376">
        <v>75287.107499999998</v>
      </c>
      <c r="Q71" s="376">
        <v>0</v>
      </c>
      <c r="R71" s="376">
        <v>0</v>
      </c>
      <c r="S71" s="376">
        <v>0</v>
      </c>
      <c r="T71" s="376">
        <v>0</v>
      </c>
      <c r="U71" s="376">
        <v>0</v>
      </c>
      <c r="V71" s="376">
        <v>0</v>
      </c>
      <c r="W71" s="376">
        <v>0</v>
      </c>
      <c r="X71" s="376">
        <v>0</v>
      </c>
      <c r="Y71" s="376">
        <v>75287.107499999998</v>
      </c>
      <c r="Z71" s="376">
        <v>77729.19</v>
      </c>
      <c r="AA71" s="377">
        <v>1</v>
      </c>
      <c r="AB71" s="378">
        <v>0</v>
      </c>
      <c r="AC71" s="378">
        <v>0</v>
      </c>
      <c r="AD71" s="378">
        <v>77721.600000000006</v>
      </c>
      <c r="AE71" s="378">
        <v>0</v>
      </c>
      <c r="AF71" s="378">
        <v>0</v>
      </c>
      <c r="AG71" s="378">
        <v>0</v>
      </c>
      <c r="AH71" s="378">
        <v>0</v>
      </c>
      <c r="AI71" s="378">
        <v>0</v>
      </c>
      <c r="AJ71" s="378">
        <v>0</v>
      </c>
      <c r="AK71" s="379">
        <v>0</v>
      </c>
    </row>
    <row r="72" spans="2:37">
      <c r="B72" s="374" t="s">
        <v>4356</v>
      </c>
      <c r="C72" s="375" t="s">
        <v>4357</v>
      </c>
      <c r="D72" s="375" t="s">
        <v>4474</v>
      </c>
      <c r="E72" s="375" t="s">
        <v>4465</v>
      </c>
      <c r="F72" s="375" t="s">
        <v>4483</v>
      </c>
      <c r="G72" s="375" t="s">
        <v>1883</v>
      </c>
      <c r="H72" s="375" t="s">
        <v>4477</v>
      </c>
      <c r="I72" s="375" t="s">
        <v>3330</v>
      </c>
      <c r="J72" s="375" t="s">
        <v>4362</v>
      </c>
      <c r="K72" s="375" t="s">
        <v>4363</v>
      </c>
      <c r="L72" s="375" t="s">
        <v>3332</v>
      </c>
      <c r="M72" s="376">
        <v>74548.98</v>
      </c>
      <c r="N72" s="376">
        <v>0</v>
      </c>
      <c r="O72" s="376">
        <v>0</v>
      </c>
      <c r="P72" s="376">
        <v>74548.98</v>
      </c>
      <c r="Q72" s="376">
        <v>0</v>
      </c>
      <c r="R72" s="376">
        <v>0</v>
      </c>
      <c r="S72" s="376">
        <v>0</v>
      </c>
      <c r="T72" s="376">
        <v>0</v>
      </c>
      <c r="U72" s="376">
        <v>0</v>
      </c>
      <c r="V72" s="376">
        <v>0</v>
      </c>
      <c r="W72" s="376">
        <v>0</v>
      </c>
      <c r="X72" s="376">
        <v>0</v>
      </c>
      <c r="Y72" s="376">
        <v>74548.98</v>
      </c>
      <c r="Z72" s="376">
        <v>77729.19</v>
      </c>
      <c r="AA72" s="377">
        <v>1</v>
      </c>
      <c r="AB72" s="378">
        <v>0</v>
      </c>
      <c r="AC72" s="378">
        <v>0</v>
      </c>
      <c r="AD72" s="378">
        <v>77721.600000000006</v>
      </c>
      <c r="AE72" s="378">
        <v>0</v>
      </c>
      <c r="AF72" s="378">
        <v>0</v>
      </c>
      <c r="AG72" s="378">
        <v>0</v>
      </c>
      <c r="AH72" s="378">
        <v>0</v>
      </c>
      <c r="AI72" s="378">
        <v>0</v>
      </c>
      <c r="AJ72" s="378">
        <v>0</v>
      </c>
      <c r="AK72" s="379">
        <v>0</v>
      </c>
    </row>
    <row r="73" spans="2:37">
      <c r="B73" s="374" t="s">
        <v>4356</v>
      </c>
      <c r="C73" s="375" t="s">
        <v>4357</v>
      </c>
      <c r="D73" s="375" t="s">
        <v>4474</v>
      </c>
      <c r="E73" s="375" t="s">
        <v>4373</v>
      </c>
      <c r="F73" s="375" t="s">
        <v>4484</v>
      </c>
      <c r="G73" s="375" t="s">
        <v>1883</v>
      </c>
      <c r="H73" s="375" t="s">
        <v>4477</v>
      </c>
      <c r="I73" s="375" t="s">
        <v>3330</v>
      </c>
      <c r="J73" s="375" t="s">
        <v>4362</v>
      </c>
      <c r="K73" s="375" t="s">
        <v>4363</v>
      </c>
      <c r="L73" s="375" t="s">
        <v>3332</v>
      </c>
      <c r="M73" s="376">
        <v>73402.89</v>
      </c>
      <c r="N73" s="376">
        <v>0</v>
      </c>
      <c r="O73" s="376">
        <v>0</v>
      </c>
      <c r="P73" s="376">
        <v>73402.89</v>
      </c>
      <c r="Q73" s="376">
        <v>0</v>
      </c>
      <c r="R73" s="376">
        <v>0</v>
      </c>
      <c r="S73" s="376">
        <v>0</v>
      </c>
      <c r="T73" s="376">
        <v>0</v>
      </c>
      <c r="U73" s="376">
        <v>0</v>
      </c>
      <c r="V73" s="376">
        <v>0</v>
      </c>
      <c r="W73" s="376">
        <v>0</v>
      </c>
      <c r="X73" s="376">
        <v>0</v>
      </c>
      <c r="Y73" s="376">
        <v>73402.89</v>
      </c>
      <c r="Z73" s="376">
        <v>77729.19</v>
      </c>
      <c r="AA73" s="377">
        <v>1</v>
      </c>
      <c r="AB73" s="378">
        <v>0</v>
      </c>
      <c r="AC73" s="378">
        <v>0</v>
      </c>
      <c r="AD73" s="378">
        <v>77721.600000000006</v>
      </c>
      <c r="AE73" s="378">
        <v>0</v>
      </c>
      <c r="AF73" s="378">
        <v>0</v>
      </c>
      <c r="AG73" s="378">
        <v>0</v>
      </c>
      <c r="AH73" s="378">
        <v>0</v>
      </c>
      <c r="AI73" s="378">
        <v>0</v>
      </c>
      <c r="AJ73" s="378">
        <v>0</v>
      </c>
      <c r="AK73" s="379">
        <v>0</v>
      </c>
    </row>
    <row r="74" spans="2:37">
      <c r="B74" s="374" t="s">
        <v>4356</v>
      </c>
      <c r="C74" s="375" t="s">
        <v>4357</v>
      </c>
      <c r="D74" s="375" t="s">
        <v>4474</v>
      </c>
      <c r="E74" s="375" t="s">
        <v>4481</v>
      </c>
      <c r="F74" s="375" t="s">
        <v>4485</v>
      </c>
      <c r="G74" s="375" t="s">
        <v>1883</v>
      </c>
      <c r="H74" s="375" t="s">
        <v>4477</v>
      </c>
      <c r="I74" s="375" t="s">
        <v>3330</v>
      </c>
      <c r="J74" s="375" t="s">
        <v>4362</v>
      </c>
      <c r="K74" s="375" t="s">
        <v>4363</v>
      </c>
      <c r="L74" s="375" t="s">
        <v>3332</v>
      </c>
      <c r="M74" s="376">
        <v>75287.107499999998</v>
      </c>
      <c r="N74" s="376">
        <v>0</v>
      </c>
      <c r="O74" s="376">
        <v>0</v>
      </c>
      <c r="P74" s="376">
        <v>75287.107499999998</v>
      </c>
      <c r="Q74" s="376">
        <v>0</v>
      </c>
      <c r="R74" s="376">
        <v>0</v>
      </c>
      <c r="S74" s="376">
        <v>0</v>
      </c>
      <c r="T74" s="376">
        <v>0</v>
      </c>
      <c r="U74" s="376">
        <v>0</v>
      </c>
      <c r="V74" s="376">
        <v>0</v>
      </c>
      <c r="W74" s="376">
        <v>0</v>
      </c>
      <c r="X74" s="376">
        <v>0</v>
      </c>
      <c r="Y74" s="376">
        <v>75287.107499999998</v>
      </c>
      <c r="Z74" s="376">
        <v>77729.19</v>
      </c>
      <c r="AA74" s="377">
        <v>1</v>
      </c>
      <c r="AB74" s="378">
        <v>0</v>
      </c>
      <c r="AC74" s="378">
        <v>0</v>
      </c>
      <c r="AD74" s="378">
        <v>77721.600000000006</v>
      </c>
      <c r="AE74" s="378">
        <v>0</v>
      </c>
      <c r="AF74" s="378">
        <v>0</v>
      </c>
      <c r="AG74" s="378">
        <v>0</v>
      </c>
      <c r="AH74" s="378">
        <v>0</v>
      </c>
      <c r="AI74" s="378">
        <v>0</v>
      </c>
      <c r="AJ74" s="378">
        <v>0</v>
      </c>
      <c r="AK74" s="379">
        <v>0</v>
      </c>
    </row>
    <row r="75" spans="2:37">
      <c r="B75" s="374" t="s">
        <v>4356</v>
      </c>
      <c r="C75" s="375" t="s">
        <v>4357</v>
      </c>
      <c r="D75" s="375" t="s">
        <v>4474</v>
      </c>
      <c r="E75" s="375" t="s">
        <v>4389</v>
      </c>
      <c r="F75" s="375" t="s">
        <v>4486</v>
      </c>
      <c r="G75" s="375" t="s">
        <v>1883</v>
      </c>
      <c r="H75" s="375" t="s">
        <v>4477</v>
      </c>
      <c r="I75" s="375" t="s">
        <v>3330</v>
      </c>
      <c r="J75" s="375" t="s">
        <v>4362</v>
      </c>
      <c r="K75" s="375" t="s">
        <v>4363</v>
      </c>
      <c r="L75" s="375" t="s">
        <v>3332</v>
      </c>
      <c r="M75" s="376">
        <v>101941.875</v>
      </c>
      <c r="N75" s="376">
        <v>0</v>
      </c>
      <c r="O75" s="376">
        <v>0</v>
      </c>
      <c r="P75" s="376">
        <v>101941.875</v>
      </c>
      <c r="Q75" s="376">
        <v>0</v>
      </c>
      <c r="R75" s="376">
        <v>0</v>
      </c>
      <c r="S75" s="376">
        <v>0</v>
      </c>
      <c r="T75" s="376">
        <v>0</v>
      </c>
      <c r="U75" s="376">
        <v>0</v>
      </c>
      <c r="V75" s="376">
        <v>0</v>
      </c>
      <c r="W75" s="376">
        <v>0</v>
      </c>
      <c r="X75" s="376">
        <v>0</v>
      </c>
      <c r="Y75" s="376">
        <v>101941.875</v>
      </c>
      <c r="Z75" s="376">
        <v>107530.5</v>
      </c>
      <c r="AA75" s="377">
        <v>1</v>
      </c>
      <c r="AB75" s="378">
        <v>0</v>
      </c>
      <c r="AC75" s="378">
        <v>0</v>
      </c>
      <c r="AD75" s="378">
        <v>107520</v>
      </c>
      <c r="AE75" s="378">
        <v>0</v>
      </c>
      <c r="AF75" s="378">
        <v>0</v>
      </c>
      <c r="AG75" s="378">
        <v>0</v>
      </c>
      <c r="AH75" s="378">
        <v>0</v>
      </c>
      <c r="AI75" s="378">
        <v>0</v>
      </c>
      <c r="AJ75" s="378">
        <v>0</v>
      </c>
      <c r="AK75" s="379">
        <v>0</v>
      </c>
    </row>
    <row r="76" spans="2:37">
      <c r="B76" s="374" t="s">
        <v>4356</v>
      </c>
      <c r="C76" s="375" t="s">
        <v>4357</v>
      </c>
      <c r="D76" s="375" t="s">
        <v>4474</v>
      </c>
      <c r="E76" s="375" t="s">
        <v>4487</v>
      </c>
      <c r="F76" s="375" t="s">
        <v>4488</v>
      </c>
      <c r="G76" s="375" t="s">
        <v>1883</v>
      </c>
      <c r="H76" s="375" t="s">
        <v>4477</v>
      </c>
      <c r="I76" s="375" t="s">
        <v>3330</v>
      </c>
      <c r="J76" s="375" t="s">
        <v>4362</v>
      </c>
      <c r="K76" s="375" t="s">
        <v>4363</v>
      </c>
      <c r="L76" s="375" t="s">
        <v>3332</v>
      </c>
      <c r="M76" s="376">
        <v>75492.037500000006</v>
      </c>
      <c r="N76" s="376">
        <v>0</v>
      </c>
      <c r="O76" s="376">
        <v>0</v>
      </c>
      <c r="P76" s="376">
        <v>75492.037500000006</v>
      </c>
      <c r="Q76" s="376">
        <v>0</v>
      </c>
      <c r="R76" s="376">
        <v>0</v>
      </c>
      <c r="S76" s="376">
        <v>0</v>
      </c>
      <c r="T76" s="376">
        <v>0</v>
      </c>
      <c r="U76" s="376">
        <v>0</v>
      </c>
      <c r="V76" s="376">
        <v>0</v>
      </c>
      <c r="W76" s="376">
        <v>0</v>
      </c>
      <c r="X76" s="376">
        <v>0</v>
      </c>
      <c r="Y76" s="376">
        <v>75492.037500000006</v>
      </c>
      <c r="Z76" s="376">
        <v>77729.19</v>
      </c>
      <c r="AA76" s="377">
        <v>1</v>
      </c>
      <c r="AB76" s="378">
        <v>0</v>
      </c>
      <c r="AC76" s="378">
        <v>0</v>
      </c>
      <c r="AD76" s="378">
        <v>77721.600000000006</v>
      </c>
      <c r="AE76" s="378">
        <v>0</v>
      </c>
      <c r="AF76" s="378">
        <v>0</v>
      </c>
      <c r="AG76" s="378">
        <v>0</v>
      </c>
      <c r="AH76" s="378">
        <v>0</v>
      </c>
      <c r="AI76" s="378">
        <v>0</v>
      </c>
      <c r="AJ76" s="378">
        <v>0</v>
      </c>
      <c r="AK76" s="379">
        <v>0</v>
      </c>
    </row>
    <row r="77" spans="2:37">
      <c r="B77" s="374" t="s">
        <v>4356</v>
      </c>
      <c r="C77" s="375" t="s">
        <v>4357</v>
      </c>
      <c r="D77" s="375" t="s">
        <v>4474</v>
      </c>
      <c r="E77" s="375" t="s">
        <v>4412</v>
      </c>
      <c r="F77" s="375" t="s">
        <v>4489</v>
      </c>
      <c r="G77" s="375" t="s">
        <v>1883</v>
      </c>
      <c r="H77" s="375" t="s">
        <v>4477</v>
      </c>
      <c r="I77" s="375" t="s">
        <v>3330</v>
      </c>
      <c r="J77" s="375" t="s">
        <v>4362</v>
      </c>
      <c r="K77" s="375" t="s">
        <v>4363</v>
      </c>
      <c r="L77" s="375" t="s">
        <v>3332</v>
      </c>
      <c r="M77" s="376">
        <v>77073.7935</v>
      </c>
      <c r="N77" s="376">
        <v>0</v>
      </c>
      <c r="O77" s="376">
        <v>0</v>
      </c>
      <c r="P77" s="376">
        <v>77073.7935</v>
      </c>
      <c r="Q77" s="376">
        <v>0</v>
      </c>
      <c r="R77" s="376">
        <v>0</v>
      </c>
      <c r="S77" s="376">
        <v>0</v>
      </c>
      <c r="T77" s="376">
        <v>0</v>
      </c>
      <c r="U77" s="376">
        <v>0</v>
      </c>
      <c r="V77" s="376">
        <v>0</v>
      </c>
      <c r="W77" s="376">
        <v>0</v>
      </c>
      <c r="X77" s="376">
        <v>0</v>
      </c>
      <c r="Y77" s="376">
        <v>77073.7935</v>
      </c>
      <c r="Z77" s="376">
        <v>77729.19</v>
      </c>
      <c r="AA77" s="377">
        <v>1</v>
      </c>
      <c r="AB77" s="378">
        <v>0</v>
      </c>
      <c r="AC77" s="378">
        <v>0</v>
      </c>
      <c r="AD77" s="378">
        <v>77721.600000000006</v>
      </c>
      <c r="AE77" s="378">
        <v>0</v>
      </c>
      <c r="AF77" s="378">
        <v>0</v>
      </c>
      <c r="AG77" s="378">
        <v>0</v>
      </c>
      <c r="AH77" s="378">
        <v>0</v>
      </c>
      <c r="AI77" s="378">
        <v>0</v>
      </c>
      <c r="AJ77" s="378">
        <v>0</v>
      </c>
      <c r="AK77" s="379">
        <v>0</v>
      </c>
    </row>
    <row r="78" spans="2:37">
      <c r="B78" s="374" t="s">
        <v>4356</v>
      </c>
      <c r="C78" s="375" t="s">
        <v>4357</v>
      </c>
      <c r="D78" s="375" t="s">
        <v>4474</v>
      </c>
      <c r="E78" s="375" t="s">
        <v>4377</v>
      </c>
      <c r="F78" s="375" t="s">
        <v>4490</v>
      </c>
      <c r="G78" s="375" t="s">
        <v>1883</v>
      </c>
      <c r="H78" s="375" t="s">
        <v>4477</v>
      </c>
      <c r="I78" s="375" t="s">
        <v>3330</v>
      </c>
      <c r="J78" s="375" t="s">
        <v>4362</v>
      </c>
      <c r="K78" s="375" t="s">
        <v>4363</v>
      </c>
      <c r="L78" s="375" t="s">
        <v>3332</v>
      </c>
      <c r="M78" s="376">
        <v>72912.196500000005</v>
      </c>
      <c r="N78" s="376">
        <v>0</v>
      </c>
      <c r="O78" s="376">
        <v>0</v>
      </c>
      <c r="P78" s="376">
        <v>72912.196500000005</v>
      </c>
      <c r="Q78" s="376">
        <v>0</v>
      </c>
      <c r="R78" s="376">
        <v>0</v>
      </c>
      <c r="S78" s="376">
        <v>0</v>
      </c>
      <c r="T78" s="376">
        <v>0</v>
      </c>
      <c r="U78" s="376">
        <v>0</v>
      </c>
      <c r="V78" s="376">
        <v>0</v>
      </c>
      <c r="W78" s="376">
        <v>0</v>
      </c>
      <c r="X78" s="376">
        <v>0</v>
      </c>
      <c r="Y78" s="376">
        <v>72912.196500000005</v>
      </c>
      <c r="Z78" s="376">
        <v>77729.19</v>
      </c>
      <c r="AA78" s="377">
        <v>1</v>
      </c>
      <c r="AB78" s="378">
        <v>0</v>
      </c>
      <c r="AC78" s="378">
        <v>0</v>
      </c>
      <c r="AD78" s="378">
        <v>77721.600000000006</v>
      </c>
      <c r="AE78" s="378">
        <v>0</v>
      </c>
      <c r="AF78" s="378">
        <v>0</v>
      </c>
      <c r="AG78" s="378">
        <v>0</v>
      </c>
      <c r="AH78" s="378">
        <v>0</v>
      </c>
      <c r="AI78" s="378">
        <v>0</v>
      </c>
      <c r="AJ78" s="378">
        <v>0</v>
      </c>
      <c r="AK78" s="379">
        <v>0</v>
      </c>
    </row>
    <row r="79" spans="2:37">
      <c r="B79" s="374" t="s">
        <v>4356</v>
      </c>
      <c r="C79" s="375" t="s">
        <v>4357</v>
      </c>
      <c r="D79" s="375" t="s">
        <v>4474</v>
      </c>
      <c r="E79" s="375" t="s">
        <v>4465</v>
      </c>
      <c r="F79" s="375" t="s">
        <v>4491</v>
      </c>
      <c r="G79" s="375" t="s">
        <v>1883</v>
      </c>
      <c r="H79" s="375" t="s">
        <v>4477</v>
      </c>
      <c r="I79" s="375" t="s">
        <v>3330</v>
      </c>
      <c r="J79" s="375" t="s">
        <v>4362</v>
      </c>
      <c r="K79" s="375" t="s">
        <v>4363</v>
      </c>
      <c r="L79" s="375" t="s">
        <v>3332</v>
      </c>
      <c r="M79" s="376">
        <v>74548.98</v>
      </c>
      <c r="N79" s="376">
        <v>0</v>
      </c>
      <c r="O79" s="376">
        <v>0</v>
      </c>
      <c r="P79" s="376">
        <v>74548.98</v>
      </c>
      <c r="Q79" s="376">
        <v>0</v>
      </c>
      <c r="R79" s="376">
        <v>0</v>
      </c>
      <c r="S79" s="376">
        <v>0</v>
      </c>
      <c r="T79" s="376">
        <v>0</v>
      </c>
      <c r="U79" s="376">
        <v>0</v>
      </c>
      <c r="V79" s="376">
        <v>0</v>
      </c>
      <c r="W79" s="376">
        <v>0</v>
      </c>
      <c r="X79" s="376">
        <v>0</v>
      </c>
      <c r="Y79" s="376">
        <v>74548.98</v>
      </c>
      <c r="Z79" s="376">
        <v>77729.19</v>
      </c>
      <c r="AA79" s="377">
        <v>1</v>
      </c>
      <c r="AB79" s="378">
        <v>0</v>
      </c>
      <c r="AC79" s="378">
        <v>0</v>
      </c>
      <c r="AD79" s="378">
        <v>77721.600000000006</v>
      </c>
      <c r="AE79" s="378">
        <v>0</v>
      </c>
      <c r="AF79" s="378">
        <v>0</v>
      </c>
      <c r="AG79" s="378">
        <v>0</v>
      </c>
      <c r="AH79" s="378">
        <v>0</v>
      </c>
      <c r="AI79" s="378">
        <v>0</v>
      </c>
      <c r="AJ79" s="378">
        <v>0</v>
      </c>
      <c r="AK79" s="379">
        <v>0</v>
      </c>
    </row>
    <row r="80" spans="2:37">
      <c r="B80" s="374" t="s">
        <v>4356</v>
      </c>
      <c r="C80" s="375" t="s">
        <v>4357</v>
      </c>
      <c r="D80" s="375" t="s">
        <v>4474</v>
      </c>
      <c r="E80" s="375" t="s">
        <v>4412</v>
      </c>
      <c r="F80" s="375" t="s">
        <v>4492</v>
      </c>
      <c r="G80" s="375" t="s">
        <v>1883</v>
      </c>
      <c r="H80" s="375" t="s">
        <v>4477</v>
      </c>
      <c r="I80" s="375" t="s">
        <v>3330</v>
      </c>
      <c r="J80" s="375" t="s">
        <v>4362</v>
      </c>
      <c r="K80" s="375" t="s">
        <v>4363</v>
      </c>
      <c r="L80" s="375" t="s">
        <v>3332</v>
      </c>
      <c r="M80" s="376">
        <v>77073.7935</v>
      </c>
      <c r="N80" s="376">
        <v>0</v>
      </c>
      <c r="O80" s="376">
        <v>0</v>
      </c>
      <c r="P80" s="376">
        <v>77073.7935</v>
      </c>
      <c r="Q80" s="376">
        <v>0</v>
      </c>
      <c r="R80" s="376">
        <v>0</v>
      </c>
      <c r="S80" s="376">
        <v>0</v>
      </c>
      <c r="T80" s="376">
        <v>0</v>
      </c>
      <c r="U80" s="376">
        <v>0</v>
      </c>
      <c r="V80" s="376">
        <v>0</v>
      </c>
      <c r="W80" s="376">
        <v>0</v>
      </c>
      <c r="X80" s="376">
        <v>0</v>
      </c>
      <c r="Y80" s="376">
        <v>77073.7935</v>
      </c>
      <c r="Z80" s="376">
        <v>77729.19</v>
      </c>
      <c r="AA80" s="377">
        <v>1</v>
      </c>
      <c r="AB80" s="378">
        <v>0</v>
      </c>
      <c r="AC80" s="378">
        <v>0</v>
      </c>
      <c r="AD80" s="378">
        <v>77721.600000000006</v>
      </c>
      <c r="AE80" s="378">
        <v>0</v>
      </c>
      <c r="AF80" s="378">
        <v>0</v>
      </c>
      <c r="AG80" s="378">
        <v>0</v>
      </c>
      <c r="AH80" s="378">
        <v>0</v>
      </c>
      <c r="AI80" s="378">
        <v>0</v>
      </c>
      <c r="AJ80" s="378">
        <v>0</v>
      </c>
      <c r="AK80" s="379">
        <v>0</v>
      </c>
    </row>
    <row r="81" spans="2:37">
      <c r="B81" s="374" t="s">
        <v>4356</v>
      </c>
      <c r="C81" s="375" t="s">
        <v>4357</v>
      </c>
      <c r="D81" s="375" t="s">
        <v>4474</v>
      </c>
      <c r="E81" s="375" t="s">
        <v>4493</v>
      </c>
      <c r="F81" s="375" t="s">
        <v>4494</v>
      </c>
      <c r="G81" s="375" t="s">
        <v>1883</v>
      </c>
      <c r="H81" s="375" t="s">
        <v>4477</v>
      </c>
      <c r="I81" s="375" t="s">
        <v>3330</v>
      </c>
      <c r="J81" s="375" t="s">
        <v>4362</v>
      </c>
      <c r="K81" s="375" t="s">
        <v>4363</v>
      </c>
      <c r="L81" s="375" t="s">
        <v>3332</v>
      </c>
      <c r="M81" s="376">
        <v>75639.283500000005</v>
      </c>
      <c r="N81" s="376">
        <v>0</v>
      </c>
      <c r="O81" s="376">
        <v>0</v>
      </c>
      <c r="P81" s="376">
        <v>75639.283500000005</v>
      </c>
      <c r="Q81" s="376">
        <v>0</v>
      </c>
      <c r="R81" s="376">
        <v>0</v>
      </c>
      <c r="S81" s="376">
        <v>0</v>
      </c>
      <c r="T81" s="376">
        <v>0</v>
      </c>
      <c r="U81" s="376">
        <v>0</v>
      </c>
      <c r="V81" s="376">
        <v>0</v>
      </c>
      <c r="W81" s="376">
        <v>0</v>
      </c>
      <c r="X81" s="376">
        <v>0</v>
      </c>
      <c r="Y81" s="376">
        <v>75639.283500000005</v>
      </c>
      <c r="Z81" s="376">
        <v>77729.19</v>
      </c>
      <c r="AA81" s="377">
        <v>1</v>
      </c>
      <c r="AB81" s="378">
        <v>0</v>
      </c>
      <c r="AC81" s="378">
        <v>0</v>
      </c>
      <c r="AD81" s="378">
        <v>77721.600000000006</v>
      </c>
      <c r="AE81" s="378">
        <v>0</v>
      </c>
      <c r="AF81" s="378">
        <v>0</v>
      </c>
      <c r="AG81" s="378">
        <v>0</v>
      </c>
      <c r="AH81" s="378">
        <v>0</v>
      </c>
      <c r="AI81" s="378">
        <v>0</v>
      </c>
      <c r="AJ81" s="378">
        <v>0</v>
      </c>
      <c r="AK81" s="379">
        <v>0</v>
      </c>
    </row>
    <row r="82" spans="2:37">
      <c r="B82" s="374" t="s">
        <v>4356</v>
      </c>
      <c r="C82" s="375" t="s">
        <v>4357</v>
      </c>
      <c r="D82" s="375" t="s">
        <v>4474</v>
      </c>
      <c r="E82" s="375" t="s">
        <v>4431</v>
      </c>
      <c r="F82" s="375" t="s">
        <v>4495</v>
      </c>
      <c r="G82" s="375" t="s">
        <v>1883</v>
      </c>
      <c r="H82" s="375" t="s">
        <v>4477</v>
      </c>
      <c r="I82" s="375" t="s">
        <v>3330</v>
      </c>
      <c r="J82" s="375" t="s">
        <v>4362</v>
      </c>
      <c r="K82" s="375" t="s">
        <v>4363</v>
      </c>
      <c r="L82" s="375" t="s">
        <v>3332</v>
      </c>
      <c r="M82" s="376">
        <v>78186.487500000003</v>
      </c>
      <c r="N82" s="376">
        <v>0</v>
      </c>
      <c r="O82" s="376">
        <v>0</v>
      </c>
      <c r="P82" s="376">
        <v>78186.487500000003</v>
      </c>
      <c r="Q82" s="376">
        <v>0</v>
      </c>
      <c r="R82" s="376">
        <v>0</v>
      </c>
      <c r="S82" s="376">
        <v>0</v>
      </c>
      <c r="T82" s="376">
        <v>0</v>
      </c>
      <c r="U82" s="376">
        <v>0</v>
      </c>
      <c r="V82" s="376">
        <v>0</v>
      </c>
      <c r="W82" s="376">
        <v>0</v>
      </c>
      <c r="X82" s="376">
        <v>0</v>
      </c>
      <c r="Y82" s="376">
        <v>78186.487500000003</v>
      </c>
      <c r="Z82" s="376">
        <v>77729.19</v>
      </c>
      <c r="AA82" s="377">
        <v>1</v>
      </c>
      <c r="AB82" s="378">
        <v>0</v>
      </c>
      <c r="AC82" s="378">
        <v>0</v>
      </c>
      <c r="AD82" s="378">
        <v>77721.600000000006</v>
      </c>
      <c r="AE82" s="378">
        <v>0</v>
      </c>
      <c r="AF82" s="378">
        <v>0</v>
      </c>
      <c r="AG82" s="378">
        <v>0</v>
      </c>
      <c r="AH82" s="378">
        <v>0</v>
      </c>
      <c r="AI82" s="378">
        <v>0</v>
      </c>
      <c r="AJ82" s="378">
        <v>0</v>
      </c>
      <c r="AK82" s="379">
        <v>0</v>
      </c>
    </row>
    <row r="83" spans="2:37">
      <c r="B83" s="374" t="s">
        <v>4356</v>
      </c>
      <c r="C83" s="375" t="s">
        <v>4357</v>
      </c>
      <c r="D83" s="375" t="s">
        <v>4474</v>
      </c>
      <c r="E83" s="375" t="s">
        <v>4373</v>
      </c>
      <c r="F83" s="375" t="s">
        <v>4496</v>
      </c>
      <c r="G83" s="375" t="s">
        <v>1883</v>
      </c>
      <c r="H83" s="375" t="s">
        <v>4477</v>
      </c>
      <c r="I83" s="375" t="s">
        <v>3330</v>
      </c>
      <c r="J83" s="375" t="s">
        <v>4362</v>
      </c>
      <c r="K83" s="375" t="s">
        <v>4363</v>
      </c>
      <c r="L83" s="375" t="s">
        <v>3332</v>
      </c>
      <c r="M83" s="376">
        <v>73402.89</v>
      </c>
      <c r="N83" s="376">
        <v>0</v>
      </c>
      <c r="O83" s="376">
        <v>0</v>
      </c>
      <c r="P83" s="376">
        <v>73402.89</v>
      </c>
      <c r="Q83" s="376">
        <v>0</v>
      </c>
      <c r="R83" s="376">
        <v>0</v>
      </c>
      <c r="S83" s="376">
        <v>0</v>
      </c>
      <c r="T83" s="376">
        <v>0</v>
      </c>
      <c r="U83" s="376">
        <v>0</v>
      </c>
      <c r="V83" s="376">
        <v>0</v>
      </c>
      <c r="W83" s="376">
        <v>0</v>
      </c>
      <c r="X83" s="376">
        <v>0</v>
      </c>
      <c r="Y83" s="376">
        <v>73402.89</v>
      </c>
      <c r="Z83" s="376">
        <v>77729.19</v>
      </c>
      <c r="AA83" s="377">
        <v>1</v>
      </c>
      <c r="AB83" s="378">
        <v>0</v>
      </c>
      <c r="AC83" s="378">
        <v>0</v>
      </c>
      <c r="AD83" s="378">
        <v>77721.600000000006</v>
      </c>
      <c r="AE83" s="378">
        <v>0</v>
      </c>
      <c r="AF83" s="378">
        <v>0</v>
      </c>
      <c r="AG83" s="378">
        <v>0</v>
      </c>
      <c r="AH83" s="378">
        <v>0</v>
      </c>
      <c r="AI83" s="378">
        <v>0</v>
      </c>
      <c r="AJ83" s="378">
        <v>0</v>
      </c>
      <c r="AK83" s="379">
        <v>0</v>
      </c>
    </row>
    <row r="84" spans="2:37">
      <c r="B84" s="374" t="s">
        <v>4356</v>
      </c>
      <c r="C84" s="375" t="s">
        <v>4357</v>
      </c>
      <c r="D84" s="375" t="s">
        <v>4474</v>
      </c>
      <c r="E84" s="375" t="s">
        <v>4359</v>
      </c>
      <c r="F84" s="375" t="s">
        <v>4497</v>
      </c>
      <c r="G84" s="375" t="s">
        <v>1883</v>
      </c>
      <c r="H84" s="375" t="s">
        <v>4477</v>
      </c>
      <c r="I84" s="375" t="s">
        <v>3330</v>
      </c>
      <c r="J84" s="375" t="s">
        <v>4362</v>
      </c>
      <c r="K84" s="375" t="s">
        <v>4363</v>
      </c>
      <c r="L84" s="375" t="s">
        <v>3332</v>
      </c>
      <c r="M84" s="376">
        <v>74492.054999999993</v>
      </c>
      <c r="N84" s="376">
        <v>0</v>
      </c>
      <c r="O84" s="376">
        <v>0</v>
      </c>
      <c r="P84" s="376">
        <v>74492.054999999993</v>
      </c>
      <c r="Q84" s="376">
        <v>0</v>
      </c>
      <c r="R84" s="376">
        <v>0</v>
      </c>
      <c r="S84" s="376">
        <v>0</v>
      </c>
      <c r="T84" s="376">
        <v>0</v>
      </c>
      <c r="U84" s="376">
        <v>0</v>
      </c>
      <c r="V84" s="376">
        <v>0</v>
      </c>
      <c r="W84" s="376">
        <v>0</v>
      </c>
      <c r="X84" s="376">
        <v>0</v>
      </c>
      <c r="Y84" s="376">
        <v>74492.054999999993</v>
      </c>
      <c r="Z84" s="376">
        <v>77729.19</v>
      </c>
      <c r="AA84" s="377">
        <v>1</v>
      </c>
      <c r="AB84" s="378">
        <v>0</v>
      </c>
      <c r="AC84" s="378">
        <v>0</v>
      </c>
      <c r="AD84" s="378">
        <v>77721.600000000006</v>
      </c>
      <c r="AE84" s="378">
        <v>0</v>
      </c>
      <c r="AF84" s="378">
        <v>0</v>
      </c>
      <c r="AG84" s="378">
        <v>0</v>
      </c>
      <c r="AH84" s="378">
        <v>0</v>
      </c>
      <c r="AI84" s="378">
        <v>0</v>
      </c>
      <c r="AJ84" s="378">
        <v>0</v>
      </c>
      <c r="AK84" s="379">
        <v>0</v>
      </c>
    </row>
    <row r="85" spans="2:37">
      <c r="B85" s="374" t="s">
        <v>4356</v>
      </c>
      <c r="C85" s="375" t="s">
        <v>4357</v>
      </c>
      <c r="D85" s="375" t="s">
        <v>4474</v>
      </c>
      <c r="E85" s="375" t="s">
        <v>4465</v>
      </c>
      <c r="F85" s="375" t="s">
        <v>4498</v>
      </c>
      <c r="G85" s="375" t="s">
        <v>1883</v>
      </c>
      <c r="H85" s="375" t="s">
        <v>4477</v>
      </c>
      <c r="I85" s="375" t="s">
        <v>3330</v>
      </c>
      <c r="J85" s="375" t="s">
        <v>4362</v>
      </c>
      <c r="K85" s="375" t="s">
        <v>4363</v>
      </c>
      <c r="L85" s="375" t="s">
        <v>3332</v>
      </c>
      <c r="M85" s="376">
        <v>74548.98</v>
      </c>
      <c r="N85" s="376">
        <v>0</v>
      </c>
      <c r="O85" s="376">
        <v>0</v>
      </c>
      <c r="P85" s="376">
        <v>74548.98</v>
      </c>
      <c r="Q85" s="376">
        <v>0</v>
      </c>
      <c r="R85" s="376">
        <v>0</v>
      </c>
      <c r="S85" s="376">
        <v>0</v>
      </c>
      <c r="T85" s="376">
        <v>0</v>
      </c>
      <c r="U85" s="376">
        <v>0</v>
      </c>
      <c r="V85" s="376">
        <v>0</v>
      </c>
      <c r="W85" s="376">
        <v>0</v>
      </c>
      <c r="X85" s="376">
        <v>0</v>
      </c>
      <c r="Y85" s="376">
        <v>74548.98</v>
      </c>
      <c r="Z85" s="376">
        <v>77729.19</v>
      </c>
      <c r="AA85" s="377">
        <v>1</v>
      </c>
      <c r="AB85" s="378">
        <v>0</v>
      </c>
      <c r="AC85" s="378">
        <v>0</v>
      </c>
      <c r="AD85" s="378">
        <v>77721.600000000006</v>
      </c>
      <c r="AE85" s="378">
        <v>0</v>
      </c>
      <c r="AF85" s="378">
        <v>0</v>
      </c>
      <c r="AG85" s="378">
        <v>0</v>
      </c>
      <c r="AH85" s="378">
        <v>0</v>
      </c>
      <c r="AI85" s="378">
        <v>0</v>
      </c>
      <c r="AJ85" s="378">
        <v>0</v>
      </c>
      <c r="AK85" s="379">
        <v>0</v>
      </c>
    </row>
    <row r="86" spans="2:37">
      <c r="B86" s="374" t="s">
        <v>4356</v>
      </c>
      <c r="C86" s="375" t="s">
        <v>4357</v>
      </c>
      <c r="D86" s="375" t="s">
        <v>4474</v>
      </c>
      <c r="E86" s="375" t="s">
        <v>4479</v>
      </c>
      <c r="F86" s="375" t="s">
        <v>4499</v>
      </c>
      <c r="G86" s="375" t="s">
        <v>1883</v>
      </c>
      <c r="H86" s="375" t="s">
        <v>4477</v>
      </c>
      <c r="I86" s="375" t="s">
        <v>3330</v>
      </c>
      <c r="J86" s="375" t="s">
        <v>4362</v>
      </c>
      <c r="K86" s="375" t="s">
        <v>4363</v>
      </c>
      <c r="L86" s="375" t="s">
        <v>3332</v>
      </c>
      <c r="M86" s="376">
        <v>76513.651500000007</v>
      </c>
      <c r="N86" s="376">
        <v>0</v>
      </c>
      <c r="O86" s="376">
        <v>0</v>
      </c>
      <c r="P86" s="376"/>
      <c r="Q86" s="376">
        <v>76513.651500000007</v>
      </c>
      <c r="R86" s="376">
        <v>0</v>
      </c>
      <c r="S86" s="376">
        <v>0</v>
      </c>
      <c r="T86" s="376">
        <v>0</v>
      </c>
      <c r="U86" s="376">
        <v>0</v>
      </c>
      <c r="V86" s="376">
        <v>0</v>
      </c>
      <c r="W86" s="376">
        <v>0</v>
      </c>
      <c r="X86" s="376">
        <v>0</v>
      </c>
      <c r="Y86" s="376">
        <v>76513.651500000007</v>
      </c>
      <c r="Z86" s="376">
        <v>77729.19</v>
      </c>
      <c r="AA86" s="377">
        <v>1</v>
      </c>
      <c r="AB86" s="378">
        <v>0</v>
      </c>
      <c r="AC86" s="378">
        <v>0</v>
      </c>
      <c r="AD86" s="378"/>
      <c r="AE86" s="378">
        <v>77729.19</v>
      </c>
      <c r="AF86" s="378">
        <v>0</v>
      </c>
      <c r="AG86" s="378">
        <v>0</v>
      </c>
      <c r="AH86" s="378">
        <v>0</v>
      </c>
      <c r="AI86" s="378">
        <v>0</v>
      </c>
      <c r="AJ86" s="378">
        <v>0</v>
      </c>
      <c r="AK86" s="379">
        <v>0</v>
      </c>
    </row>
    <row r="87" spans="2:37">
      <c r="B87" s="374" t="s">
        <v>4356</v>
      </c>
      <c r="C87" s="375" t="s">
        <v>4357</v>
      </c>
      <c r="D87" s="375" t="s">
        <v>2139</v>
      </c>
      <c r="E87" s="375" t="s">
        <v>4479</v>
      </c>
      <c r="F87" s="375" t="s">
        <v>4500</v>
      </c>
      <c r="G87" s="375" t="s">
        <v>1910</v>
      </c>
      <c r="H87" s="375" t="s">
        <v>3447</v>
      </c>
      <c r="I87" s="375" t="s">
        <v>3330</v>
      </c>
      <c r="J87" s="375" t="s">
        <v>4362</v>
      </c>
      <c r="K87" s="375" t="s">
        <v>4363</v>
      </c>
      <c r="L87" s="375" t="s">
        <v>3332</v>
      </c>
      <c r="M87" s="376">
        <v>97784.244999999995</v>
      </c>
      <c r="N87" s="376">
        <v>0</v>
      </c>
      <c r="O87" s="376">
        <v>0</v>
      </c>
      <c r="P87" s="376">
        <v>97784.244999999995</v>
      </c>
      <c r="Q87" s="376">
        <v>0</v>
      </c>
      <c r="R87" s="376">
        <v>0</v>
      </c>
      <c r="S87" s="376">
        <v>0</v>
      </c>
      <c r="T87" s="376">
        <v>0</v>
      </c>
      <c r="U87" s="376">
        <v>0</v>
      </c>
      <c r="V87" s="376">
        <v>0</v>
      </c>
      <c r="W87" s="376">
        <v>0</v>
      </c>
      <c r="X87" s="376">
        <v>0</v>
      </c>
      <c r="Y87" s="376">
        <v>97784.244999999995</v>
      </c>
      <c r="Z87" s="376">
        <v>99364.375</v>
      </c>
      <c r="AA87" s="377">
        <v>1</v>
      </c>
      <c r="AB87" s="378">
        <v>0</v>
      </c>
      <c r="AC87" s="378">
        <v>0</v>
      </c>
      <c r="AD87" s="378">
        <v>99376.5</v>
      </c>
      <c r="AE87" s="378">
        <v>0</v>
      </c>
      <c r="AF87" s="378">
        <v>0</v>
      </c>
      <c r="AG87" s="378">
        <v>0</v>
      </c>
      <c r="AH87" s="378">
        <v>0</v>
      </c>
      <c r="AI87" s="378">
        <v>0</v>
      </c>
      <c r="AJ87" s="378">
        <v>0</v>
      </c>
      <c r="AK87" s="379">
        <v>0</v>
      </c>
    </row>
    <row r="88" spans="2:37">
      <c r="B88" s="374" t="s">
        <v>4356</v>
      </c>
      <c r="C88" s="375" t="s">
        <v>4366</v>
      </c>
      <c r="D88" s="375" t="s">
        <v>2139</v>
      </c>
      <c r="E88" s="375" t="s">
        <v>4381</v>
      </c>
      <c r="F88" s="375" t="s">
        <v>4501</v>
      </c>
      <c r="G88" s="375" t="s">
        <v>1910</v>
      </c>
      <c r="H88" s="375" t="s">
        <v>3447</v>
      </c>
      <c r="I88" s="375" t="s">
        <v>3330</v>
      </c>
      <c r="J88" s="375" t="s">
        <v>4362</v>
      </c>
      <c r="K88" s="375" t="s">
        <v>4363</v>
      </c>
      <c r="L88" s="375" t="s">
        <v>3332</v>
      </c>
      <c r="M88" s="376">
        <v>33640.578999999998</v>
      </c>
      <c r="N88" s="376">
        <v>33640.578999999998</v>
      </c>
      <c r="O88" s="376">
        <v>0</v>
      </c>
      <c r="P88" s="376"/>
      <c r="Q88" s="376">
        <v>0</v>
      </c>
      <c r="R88" s="376">
        <v>0</v>
      </c>
      <c r="S88" s="376">
        <v>0</v>
      </c>
      <c r="T88" s="376">
        <v>5382.4926400000004</v>
      </c>
      <c r="U88" s="376">
        <v>0</v>
      </c>
      <c r="V88" s="376">
        <v>0</v>
      </c>
      <c r="W88" s="376">
        <v>0</v>
      </c>
      <c r="X88" s="376">
        <v>0</v>
      </c>
      <c r="Y88" s="376">
        <v>39023.071640000002</v>
      </c>
      <c r="Z88" s="376">
        <v>39094.247499999998</v>
      </c>
      <c r="AA88" s="377">
        <v>1</v>
      </c>
      <c r="AB88" s="378">
        <v>33701.9375</v>
      </c>
      <c r="AC88" s="378">
        <v>0</v>
      </c>
      <c r="AD88" s="378"/>
      <c r="AE88" s="378">
        <v>0</v>
      </c>
      <c r="AF88" s="378">
        <v>0</v>
      </c>
      <c r="AG88" s="378">
        <v>0</v>
      </c>
      <c r="AH88" s="378">
        <v>5392.31</v>
      </c>
      <c r="AI88" s="378">
        <v>0</v>
      </c>
      <c r="AJ88" s="378">
        <v>0</v>
      </c>
      <c r="AK88" s="379">
        <v>0</v>
      </c>
    </row>
    <row r="89" spans="2:37">
      <c r="B89" s="374" t="s">
        <v>4356</v>
      </c>
      <c r="C89" s="375" t="s">
        <v>4357</v>
      </c>
      <c r="D89" s="375" t="s">
        <v>2139</v>
      </c>
      <c r="E89" s="375" t="s">
        <v>4412</v>
      </c>
      <c r="F89" s="375" t="s">
        <v>4502</v>
      </c>
      <c r="G89" s="375" t="s">
        <v>391</v>
      </c>
      <c r="H89" s="375" t="s">
        <v>4361</v>
      </c>
      <c r="I89" s="375" t="s">
        <v>3330</v>
      </c>
      <c r="J89" s="375" t="s">
        <v>4362</v>
      </c>
      <c r="K89" s="375" t="s">
        <v>4363</v>
      </c>
      <c r="L89" s="375" t="s">
        <v>3332</v>
      </c>
      <c r="M89" s="376">
        <v>89360.92</v>
      </c>
      <c r="N89" s="376">
        <v>0</v>
      </c>
      <c r="O89" s="376">
        <v>0</v>
      </c>
      <c r="P89" s="376">
        <v>89360.92</v>
      </c>
      <c r="Q89" s="376">
        <v>0</v>
      </c>
      <c r="R89" s="376">
        <v>0</v>
      </c>
      <c r="S89" s="376">
        <v>0</v>
      </c>
      <c r="T89" s="376">
        <v>0</v>
      </c>
      <c r="U89" s="376">
        <v>0</v>
      </c>
      <c r="V89" s="376">
        <v>0</v>
      </c>
      <c r="W89" s="376">
        <v>0</v>
      </c>
      <c r="X89" s="376">
        <v>0</v>
      </c>
      <c r="Y89" s="376">
        <v>89360.92</v>
      </c>
      <c r="Z89" s="376">
        <v>90145</v>
      </c>
      <c r="AA89" s="377">
        <v>1</v>
      </c>
      <c r="AB89" s="378">
        <v>0</v>
      </c>
      <c r="AC89" s="378">
        <v>0</v>
      </c>
      <c r="AD89" s="378">
        <v>90156</v>
      </c>
      <c r="AE89" s="378">
        <v>0</v>
      </c>
      <c r="AF89" s="378">
        <v>0</v>
      </c>
      <c r="AG89" s="378">
        <v>0</v>
      </c>
      <c r="AH89" s="378">
        <v>0</v>
      </c>
      <c r="AI89" s="378">
        <v>0</v>
      </c>
      <c r="AJ89" s="378">
        <v>0</v>
      </c>
      <c r="AK89" s="379">
        <v>0</v>
      </c>
    </row>
    <row r="90" spans="2:37">
      <c r="B90" s="374" t="s">
        <v>4356</v>
      </c>
      <c r="C90" s="375" t="s">
        <v>4357</v>
      </c>
      <c r="D90" s="375" t="s">
        <v>2139</v>
      </c>
      <c r="E90" s="375" t="s">
        <v>4409</v>
      </c>
      <c r="F90" s="375" t="s">
        <v>4503</v>
      </c>
      <c r="G90" s="375" t="s">
        <v>393</v>
      </c>
      <c r="H90" s="375" t="s">
        <v>4082</v>
      </c>
      <c r="I90" s="375" t="s">
        <v>3330</v>
      </c>
      <c r="J90" s="375" t="s">
        <v>4362</v>
      </c>
      <c r="K90" s="375" t="s">
        <v>4363</v>
      </c>
      <c r="L90" s="375" t="s">
        <v>3332</v>
      </c>
      <c r="M90" s="376">
        <v>25971.583999999999</v>
      </c>
      <c r="N90" s="376">
        <v>0</v>
      </c>
      <c r="O90" s="376">
        <v>0</v>
      </c>
      <c r="P90" s="376">
        <v>25971.583999999999</v>
      </c>
      <c r="Q90" s="376">
        <v>0</v>
      </c>
      <c r="R90" s="376">
        <v>0</v>
      </c>
      <c r="S90" s="376">
        <v>0</v>
      </c>
      <c r="T90" s="376">
        <v>0</v>
      </c>
      <c r="U90" s="376">
        <v>0</v>
      </c>
      <c r="V90" s="376">
        <v>0</v>
      </c>
      <c r="W90" s="376">
        <v>0</v>
      </c>
      <c r="X90" s="376">
        <v>0</v>
      </c>
      <c r="Y90" s="376">
        <v>25971.583999999999</v>
      </c>
      <c r="Z90" s="376">
        <v>26224</v>
      </c>
      <c r="AA90" s="377">
        <v>1</v>
      </c>
      <c r="AB90" s="378">
        <v>0</v>
      </c>
      <c r="AC90" s="378">
        <v>0</v>
      </c>
      <c r="AD90" s="378">
        <v>26227.200000000001</v>
      </c>
      <c r="AE90" s="378">
        <v>0</v>
      </c>
      <c r="AF90" s="378">
        <v>0</v>
      </c>
      <c r="AG90" s="378">
        <v>0</v>
      </c>
      <c r="AH90" s="378">
        <v>0</v>
      </c>
      <c r="AI90" s="378">
        <v>0</v>
      </c>
      <c r="AJ90" s="378">
        <v>0</v>
      </c>
      <c r="AK90" s="379">
        <v>0</v>
      </c>
    </row>
    <row r="91" spans="2:37">
      <c r="B91" s="374" t="s">
        <v>4356</v>
      </c>
      <c r="C91" s="375" t="s">
        <v>4357</v>
      </c>
      <c r="D91" s="375" t="s">
        <v>2139</v>
      </c>
      <c r="E91" s="375" t="s">
        <v>4504</v>
      </c>
      <c r="F91" s="375" t="s">
        <v>4505</v>
      </c>
      <c r="G91" s="375" t="s">
        <v>391</v>
      </c>
      <c r="H91" s="375" t="s">
        <v>4361</v>
      </c>
      <c r="I91" s="375" t="s">
        <v>3330</v>
      </c>
      <c r="J91" s="375" t="s">
        <v>4362</v>
      </c>
      <c r="K91" s="375" t="s">
        <v>4363</v>
      </c>
      <c r="L91" s="375" t="s">
        <v>3332</v>
      </c>
      <c r="M91" s="376">
        <v>5474.34</v>
      </c>
      <c r="N91" s="376">
        <v>0</v>
      </c>
      <c r="O91" s="376">
        <v>0</v>
      </c>
      <c r="P91" s="376">
        <v>5474.34</v>
      </c>
      <c r="Q91" s="376">
        <v>0</v>
      </c>
      <c r="R91" s="376">
        <v>0</v>
      </c>
      <c r="S91" s="376">
        <v>0</v>
      </c>
      <c r="T91" s="376">
        <v>0</v>
      </c>
      <c r="U91" s="376">
        <v>0</v>
      </c>
      <c r="V91" s="376">
        <v>0</v>
      </c>
      <c r="W91" s="376">
        <v>0</v>
      </c>
      <c r="X91" s="376">
        <v>0</v>
      </c>
      <c r="Y91" s="376">
        <v>5474.34</v>
      </c>
      <c r="Z91" s="376">
        <v>6146.25</v>
      </c>
      <c r="AA91" s="377">
        <v>1</v>
      </c>
      <c r="AB91" s="378">
        <v>0</v>
      </c>
      <c r="AC91" s="378">
        <v>0</v>
      </c>
      <c r="AD91" s="378">
        <v>6147</v>
      </c>
      <c r="AE91" s="378">
        <v>0</v>
      </c>
      <c r="AF91" s="378">
        <v>0</v>
      </c>
      <c r="AG91" s="378">
        <v>0</v>
      </c>
      <c r="AH91" s="378">
        <v>0</v>
      </c>
      <c r="AI91" s="378">
        <v>0</v>
      </c>
      <c r="AJ91" s="378">
        <v>0</v>
      </c>
      <c r="AK91" s="379">
        <v>0</v>
      </c>
    </row>
    <row r="92" spans="2:37">
      <c r="B92" s="374" t="s">
        <v>4356</v>
      </c>
      <c r="C92" s="375" t="s">
        <v>4357</v>
      </c>
      <c r="D92" s="375" t="s">
        <v>2139</v>
      </c>
      <c r="E92" s="375" t="s">
        <v>4481</v>
      </c>
      <c r="F92" s="375" t="s">
        <v>4506</v>
      </c>
      <c r="G92" s="375" t="s">
        <v>393</v>
      </c>
      <c r="H92" s="375" t="s">
        <v>4082</v>
      </c>
      <c r="I92" s="375" t="s">
        <v>3330</v>
      </c>
      <c r="J92" s="375" t="s">
        <v>4362</v>
      </c>
      <c r="K92" s="375" t="s">
        <v>4363</v>
      </c>
      <c r="L92" s="375" t="s">
        <v>3332</v>
      </c>
      <c r="M92" s="376">
        <v>25393.279999999999</v>
      </c>
      <c r="N92" s="376">
        <v>0</v>
      </c>
      <c r="O92" s="376">
        <v>0</v>
      </c>
      <c r="P92" s="376">
        <v>25393.279999999999</v>
      </c>
      <c r="Q92" s="376">
        <v>0</v>
      </c>
      <c r="R92" s="376">
        <v>0</v>
      </c>
      <c r="S92" s="376">
        <v>0</v>
      </c>
      <c r="T92" s="376">
        <v>0</v>
      </c>
      <c r="U92" s="376">
        <v>0</v>
      </c>
      <c r="V92" s="376">
        <v>0</v>
      </c>
      <c r="W92" s="376">
        <v>0</v>
      </c>
      <c r="X92" s="376">
        <v>0</v>
      </c>
      <c r="Y92" s="376">
        <v>25393.279999999999</v>
      </c>
      <c r="Z92" s="376">
        <v>26224</v>
      </c>
      <c r="AA92" s="377">
        <v>1</v>
      </c>
      <c r="AB92" s="378">
        <v>0</v>
      </c>
      <c r="AC92" s="378">
        <v>0</v>
      </c>
      <c r="AD92" s="378">
        <v>26227.200000000001</v>
      </c>
      <c r="AE92" s="378">
        <v>0</v>
      </c>
      <c r="AF92" s="378">
        <v>0</v>
      </c>
      <c r="AG92" s="378">
        <v>0</v>
      </c>
      <c r="AH92" s="378">
        <v>0</v>
      </c>
      <c r="AI92" s="378">
        <v>0</v>
      </c>
      <c r="AJ92" s="378">
        <v>0</v>
      </c>
      <c r="AK92" s="379">
        <v>0</v>
      </c>
    </row>
    <row r="93" spans="2:37">
      <c r="B93" s="374" t="s">
        <v>4356</v>
      </c>
      <c r="C93" s="375" t="s">
        <v>4357</v>
      </c>
      <c r="D93" s="375" t="s">
        <v>2139</v>
      </c>
      <c r="E93" s="375" t="s">
        <v>4507</v>
      </c>
      <c r="F93" s="375" t="s">
        <v>4508</v>
      </c>
      <c r="G93" s="375" t="s">
        <v>391</v>
      </c>
      <c r="H93" s="375" t="s">
        <v>4361</v>
      </c>
      <c r="I93" s="375" t="s">
        <v>3330</v>
      </c>
      <c r="J93" s="375" t="s">
        <v>4362</v>
      </c>
      <c r="K93" s="375" t="s">
        <v>4363</v>
      </c>
      <c r="L93" s="375" t="s">
        <v>3332</v>
      </c>
      <c r="M93" s="376">
        <v>96099.839999999997</v>
      </c>
      <c r="N93" s="376">
        <v>0</v>
      </c>
      <c r="O93" s="376">
        <v>0</v>
      </c>
      <c r="P93" s="376">
        <v>96099.839999999997</v>
      </c>
      <c r="Q93" s="376">
        <v>0</v>
      </c>
      <c r="R93" s="376">
        <v>0</v>
      </c>
      <c r="S93" s="376">
        <v>0</v>
      </c>
      <c r="T93" s="376">
        <v>0</v>
      </c>
      <c r="U93" s="376">
        <v>0</v>
      </c>
      <c r="V93" s="376">
        <v>0</v>
      </c>
      <c r="W93" s="376">
        <v>0</v>
      </c>
      <c r="X93" s="376">
        <v>0</v>
      </c>
      <c r="Y93" s="376">
        <v>96099.839999999997</v>
      </c>
      <c r="Z93" s="376">
        <v>98340</v>
      </c>
      <c r="AA93" s="377">
        <v>1</v>
      </c>
      <c r="AB93" s="378">
        <v>0</v>
      </c>
      <c r="AC93" s="378">
        <v>0</v>
      </c>
      <c r="AD93" s="378">
        <v>98352</v>
      </c>
      <c r="AE93" s="378">
        <v>0</v>
      </c>
      <c r="AF93" s="378">
        <v>0</v>
      </c>
      <c r="AG93" s="378">
        <v>0</v>
      </c>
      <c r="AH93" s="378">
        <v>0</v>
      </c>
      <c r="AI93" s="378">
        <v>0</v>
      </c>
      <c r="AJ93" s="378">
        <v>0</v>
      </c>
      <c r="AK93" s="379">
        <v>0</v>
      </c>
    </row>
    <row r="94" spans="2:37">
      <c r="B94" s="374" t="s">
        <v>4356</v>
      </c>
      <c r="C94" s="375" t="s">
        <v>4357</v>
      </c>
      <c r="D94" s="375" t="s">
        <v>2139</v>
      </c>
      <c r="E94" s="375" t="s">
        <v>4481</v>
      </c>
      <c r="F94" s="375" t="s">
        <v>4509</v>
      </c>
      <c r="G94" s="375" t="s">
        <v>391</v>
      </c>
      <c r="H94" s="375" t="s">
        <v>4361</v>
      </c>
      <c r="I94" s="375" t="s">
        <v>3330</v>
      </c>
      <c r="J94" s="375" t="s">
        <v>4362</v>
      </c>
      <c r="K94" s="375" t="s">
        <v>4363</v>
      </c>
      <c r="L94" s="375" t="s">
        <v>3332</v>
      </c>
      <c r="M94" s="376">
        <v>87289.4</v>
      </c>
      <c r="N94" s="376">
        <v>0</v>
      </c>
      <c r="O94" s="376">
        <v>0</v>
      </c>
      <c r="P94" s="376">
        <v>87289.4</v>
      </c>
      <c r="Q94" s="376">
        <v>0</v>
      </c>
      <c r="R94" s="376">
        <v>0</v>
      </c>
      <c r="S94" s="376">
        <v>0</v>
      </c>
      <c r="T94" s="376">
        <v>0</v>
      </c>
      <c r="U94" s="376">
        <v>0</v>
      </c>
      <c r="V94" s="376">
        <v>0</v>
      </c>
      <c r="W94" s="376">
        <v>0</v>
      </c>
      <c r="X94" s="376">
        <v>0</v>
      </c>
      <c r="Y94" s="376">
        <v>87289.4</v>
      </c>
      <c r="Z94" s="376">
        <v>90145</v>
      </c>
      <c r="AA94" s="377">
        <v>1</v>
      </c>
      <c r="AB94" s="378">
        <v>0</v>
      </c>
      <c r="AC94" s="378">
        <v>0</v>
      </c>
      <c r="AD94" s="378">
        <v>90156</v>
      </c>
      <c r="AE94" s="378">
        <v>0</v>
      </c>
      <c r="AF94" s="378">
        <v>0</v>
      </c>
      <c r="AG94" s="378">
        <v>0</v>
      </c>
      <c r="AH94" s="378">
        <v>0</v>
      </c>
      <c r="AI94" s="378">
        <v>0</v>
      </c>
      <c r="AJ94" s="378">
        <v>0</v>
      </c>
      <c r="AK94" s="379">
        <v>0</v>
      </c>
    </row>
    <row r="95" spans="2:37">
      <c r="B95" s="374" t="s">
        <v>4356</v>
      </c>
      <c r="C95" s="375" t="s">
        <v>4357</v>
      </c>
      <c r="D95" s="375" t="s">
        <v>2139</v>
      </c>
      <c r="E95" s="375" t="s">
        <v>4412</v>
      </c>
      <c r="F95" s="375" t="s">
        <v>4510</v>
      </c>
      <c r="G95" s="375" t="s">
        <v>393</v>
      </c>
      <c r="H95" s="375" t="s">
        <v>4082</v>
      </c>
      <c r="I95" s="375" t="s">
        <v>3330</v>
      </c>
      <c r="J95" s="375" t="s">
        <v>4362</v>
      </c>
      <c r="K95" s="375" t="s">
        <v>4363</v>
      </c>
      <c r="L95" s="375" t="s">
        <v>3332</v>
      </c>
      <c r="M95" s="376">
        <v>26402.09</v>
      </c>
      <c r="N95" s="376">
        <v>0</v>
      </c>
      <c r="O95" s="376">
        <v>0</v>
      </c>
      <c r="P95" s="376">
        <v>26402.09</v>
      </c>
      <c r="Q95" s="376">
        <v>0</v>
      </c>
      <c r="R95" s="376">
        <v>0</v>
      </c>
      <c r="S95" s="376">
        <v>0</v>
      </c>
      <c r="T95" s="376">
        <v>0</v>
      </c>
      <c r="U95" s="376">
        <v>0</v>
      </c>
      <c r="V95" s="376">
        <v>0</v>
      </c>
      <c r="W95" s="376">
        <v>0</v>
      </c>
      <c r="X95" s="376">
        <v>0</v>
      </c>
      <c r="Y95" s="376">
        <v>26402.09</v>
      </c>
      <c r="Z95" s="376">
        <v>26633.75</v>
      </c>
      <c r="AA95" s="377">
        <v>1</v>
      </c>
      <c r="AB95" s="378">
        <v>0</v>
      </c>
      <c r="AC95" s="378">
        <v>0</v>
      </c>
      <c r="AD95" s="378">
        <v>26637</v>
      </c>
      <c r="AE95" s="378">
        <v>0</v>
      </c>
      <c r="AF95" s="378">
        <v>0</v>
      </c>
      <c r="AG95" s="378">
        <v>0</v>
      </c>
      <c r="AH95" s="378">
        <v>0</v>
      </c>
      <c r="AI95" s="378">
        <v>0</v>
      </c>
      <c r="AJ95" s="378">
        <v>0</v>
      </c>
      <c r="AK95" s="379">
        <v>0</v>
      </c>
    </row>
    <row r="96" spans="2:37">
      <c r="B96" s="374" t="s">
        <v>4356</v>
      </c>
      <c r="C96" s="375" t="s">
        <v>4357</v>
      </c>
      <c r="D96" s="375" t="s">
        <v>2139</v>
      </c>
      <c r="E96" s="375" t="s">
        <v>4479</v>
      </c>
      <c r="F96" s="375" t="s">
        <v>4511</v>
      </c>
      <c r="G96" s="375" t="s">
        <v>1910</v>
      </c>
      <c r="H96" s="375" t="s">
        <v>3447</v>
      </c>
      <c r="I96" s="375" t="s">
        <v>3330</v>
      </c>
      <c r="J96" s="375" t="s">
        <v>4362</v>
      </c>
      <c r="K96" s="375" t="s">
        <v>4363</v>
      </c>
      <c r="L96" s="375" t="s">
        <v>3332</v>
      </c>
      <c r="M96" s="376">
        <v>164721.08900000001</v>
      </c>
      <c r="N96" s="376">
        <v>0</v>
      </c>
      <c r="O96" s="376">
        <v>0</v>
      </c>
      <c r="P96" s="376">
        <v>164721.08900000001</v>
      </c>
      <c r="Q96" s="376">
        <v>0</v>
      </c>
      <c r="R96" s="376">
        <v>0</v>
      </c>
      <c r="S96" s="376">
        <v>0</v>
      </c>
      <c r="T96" s="376">
        <v>0</v>
      </c>
      <c r="U96" s="376">
        <v>0</v>
      </c>
      <c r="V96" s="376">
        <v>0</v>
      </c>
      <c r="W96" s="376">
        <v>0</v>
      </c>
      <c r="X96" s="376">
        <v>0</v>
      </c>
      <c r="Y96" s="376">
        <v>164721.08900000001</v>
      </c>
      <c r="Z96" s="376">
        <v>167382.875</v>
      </c>
      <c r="AA96" s="377">
        <v>1</v>
      </c>
      <c r="AB96" s="378">
        <v>0</v>
      </c>
      <c r="AC96" s="378">
        <v>0</v>
      </c>
      <c r="AD96" s="378">
        <v>167403.29999999999</v>
      </c>
      <c r="AE96" s="378">
        <v>0</v>
      </c>
      <c r="AF96" s="378">
        <v>0</v>
      </c>
      <c r="AG96" s="378">
        <v>0</v>
      </c>
      <c r="AH96" s="378">
        <v>0</v>
      </c>
      <c r="AI96" s="378">
        <v>0</v>
      </c>
      <c r="AJ96" s="378">
        <v>0</v>
      </c>
      <c r="AK96" s="379">
        <v>0</v>
      </c>
    </row>
    <row r="97" spans="2:37">
      <c r="B97" s="374" t="s">
        <v>4356</v>
      </c>
      <c r="C97" s="375" t="s">
        <v>4357</v>
      </c>
      <c r="D97" s="375" t="s">
        <v>2139</v>
      </c>
      <c r="E97" s="375" t="s">
        <v>4487</v>
      </c>
      <c r="F97" s="375" t="s">
        <v>4512</v>
      </c>
      <c r="G97" s="375" t="s">
        <v>1910</v>
      </c>
      <c r="H97" s="375" t="s">
        <v>3447</v>
      </c>
      <c r="I97" s="375" t="s">
        <v>3330</v>
      </c>
      <c r="J97" s="375" t="s">
        <v>4362</v>
      </c>
      <c r="K97" s="375" t="s">
        <v>4363</v>
      </c>
      <c r="L97" s="375" t="s">
        <v>3332</v>
      </c>
      <c r="M97" s="376">
        <v>164113.125</v>
      </c>
      <c r="N97" s="376">
        <v>0</v>
      </c>
      <c r="O97" s="376">
        <v>0</v>
      </c>
      <c r="P97" s="376">
        <v>164113.125</v>
      </c>
      <c r="Q97" s="376">
        <v>0</v>
      </c>
      <c r="R97" s="376">
        <v>0</v>
      </c>
      <c r="S97" s="376">
        <v>0</v>
      </c>
      <c r="T97" s="376">
        <v>0</v>
      </c>
      <c r="U97" s="376">
        <v>0</v>
      </c>
      <c r="V97" s="376">
        <v>0</v>
      </c>
      <c r="W97" s="376">
        <v>0</v>
      </c>
      <c r="X97" s="376">
        <v>0</v>
      </c>
      <c r="Y97" s="376">
        <v>164113.125</v>
      </c>
      <c r="Z97" s="376">
        <v>169021.875</v>
      </c>
      <c r="AA97" s="377">
        <v>1</v>
      </c>
      <c r="AB97" s="378">
        <v>0</v>
      </c>
      <c r="AC97" s="378">
        <v>0</v>
      </c>
      <c r="AD97" s="378">
        <v>169042.5</v>
      </c>
      <c r="AE97" s="378">
        <v>0</v>
      </c>
      <c r="AF97" s="378">
        <v>0</v>
      </c>
      <c r="AG97" s="378">
        <v>0</v>
      </c>
      <c r="AH97" s="378">
        <v>0</v>
      </c>
      <c r="AI97" s="378">
        <v>0</v>
      </c>
      <c r="AJ97" s="378">
        <v>0</v>
      </c>
      <c r="AK97" s="379">
        <v>0</v>
      </c>
    </row>
    <row r="98" spans="2:37">
      <c r="B98" s="374" t="s">
        <v>4356</v>
      </c>
      <c r="C98" s="375" t="s">
        <v>4357</v>
      </c>
      <c r="D98" s="375" t="s">
        <v>2139</v>
      </c>
      <c r="E98" s="375" t="s">
        <v>4507</v>
      </c>
      <c r="F98" s="375" t="s">
        <v>4513</v>
      </c>
      <c r="G98" s="375" t="s">
        <v>391</v>
      </c>
      <c r="H98" s="375" t="s">
        <v>4361</v>
      </c>
      <c r="I98" s="375" t="s">
        <v>3330</v>
      </c>
      <c r="J98" s="375" t="s">
        <v>4362</v>
      </c>
      <c r="K98" s="375" t="s">
        <v>4363</v>
      </c>
      <c r="L98" s="375" t="s">
        <v>3332</v>
      </c>
      <c r="M98" s="376">
        <v>88091.520000000004</v>
      </c>
      <c r="N98" s="376">
        <v>0</v>
      </c>
      <c r="O98" s="376">
        <v>0</v>
      </c>
      <c r="P98" s="376">
        <v>88091.520000000004</v>
      </c>
      <c r="Q98" s="376">
        <v>0</v>
      </c>
      <c r="R98" s="376">
        <v>0</v>
      </c>
      <c r="S98" s="376">
        <v>0</v>
      </c>
      <c r="T98" s="376">
        <v>0</v>
      </c>
      <c r="U98" s="376">
        <v>0</v>
      </c>
      <c r="V98" s="376">
        <v>0</v>
      </c>
      <c r="W98" s="376">
        <v>0</v>
      </c>
      <c r="X98" s="376">
        <v>0</v>
      </c>
      <c r="Y98" s="376">
        <v>88091.520000000004</v>
      </c>
      <c r="Z98" s="376">
        <v>90145</v>
      </c>
      <c r="AA98" s="377">
        <v>1</v>
      </c>
      <c r="AB98" s="378">
        <v>0</v>
      </c>
      <c r="AC98" s="378">
        <v>0</v>
      </c>
      <c r="AD98" s="378">
        <v>90156</v>
      </c>
      <c r="AE98" s="378">
        <v>0</v>
      </c>
      <c r="AF98" s="378">
        <v>0</v>
      </c>
      <c r="AG98" s="378">
        <v>0</v>
      </c>
      <c r="AH98" s="378">
        <v>0</v>
      </c>
      <c r="AI98" s="378">
        <v>0</v>
      </c>
      <c r="AJ98" s="378">
        <v>0</v>
      </c>
      <c r="AK98" s="379">
        <v>0</v>
      </c>
    </row>
    <row r="99" spans="2:37">
      <c r="B99" s="374" t="s">
        <v>4356</v>
      </c>
      <c r="C99" s="375" t="s">
        <v>4357</v>
      </c>
      <c r="D99" s="375" t="s">
        <v>2139</v>
      </c>
      <c r="E99" s="375" t="s">
        <v>4514</v>
      </c>
      <c r="F99" s="375" t="s">
        <v>4515</v>
      </c>
      <c r="G99" s="375" t="s">
        <v>2969</v>
      </c>
      <c r="H99" s="375" t="s">
        <v>3424</v>
      </c>
      <c r="I99" s="375" t="s">
        <v>3330</v>
      </c>
      <c r="J99" s="375" t="s">
        <v>4362</v>
      </c>
      <c r="K99" s="375" t="s">
        <v>4363</v>
      </c>
      <c r="L99" s="375" t="s">
        <v>3332</v>
      </c>
      <c r="M99" s="376">
        <v>14165.41</v>
      </c>
      <c r="N99" s="376">
        <v>0</v>
      </c>
      <c r="O99" s="376">
        <v>0</v>
      </c>
      <c r="P99" s="376">
        <v>14165.41</v>
      </c>
      <c r="Q99" s="376">
        <v>0</v>
      </c>
      <c r="R99" s="376">
        <v>0</v>
      </c>
      <c r="S99" s="376">
        <v>0</v>
      </c>
      <c r="T99" s="376">
        <v>0</v>
      </c>
      <c r="U99" s="376">
        <v>0</v>
      </c>
      <c r="V99" s="376">
        <v>0</v>
      </c>
      <c r="W99" s="376">
        <v>0</v>
      </c>
      <c r="X99" s="376">
        <v>0</v>
      </c>
      <c r="Y99" s="376">
        <v>14165.41</v>
      </c>
      <c r="Z99" s="376">
        <v>14341.25</v>
      </c>
      <c r="AA99" s="377">
        <v>1</v>
      </c>
      <c r="AB99" s="378">
        <v>0</v>
      </c>
      <c r="AC99" s="378">
        <v>0</v>
      </c>
      <c r="AD99" s="378">
        <v>14343</v>
      </c>
      <c r="AE99" s="378">
        <v>0</v>
      </c>
      <c r="AF99" s="378">
        <v>0</v>
      </c>
      <c r="AG99" s="378">
        <v>0</v>
      </c>
      <c r="AH99" s="378">
        <v>0</v>
      </c>
      <c r="AI99" s="378">
        <v>0</v>
      </c>
      <c r="AJ99" s="378">
        <v>0</v>
      </c>
      <c r="AK99" s="379">
        <v>0</v>
      </c>
    </row>
    <row r="100" spans="2:37">
      <c r="B100" s="374" t="s">
        <v>4356</v>
      </c>
      <c r="C100" s="375" t="s">
        <v>4357</v>
      </c>
      <c r="D100" s="375" t="s">
        <v>2139</v>
      </c>
      <c r="E100" s="375" t="s">
        <v>4412</v>
      </c>
      <c r="F100" s="375" t="s">
        <v>4516</v>
      </c>
      <c r="G100" s="375" t="s">
        <v>1910</v>
      </c>
      <c r="H100" s="375" t="s">
        <v>3447</v>
      </c>
      <c r="I100" s="375" t="s">
        <v>3330</v>
      </c>
      <c r="J100" s="375" t="s">
        <v>4362</v>
      </c>
      <c r="K100" s="375" t="s">
        <v>4363</v>
      </c>
      <c r="L100" s="375" t="s">
        <v>3332</v>
      </c>
      <c r="M100" s="376">
        <v>42223.440885999997</v>
      </c>
      <c r="N100" s="376">
        <v>0</v>
      </c>
      <c r="O100" s="376">
        <v>0</v>
      </c>
      <c r="P100" s="376">
        <v>42223.440885999997</v>
      </c>
      <c r="Q100" s="376">
        <v>0</v>
      </c>
      <c r="R100" s="376">
        <v>0</v>
      </c>
      <c r="S100" s="376">
        <v>0</v>
      </c>
      <c r="T100" s="376">
        <v>0</v>
      </c>
      <c r="U100" s="376">
        <v>0</v>
      </c>
      <c r="V100" s="376">
        <v>0</v>
      </c>
      <c r="W100" s="376">
        <v>0</v>
      </c>
      <c r="X100" s="376">
        <v>0</v>
      </c>
      <c r="Y100" s="376">
        <v>42223.440885999997</v>
      </c>
      <c r="Z100" s="376">
        <v>42593.922250000003</v>
      </c>
      <c r="AA100" s="377">
        <v>1</v>
      </c>
      <c r="AB100" s="378">
        <v>0</v>
      </c>
      <c r="AC100" s="378">
        <v>0</v>
      </c>
      <c r="AD100" s="378">
        <v>42599.1198</v>
      </c>
      <c r="AE100" s="378">
        <v>0</v>
      </c>
      <c r="AF100" s="378">
        <v>0</v>
      </c>
      <c r="AG100" s="378">
        <v>0</v>
      </c>
      <c r="AH100" s="378">
        <v>0</v>
      </c>
      <c r="AI100" s="378">
        <v>0</v>
      </c>
      <c r="AJ100" s="378">
        <v>0</v>
      </c>
      <c r="AK100" s="379">
        <v>0</v>
      </c>
    </row>
    <row r="101" spans="2:37">
      <c r="B101" s="374" t="s">
        <v>4356</v>
      </c>
      <c r="C101" s="375" t="s">
        <v>4357</v>
      </c>
      <c r="D101" s="375" t="s">
        <v>2139</v>
      </c>
      <c r="E101" s="375" t="s">
        <v>4481</v>
      </c>
      <c r="F101" s="375" t="s">
        <v>4517</v>
      </c>
      <c r="G101" s="375" t="s">
        <v>391</v>
      </c>
      <c r="H101" s="375" t="s">
        <v>4361</v>
      </c>
      <c r="I101" s="375" t="s">
        <v>3330</v>
      </c>
      <c r="J101" s="375" t="s">
        <v>4362</v>
      </c>
      <c r="K101" s="375" t="s">
        <v>4363</v>
      </c>
      <c r="L101" s="375" t="s">
        <v>3332</v>
      </c>
      <c r="M101" s="376">
        <v>87289.4</v>
      </c>
      <c r="N101" s="376">
        <v>0</v>
      </c>
      <c r="O101" s="376">
        <v>0</v>
      </c>
      <c r="P101" s="376">
        <v>87289.4</v>
      </c>
      <c r="Q101" s="376">
        <v>0</v>
      </c>
      <c r="R101" s="376">
        <v>0</v>
      </c>
      <c r="S101" s="376">
        <v>0</v>
      </c>
      <c r="T101" s="376">
        <v>0</v>
      </c>
      <c r="U101" s="376">
        <v>0</v>
      </c>
      <c r="V101" s="376">
        <v>0</v>
      </c>
      <c r="W101" s="376">
        <v>0</v>
      </c>
      <c r="X101" s="376">
        <v>0</v>
      </c>
      <c r="Y101" s="376">
        <v>87289.4</v>
      </c>
      <c r="Z101" s="376">
        <v>90145</v>
      </c>
      <c r="AA101" s="377">
        <v>1</v>
      </c>
      <c r="AB101" s="378">
        <v>0</v>
      </c>
      <c r="AC101" s="378">
        <v>0</v>
      </c>
      <c r="AD101" s="378">
        <v>90156</v>
      </c>
      <c r="AE101" s="378">
        <v>0</v>
      </c>
      <c r="AF101" s="378">
        <v>0</v>
      </c>
      <c r="AG101" s="378">
        <v>0</v>
      </c>
      <c r="AH101" s="378">
        <v>0</v>
      </c>
      <c r="AI101" s="378">
        <v>0</v>
      </c>
      <c r="AJ101" s="378">
        <v>0</v>
      </c>
      <c r="AK101" s="379">
        <v>0</v>
      </c>
    </row>
    <row r="102" spans="2:37">
      <c r="B102" s="374" t="s">
        <v>4356</v>
      </c>
      <c r="C102" s="375" t="s">
        <v>4357</v>
      </c>
      <c r="D102" s="375" t="s">
        <v>2139</v>
      </c>
      <c r="E102" s="375" t="s">
        <v>4507</v>
      </c>
      <c r="F102" s="375" t="s">
        <v>4518</v>
      </c>
      <c r="G102" s="375" t="s">
        <v>393</v>
      </c>
      <c r="H102" s="375" t="s">
        <v>4082</v>
      </c>
      <c r="I102" s="375" t="s">
        <v>3330</v>
      </c>
      <c r="J102" s="375" t="s">
        <v>4362</v>
      </c>
      <c r="K102" s="375" t="s">
        <v>4363</v>
      </c>
      <c r="L102" s="375" t="s">
        <v>3332</v>
      </c>
      <c r="M102" s="376">
        <v>25026</v>
      </c>
      <c r="N102" s="376">
        <v>0</v>
      </c>
      <c r="O102" s="376">
        <v>0</v>
      </c>
      <c r="P102" s="376">
        <v>25026</v>
      </c>
      <c r="Q102" s="376">
        <v>0</v>
      </c>
      <c r="R102" s="376">
        <v>0</v>
      </c>
      <c r="S102" s="376">
        <v>0</v>
      </c>
      <c r="T102" s="376">
        <v>0</v>
      </c>
      <c r="U102" s="376">
        <v>0</v>
      </c>
      <c r="V102" s="376">
        <v>0</v>
      </c>
      <c r="W102" s="376">
        <v>0</v>
      </c>
      <c r="X102" s="376">
        <v>0</v>
      </c>
      <c r="Y102" s="376">
        <v>25026</v>
      </c>
      <c r="Z102" s="376">
        <v>25609.375</v>
      </c>
      <c r="AA102" s="377">
        <v>1</v>
      </c>
      <c r="AB102" s="378">
        <v>0</v>
      </c>
      <c r="AC102" s="378">
        <v>0</v>
      </c>
      <c r="AD102" s="378">
        <v>25612.5</v>
      </c>
      <c r="AE102" s="378">
        <v>0</v>
      </c>
      <c r="AF102" s="378">
        <v>0</v>
      </c>
      <c r="AG102" s="378">
        <v>0</v>
      </c>
      <c r="AH102" s="378">
        <v>0</v>
      </c>
      <c r="AI102" s="378">
        <v>0</v>
      </c>
      <c r="AJ102" s="378">
        <v>0</v>
      </c>
      <c r="AK102" s="379">
        <v>0</v>
      </c>
    </row>
    <row r="103" spans="2:37">
      <c r="B103" s="374" t="s">
        <v>4356</v>
      </c>
      <c r="C103" s="375" t="s">
        <v>4366</v>
      </c>
      <c r="D103" s="375" t="s">
        <v>2139</v>
      </c>
      <c r="E103" s="375" t="s">
        <v>4475</v>
      </c>
      <c r="F103" s="375" t="s">
        <v>4519</v>
      </c>
      <c r="G103" s="375" t="s">
        <v>1910</v>
      </c>
      <c r="H103" s="375" t="s">
        <v>3447</v>
      </c>
      <c r="I103" s="375" t="s">
        <v>3330</v>
      </c>
      <c r="J103" s="375" t="s">
        <v>4362</v>
      </c>
      <c r="K103" s="375" t="s">
        <v>4363</v>
      </c>
      <c r="L103" s="375" t="s">
        <v>3332</v>
      </c>
      <c r="M103" s="376">
        <v>34841.016162</v>
      </c>
      <c r="N103" s="376">
        <v>34841.016162</v>
      </c>
      <c r="O103" s="376">
        <v>0</v>
      </c>
      <c r="P103" s="376"/>
      <c r="Q103" s="376">
        <v>0</v>
      </c>
      <c r="R103" s="376">
        <v>0</v>
      </c>
      <c r="S103" s="376">
        <v>0</v>
      </c>
      <c r="T103" s="376">
        <v>5574.6106739999996</v>
      </c>
      <c r="U103" s="376">
        <v>0</v>
      </c>
      <c r="V103" s="376">
        <v>0</v>
      </c>
      <c r="W103" s="376">
        <v>0</v>
      </c>
      <c r="X103" s="376">
        <v>0</v>
      </c>
      <c r="Y103" s="376">
        <v>40415.626836000003</v>
      </c>
      <c r="Z103" s="376">
        <v>41324.926500000001</v>
      </c>
      <c r="AA103" s="377">
        <v>1</v>
      </c>
      <c r="AB103" s="378">
        <v>35624.894249999998</v>
      </c>
      <c r="AC103" s="378">
        <v>0</v>
      </c>
      <c r="AD103" s="378"/>
      <c r="AE103" s="378">
        <v>0</v>
      </c>
      <c r="AF103" s="378">
        <v>0</v>
      </c>
      <c r="AG103" s="378">
        <v>0</v>
      </c>
      <c r="AH103" s="378">
        <v>5700.0322500000002</v>
      </c>
      <c r="AI103" s="378">
        <v>0</v>
      </c>
      <c r="AJ103" s="378">
        <v>0</v>
      </c>
      <c r="AK103" s="379">
        <v>0</v>
      </c>
    </row>
    <row r="104" spans="2:37">
      <c r="B104" s="374" t="s">
        <v>4356</v>
      </c>
      <c r="C104" s="375" t="s">
        <v>4357</v>
      </c>
      <c r="D104" s="375" t="s">
        <v>2139</v>
      </c>
      <c r="E104" s="375" t="s">
        <v>4465</v>
      </c>
      <c r="F104" s="375" t="s">
        <v>4520</v>
      </c>
      <c r="G104" s="375" t="s">
        <v>1910</v>
      </c>
      <c r="H104" s="375" t="s">
        <v>3447</v>
      </c>
      <c r="I104" s="375" t="s">
        <v>3330</v>
      </c>
      <c r="J104" s="375" t="s">
        <v>4362</v>
      </c>
      <c r="K104" s="375" t="s">
        <v>4363</v>
      </c>
      <c r="L104" s="375" t="s">
        <v>3332</v>
      </c>
      <c r="M104" s="376">
        <v>154205.4</v>
      </c>
      <c r="N104" s="376">
        <v>0</v>
      </c>
      <c r="O104" s="376">
        <v>0</v>
      </c>
      <c r="P104" s="376">
        <v>154205.4</v>
      </c>
      <c r="Q104" s="376">
        <v>0</v>
      </c>
      <c r="R104" s="376">
        <v>0</v>
      </c>
      <c r="S104" s="376">
        <v>0</v>
      </c>
      <c r="T104" s="376">
        <v>0</v>
      </c>
      <c r="U104" s="376">
        <v>0</v>
      </c>
      <c r="V104" s="376">
        <v>0</v>
      </c>
      <c r="W104" s="376">
        <v>0</v>
      </c>
      <c r="X104" s="376">
        <v>0</v>
      </c>
      <c r="Y104" s="376">
        <v>154205.4</v>
      </c>
      <c r="Z104" s="376">
        <v>160826.875</v>
      </c>
      <c r="AA104" s="377">
        <v>1</v>
      </c>
      <c r="AB104" s="378">
        <v>0</v>
      </c>
      <c r="AC104" s="378">
        <v>0</v>
      </c>
      <c r="AD104" s="378">
        <v>160846.5</v>
      </c>
      <c r="AE104" s="378">
        <v>0</v>
      </c>
      <c r="AF104" s="378">
        <v>0</v>
      </c>
      <c r="AG104" s="378">
        <v>0</v>
      </c>
      <c r="AH104" s="378">
        <v>0</v>
      </c>
      <c r="AI104" s="378">
        <v>0</v>
      </c>
      <c r="AJ104" s="378">
        <v>0</v>
      </c>
      <c r="AK104" s="379">
        <v>0</v>
      </c>
    </row>
    <row r="105" spans="2:37">
      <c r="B105" s="374" t="s">
        <v>4356</v>
      </c>
      <c r="C105" s="375" t="s">
        <v>4357</v>
      </c>
      <c r="D105" s="375" t="s">
        <v>2139</v>
      </c>
      <c r="E105" s="375" t="s">
        <v>4456</v>
      </c>
      <c r="F105" s="375" t="s">
        <v>4521</v>
      </c>
      <c r="G105" s="375" t="s">
        <v>391</v>
      </c>
      <c r="H105" s="375" t="s">
        <v>4361</v>
      </c>
      <c r="I105" s="375" t="s">
        <v>3330</v>
      </c>
      <c r="J105" s="375" t="s">
        <v>4362</v>
      </c>
      <c r="K105" s="375" t="s">
        <v>4363</v>
      </c>
      <c r="L105" s="375" t="s">
        <v>3332</v>
      </c>
      <c r="M105" s="376">
        <v>290108.75</v>
      </c>
      <c r="N105" s="376">
        <v>0</v>
      </c>
      <c r="O105" s="376">
        <v>0</v>
      </c>
      <c r="P105" s="376">
        <v>290108.75</v>
      </c>
      <c r="Q105" s="376">
        <v>0</v>
      </c>
      <c r="R105" s="376">
        <v>0</v>
      </c>
      <c r="S105" s="376">
        <v>0</v>
      </c>
      <c r="T105" s="376">
        <v>0</v>
      </c>
      <c r="U105" s="376">
        <v>0</v>
      </c>
      <c r="V105" s="376">
        <v>0</v>
      </c>
      <c r="W105" s="376">
        <v>0</v>
      </c>
      <c r="X105" s="376">
        <v>0</v>
      </c>
      <c r="Y105" s="376">
        <v>290108.75</v>
      </c>
      <c r="Z105" s="376">
        <v>297068.75</v>
      </c>
      <c r="AA105" s="377">
        <v>1</v>
      </c>
      <c r="AB105" s="378">
        <v>0</v>
      </c>
      <c r="AC105" s="378">
        <v>0</v>
      </c>
      <c r="AD105" s="378">
        <v>297105</v>
      </c>
      <c r="AE105" s="378">
        <v>0</v>
      </c>
      <c r="AF105" s="378">
        <v>0</v>
      </c>
      <c r="AG105" s="378">
        <v>0</v>
      </c>
      <c r="AH105" s="378">
        <v>0</v>
      </c>
      <c r="AI105" s="378">
        <v>0</v>
      </c>
      <c r="AJ105" s="378">
        <v>0</v>
      </c>
      <c r="AK105" s="379">
        <v>0</v>
      </c>
    </row>
    <row r="106" spans="2:37">
      <c r="B106" s="374" t="s">
        <v>4356</v>
      </c>
      <c r="C106" s="375" t="s">
        <v>4357</v>
      </c>
      <c r="D106" s="375" t="s">
        <v>2139</v>
      </c>
      <c r="E106" s="375" t="s">
        <v>4507</v>
      </c>
      <c r="F106" s="375" t="s">
        <v>4522</v>
      </c>
      <c r="G106" s="375" t="s">
        <v>393</v>
      </c>
      <c r="H106" s="375" t="s">
        <v>4082</v>
      </c>
      <c r="I106" s="375" t="s">
        <v>3330</v>
      </c>
      <c r="J106" s="375" t="s">
        <v>4362</v>
      </c>
      <c r="K106" s="375" t="s">
        <v>4363</v>
      </c>
      <c r="L106" s="375" t="s">
        <v>3332</v>
      </c>
      <c r="M106" s="376">
        <v>33034.32</v>
      </c>
      <c r="N106" s="376">
        <v>0</v>
      </c>
      <c r="O106" s="376">
        <v>0</v>
      </c>
      <c r="P106" s="376">
        <v>33034.32</v>
      </c>
      <c r="Q106" s="376">
        <v>0</v>
      </c>
      <c r="R106" s="376">
        <v>0</v>
      </c>
      <c r="S106" s="376">
        <v>0</v>
      </c>
      <c r="T106" s="376">
        <v>0</v>
      </c>
      <c r="U106" s="376">
        <v>0</v>
      </c>
      <c r="V106" s="376">
        <v>0</v>
      </c>
      <c r="W106" s="376">
        <v>0</v>
      </c>
      <c r="X106" s="376">
        <v>0</v>
      </c>
      <c r="Y106" s="376">
        <v>33034.32</v>
      </c>
      <c r="Z106" s="376">
        <v>33804.375</v>
      </c>
      <c r="AA106" s="377">
        <v>1</v>
      </c>
      <c r="AB106" s="378">
        <v>0</v>
      </c>
      <c r="AC106" s="378">
        <v>0</v>
      </c>
      <c r="AD106" s="378">
        <v>33808.5</v>
      </c>
      <c r="AE106" s="378">
        <v>0</v>
      </c>
      <c r="AF106" s="378">
        <v>0</v>
      </c>
      <c r="AG106" s="378">
        <v>0</v>
      </c>
      <c r="AH106" s="378">
        <v>0</v>
      </c>
      <c r="AI106" s="378">
        <v>0</v>
      </c>
      <c r="AJ106" s="378">
        <v>0</v>
      </c>
      <c r="AK106" s="379">
        <v>0</v>
      </c>
    </row>
    <row r="107" spans="2:37">
      <c r="B107" s="374" t="s">
        <v>4356</v>
      </c>
      <c r="C107" s="375" t="s">
        <v>4357</v>
      </c>
      <c r="D107" s="375" t="s">
        <v>2139</v>
      </c>
      <c r="E107" s="375" t="s">
        <v>4487</v>
      </c>
      <c r="F107" s="375" t="s">
        <v>4523</v>
      </c>
      <c r="G107" s="375" t="s">
        <v>1910</v>
      </c>
      <c r="H107" s="375" t="s">
        <v>3447</v>
      </c>
      <c r="I107" s="375" t="s">
        <v>3330</v>
      </c>
      <c r="J107" s="375" t="s">
        <v>4362</v>
      </c>
      <c r="K107" s="375" t="s">
        <v>4363</v>
      </c>
      <c r="L107" s="375" t="s">
        <v>3332</v>
      </c>
      <c r="M107" s="376">
        <v>159338.92499999999</v>
      </c>
      <c r="N107" s="376">
        <v>0</v>
      </c>
      <c r="O107" s="376">
        <v>0</v>
      </c>
      <c r="P107" s="376">
        <v>159338.92499999999</v>
      </c>
      <c r="Q107" s="376">
        <v>0</v>
      </c>
      <c r="R107" s="376">
        <v>0</v>
      </c>
      <c r="S107" s="376">
        <v>0</v>
      </c>
      <c r="T107" s="376">
        <v>0</v>
      </c>
      <c r="U107" s="376">
        <v>0</v>
      </c>
      <c r="V107" s="376">
        <v>0</v>
      </c>
      <c r="W107" s="376">
        <v>0</v>
      </c>
      <c r="X107" s="376">
        <v>0</v>
      </c>
      <c r="Y107" s="376">
        <v>159338.92499999999</v>
      </c>
      <c r="Z107" s="376">
        <v>164104.875</v>
      </c>
      <c r="AA107" s="377">
        <v>1</v>
      </c>
      <c r="AB107" s="378">
        <v>0</v>
      </c>
      <c r="AC107" s="378">
        <v>0</v>
      </c>
      <c r="AD107" s="378">
        <v>164124.9</v>
      </c>
      <c r="AE107" s="378">
        <v>0</v>
      </c>
      <c r="AF107" s="378">
        <v>0</v>
      </c>
      <c r="AG107" s="378">
        <v>0</v>
      </c>
      <c r="AH107" s="378">
        <v>0</v>
      </c>
      <c r="AI107" s="378">
        <v>0</v>
      </c>
      <c r="AJ107" s="378">
        <v>0</v>
      </c>
      <c r="AK107" s="379">
        <v>0</v>
      </c>
    </row>
    <row r="108" spans="2:37">
      <c r="B108" s="374" t="s">
        <v>4356</v>
      </c>
      <c r="C108" s="375" t="s">
        <v>4366</v>
      </c>
      <c r="D108" s="375" t="s">
        <v>2139</v>
      </c>
      <c r="E108" s="375" t="s">
        <v>4524</v>
      </c>
      <c r="F108" s="375" t="s">
        <v>4525</v>
      </c>
      <c r="G108" s="375" t="s">
        <v>391</v>
      </c>
      <c r="H108" s="375" t="s">
        <v>4361</v>
      </c>
      <c r="I108" s="375" t="s">
        <v>3330</v>
      </c>
      <c r="J108" s="375" t="s">
        <v>4362</v>
      </c>
      <c r="K108" s="375" t="s">
        <v>4363</v>
      </c>
      <c r="L108" s="375" t="s">
        <v>3332</v>
      </c>
      <c r="M108" s="376">
        <v>58261.897680000002</v>
      </c>
      <c r="N108" s="376">
        <v>58261.897680000002</v>
      </c>
      <c r="O108" s="376">
        <v>0</v>
      </c>
      <c r="P108" s="376"/>
      <c r="Q108" s="376">
        <v>0</v>
      </c>
      <c r="R108" s="376">
        <v>0</v>
      </c>
      <c r="S108" s="376">
        <v>0</v>
      </c>
      <c r="T108" s="376">
        <v>9321.9036288000007</v>
      </c>
      <c r="U108" s="376">
        <v>0</v>
      </c>
      <c r="V108" s="376">
        <v>0</v>
      </c>
      <c r="W108" s="376">
        <v>0</v>
      </c>
      <c r="X108" s="376">
        <v>0</v>
      </c>
      <c r="Y108" s="376">
        <v>67583.801308800001</v>
      </c>
      <c r="Z108" s="376">
        <v>69870.570000000007</v>
      </c>
      <c r="AA108" s="377">
        <v>1</v>
      </c>
      <c r="AB108" s="378">
        <v>60233.25</v>
      </c>
      <c r="AC108" s="378">
        <v>0</v>
      </c>
      <c r="AD108" s="378"/>
      <c r="AE108" s="378">
        <v>0</v>
      </c>
      <c r="AF108" s="378">
        <v>0</v>
      </c>
      <c r="AG108" s="378">
        <v>0</v>
      </c>
      <c r="AH108" s="378">
        <v>9637.32</v>
      </c>
      <c r="AI108" s="378">
        <v>0</v>
      </c>
      <c r="AJ108" s="378">
        <v>0</v>
      </c>
      <c r="AK108" s="379">
        <v>0</v>
      </c>
    </row>
    <row r="109" spans="2:37">
      <c r="B109" s="374" t="s">
        <v>4356</v>
      </c>
      <c r="C109" s="375" t="s">
        <v>4357</v>
      </c>
      <c r="D109" s="375" t="s">
        <v>2139</v>
      </c>
      <c r="E109" s="375" t="s">
        <v>4412</v>
      </c>
      <c r="F109" s="375" t="s">
        <v>4526</v>
      </c>
      <c r="G109" s="375" t="s">
        <v>1910</v>
      </c>
      <c r="H109" s="375" t="s">
        <v>3447</v>
      </c>
      <c r="I109" s="375" t="s">
        <v>3330</v>
      </c>
      <c r="J109" s="375" t="s">
        <v>4362</v>
      </c>
      <c r="K109" s="375" t="s">
        <v>4363</v>
      </c>
      <c r="L109" s="375" t="s">
        <v>3332</v>
      </c>
      <c r="M109" s="376">
        <v>126933.125</v>
      </c>
      <c r="N109" s="376">
        <v>0</v>
      </c>
      <c r="O109" s="376">
        <v>0</v>
      </c>
      <c r="P109" s="376">
        <v>126933.125</v>
      </c>
      <c r="Q109" s="376">
        <v>0</v>
      </c>
      <c r="R109" s="376">
        <v>0</v>
      </c>
      <c r="S109" s="376">
        <v>0</v>
      </c>
      <c r="T109" s="376">
        <v>0</v>
      </c>
      <c r="U109" s="376">
        <v>0</v>
      </c>
      <c r="V109" s="376">
        <v>0</v>
      </c>
      <c r="W109" s="376">
        <v>0</v>
      </c>
      <c r="X109" s="376">
        <v>0</v>
      </c>
      <c r="Y109" s="376">
        <v>126933.125</v>
      </c>
      <c r="Z109" s="376">
        <v>128046.875</v>
      </c>
      <c r="AA109" s="377">
        <v>1</v>
      </c>
      <c r="AB109" s="378">
        <v>0</v>
      </c>
      <c r="AC109" s="378">
        <v>0</v>
      </c>
      <c r="AD109" s="378">
        <v>128062.5</v>
      </c>
      <c r="AE109" s="378">
        <v>0</v>
      </c>
      <c r="AF109" s="378">
        <v>0</v>
      </c>
      <c r="AG109" s="378">
        <v>0</v>
      </c>
      <c r="AH109" s="378">
        <v>0</v>
      </c>
      <c r="AI109" s="378">
        <v>0</v>
      </c>
      <c r="AJ109" s="378">
        <v>0</v>
      </c>
      <c r="AK109" s="379">
        <v>0</v>
      </c>
    </row>
    <row r="110" spans="2:37">
      <c r="B110" s="374" t="s">
        <v>4396</v>
      </c>
      <c r="C110" s="375" t="s">
        <v>4397</v>
      </c>
      <c r="D110" s="375" t="s">
        <v>2139</v>
      </c>
      <c r="E110" s="375" t="s">
        <v>4399</v>
      </c>
      <c r="F110" s="375" t="s">
        <v>4527</v>
      </c>
      <c r="G110" s="375" t="s">
        <v>4401</v>
      </c>
      <c r="H110" s="375" t="s">
        <v>4401</v>
      </c>
      <c r="I110" s="375"/>
      <c r="J110" s="375"/>
      <c r="K110" s="375"/>
      <c r="L110" s="375"/>
      <c r="M110" s="376">
        <v>2786950</v>
      </c>
      <c r="N110" s="376">
        <v>0</v>
      </c>
      <c r="O110" s="376">
        <v>0</v>
      </c>
      <c r="P110" s="376">
        <v>0</v>
      </c>
      <c r="Q110" s="376">
        <v>0</v>
      </c>
      <c r="R110" s="376">
        <v>0</v>
      </c>
      <c r="S110" s="376">
        <v>2786950</v>
      </c>
      <c r="T110" s="376">
        <v>0</v>
      </c>
      <c r="U110" s="376">
        <v>0</v>
      </c>
      <c r="V110" s="376">
        <v>0</v>
      </c>
      <c r="W110" s="376">
        <v>0</v>
      </c>
      <c r="X110" s="376">
        <v>0</v>
      </c>
      <c r="Y110" s="376">
        <v>2786950</v>
      </c>
      <c r="Z110" s="376">
        <v>2786950</v>
      </c>
      <c r="AA110" s="377">
        <v>1</v>
      </c>
      <c r="AB110" s="378">
        <v>0</v>
      </c>
      <c r="AC110" s="378">
        <v>0</v>
      </c>
      <c r="AD110" s="378">
        <v>0</v>
      </c>
      <c r="AE110" s="378">
        <v>0</v>
      </c>
      <c r="AF110" s="378">
        <v>0</v>
      </c>
      <c r="AG110" s="378">
        <v>0</v>
      </c>
      <c r="AH110" s="378">
        <v>0</v>
      </c>
      <c r="AI110" s="378">
        <v>0</v>
      </c>
      <c r="AJ110" s="378">
        <v>0</v>
      </c>
      <c r="AK110" s="379">
        <v>0</v>
      </c>
    </row>
    <row r="111" spans="2:37">
      <c r="B111" s="374" t="s">
        <v>4356</v>
      </c>
      <c r="C111" s="375" t="s">
        <v>4357</v>
      </c>
      <c r="D111" s="375" t="s">
        <v>2194</v>
      </c>
      <c r="E111" s="375" t="s">
        <v>4528</v>
      </c>
      <c r="F111" s="375" t="s">
        <v>4529</v>
      </c>
      <c r="G111" s="375" t="s">
        <v>397</v>
      </c>
      <c r="H111" s="375" t="s">
        <v>4530</v>
      </c>
      <c r="I111" s="375" t="s">
        <v>4370</v>
      </c>
      <c r="J111" s="375" t="s">
        <v>4362</v>
      </c>
      <c r="K111" s="375" t="s">
        <v>4363</v>
      </c>
      <c r="L111" s="375" t="s">
        <v>3332</v>
      </c>
      <c r="M111" s="376">
        <v>49057.75</v>
      </c>
      <c r="N111" s="376">
        <v>0</v>
      </c>
      <c r="O111" s="376">
        <v>0</v>
      </c>
      <c r="P111" s="376">
        <v>49057.75</v>
      </c>
      <c r="Q111" s="376">
        <v>0</v>
      </c>
      <c r="R111" s="376">
        <v>0</v>
      </c>
      <c r="S111" s="376">
        <v>0</v>
      </c>
      <c r="T111" s="376">
        <v>0</v>
      </c>
      <c r="U111" s="376">
        <v>0</v>
      </c>
      <c r="V111" s="376">
        <v>0</v>
      </c>
      <c r="W111" s="376">
        <v>0</v>
      </c>
      <c r="X111" s="376">
        <v>0</v>
      </c>
      <c r="Y111" s="376">
        <v>49057.75</v>
      </c>
      <c r="Z111" s="376">
        <v>49057.75</v>
      </c>
      <c r="AA111" s="377">
        <v>1</v>
      </c>
      <c r="AB111" s="378">
        <v>0</v>
      </c>
      <c r="AC111" s="378">
        <v>0</v>
      </c>
      <c r="AD111" s="378">
        <v>49057.75</v>
      </c>
      <c r="AE111" s="378">
        <v>0</v>
      </c>
      <c r="AF111" s="378">
        <v>0</v>
      </c>
      <c r="AG111" s="378">
        <v>0</v>
      </c>
      <c r="AH111" s="378">
        <v>0</v>
      </c>
      <c r="AI111" s="378">
        <v>0</v>
      </c>
      <c r="AJ111" s="378">
        <v>0</v>
      </c>
      <c r="AK111" s="379">
        <v>0</v>
      </c>
    </row>
    <row r="112" spans="2:37">
      <c r="B112" s="374" t="s">
        <v>4356</v>
      </c>
      <c r="C112" s="375" t="s">
        <v>4357</v>
      </c>
      <c r="D112" s="375" t="s">
        <v>2220</v>
      </c>
      <c r="E112" s="375" t="s">
        <v>4429</v>
      </c>
      <c r="F112" s="375" t="s">
        <v>4531</v>
      </c>
      <c r="G112" s="375" t="s">
        <v>1883</v>
      </c>
      <c r="H112" s="375" t="s">
        <v>4477</v>
      </c>
      <c r="I112" s="375" t="s">
        <v>3330</v>
      </c>
      <c r="J112" s="375" t="s">
        <v>4362</v>
      </c>
      <c r="K112" s="375" t="s">
        <v>4363</v>
      </c>
      <c r="L112" s="375" t="s">
        <v>3332</v>
      </c>
      <c r="M112" s="376">
        <v>77375.116500000004</v>
      </c>
      <c r="N112" s="376">
        <v>0</v>
      </c>
      <c r="O112" s="376">
        <v>0</v>
      </c>
      <c r="P112" s="376">
        <v>77375.116500000004</v>
      </c>
      <c r="Q112" s="376">
        <v>0</v>
      </c>
      <c r="R112" s="376">
        <v>0</v>
      </c>
      <c r="S112" s="376">
        <v>0</v>
      </c>
      <c r="T112" s="376">
        <v>0</v>
      </c>
      <c r="U112" s="376">
        <v>0</v>
      </c>
      <c r="V112" s="376">
        <v>0</v>
      </c>
      <c r="W112" s="376">
        <v>0</v>
      </c>
      <c r="X112" s="376">
        <v>0</v>
      </c>
      <c r="Y112" s="376">
        <v>77375.116500000004</v>
      </c>
      <c r="Z112" s="376">
        <v>77960.684999999998</v>
      </c>
      <c r="AA112" s="377">
        <v>1</v>
      </c>
      <c r="AB112" s="378">
        <v>0</v>
      </c>
      <c r="AC112" s="378">
        <v>0</v>
      </c>
      <c r="AD112" s="378">
        <v>78624.81</v>
      </c>
      <c r="AE112" s="378">
        <v>0</v>
      </c>
      <c r="AF112" s="378">
        <v>0</v>
      </c>
      <c r="AG112" s="378">
        <v>0</v>
      </c>
      <c r="AH112" s="378">
        <v>0</v>
      </c>
      <c r="AI112" s="378">
        <v>0</v>
      </c>
      <c r="AJ112" s="378">
        <v>0</v>
      </c>
      <c r="AK112" s="379">
        <v>0</v>
      </c>
    </row>
    <row r="113" spans="2:37">
      <c r="B113" s="374" t="s">
        <v>4356</v>
      </c>
      <c r="C113" s="375" t="s">
        <v>4357</v>
      </c>
      <c r="D113" s="375" t="s">
        <v>2246</v>
      </c>
      <c r="E113" s="375" t="s">
        <v>4532</v>
      </c>
      <c r="F113" s="375" t="s">
        <v>4533</v>
      </c>
      <c r="G113" s="375" t="s">
        <v>2572</v>
      </c>
      <c r="H113" s="375" t="s">
        <v>3837</v>
      </c>
      <c r="I113" s="375" t="s">
        <v>3330</v>
      </c>
      <c r="J113" s="375" t="s">
        <v>4362</v>
      </c>
      <c r="K113" s="375" t="s">
        <v>4363</v>
      </c>
      <c r="L113" s="375" t="s">
        <v>3332</v>
      </c>
      <c r="M113" s="376">
        <v>8513.19</v>
      </c>
      <c r="N113" s="376">
        <v>0</v>
      </c>
      <c r="O113" s="376">
        <v>0</v>
      </c>
      <c r="P113" s="376">
        <v>8513.19</v>
      </c>
      <c r="Q113" s="376">
        <v>0</v>
      </c>
      <c r="R113" s="376">
        <v>0</v>
      </c>
      <c r="S113" s="376">
        <v>0</v>
      </c>
      <c r="T113" s="376">
        <v>0</v>
      </c>
      <c r="U113" s="376">
        <v>0</v>
      </c>
      <c r="V113" s="376">
        <v>0</v>
      </c>
      <c r="W113" s="376">
        <v>0</v>
      </c>
      <c r="X113" s="376">
        <v>0</v>
      </c>
      <c r="Y113" s="376">
        <v>8513.19</v>
      </c>
      <c r="Z113" s="376">
        <v>8626.6740000000009</v>
      </c>
      <c r="AA113" s="377">
        <v>1</v>
      </c>
      <c r="AB113" s="378">
        <v>0</v>
      </c>
      <c r="AC113" s="378">
        <v>0</v>
      </c>
      <c r="AD113" s="378">
        <v>8626.7999999999993</v>
      </c>
      <c r="AE113" s="378">
        <v>0</v>
      </c>
      <c r="AF113" s="378">
        <v>0</v>
      </c>
      <c r="AG113" s="378">
        <v>0</v>
      </c>
      <c r="AH113" s="378">
        <v>0</v>
      </c>
      <c r="AI113" s="378">
        <v>0</v>
      </c>
      <c r="AJ113" s="378">
        <v>0</v>
      </c>
      <c r="AK113" s="379">
        <v>0</v>
      </c>
    </row>
    <row r="114" spans="2:37">
      <c r="B114" s="374" t="s">
        <v>4356</v>
      </c>
      <c r="C114" s="375" t="s">
        <v>4357</v>
      </c>
      <c r="D114" s="375" t="s">
        <v>2246</v>
      </c>
      <c r="E114" s="375" t="s">
        <v>4532</v>
      </c>
      <c r="F114" s="375" t="s">
        <v>4534</v>
      </c>
      <c r="G114" s="375" t="s">
        <v>2572</v>
      </c>
      <c r="H114" s="375" t="s">
        <v>3837</v>
      </c>
      <c r="I114" s="375" t="s">
        <v>3330</v>
      </c>
      <c r="J114" s="375" t="s">
        <v>4362</v>
      </c>
      <c r="K114" s="375" t="s">
        <v>4363</v>
      </c>
      <c r="L114" s="375" t="s">
        <v>3332</v>
      </c>
      <c r="M114" s="376">
        <v>8513.19</v>
      </c>
      <c r="N114" s="376">
        <v>0</v>
      </c>
      <c r="O114" s="376">
        <v>0</v>
      </c>
      <c r="P114" s="376">
        <v>8513.19</v>
      </c>
      <c r="Q114" s="376">
        <v>0</v>
      </c>
      <c r="R114" s="376">
        <v>0</v>
      </c>
      <c r="S114" s="376">
        <v>0</v>
      </c>
      <c r="T114" s="376">
        <v>0</v>
      </c>
      <c r="U114" s="376">
        <v>0</v>
      </c>
      <c r="V114" s="376">
        <v>0</v>
      </c>
      <c r="W114" s="376">
        <v>0</v>
      </c>
      <c r="X114" s="376">
        <v>0</v>
      </c>
      <c r="Y114" s="376">
        <v>8513.19</v>
      </c>
      <c r="Z114" s="376">
        <v>8626.6740000000009</v>
      </c>
      <c r="AA114" s="377">
        <v>1</v>
      </c>
      <c r="AB114" s="378">
        <v>0</v>
      </c>
      <c r="AC114" s="378">
        <v>0</v>
      </c>
      <c r="AD114" s="378">
        <v>8626.7999999999993</v>
      </c>
      <c r="AE114" s="378">
        <v>0</v>
      </c>
      <c r="AF114" s="378">
        <v>0</v>
      </c>
      <c r="AG114" s="378">
        <v>0</v>
      </c>
      <c r="AH114" s="378">
        <v>0</v>
      </c>
      <c r="AI114" s="378">
        <v>0</v>
      </c>
      <c r="AJ114" s="378">
        <v>0</v>
      </c>
      <c r="AK114" s="379">
        <v>0</v>
      </c>
    </row>
    <row r="115" spans="2:37">
      <c r="B115" s="374" t="s">
        <v>4396</v>
      </c>
      <c r="C115" s="375" t="s">
        <v>4471</v>
      </c>
      <c r="D115" s="375" t="s">
        <v>2246</v>
      </c>
      <c r="E115" s="375" t="s">
        <v>4399</v>
      </c>
      <c r="F115" s="375" t="s">
        <v>4535</v>
      </c>
      <c r="G115" s="375" t="s">
        <v>4401</v>
      </c>
      <c r="H115" s="375" t="s">
        <v>4401</v>
      </c>
      <c r="I115" s="375"/>
      <c r="J115" s="375"/>
      <c r="K115" s="375"/>
      <c r="L115" s="375"/>
      <c r="M115" s="376">
        <v>50000</v>
      </c>
      <c r="N115" s="376">
        <v>0</v>
      </c>
      <c r="O115" s="376">
        <v>0</v>
      </c>
      <c r="P115" s="376">
        <v>0</v>
      </c>
      <c r="Q115" s="376">
        <v>0</v>
      </c>
      <c r="R115" s="376">
        <v>0</v>
      </c>
      <c r="S115" s="376">
        <v>50000</v>
      </c>
      <c r="T115" s="376">
        <v>0</v>
      </c>
      <c r="U115" s="376">
        <v>0</v>
      </c>
      <c r="V115" s="376">
        <v>0</v>
      </c>
      <c r="W115" s="376">
        <v>0</v>
      </c>
      <c r="X115" s="376">
        <v>0</v>
      </c>
      <c r="Y115" s="376">
        <v>50000</v>
      </c>
      <c r="Z115" s="376">
        <v>50000</v>
      </c>
      <c r="AA115" s="377">
        <v>1</v>
      </c>
      <c r="AB115" s="378">
        <v>0</v>
      </c>
      <c r="AC115" s="378">
        <v>0</v>
      </c>
      <c r="AD115" s="378">
        <v>0</v>
      </c>
      <c r="AE115" s="378">
        <v>0</v>
      </c>
      <c r="AF115" s="378">
        <v>0</v>
      </c>
      <c r="AG115" s="378">
        <v>0</v>
      </c>
      <c r="AH115" s="378">
        <v>0</v>
      </c>
      <c r="AI115" s="378">
        <v>0</v>
      </c>
      <c r="AJ115" s="378">
        <v>0</v>
      </c>
      <c r="AK115" s="379">
        <v>0</v>
      </c>
    </row>
    <row r="116" spans="2:37">
      <c r="B116" s="374" t="s">
        <v>4356</v>
      </c>
      <c r="C116" s="375" t="s">
        <v>4357</v>
      </c>
      <c r="D116" s="375" t="s">
        <v>2246</v>
      </c>
      <c r="E116" s="375" t="s">
        <v>4532</v>
      </c>
      <c r="F116" s="375" t="s">
        <v>4536</v>
      </c>
      <c r="G116" s="375" t="s">
        <v>2572</v>
      </c>
      <c r="H116" s="375" t="s">
        <v>3837</v>
      </c>
      <c r="I116" s="375" t="s">
        <v>3330</v>
      </c>
      <c r="J116" s="375" t="s">
        <v>4362</v>
      </c>
      <c r="K116" s="375" t="s">
        <v>4363</v>
      </c>
      <c r="L116" s="375" t="s">
        <v>3332</v>
      </c>
      <c r="M116" s="376">
        <v>8513.19</v>
      </c>
      <c r="N116" s="376">
        <v>0</v>
      </c>
      <c r="O116" s="376">
        <v>0</v>
      </c>
      <c r="P116" s="376">
        <v>8513.19</v>
      </c>
      <c r="Q116" s="376">
        <v>0</v>
      </c>
      <c r="R116" s="376">
        <v>0</v>
      </c>
      <c r="S116" s="376">
        <v>0</v>
      </c>
      <c r="T116" s="376">
        <v>0</v>
      </c>
      <c r="U116" s="376">
        <v>0</v>
      </c>
      <c r="V116" s="376">
        <v>0</v>
      </c>
      <c r="W116" s="376">
        <v>0</v>
      </c>
      <c r="X116" s="376">
        <v>0</v>
      </c>
      <c r="Y116" s="376">
        <v>8513.19</v>
      </c>
      <c r="Z116" s="376">
        <v>8626.6740000000009</v>
      </c>
      <c r="AA116" s="377">
        <v>1</v>
      </c>
      <c r="AB116" s="378">
        <v>0</v>
      </c>
      <c r="AC116" s="378">
        <v>0</v>
      </c>
      <c r="AD116" s="378">
        <v>8626.7999999999993</v>
      </c>
      <c r="AE116" s="378">
        <v>0</v>
      </c>
      <c r="AF116" s="378">
        <v>0</v>
      </c>
      <c r="AG116" s="378">
        <v>0</v>
      </c>
      <c r="AH116" s="378">
        <v>0</v>
      </c>
      <c r="AI116" s="378">
        <v>0</v>
      </c>
      <c r="AJ116" s="378">
        <v>0</v>
      </c>
      <c r="AK116" s="379">
        <v>0</v>
      </c>
    </row>
    <row r="117" spans="2:37">
      <c r="B117" s="374" t="s">
        <v>4356</v>
      </c>
      <c r="C117" s="375" t="s">
        <v>4357</v>
      </c>
      <c r="D117" s="375" t="s">
        <v>2246</v>
      </c>
      <c r="E117" s="375" t="s">
        <v>4532</v>
      </c>
      <c r="F117" s="375" t="s">
        <v>4537</v>
      </c>
      <c r="G117" s="375" t="s">
        <v>2572</v>
      </c>
      <c r="H117" s="375" t="s">
        <v>3837</v>
      </c>
      <c r="I117" s="375" t="s">
        <v>3330</v>
      </c>
      <c r="J117" s="375" t="s">
        <v>4362</v>
      </c>
      <c r="K117" s="375" t="s">
        <v>4363</v>
      </c>
      <c r="L117" s="375" t="s">
        <v>3332</v>
      </c>
      <c r="M117" s="376">
        <v>8513.19</v>
      </c>
      <c r="N117" s="376">
        <v>0</v>
      </c>
      <c r="O117" s="376">
        <v>0</v>
      </c>
      <c r="P117" s="376">
        <v>8513.19</v>
      </c>
      <c r="Q117" s="376">
        <v>0</v>
      </c>
      <c r="R117" s="376">
        <v>0</v>
      </c>
      <c r="S117" s="376">
        <v>0</v>
      </c>
      <c r="T117" s="376">
        <v>0</v>
      </c>
      <c r="U117" s="376">
        <v>0</v>
      </c>
      <c r="V117" s="376">
        <v>0</v>
      </c>
      <c r="W117" s="376">
        <v>0</v>
      </c>
      <c r="X117" s="376">
        <v>0</v>
      </c>
      <c r="Y117" s="376">
        <v>8513.19</v>
      </c>
      <c r="Z117" s="376">
        <v>8626.6740000000009</v>
      </c>
      <c r="AA117" s="377">
        <v>1</v>
      </c>
      <c r="AB117" s="378">
        <v>0</v>
      </c>
      <c r="AC117" s="378">
        <v>0</v>
      </c>
      <c r="AD117" s="378">
        <v>8626.7999999999993</v>
      </c>
      <c r="AE117" s="378">
        <v>0</v>
      </c>
      <c r="AF117" s="378">
        <v>0</v>
      </c>
      <c r="AG117" s="378">
        <v>0</v>
      </c>
      <c r="AH117" s="378">
        <v>0</v>
      </c>
      <c r="AI117" s="378">
        <v>0</v>
      </c>
      <c r="AJ117" s="378">
        <v>0</v>
      </c>
      <c r="AK117" s="379">
        <v>0</v>
      </c>
    </row>
    <row r="118" spans="2:37">
      <c r="B118" s="374" t="s">
        <v>4356</v>
      </c>
      <c r="C118" s="375" t="s">
        <v>4357</v>
      </c>
      <c r="D118" s="375" t="s">
        <v>2246</v>
      </c>
      <c r="E118" s="375" t="s">
        <v>4532</v>
      </c>
      <c r="F118" s="375" t="s">
        <v>4538</v>
      </c>
      <c r="G118" s="375" t="s">
        <v>2572</v>
      </c>
      <c r="H118" s="375" t="s">
        <v>3837</v>
      </c>
      <c r="I118" s="375" t="s">
        <v>3330</v>
      </c>
      <c r="J118" s="375" t="s">
        <v>4362</v>
      </c>
      <c r="K118" s="375" t="s">
        <v>4363</v>
      </c>
      <c r="L118" s="375" t="s">
        <v>3332</v>
      </c>
      <c r="M118" s="376">
        <v>14594.04</v>
      </c>
      <c r="N118" s="376">
        <v>0</v>
      </c>
      <c r="O118" s="376">
        <v>0</v>
      </c>
      <c r="P118" s="376">
        <v>14594.04</v>
      </c>
      <c r="Q118" s="376">
        <v>0</v>
      </c>
      <c r="R118" s="376">
        <v>0</v>
      </c>
      <c r="S118" s="376">
        <v>0</v>
      </c>
      <c r="T118" s="376">
        <v>0</v>
      </c>
      <c r="U118" s="376">
        <v>0</v>
      </c>
      <c r="V118" s="376">
        <v>0</v>
      </c>
      <c r="W118" s="376">
        <v>0</v>
      </c>
      <c r="X118" s="376">
        <v>0</v>
      </c>
      <c r="Y118" s="376">
        <v>14594.04</v>
      </c>
      <c r="Z118" s="376">
        <v>14788.584000000001</v>
      </c>
      <c r="AA118" s="377">
        <v>1</v>
      </c>
      <c r="AB118" s="378">
        <v>0</v>
      </c>
      <c r="AC118" s="378">
        <v>0</v>
      </c>
      <c r="AD118" s="378">
        <v>14788.8</v>
      </c>
      <c r="AE118" s="378">
        <v>0</v>
      </c>
      <c r="AF118" s="378">
        <v>0</v>
      </c>
      <c r="AG118" s="378">
        <v>0</v>
      </c>
      <c r="AH118" s="378">
        <v>0</v>
      </c>
      <c r="AI118" s="378">
        <v>0</v>
      </c>
      <c r="AJ118" s="378">
        <v>0</v>
      </c>
      <c r="AK118" s="379">
        <v>0</v>
      </c>
    </row>
    <row r="119" spans="2:37">
      <c r="B119" s="374" t="s">
        <v>4356</v>
      </c>
      <c r="C119" s="375" t="s">
        <v>4357</v>
      </c>
      <c r="D119" s="375" t="s">
        <v>2246</v>
      </c>
      <c r="E119" s="375" t="s">
        <v>4532</v>
      </c>
      <c r="F119" s="375" t="s">
        <v>4539</v>
      </c>
      <c r="G119" s="375" t="s">
        <v>2572</v>
      </c>
      <c r="H119" s="375" t="s">
        <v>3837</v>
      </c>
      <c r="I119" s="375" t="s">
        <v>3330</v>
      </c>
      <c r="J119" s="375" t="s">
        <v>4362</v>
      </c>
      <c r="K119" s="375" t="s">
        <v>4363</v>
      </c>
      <c r="L119" s="375" t="s">
        <v>3332</v>
      </c>
      <c r="M119" s="376">
        <v>8513.19</v>
      </c>
      <c r="N119" s="376">
        <v>0</v>
      </c>
      <c r="O119" s="376">
        <v>0</v>
      </c>
      <c r="P119" s="376">
        <v>8513.19</v>
      </c>
      <c r="Q119" s="376">
        <v>0</v>
      </c>
      <c r="R119" s="376">
        <v>0</v>
      </c>
      <c r="S119" s="376">
        <v>0</v>
      </c>
      <c r="T119" s="376">
        <v>0</v>
      </c>
      <c r="U119" s="376">
        <v>0</v>
      </c>
      <c r="V119" s="376">
        <v>0</v>
      </c>
      <c r="W119" s="376">
        <v>0</v>
      </c>
      <c r="X119" s="376">
        <v>0</v>
      </c>
      <c r="Y119" s="376">
        <v>8513.19</v>
      </c>
      <c r="Z119" s="376">
        <v>8626.6740000000009</v>
      </c>
      <c r="AA119" s="377">
        <v>1</v>
      </c>
      <c r="AB119" s="378">
        <v>0</v>
      </c>
      <c r="AC119" s="378">
        <v>0</v>
      </c>
      <c r="AD119" s="378">
        <v>8626.7999999999993</v>
      </c>
      <c r="AE119" s="378">
        <v>0</v>
      </c>
      <c r="AF119" s="378">
        <v>0</v>
      </c>
      <c r="AG119" s="378">
        <v>0</v>
      </c>
      <c r="AH119" s="378">
        <v>0</v>
      </c>
      <c r="AI119" s="378">
        <v>0</v>
      </c>
      <c r="AJ119" s="378">
        <v>0</v>
      </c>
      <c r="AK119" s="379">
        <v>0</v>
      </c>
    </row>
    <row r="120" spans="2:37">
      <c r="B120" s="374" t="s">
        <v>4356</v>
      </c>
      <c r="C120" s="375" t="s">
        <v>4357</v>
      </c>
      <c r="D120" s="375" t="s">
        <v>2246</v>
      </c>
      <c r="E120" s="375" t="s">
        <v>4532</v>
      </c>
      <c r="F120" s="375" t="s">
        <v>4540</v>
      </c>
      <c r="G120" s="375" t="s">
        <v>2572</v>
      </c>
      <c r="H120" s="375" t="s">
        <v>3837</v>
      </c>
      <c r="I120" s="375" t="s">
        <v>3330</v>
      </c>
      <c r="J120" s="375" t="s">
        <v>4362</v>
      </c>
      <c r="K120" s="375" t="s">
        <v>4363</v>
      </c>
      <c r="L120" s="375" t="s">
        <v>3332</v>
      </c>
      <c r="M120" s="376">
        <v>8513.19</v>
      </c>
      <c r="N120" s="376">
        <v>0</v>
      </c>
      <c r="O120" s="376">
        <v>0</v>
      </c>
      <c r="P120" s="376">
        <v>8513.19</v>
      </c>
      <c r="Q120" s="376">
        <v>0</v>
      </c>
      <c r="R120" s="376">
        <v>0</v>
      </c>
      <c r="S120" s="376">
        <v>0</v>
      </c>
      <c r="T120" s="376">
        <v>0</v>
      </c>
      <c r="U120" s="376">
        <v>0</v>
      </c>
      <c r="V120" s="376">
        <v>0</v>
      </c>
      <c r="W120" s="376">
        <v>0</v>
      </c>
      <c r="X120" s="376">
        <v>0</v>
      </c>
      <c r="Y120" s="376">
        <v>8513.19</v>
      </c>
      <c r="Z120" s="376">
        <v>8626.6740000000009</v>
      </c>
      <c r="AA120" s="377">
        <v>1</v>
      </c>
      <c r="AB120" s="378">
        <v>0</v>
      </c>
      <c r="AC120" s="378">
        <v>0</v>
      </c>
      <c r="AD120" s="378">
        <v>8626.7999999999993</v>
      </c>
      <c r="AE120" s="378">
        <v>0</v>
      </c>
      <c r="AF120" s="378">
        <v>0</v>
      </c>
      <c r="AG120" s="378">
        <v>0</v>
      </c>
      <c r="AH120" s="378">
        <v>0</v>
      </c>
      <c r="AI120" s="378">
        <v>0</v>
      </c>
      <c r="AJ120" s="378">
        <v>0</v>
      </c>
      <c r="AK120" s="379">
        <v>0</v>
      </c>
    </row>
    <row r="121" spans="2:37">
      <c r="B121" s="374" t="s">
        <v>4356</v>
      </c>
      <c r="C121" s="375" t="s">
        <v>4357</v>
      </c>
      <c r="D121" s="375" t="s">
        <v>2246</v>
      </c>
      <c r="E121" s="375" t="s">
        <v>4532</v>
      </c>
      <c r="F121" s="375" t="s">
        <v>4541</v>
      </c>
      <c r="G121" s="375" t="s">
        <v>2572</v>
      </c>
      <c r="H121" s="375" t="s">
        <v>3837</v>
      </c>
      <c r="I121" s="375" t="s">
        <v>3330</v>
      </c>
      <c r="J121" s="375" t="s">
        <v>4362</v>
      </c>
      <c r="K121" s="375" t="s">
        <v>4363</v>
      </c>
      <c r="L121" s="375" t="s">
        <v>3332</v>
      </c>
      <c r="M121" s="376">
        <v>11148.225</v>
      </c>
      <c r="N121" s="376">
        <v>0</v>
      </c>
      <c r="O121" s="376">
        <v>0</v>
      </c>
      <c r="P121" s="376">
        <v>11148.225</v>
      </c>
      <c r="Q121" s="376">
        <v>0</v>
      </c>
      <c r="R121" s="376">
        <v>0</v>
      </c>
      <c r="S121" s="376">
        <v>0</v>
      </c>
      <c r="T121" s="376">
        <v>0</v>
      </c>
      <c r="U121" s="376">
        <v>0</v>
      </c>
      <c r="V121" s="376">
        <v>0</v>
      </c>
      <c r="W121" s="376">
        <v>0</v>
      </c>
      <c r="X121" s="376">
        <v>0</v>
      </c>
      <c r="Y121" s="376">
        <v>11148.225</v>
      </c>
      <c r="Z121" s="376">
        <v>11296.834999999999</v>
      </c>
      <c r="AA121" s="377">
        <v>1</v>
      </c>
      <c r="AB121" s="378">
        <v>0</v>
      </c>
      <c r="AC121" s="378">
        <v>0</v>
      </c>
      <c r="AD121" s="378">
        <v>11297</v>
      </c>
      <c r="AE121" s="378">
        <v>0</v>
      </c>
      <c r="AF121" s="378">
        <v>0</v>
      </c>
      <c r="AG121" s="378">
        <v>0</v>
      </c>
      <c r="AH121" s="378">
        <v>0</v>
      </c>
      <c r="AI121" s="378">
        <v>0</v>
      </c>
      <c r="AJ121" s="378">
        <v>0</v>
      </c>
      <c r="AK121" s="379">
        <v>0</v>
      </c>
    </row>
    <row r="122" spans="2:37">
      <c r="B122" s="374" t="s">
        <v>4356</v>
      </c>
      <c r="C122" s="375" t="s">
        <v>4357</v>
      </c>
      <c r="D122" s="375" t="s">
        <v>2246</v>
      </c>
      <c r="E122" s="375" t="s">
        <v>4532</v>
      </c>
      <c r="F122" s="375" t="s">
        <v>4542</v>
      </c>
      <c r="G122" s="375" t="s">
        <v>2572</v>
      </c>
      <c r="H122" s="375" t="s">
        <v>3837</v>
      </c>
      <c r="I122" s="375" t="s">
        <v>3330</v>
      </c>
      <c r="J122" s="375" t="s">
        <v>4362</v>
      </c>
      <c r="K122" s="375" t="s">
        <v>4363</v>
      </c>
      <c r="L122" s="375" t="s">
        <v>3332</v>
      </c>
      <c r="M122" s="376">
        <v>11148.225</v>
      </c>
      <c r="N122" s="376">
        <v>0</v>
      </c>
      <c r="O122" s="376">
        <v>0</v>
      </c>
      <c r="P122" s="376">
        <v>11148.225</v>
      </c>
      <c r="Q122" s="376">
        <v>0</v>
      </c>
      <c r="R122" s="376">
        <v>0</v>
      </c>
      <c r="S122" s="376">
        <v>0</v>
      </c>
      <c r="T122" s="376">
        <v>0</v>
      </c>
      <c r="U122" s="376">
        <v>0</v>
      </c>
      <c r="V122" s="376">
        <v>0</v>
      </c>
      <c r="W122" s="376">
        <v>0</v>
      </c>
      <c r="X122" s="376">
        <v>0</v>
      </c>
      <c r="Y122" s="376">
        <v>11148.225</v>
      </c>
      <c r="Z122" s="376">
        <v>11296.834999999999</v>
      </c>
      <c r="AA122" s="377">
        <v>1</v>
      </c>
      <c r="AB122" s="378">
        <v>0</v>
      </c>
      <c r="AC122" s="378">
        <v>0</v>
      </c>
      <c r="AD122" s="378">
        <v>11297</v>
      </c>
      <c r="AE122" s="378">
        <v>0</v>
      </c>
      <c r="AF122" s="378">
        <v>0</v>
      </c>
      <c r="AG122" s="378">
        <v>0</v>
      </c>
      <c r="AH122" s="378">
        <v>0</v>
      </c>
      <c r="AI122" s="378">
        <v>0</v>
      </c>
      <c r="AJ122" s="378">
        <v>0</v>
      </c>
      <c r="AK122" s="379">
        <v>0</v>
      </c>
    </row>
    <row r="123" spans="2:37">
      <c r="B123" s="374" t="s">
        <v>4356</v>
      </c>
      <c r="C123" s="375" t="s">
        <v>4357</v>
      </c>
      <c r="D123" s="375" t="s">
        <v>2246</v>
      </c>
      <c r="E123" s="375" t="s">
        <v>4532</v>
      </c>
      <c r="F123" s="375" t="s">
        <v>4543</v>
      </c>
      <c r="G123" s="375" t="s">
        <v>2572</v>
      </c>
      <c r="H123" s="375" t="s">
        <v>3837</v>
      </c>
      <c r="I123" s="375" t="s">
        <v>3330</v>
      </c>
      <c r="J123" s="375" t="s">
        <v>4362</v>
      </c>
      <c r="K123" s="375" t="s">
        <v>4363</v>
      </c>
      <c r="L123" s="375" t="s">
        <v>3332</v>
      </c>
      <c r="M123" s="376">
        <v>8513.19</v>
      </c>
      <c r="N123" s="376">
        <v>0</v>
      </c>
      <c r="O123" s="376">
        <v>0</v>
      </c>
      <c r="P123" s="376">
        <v>8513.19</v>
      </c>
      <c r="Q123" s="376">
        <v>0</v>
      </c>
      <c r="R123" s="376">
        <v>0</v>
      </c>
      <c r="S123" s="376">
        <v>0</v>
      </c>
      <c r="T123" s="376">
        <v>0</v>
      </c>
      <c r="U123" s="376">
        <v>0</v>
      </c>
      <c r="V123" s="376">
        <v>0</v>
      </c>
      <c r="W123" s="376">
        <v>0</v>
      </c>
      <c r="X123" s="376">
        <v>0</v>
      </c>
      <c r="Y123" s="376">
        <v>8513.19</v>
      </c>
      <c r="Z123" s="376">
        <v>8626.6740000000009</v>
      </c>
      <c r="AA123" s="377">
        <v>1</v>
      </c>
      <c r="AB123" s="378">
        <v>0</v>
      </c>
      <c r="AC123" s="378">
        <v>0</v>
      </c>
      <c r="AD123" s="378">
        <v>8626.7999999999993</v>
      </c>
      <c r="AE123" s="378">
        <v>0</v>
      </c>
      <c r="AF123" s="378">
        <v>0</v>
      </c>
      <c r="AG123" s="378">
        <v>0</v>
      </c>
      <c r="AH123" s="378">
        <v>0</v>
      </c>
      <c r="AI123" s="378">
        <v>0</v>
      </c>
      <c r="AJ123" s="378">
        <v>0</v>
      </c>
      <c r="AK123" s="379">
        <v>0</v>
      </c>
    </row>
    <row r="124" spans="2:37">
      <c r="B124" s="374" t="s">
        <v>4356</v>
      </c>
      <c r="C124" s="375" t="s">
        <v>4357</v>
      </c>
      <c r="D124" s="375" t="s">
        <v>2246</v>
      </c>
      <c r="E124" s="375" t="s">
        <v>4544</v>
      </c>
      <c r="F124" s="375" t="s">
        <v>4545</v>
      </c>
      <c r="G124" s="375" t="s">
        <v>2572</v>
      </c>
      <c r="H124" s="375" t="s">
        <v>3837</v>
      </c>
      <c r="I124" s="375" t="s">
        <v>3330</v>
      </c>
      <c r="J124" s="375" t="s">
        <v>4362</v>
      </c>
      <c r="K124" s="375" t="s">
        <v>4363</v>
      </c>
      <c r="L124" s="375" t="s">
        <v>3332</v>
      </c>
      <c r="M124" s="376">
        <v>5051.09</v>
      </c>
      <c r="N124" s="376">
        <v>0</v>
      </c>
      <c r="O124" s="376">
        <v>0</v>
      </c>
      <c r="P124" s="376">
        <v>5051.09</v>
      </c>
      <c r="Q124" s="376">
        <v>0</v>
      </c>
      <c r="R124" s="376">
        <v>0</v>
      </c>
      <c r="S124" s="376">
        <v>0</v>
      </c>
      <c r="T124" s="376">
        <v>0</v>
      </c>
      <c r="U124" s="376">
        <v>0</v>
      </c>
      <c r="V124" s="376">
        <v>0</v>
      </c>
      <c r="W124" s="376">
        <v>0</v>
      </c>
      <c r="X124" s="376">
        <v>0</v>
      </c>
      <c r="Y124" s="376">
        <v>5051.09</v>
      </c>
      <c r="Z124" s="376">
        <v>5051</v>
      </c>
      <c r="AA124" s="377">
        <v>0.99998218206367295</v>
      </c>
      <c r="AB124" s="378">
        <v>0</v>
      </c>
      <c r="AC124" s="378">
        <v>0</v>
      </c>
      <c r="AD124" s="378">
        <v>5051</v>
      </c>
      <c r="AE124" s="378">
        <v>0</v>
      </c>
      <c r="AF124" s="378">
        <v>0</v>
      </c>
      <c r="AG124" s="378">
        <v>0</v>
      </c>
      <c r="AH124" s="378">
        <v>0</v>
      </c>
      <c r="AI124" s="378">
        <v>0</v>
      </c>
      <c r="AJ124" s="378">
        <v>0</v>
      </c>
      <c r="AK124" s="379">
        <v>0</v>
      </c>
    </row>
    <row r="125" spans="2:37">
      <c r="B125" s="374" t="s">
        <v>4356</v>
      </c>
      <c r="C125" s="375" t="s">
        <v>4357</v>
      </c>
      <c r="D125" s="375" t="s">
        <v>2246</v>
      </c>
      <c r="E125" s="375" t="s">
        <v>4532</v>
      </c>
      <c r="F125" s="375" t="s">
        <v>4546</v>
      </c>
      <c r="G125" s="375" t="s">
        <v>2572</v>
      </c>
      <c r="H125" s="375" t="s">
        <v>3837</v>
      </c>
      <c r="I125" s="375" t="s">
        <v>3330</v>
      </c>
      <c r="J125" s="375" t="s">
        <v>4362</v>
      </c>
      <c r="K125" s="375" t="s">
        <v>4363</v>
      </c>
      <c r="L125" s="375" t="s">
        <v>3332</v>
      </c>
      <c r="M125" s="376">
        <v>8513.19</v>
      </c>
      <c r="N125" s="376">
        <v>0</v>
      </c>
      <c r="O125" s="376">
        <v>0</v>
      </c>
      <c r="P125" s="376">
        <v>8513.19</v>
      </c>
      <c r="Q125" s="376">
        <v>0</v>
      </c>
      <c r="R125" s="376">
        <v>0</v>
      </c>
      <c r="S125" s="376">
        <v>0</v>
      </c>
      <c r="T125" s="376">
        <v>0</v>
      </c>
      <c r="U125" s="376">
        <v>0</v>
      </c>
      <c r="V125" s="376">
        <v>0</v>
      </c>
      <c r="W125" s="376">
        <v>0</v>
      </c>
      <c r="X125" s="376">
        <v>0</v>
      </c>
      <c r="Y125" s="376">
        <v>8513.19</v>
      </c>
      <c r="Z125" s="376">
        <v>8626.6740000000009</v>
      </c>
      <c r="AA125" s="377">
        <v>1</v>
      </c>
      <c r="AB125" s="378">
        <v>0</v>
      </c>
      <c r="AC125" s="378">
        <v>0</v>
      </c>
      <c r="AD125" s="378">
        <v>8626.7999999999993</v>
      </c>
      <c r="AE125" s="378">
        <v>0</v>
      </c>
      <c r="AF125" s="378">
        <v>0</v>
      </c>
      <c r="AG125" s="378">
        <v>0</v>
      </c>
      <c r="AH125" s="378">
        <v>0</v>
      </c>
      <c r="AI125" s="378">
        <v>0</v>
      </c>
      <c r="AJ125" s="378">
        <v>0</v>
      </c>
      <c r="AK125" s="379">
        <v>0</v>
      </c>
    </row>
    <row r="126" spans="2:37">
      <c r="B126" s="374" t="s">
        <v>4356</v>
      </c>
      <c r="C126" s="375" t="s">
        <v>4357</v>
      </c>
      <c r="D126" s="375" t="s">
        <v>2246</v>
      </c>
      <c r="E126" s="375" t="s">
        <v>4532</v>
      </c>
      <c r="F126" s="375" t="s">
        <v>4547</v>
      </c>
      <c r="G126" s="375" t="s">
        <v>2572</v>
      </c>
      <c r="H126" s="375" t="s">
        <v>3837</v>
      </c>
      <c r="I126" s="375" t="s">
        <v>3330</v>
      </c>
      <c r="J126" s="375" t="s">
        <v>4362</v>
      </c>
      <c r="K126" s="375" t="s">
        <v>4363</v>
      </c>
      <c r="L126" s="375" t="s">
        <v>3332</v>
      </c>
      <c r="M126" s="376">
        <v>8513.19</v>
      </c>
      <c r="N126" s="376">
        <v>0</v>
      </c>
      <c r="O126" s="376">
        <v>0</v>
      </c>
      <c r="P126" s="376">
        <v>8513.19</v>
      </c>
      <c r="Q126" s="376">
        <v>0</v>
      </c>
      <c r="R126" s="376">
        <v>0</v>
      </c>
      <c r="S126" s="376">
        <v>0</v>
      </c>
      <c r="T126" s="376">
        <v>0</v>
      </c>
      <c r="U126" s="376">
        <v>0</v>
      </c>
      <c r="V126" s="376">
        <v>0</v>
      </c>
      <c r="W126" s="376">
        <v>0</v>
      </c>
      <c r="X126" s="376">
        <v>0</v>
      </c>
      <c r="Y126" s="376">
        <v>8513.19</v>
      </c>
      <c r="Z126" s="376">
        <v>8626.6740000000009</v>
      </c>
      <c r="AA126" s="377">
        <v>1</v>
      </c>
      <c r="AB126" s="378">
        <v>0</v>
      </c>
      <c r="AC126" s="378">
        <v>0</v>
      </c>
      <c r="AD126" s="378">
        <v>8626.7999999999993</v>
      </c>
      <c r="AE126" s="378">
        <v>0</v>
      </c>
      <c r="AF126" s="378">
        <v>0</v>
      </c>
      <c r="AG126" s="378">
        <v>0</v>
      </c>
      <c r="AH126" s="378">
        <v>0</v>
      </c>
      <c r="AI126" s="378">
        <v>0</v>
      </c>
      <c r="AJ126" s="378">
        <v>0</v>
      </c>
      <c r="AK126" s="379">
        <v>0</v>
      </c>
    </row>
    <row r="127" spans="2:37">
      <c r="B127" s="374" t="s">
        <v>4356</v>
      </c>
      <c r="C127" s="375" t="s">
        <v>4357</v>
      </c>
      <c r="D127" s="375" t="s">
        <v>2246</v>
      </c>
      <c r="E127" s="375" t="s">
        <v>4532</v>
      </c>
      <c r="F127" s="375" t="s">
        <v>4548</v>
      </c>
      <c r="G127" s="375" t="s">
        <v>2572</v>
      </c>
      <c r="H127" s="375" t="s">
        <v>3837</v>
      </c>
      <c r="I127" s="375" t="s">
        <v>3330</v>
      </c>
      <c r="J127" s="375" t="s">
        <v>4362</v>
      </c>
      <c r="K127" s="375" t="s">
        <v>4363</v>
      </c>
      <c r="L127" s="375" t="s">
        <v>3332</v>
      </c>
      <c r="M127" s="376">
        <v>9526.6650000000009</v>
      </c>
      <c r="N127" s="376">
        <v>0</v>
      </c>
      <c r="O127" s="376">
        <v>0</v>
      </c>
      <c r="P127" s="376">
        <v>9526.6650000000009</v>
      </c>
      <c r="Q127" s="376">
        <v>0</v>
      </c>
      <c r="R127" s="376">
        <v>0</v>
      </c>
      <c r="S127" s="376">
        <v>0</v>
      </c>
      <c r="T127" s="376">
        <v>0</v>
      </c>
      <c r="U127" s="376">
        <v>0</v>
      </c>
      <c r="V127" s="376">
        <v>0</v>
      </c>
      <c r="W127" s="376">
        <v>0</v>
      </c>
      <c r="X127" s="376">
        <v>0</v>
      </c>
      <c r="Y127" s="376">
        <v>9526.6650000000009</v>
      </c>
      <c r="Z127" s="376">
        <v>9653.6589999999997</v>
      </c>
      <c r="AA127" s="377">
        <v>1</v>
      </c>
      <c r="AB127" s="378">
        <v>0</v>
      </c>
      <c r="AC127" s="378">
        <v>0</v>
      </c>
      <c r="AD127" s="378">
        <v>9653.7999999999993</v>
      </c>
      <c r="AE127" s="378">
        <v>0</v>
      </c>
      <c r="AF127" s="378">
        <v>0</v>
      </c>
      <c r="AG127" s="378">
        <v>0</v>
      </c>
      <c r="AH127" s="378">
        <v>0</v>
      </c>
      <c r="AI127" s="378">
        <v>0</v>
      </c>
      <c r="AJ127" s="378">
        <v>0</v>
      </c>
      <c r="AK127" s="379">
        <v>0</v>
      </c>
    </row>
    <row r="128" spans="2:37">
      <c r="B128" s="374" t="s">
        <v>4356</v>
      </c>
      <c r="C128" s="375" t="s">
        <v>4357</v>
      </c>
      <c r="D128" s="375" t="s">
        <v>2246</v>
      </c>
      <c r="E128" s="375" t="s">
        <v>4532</v>
      </c>
      <c r="F128" s="375" t="s">
        <v>4549</v>
      </c>
      <c r="G128" s="375" t="s">
        <v>2572</v>
      </c>
      <c r="H128" s="375" t="s">
        <v>3837</v>
      </c>
      <c r="I128" s="375" t="s">
        <v>3330</v>
      </c>
      <c r="J128" s="375" t="s">
        <v>4362</v>
      </c>
      <c r="K128" s="375" t="s">
        <v>4363</v>
      </c>
      <c r="L128" s="375" t="s">
        <v>3332</v>
      </c>
      <c r="M128" s="376">
        <v>117968.49</v>
      </c>
      <c r="N128" s="376">
        <v>0</v>
      </c>
      <c r="O128" s="376">
        <v>0</v>
      </c>
      <c r="P128" s="376">
        <v>117968.49</v>
      </c>
      <c r="Q128" s="376">
        <v>0</v>
      </c>
      <c r="R128" s="376">
        <v>0</v>
      </c>
      <c r="S128" s="376">
        <v>0</v>
      </c>
      <c r="T128" s="376">
        <v>0</v>
      </c>
      <c r="U128" s="376">
        <v>0</v>
      </c>
      <c r="V128" s="376">
        <v>0</v>
      </c>
      <c r="W128" s="376">
        <v>0</v>
      </c>
      <c r="X128" s="376">
        <v>0</v>
      </c>
      <c r="Y128" s="376">
        <v>117968.49</v>
      </c>
      <c r="Z128" s="376">
        <v>119541.054</v>
      </c>
      <c r="AA128" s="377">
        <v>1</v>
      </c>
      <c r="AB128" s="378">
        <v>0</v>
      </c>
      <c r="AC128" s="378">
        <v>0</v>
      </c>
      <c r="AD128" s="378">
        <v>119542.8</v>
      </c>
      <c r="AE128" s="378">
        <v>0</v>
      </c>
      <c r="AF128" s="378">
        <v>0</v>
      </c>
      <c r="AG128" s="378">
        <v>0</v>
      </c>
      <c r="AH128" s="378">
        <v>0</v>
      </c>
      <c r="AI128" s="378">
        <v>0</v>
      </c>
      <c r="AJ128" s="378">
        <v>0</v>
      </c>
      <c r="AK128" s="379">
        <v>0</v>
      </c>
    </row>
    <row r="129" spans="2:37">
      <c r="B129" s="374" t="s">
        <v>4356</v>
      </c>
      <c r="C129" s="375" t="s">
        <v>4357</v>
      </c>
      <c r="D129" s="375" t="s">
        <v>2246</v>
      </c>
      <c r="E129" s="375" t="s">
        <v>4532</v>
      </c>
      <c r="F129" s="375" t="s">
        <v>4550</v>
      </c>
      <c r="G129" s="375" t="s">
        <v>2572</v>
      </c>
      <c r="H129" s="375" t="s">
        <v>3837</v>
      </c>
      <c r="I129" s="375" t="s">
        <v>3330</v>
      </c>
      <c r="J129" s="375" t="s">
        <v>4362</v>
      </c>
      <c r="K129" s="375" t="s">
        <v>4363</v>
      </c>
      <c r="L129" s="375" t="s">
        <v>3332</v>
      </c>
      <c r="M129" s="376">
        <v>8513.19</v>
      </c>
      <c r="N129" s="376">
        <v>0</v>
      </c>
      <c r="O129" s="376">
        <v>0</v>
      </c>
      <c r="P129" s="376">
        <v>8513.19</v>
      </c>
      <c r="Q129" s="376">
        <v>0</v>
      </c>
      <c r="R129" s="376">
        <v>0</v>
      </c>
      <c r="S129" s="376">
        <v>0</v>
      </c>
      <c r="T129" s="376">
        <v>0</v>
      </c>
      <c r="U129" s="376">
        <v>0</v>
      </c>
      <c r="V129" s="376">
        <v>0</v>
      </c>
      <c r="W129" s="376">
        <v>0</v>
      </c>
      <c r="X129" s="376">
        <v>0</v>
      </c>
      <c r="Y129" s="376">
        <v>8513.19</v>
      </c>
      <c r="Z129" s="376">
        <v>8626.6740000000009</v>
      </c>
      <c r="AA129" s="377">
        <v>1</v>
      </c>
      <c r="AB129" s="378">
        <v>0</v>
      </c>
      <c r="AC129" s="378">
        <v>0</v>
      </c>
      <c r="AD129" s="378">
        <v>8626.7999999999993</v>
      </c>
      <c r="AE129" s="378">
        <v>0</v>
      </c>
      <c r="AF129" s="378">
        <v>0</v>
      </c>
      <c r="AG129" s="378">
        <v>0</v>
      </c>
      <c r="AH129" s="378">
        <v>0</v>
      </c>
      <c r="AI129" s="378">
        <v>0</v>
      </c>
      <c r="AJ129" s="378">
        <v>0</v>
      </c>
      <c r="AK129" s="379">
        <v>0</v>
      </c>
    </row>
    <row r="130" spans="2:37">
      <c r="B130" s="374" t="s">
        <v>4356</v>
      </c>
      <c r="C130" s="375" t="s">
        <v>4357</v>
      </c>
      <c r="D130" s="375" t="s">
        <v>2246</v>
      </c>
      <c r="E130" s="375" t="s">
        <v>4532</v>
      </c>
      <c r="F130" s="375" t="s">
        <v>4551</v>
      </c>
      <c r="G130" s="375" t="s">
        <v>2572</v>
      </c>
      <c r="H130" s="375" t="s">
        <v>3837</v>
      </c>
      <c r="I130" s="375" t="s">
        <v>3330</v>
      </c>
      <c r="J130" s="375" t="s">
        <v>4362</v>
      </c>
      <c r="K130" s="375" t="s">
        <v>4363</v>
      </c>
      <c r="L130" s="375" t="s">
        <v>3332</v>
      </c>
      <c r="M130" s="376">
        <v>8513.19</v>
      </c>
      <c r="N130" s="376">
        <v>0</v>
      </c>
      <c r="O130" s="376">
        <v>0</v>
      </c>
      <c r="P130" s="376">
        <v>8513.19</v>
      </c>
      <c r="Q130" s="376">
        <v>0</v>
      </c>
      <c r="R130" s="376">
        <v>0</v>
      </c>
      <c r="S130" s="376">
        <v>0</v>
      </c>
      <c r="T130" s="376">
        <v>0</v>
      </c>
      <c r="U130" s="376">
        <v>0</v>
      </c>
      <c r="V130" s="376">
        <v>0</v>
      </c>
      <c r="W130" s="376">
        <v>0</v>
      </c>
      <c r="X130" s="376">
        <v>0</v>
      </c>
      <c r="Y130" s="376">
        <v>8513.19</v>
      </c>
      <c r="Z130" s="376">
        <v>8626.6740000000009</v>
      </c>
      <c r="AA130" s="377">
        <v>1</v>
      </c>
      <c r="AB130" s="378">
        <v>0</v>
      </c>
      <c r="AC130" s="378">
        <v>0</v>
      </c>
      <c r="AD130" s="378">
        <v>8626.7999999999993</v>
      </c>
      <c r="AE130" s="378">
        <v>0</v>
      </c>
      <c r="AF130" s="378">
        <v>0</v>
      </c>
      <c r="AG130" s="378">
        <v>0</v>
      </c>
      <c r="AH130" s="378">
        <v>0</v>
      </c>
      <c r="AI130" s="378">
        <v>0</v>
      </c>
      <c r="AJ130" s="378">
        <v>0</v>
      </c>
      <c r="AK130" s="379">
        <v>0</v>
      </c>
    </row>
    <row r="131" spans="2:37">
      <c r="B131" s="374" t="s">
        <v>4356</v>
      </c>
      <c r="C131" s="375" t="s">
        <v>4357</v>
      </c>
      <c r="D131" s="375" t="s">
        <v>2246</v>
      </c>
      <c r="E131" s="375" t="s">
        <v>4532</v>
      </c>
      <c r="F131" s="375" t="s">
        <v>4552</v>
      </c>
      <c r="G131" s="375" t="s">
        <v>2572</v>
      </c>
      <c r="H131" s="375" t="s">
        <v>3837</v>
      </c>
      <c r="I131" s="375" t="s">
        <v>3330</v>
      </c>
      <c r="J131" s="375" t="s">
        <v>4362</v>
      </c>
      <c r="K131" s="375" t="s">
        <v>4363</v>
      </c>
      <c r="L131" s="375" t="s">
        <v>3332</v>
      </c>
      <c r="M131" s="376">
        <v>14594.04</v>
      </c>
      <c r="N131" s="376">
        <v>0</v>
      </c>
      <c r="O131" s="376">
        <v>0</v>
      </c>
      <c r="P131" s="376">
        <v>14594.04</v>
      </c>
      <c r="Q131" s="376">
        <v>0</v>
      </c>
      <c r="R131" s="376">
        <v>0</v>
      </c>
      <c r="S131" s="376">
        <v>0</v>
      </c>
      <c r="T131" s="376">
        <v>0</v>
      </c>
      <c r="U131" s="376">
        <v>0</v>
      </c>
      <c r="V131" s="376">
        <v>0</v>
      </c>
      <c r="W131" s="376">
        <v>0</v>
      </c>
      <c r="X131" s="376">
        <v>0</v>
      </c>
      <c r="Y131" s="376">
        <v>14594.04</v>
      </c>
      <c r="Z131" s="376">
        <v>14788.584000000001</v>
      </c>
      <c r="AA131" s="377">
        <v>1</v>
      </c>
      <c r="AB131" s="378">
        <v>0</v>
      </c>
      <c r="AC131" s="378">
        <v>0</v>
      </c>
      <c r="AD131" s="378">
        <v>14788.8</v>
      </c>
      <c r="AE131" s="378">
        <v>0</v>
      </c>
      <c r="AF131" s="378">
        <v>0</v>
      </c>
      <c r="AG131" s="378">
        <v>0</v>
      </c>
      <c r="AH131" s="378">
        <v>0</v>
      </c>
      <c r="AI131" s="378">
        <v>0</v>
      </c>
      <c r="AJ131" s="378">
        <v>0</v>
      </c>
      <c r="AK131" s="379">
        <v>0</v>
      </c>
    </row>
    <row r="132" spans="2:37">
      <c r="B132" s="374" t="s">
        <v>4356</v>
      </c>
      <c r="C132" s="375" t="s">
        <v>4357</v>
      </c>
      <c r="D132" s="375" t="s">
        <v>2246</v>
      </c>
      <c r="E132" s="375" t="s">
        <v>4532</v>
      </c>
      <c r="F132" s="375" t="s">
        <v>4553</v>
      </c>
      <c r="G132" s="375" t="s">
        <v>2572</v>
      </c>
      <c r="H132" s="375" t="s">
        <v>3837</v>
      </c>
      <c r="I132" s="375" t="s">
        <v>3330</v>
      </c>
      <c r="J132" s="375" t="s">
        <v>4362</v>
      </c>
      <c r="K132" s="375" t="s">
        <v>4363</v>
      </c>
      <c r="L132" s="375" t="s">
        <v>3332</v>
      </c>
      <c r="M132" s="376">
        <v>14594.04</v>
      </c>
      <c r="N132" s="376">
        <v>0</v>
      </c>
      <c r="O132" s="376">
        <v>0</v>
      </c>
      <c r="P132" s="376">
        <v>14594.04</v>
      </c>
      <c r="Q132" s="376">
        <v>0</v>
      </c>
      <c r="R132" s="376">
        <v>0</v>
      </c>
      <c r="S132" s="376">
        <v>0</v>
      </c>
      <c r="T132" s="376">
        <v>0</v>
      </c>
      <c r="U132" s="376">
        <v>0</v>
      </c>
      <c r="V132" s="376">
        <v>0</v>
      </c>
      <c r="W132" s="376">
        <v>0</v>
      </c>
      <c r="X132" s="376">
        <v>0</v>
      </c>
      <c r="Y132" s="376">
        <v>14594.04</v>
      </c>
      <c r="Z132" s="376">
        <v>14788.584000000001</v>
      </c>
      <c r="AA132" s="377">
        <v>1</v>
      </c>
      <c r="AB132" s="378">
        <v>0</v>
      </c>
      <c r="AC132" s="378">
        <v>0</v>
      </c>
      <c r="AD132" s="378">
        <v>14788.8</v>
      </c>
      <c r="AE132" s="378">
        <v>0</v>
      </c>
      <c r="AF132" s="378">
        <v>0</v>
      </c>
      <c r="AG132" s="378">
        <v>0</v>
      </c>
      <c r="AH132" s="378">
        <v>0</v>
      </c>
      <c r="AI132" s="378">
        <v>0</v>
      </c>
      <c r="AJ132" s="378">
        <v>0</v>
      </c>
      <c r="AK132" s="379">
        <v>0</v>
      </c>
    </row>
    <row r="133" spans="2:37">
      <c r="B133" s="374" t="s">
        <v>4356</v>
      </c>
      <c r="C133" s="375" t="s">
        <v>4357</v>
      </c>
      <c r="D133" s="375" t="s">
        <v>2246</v>
      </c>
      <c r="E133" s="375" t="s">
        <v>4532</v>
      </c>
      <c r="F133" s="375" t="s">
        <v>4554</v>
      </c>
      <c r="G133" s="375" t="s">
        <v>2572</v>
      </c>
      <c r="H133" s="375" t="s">
        <v>3837</v>
      </c>
      <c r="I133" s="375" t="s">
        <v>3330</v>
      </c>
      <c r="J133" s="375" t="s">
        <v>4362</v>
      </c>
      <c r="K133" s="375" t="s">
        <v>4363</v>
      </c>
      <c r="L133" s="375" t="s">
        <v>3332</v>
      </c>
      <c r="M133" s="376">
        <v>8513.19</v>
      </c>
      <c r="N133" s="376">
        <v>0</v>
      </c>
      <c r="O133" s="376">
        <v>0</v>
      </c>
      <c r="P133" s="376">
        <v>8513.19</v>
      </c>
      <c r="Q133" s="376">
        <v>0</v>
      </c>
      <c r="R133" s="376">
        <v>0</v>
      </c>
      <c r="S133" s="376">
        <v>0</v>
      </c>
      <c r="T133" s="376">
        <v>0</v>
      </c>
      <c r="U133" s="376">
        <v>0</v>
      </c>
      <c r="V133" s="376">
        <v>0</v>
      </c>
      <c r="W133" s="376">
        <v>0</v>
      </c>
      <c r="X133" s="376">
        <v>0</v>
      </c>
      <c r="Y133" s="376">
        <v>8513.19</v>
      </c>
      <c r="Z133" s="376">
        <v>8626.6740000000009</v>
      </c>
      <c r="AA133" s="377">
        <v>1</v>
      </c>
      <c r="AB133" s="378">
        <v>0</v>
      </c>
      <c r="AC133" s="378">
        <v>0</v>
      </c>
      <c r="AD133" s="378">
        <v>8626.7999999999993</v>
      </c>
      <c r="AE133" s="378">
        <v>0</v>
      </c>
      <c r="AF133" s="378">
        <v>0</v>
      </c>
      <c r="AG133" s="378">
        <v>0</v>
      </c>
      <c r="AH133" s="378">
        <v>0</v>
      </c>
      <c r="AI133" s="378">
        <v>0</v>
      </c>
      <c r="AJ133" s="378">
        <v>0</v>
      </c>
      <c r="AK133" s="379">
        <v>0</v>
      </c>
    </row>
    <row r="134" spans="2:37">
      <c r="B134" s="374" t="s">
        <v>4356</v>
      </c>
      <c r="C134" s="375" t="s">
        <v>4357</v>
      </c>
      <c r="D134" s="375" t="s">
        <v>2246</v>
      </c>
      <c r="E134" s="375" t="s">
        <v>4532</v>
      </c>
      <c r="F134" s="375" t="s">
        <v>4555</v>
      </c>
      <c r="G134" s="375" t="s">
        <v>2572</v>
      </c>
      <c r="H134" s="375" t="s">
        <v>3837</v>
      </c>
      <c r="I134" s="375" t="s">
        <v>3330</v>
      </c>
      <c r="J134" s="375" t="s">
        <v>4362</v>
      </c>
      <c r="K134" s="375" t="s">
        <v>4363</v>
      </c>
      <c r="L134" s="375" t="s">
        <v>3332</v>
      </c>
      <c r="M134" s="376">
        <v>14594.04</v>
      </c>
      <c r="N134" s="376">
        <v>0</v>
      </c>
      <c r="O134" s="376">
        <v>0</v>
      </c>
      <c r="P134" s="376">
        <v>14594.04</v>
      </c>
      <c r="Q134" s="376">
        <v>0</v>
      </c>
      <c r="R134" s="376">
        <v>0</v>
      </c>
      <c r="S134" s="376">
        <v>0</v>
      </c>
      <c r="T134" s="376">
        <v>0</v>
      </c>
      <c r="U134" s="376">
        <v>0</v>
      </c>
      <c r="V134" s="376">
        <v>0</v>
      </c>
      <c r="W134" s="376">
        <v>0</v>
      </c>
      <c r="X134" s="376">
        <v>0</v>
      </c>
      <c r="Y134" s="376">
        <v>14594.04</v>
      </c>
      <c r="Z134" s="376">
        <v>14788.584000000001</v>
      </c>
      <c r="AA134" s="377">
        <v>1</v>
      </c>
      <c r="AB134" s="378">
        <v>0</v>
      </c>
      <c r="AC134" s="378">
        <v>0</v>
      </c>
      <c r="AD134" s="378">
        <v>14788.8</v>
      </c>
      <c r="AE134" s="378">
        <v>0</v>
      </c>
      <c r="AF134" s="378">
        <v>0</v>
      </c>
      <c r="AG134" s="378">
        <v>0</v>
      </c>
      <c r="AH134" s="378">
        <v>0</v>
      </c>
      <c r="AI134" s="378">
        <v>0</v>
      </c>
      <c r="AJ134" s="378">
        <v>0</v>
      </c>
      <c r="AK134" s="379">
        <v>0</v>
      </c>
    </row>
    <row r="135" spans="2:37">
      <c r="B135" s="374" t="s">
        <v>4356</v>
      </c>
      <c r="C135" s="375" t="s">
        <v>4357</v>
      </c>
      <c r="D135" s="375" t="s">
        <v>2246</v>
      </c>
      <c r="E135" s="375" t="s">
        <v>4532</v>
      </c>
      <c r="F135" s="375" t="s">
        <v>4556</v>
      </c>
      <c r="G135" s="375" t="s">
        <v>2572</v>
      </c>
      <c r="H135" s="375" t="s">
        <v>3837</v>
      </c>
      <c r="I135" s="375" t="s">
        <v>3330</v>
      </c>
      <c r="J135" s="375" t="s">
        <v>4362</v>
      </c>
      <c r="K135" s="375" t="s">
        <v>4363</v>
      </c>
      <c r="L135" s="375" t="s">
        <v>3332</v>
      </c>
      <c r="M135" s="376">
        <v>8513.19</v>
      </c>
      <c r="N135" s="376">
        <v>0</v>
      </c>
      <c r="O135" s="376">
        <v>0</v>
      </c>
      <c r="P135" s="376">
        <v>8513.19</v>
      </c>
      <c r="Q135" s="376">
        <v>0</v>
      </c>
      <c r="R135" s="376">
        <v>0</v>
      </c>
      <c r="S135" s="376">
        <v>0</v>
      </c>
      <c r="T135" s="376">
        <v>0</v>
      </c>
      <c r="U135" s="376">
        <v>0</v>
      </c>
      <c r="V135" s="376">
        <v>0</v>
      </c>
      <c r="W135" s="376">
        <v>0</v>
      </c>
      <c r="X135" s="376">
        <v>0</v>
      </c>
      <c r="Y135" s="376">
        <v>8513.19</v>
      </c>
      <c r="Z135" s="376">
        <v>8626.6740000000009</v>
      </c>
      <c r="AA135" s="377">
        <v>1</v>
      </c>
      <c r="AB135" s="378">
        <v>0</v>
      </c>
      <c r="AC135" s="378">
        <v>0</v>
      </c>
      <c r="AD135" s="378">
        <v>8626.7999999999993</v>
      </c>
      <c r="AE135" s="378">
        <v>0</v>
      </c>
      <c r="AF135" s="378">
        <v>0</v>
      </c>
      <c r="AG135" s="378">
        <v>0</v>
      </c>
      <c r="AH135" s="378">
        <v>0</v>
      </c>
      <c r="AI135" s="378">
        <v>0</v>
      </c>
      <c r="AJ135" s="378">
        <v>0</v>
      </c>
      <c r="AK135" s="379">
        <v>0</v>
      </c>
    </row>
    <row r="136" spans="2:37">
      <c r="B136" s="374" t="s">
        <v>4356</v>
      </c>
      <c r="C136" s="375" t="s">
        <v>4357</v>
      </c>
      <c r="D136" s="375" t="s">
        <v>2246</v>
      </c>
      <c r="E136" s="375" t="s">
        <v>4532</v>
      </c>
      <c r="F136" s="375" t="s">
        <v>4557</v>
      </c>
      <c r="G136" s="375" t="s">
        <v>2572</v>
      </c>
      <c r="H136" s="375" t="s">
        <v>3837</v>
      </c>
      <c r="I136" s="375" t="s">
        <v>3330</v>
      </c>
      <c r="J136" s="375" t="s">
        <v>4362</v>
      </c>
      <c r="K136" s="375" t="s">
        <v>4363</v>
      </c>
      <c r="L136" s="375" t="s">
        <v>3332</v>
      </c>
      <c r="M136" s="376">
        <v>8513.19</v>
      </c>
      <c r="N136" s="376">
        <v>0</v>
      </c>
      <c r="O136" s="376">
        <v>0</v>
      </c>
      <c r="P136" s="376">
        <v>8513.19</v>
      </c>
      <c r="Q136" s="376">
        <v>0</v>
      </c>
      <c r="R136" s="376">
        <v>0</v>
      </c>
      <c r="S136" s="376">
        <v>0</v>
      </c>
      <c r="T136" s="376">
        <v>0</v>
      </c>
      <c r="U136" s="376">
        <v>0</v>
      </c>
      <c r="V136" s="376">
        <v>0</v>
      </c>
      <c r="W136" s="376">
        <v>0</v>
      </c>
      <c r="X136" s="376">
        <v>0</v>
      </c>
      <c r="Y136" s="376">
        <v>8513.19</v>
      </c>
      <c r="Z136" s="376">
        <v>8626.6740000000009</v>
      </c>
      <c r="AA136" s="377">
        <v>1</v>
      </c>
      <c r="AB136" s="378">
        <v>0</v>
      </c>
      <c r="AC136" s="378">
        <v>0</v>
      </c>
      <c r="AD136" s="378">
        <v>8626.7999999999993</v>
      </c>
      <c r="AE136" s="378">
        <v>0</v>
      </c>
      <c r="AF136" s="378">
        <v>0</v>
      </c>
      <c r="AG136" s="378">
        <v>0</v>
      </c>
      <c r="AH136" s="378">
        <v>0</v>
      </c>
      <c r="AI136" s="378">
        <v>0</v>
      </c>
      <c r="AJ136" s="378">
        <v>0</v>
      </c>
      <c r="AK136" s="379">
        <v>0</v>
      </c>
    </row>
    <row r="137" spans="2:37">
      <c r="B137" s="374" t="s">
        <v>4356</v>
      </c>
      <c r="C137" s="375" t="s">
        <v>4357</v>
      </c>
      <c r="D137" s="375" t="s">
        <v>2246</v>
      </c>
      <c r="E137" s="375" t="s">
        <v>4532</v>
      </c>
      <c r="F137" s="375" t="s">
        <v>4558</v>
      </c>
      <c r="G137" s="375" t="s">
        <v>2572</v>
      </c>
      <c r="H137" s="375" t="s">
        <v>3837</v>
      </c>
      <c r="I137" s="375" t="s">
        <v>3330</v>
      </c>
      <c r="J137" s="375" t="s">
        <v>4362</v>
      </c>
      <c r="K137" s="375" t="s">
        <v>4363</v>
      </c>
      <c r="L137" s="375" t="s">
        <v>3332</v>
      </c>
      <c r="M137" s="376">
        <v>8513.19</v>
      </c>
      <c r="N137" s="376">
        <v>0</v>
      </c>
      <c r="O137" s="376">
        <v>0</v>
      </c>
      <c r="P137" s="376">
        <v>8513.19</v>
      </c>
      <c r="Q137" s="376">
        <v>0</v>
      </c>
      <c r="R137" s="376">
        <v>0</v>
      </c>
      <c r="S137" s="376">
        <v>0</v>
      </c>
      <c r="T137" s="376">
        <v>0</v>
      </c>
      <c r="U137" s="376">
        <v>0</v>
      </c>
      <c r="V137" s="376">
        <v>0</v>
      </c>
      <c r="W137" s="376">
        <v>0</v>
      </c>
      <c r="X137" s="376">
        <v>0</v>
      </c>
      <c r="Y137" s="376">
        <v>8513.19</v>
      </c>
      <c r="Z137" s="376">
        <v>8626.6740000000009</v>
      </c>
      <c r="AA137" s="377">
        <v>1</v>
      </c>
      <c r="AB137" s="378">
        <v>0</v>
      </c>
      <c r="AC137" s="378">
        <v>0</v>
      </c>
      <c r="AD137" s="378">
        <v>8626.7999999999993</v>
      </c>
      <c r="AE137" s="378">
        <v>0</v>
      </c>
      <c r="AF137" s="378">
        <v>0</v>
      </c>
      <c r="AG137" s="378">
        <v>0</v>
      </c>
      <c r="AH137" s="378">
        <v>0</v>
      </c>
      <c r="AI137" s="378">
        <v>0</v>
      </c>
      <c r="AJ137" s="378">
        <v>0</v>
      </c>
      <c r="AK137" s="379">
        <v>0</v>
      </c>
    </row>
    <row r="138" spans="2:37">
      <c r="B138" s="374" t="s">
        <v>4356</v>
      </c>
      <c r="C138" s="375" t="s">
        <v>4357</v>
      </c>
      <c r="D138" s="375" t="s">
        <v>2246</v>
      </c>
      <c r="E138" s="375" t="s">
        <v>4532</v>
      </c>
      <c r="F138" s="375" t="s">
        <v>4559</v>
      </c>
      <c r="G138" s="375" t="s">
        <v>2572</v>
      </c>
      <c r="H138" s="375" t="s">
        <v>3837</v>
      </c>
      <c r="I138" s="375" t="s">
        <v>3330</v>
      </c>
      <c r="J138" s="375" t="s">
        <v>4362</v>
      </c>
      <c r="K138" s="375" t="s">
        <v>4363</v>
      </c>
      <c r="L138" s="375" t="s">
        <v>3332</v>
      </c>
      <c r="M138" s="376">
        <v>8107.8</v>
      </c>
      <c r="N138" s="376">
        <v>0</v>
      </c>
      <c r="O138" s="376">
        <v>0</v>
      </c>
      <c r="P138" s="376">
        <v>8107.8</v>
      </c>
      <c r="Q138" s="376">
        <v>0</v>
      </c>
      <c r="R138" s="376">
        <v>0</v>
      </c>
      <c r="S138" s="376">
        <v>0</v>
      </c>
      <c r="T138" s="376">
        <v>0</v>
      </c>
      <c r="U138" s="376">
        <v>0</v>
      </c>
      <c r="V138" s="376">
        <v>0</v>
      </c>
      <c r="W138" s="376">
        <v>0</v>
      </c>
      <c r="X138" s="376">
        <v>0</v>
      </c>
      <c r="Y138" s="376">
        <v>8107.8</v>
      </c>
      <c r="Z138" s="376">
        <v>8215.8799999999992</v>
      </c>
      <c r="AA138" s="377">
        <v>1</v>
      </c>
      <c r="AB138" s="378">
        <v>0</v>
      </c>
      <c r="AC138" s="378">
        <v>0</v>
      </c>
      <c r="AD138" s="378">
        <v>8216</v>
      </c>
      <c r="AE138" s="378">
        <v>0</v>
      </c>
      <c r="AF138" s="378">
        <v>0</v>
      </c>
      <c r="AG138" s="378">
        <v>0</v>
      </c>
      <c r="AH138" s="378">
        <v>0</v>
      </c>
      <c r="AI138" s="378">
        <v>0</v>
      </c>
      <c r="AJ138" s="378">
        <v>0</v>
      </c>
      <c r="AK138" s="379">
        <v>0</v>
      </c>
    </row>
    <row r="139" spans="2:37">
      <c r="B139" s="374" t="s">
        <v>4396</v>
      </c>
      <c r="C139" s="375" t="s">
        <v>4397</v>
      </c>
      <c r="D139" s="375" t="s">
        <v>2246</v>
      </c>
      <c r="E139" s="375" t="s">
        <v>4399</v>
      </c>
      <c r="F139" s="375" t="s">
        <v>4560</v>
      </c>
      <c r="G139" s="375" t="s">
        <v>4401</v>
      </c>
      <c r="H139" s="375" t="s">
        <v>4401</v>
      </c>
      <c r="I139" s="375"/>
      <c r="J139" s="375"/>
      <c r="K139" s="375"/>
      <c r="L139" s="375"/>
      <c r="M139" s="376">
        <v>1038800</v>
      </c>
      <c r="N139" s="376">
        <v>0</v>
      </c>
      <c r="O139" s="376">
        <v>0</v>
      </c>
      <c r="P139" s="376">
        <v>0</v>
      </c>
      <c r="Q139" s="376">
        <v>0</v>
      </c>
      <c r="R139" s="376">
        <v>0</v>
      </c>
      <c r="S139" s="376">
        <v>1038800</v>
      </c>
      <c r="T139" s="376">
        <v>0</v>
      </c>
      <c r="U139" s="376">
        <v>0</v>
      </c>
      <c r="V139" s="376">
        <v>0</v>
      </c>
      <c r="W139" s="376">
        <v>0</v>
      </c>
      <c r="X139" s="376">
        <v>0</v>
      </c>
      <c r="Y139" s="376">
        <v>1038800</v>
      </c>
      <c r="Z139" s="376">
        <v>1038800</v>
      </c>
      <c r="AA139" s="377">
        <v>1</v>
      </c>
      <c r="AB139" s="378">
        <v>0</v>
      </c>
      <c r="AC139" s="378">
        <v>0</v>
      </c>
      <c r="AD139" s="378">
        <v>0</v>
      </c>
      <c r="AE139" s="378">
        <v>0</v>
      </c>
      <c r="AF139" s="378">
        <v>0</v>
      </c>
      <c r="AG139" s="378">
        <v>0</v>
      </c>
      <c r="AH139" s="378">
        <v>0</v>
      </c>
      <c r="AI139" s="378">
        <v>0</v>
      </c>
      <c r="AJ139" s="378">
        <v>0</v>
      </c>
      <c r="AK139" s="379">
        <v>0</v>
      </c>
    </row>
    <row r="140" spans="2:37">
      <c r="B140" s="374" t="s">
        <v>4356</v>
      </c>
      <c r="C140" s="375" t="s">
        <v>4357</v>
      </c>
      <c r="D140" s="375" t="s">
        <v>2246</v>
      </c>
      <c r="E140" s="375" t="s">
        <v>4475</v>
      </c>
      <c r="F140" s="375" t="s">
        <v>4561</v>
      </c>
      <c r="G140" s="375" t="s">
        <v>425</v>
      </c>
      <c r="H140" s="375" t="s">
        <v>3465</v>
      </c>
      <c r="I140" s="375" t="s">
        <v>3330</v>
      </c>
      <c r="J140" s="375" t="s">
        <v>4362</v>
      </c>
      <c r="K140" s="375" t="s">
        <v>4363</v>
      </c>
      <c r="L140" s="375" t="s">
        <v>3332</v>
      </c>
      <c r="M140" s="376">
        <v>14426.424000000001</v>
      </c>
      <c r="N140" s="376">
        <v>0</v>
      </c>
      <c r="O140" s="376">
        <v>0</v>
      </c>
      <c r="P140" s="376">
        <v>14426.424000000001</v>
      </c>
      <c r="Q140" s="376">
        <v>0</v>
      </c>
      <c r="R140" s="376">
        <v>0</v>
      </c>
      <c r="S140" s="376">
        <v>0</v>
      </c>
      <c r="T140" s="376">
        <v>0</v>
      </c>
      <c r="U140" s="376">
        <v>0</v>
      </c>
      <c r="V140" s="376">
        <v>0</v>
      </c>
      <c r="W140" s="376">
        <v>0</v>
      </c>
      <c r="X140" s="376">
        <v>0</v>
      </c>
      <c r="Y140" s="376">
        <v>14426.424000000001</v>
      </c>
      <c r="Z140" s="376">
        <v>14788.584000000001</v>
      </c>
      <c r="AA140" s="377">
        <v>1</v>
      </c>
      <c r="AB140" s="378">
        <v>0</v>
      </c>
      <c r="AC140" s="378">
        <v>0</v>
      </c>
      <c r="AD140" s="378">
        <v>14788.8</v>
      </c>
      <c r="AE140" s="378">
        <v>0</v>
      </c>
      <c r="AF140" s="378">
        <v>0</v>
      </c>
      <c r="AG140" s="378">
        <v>0</v>
      </c>
      <c r="AH140" s="378">
        <v>0</v>
      </c>
      <c r="AI140" s="378">
        <v>0</v>
      </c>
      <c r="AJ140" s="378">
        <v>0</v>
      </c>
      <c r="AK140" s="379">
        <v>0</v>
      </c>
    </row>
    <row r="141" spans="2:37">
      <c r="B141" s="374" t="s">
        <v>4356</v>
      </c>
      <c r="C141" s="375" t="s">
        <v>4357</v>
      </c>
      <c r="D141" s="375" t="s">
        <v>2246</v>
      </c>
      <c r="E141" s="375" t="s">
        <v>4532</v>
      </c>
      <c r="F141" s="375" t="s">
        <v>4562</v>
      </c>
      <c r="G141" s="375" t="s">
        <v>2572</v>
      </c>
      <c r="H141" s="375" t="s">
        <v>3837</v>
      </c>
      <c r="I141" s="375" t="s">
        <v>3330</v>
      </c>
      <c r="J141" s="375" t="s">
        <v>4362</v>
      </c>
      <c r="K141" s="375" t="s">
        <v>4363</v>
      </c>
      <c r="L141" s="375" t="s">
        <v>3332</v>
      </c>
      <c r="M141" s="376">
        <v>8513.19</v>
      </c>
      <c r="N141" s="376">
        <v>0</v>
      </c>
      <c r="O141" s="376">
        <v>0</v>
      </c>
      <c r="P141" s="376">
        <v>8513.19</v>
      </c>
      <c r="Q141" s="376">
        <v>0</v>
      </c>
      <c r="R141" s="376">
        <v>0</v>
      </c>
      <c r="S141" s="376">
        <v>0</v>
      </c>
      <c r="T141" s="376">
        <v>0</v>
      </c>
      <c r="U141" s="376">
        <v>0</v>
      </c>
      <c r="V141" s="376">
        <v>0</v>
      </c>
      <c r="W141" s="376">
        <v>0</v>
      </c>
      <c r="X141" s="376">
        <v>0</v>
      </c>
      <c r="Y141" s="376">
        <v>8513.19</v>
      </c>
      <c r="Z141" s="376">
        <v>8626.6740000000009</v>
      </c>
      <c r="AA141" s="377">
        <v>1</v>
      </c>
      <c r="AB141" s="378">
        <v>0</v>
      </c>
      <c r="AC141" s="378">
        <v>0</v>
      </c>
      <c r="AD141" s="378">
        <v>8626.7999999999993</v>
      </c>
      <c r="AE141" s="378">
        <v>0</v>
      </c>
      <c r="AF141" s="378">
        <v>0</v>
      </c>
      <c r="AG141" s="378">
        <v>0</v>
      </c>
      <c r="AH141" s="378">
        <v>0</v>
      </c>
      <c r="AI141" s="378">
        <v>0</v>
      </c>
      <c r="AJ141" s="378">
        <v>0</v>
      </c>
      <c r="AK141" s="379">
        <v>0</v>
      </c>
    </row>
    <row r="142" spans="2:37">
      <c r="B142" s="374" t="s">
        <v>4356</v>
      </c>
      <c r="C142" s="375" t="s">
        <v>4357</v>
      </c>
      <c r="D142" s="375" t="s">
        <v>2246</v>
      </c>
      <c r="E142" s="375" t="s">
        <v>4532</v>
      </c>
      <c r="F142" s="375" t="s">
        <v>4563</v>
      </c>
      <c r="G142" s="375" t="s">
        <v>2572</v>
      </c>
      <c r="H142" s="375" t="s">
        <v>3837</v>
      </c>
      <c r="I142" s="375" t="s">
        <v>3330</v>
      </c>
      <c r="J142" s="375" t="s">
        <v>4362</v>
      </c>
      <c r="K142" s="375" t="s">
        <v>4363</v>
      </c>
      <c r="L142" s="375" t="s">
        <v>3332</v>
      </c>
      <c r="M142" s="376">
        <v>14594.04</v>
      </c>
      <c r="N142" s="376">
        <v>0</v>
      </c>
      <c r="O142" s="376">
        <v>0</v>
      </c>
      <c r="P142" s="376">
        <v>14594.04</v>
      </c>
      <c r="Q142" s="376">
        <v>0</v>
      </c>
      <c r="R142" s="376">
        <v>0</v>
      </c>
      <c r="S142" s="376">
        <v>0</v>
      </c>
      <c r="T142" s="376">
        <v>0</v>
      </c>
      <c r="U142" s="376">
        <v>0</v>
      </c>
      <c r="V142" s="376">
        <v>0</v>
      </c>
      <c r="W142" s="376">
        <v>0</v>
      </c>
      <c r="X142" s="376">
        <v>0</v>
      </c>
      <c r="Y142" s="376">
        <v>14594.04</v>
      </c>
      <c r="Z142" s="376">
        <v>14788.584000000001</v>
      </c>
      <c r="AA142" s="377">
        <v>1</v>
      </c>
      <c r="AB142" s="378">
        <v>0</v>
      </c>
      <c r="AC142" s="378">
        <v>0</v>
      </c>
      <c r="AD142" s="378">
        <v>14788.8</v>
      </c>
      <c r="AE142" s="378">
        <v>0</v>
      </c>
      <c r="AF142" s="378">
        <v>0</v>
      </c>
      <c r="AG142" s="378">
        <v>0</v>
      </c>
      <c r="AH142" s="378">
        <v>0</v>
      </c>
      <c r="AI142" s="378">
        <v>0</v>
      </c>
      <c r="AJ142" s="378">
        <v>0</v>
      </c>
      <c r="AK142" s="379">
        <v>0</v>
      </c>
    </row>
    <row r="143" spans="2:37">
      <c r="B143" s="374" t="s">
        <v>4356</v>
      </c>
      <c r="C143" s="375" t="s">
        <v>4357</v>
      </c>
      <c r="D143" s="375" t="s">
        <v>2246</v>
      </c>
      <c r="E143" s="375" t="s">
        <v>4532</v>
      </c>
      <c r="F143" s="375" t="s">
        <v>4564</v>
      </c>
      <c r="G143" s="375" t="s">
        <v>2572</v>
      </c>
      <c r="H143" s="375" t="s">
        <v>3837</v>
      </c>
      <c r="I143" s="375" t="s">
        <v>3330</v>
      </c>
      <c r="J143" s="375" t="s">
        <v>4362</v>
      </c>
      <c r="K143" s="375" t="s">
        <v>4363</v>
      </c>
      <c r="L143" s="375" t="s">
        <v>3332</v>
      </c>
      <c r="M143" s="376">
        <v>14188.65</v>
      </c>
      <c r="N143" s="376">
        <v>0</v>
      </c>
      <c r="O143" s="376">
        <v>0</v>
      </c>
      <c r="P143" s="376">
        <v>14188.65</v>
      </c>
      <c r="Q143" s="376">
        <v>0</v>
      </c>
      <c r="R143" s="376">
        <v>0</v>
      </c>
      <c r="S143" s="376">
        <v>0</v>
      </c>
      <c r="T143" s="376">
        <v>0</v>
      </c>
      <c r="U143" s="376">
        <v>0</v>
      </c>
      <c r="V143" s="376">
        <v>0</v>
      </c>
      <c r="W143" s="376">
        <v>0</v>
      </c>
      <c r="X143" s="376">
        <v>0</v>
      </c>
      <c r="Y143" s="376">
        <v>14188.65</v>
      </c>
      <c r="Z143" s="376">
        <v>14377.79</v>
      </c>
      <c r="AA143" s="377">
        <v>1</v>
      </c>
      <c r="AB143" s="378">
        <v>0</v>
      </c>
      <c r="AC143" s="378">
        <v>0</v>
      </c>
      <c r="AD143" s="378">
        <v>14378</v>
      </c>
      <c r="AE143" s="378">
        <v>0</v>
      </c>
      <c r="AF143" s="378">
        <v>0</v>
      </c>
      <c r="AG143" s="378">
        <v>0</v>
      </c>
      <c r="AH143" s="378">
        <v>0</v>
      </c>
      <c r="AI143" s="378">
        <v>0</v>
      </c>
      <c r="AJ143" s="378">
        <v>0</v>
      </c>
      <c r="AK143" s="379">
        <v>0</v>
      </c>
    </row>
    <row r="144" spans="2:37">
      <c r="B144" s="374" t="s">
        <v>4396</v>
      </c>
      <c r="C144" s="375" t="s">
        <v>4565</v>
      </c>
      <c r="D144" s="375" t="s">
        <v>2246</v>
      </c>
      <c r="E144" s="375" t="s">
        <v>4399</v>
      </c>
      <c r="F144" s="375" t="s">
        <v>4566</v>
      </c>
      <c r="G144" s="375" t="s">
        <v>4401</v>
      </c>
      <c r="H144" s="375" t="s">
        <v>4401</v>
      </c>
      <c r="I144" s="375"/>
      <c r="J144" s="375"/>
      <c r="K144" s="375"/>
      <c r="L144" s="375"/>
      <c r="M144" s="376">
        <v>5099568.5</v>
      </c>
      <c r="N144" s="376">
        <v>0</v>
      </c>
      <c r="O144" s="376">
        <v>0</v>
      </c>
      <c r="P144" s="376">
        <v>0</v>
      </c>
      <c r="Q144" s="376">
        <v>0</v>
      </c>
      <c r="R144" s="376">
        <v>0</v>
      </c>
      <c r="S144" s="376">
        <v>5099568.5</v>
      </c>
      <c r="T144" s="376">
        <v>0</v>
      </c>
      <c r="U144" s="376">
        <v>0</v>
      </c>
      <c r="V144" s="376">
        <v>0</v>
      </c>
      <c r="W144" s="376">
        <v>0</v>
      </c>
      <c r="X144" s="376">
        <v>0</v>
      </c>
      <c r="Y144" s="376">
        <v>5099568.5</v>
      </c>
      <c r="Z144" s="376">
        <v>5099568.5</v>
      </c>
      <c r="AA144" s="377">
        <v>1</v>
      </c>
      <c r="AB144" s="378">
        <v>0</v>
      </c>
      <c r="AC144" s="378">
        <v>0</v>
      </c>
      <c r="AD144" s="378">
        <v>0</v>
      </c>
      <c r="AE144" s="378">
        <v>0</v>
      </c>
      <c r="AF144" s="378">
        <v>0</v>
      </c>
      <c r="AG144" s="378">
        <v>0</v>
      </c>
      <c r="AH144" s="378">
        <v>0</v>
      </c>
      <c r="AI144" s="378">
        <v>0</v>
      </c>
      <c r="AJ144" s="378">
        <v>0</v>
      </c>
      <c r="AK144" s="379">
        <v>0</v>
      </c>
    </row>
    <row r="145" spans="2:37">
      <c r="B145" s="374" t="s">
        <v>4356</v>
      </c>
      <c r="C145" s="375" t="s">
        <v>4357</v>
      </c>
      <c r="D145" s="375" t="s">
        <v>2246</v>
      </c>
      <c r="E145" s="375" t="s">
        <v>4532</v>
      </c>
      <c r="F145" s="375" t="s">
        <v>4567</v>
      </c>
      <c r="G145" s="375" t="s">
        <v>2572</v>
      </c>
      <c r="H145" s="375" t="s">
        <v>3837</v>
      </c>
      <c r="I145" s="375" t="s">
        <v>3330</v>
      </c>
      <c r="J145" s="375" t="s">
        <v>4362</v>
      </c>
      <c r="K145" s="375" t="s">
        <v>4363</v>
      </c>
      <c r="L145" s="375" t="s">
        <v>3332</v>
      </c>
      <c r="M145" s="376">
        <v>17938.5075</v>
      </c>
      <c r="N145" s="376">
        <v>0</v>
      </c>
      <c r="O145" s="376">
        <v>0</v>
      </c>
      <c r="P145" s="376">
        <v>17938.5075</v>
      </c>
      <c r="Q145" s="376">
        <v>0</v>
      </c>
      <c r="R145" s="376">
        <v>0</v>
      </c>
      <c r="S145" s="376">
        <v>0</v>
      </c>
      <c r="T145" s="376">
        <v>0</v>
      </c>
      <c r="U145" s="376">
        <v>0</v>
      </c>
      <c r="V145" s="376">
        <v>0</v>
      </c>
      <c r="W145" s="376">
        <v>0</v>
      </c>
      <c r="X145" s="376">
        <v>0</v>
      </c>
      <c r="Y145" s="376">
        <v>17938.5075</v>
      </c>
      <c r="Z145" s="376">
        <v>18177.6345</v>
      </c>
      <c r="AA145" s="377">
        <v>1</v>
      </c>
      <c r="AB145" s="378">
        <v>0</v>
      </c>
      <c r="AC145" s="378">
        <v>0</v>
      </c>
      <c r="AD145" s="378">
        <v>18177.900000000001</v>
      </c>
      <c r="AE145" s="378">
        <v>0</v>
      </c>
      <c r="AF145" s="378">
        <v>0</v>
      </c>
      <c r="AG145" s="378">
        <v>0</v>
      </c>
      <c r="AH145" s="378">
        <v>0</v>
      </c>
      <c r="AI145" s="378">
        <v>0</v>
      </c>
      <c r="AJ145" s="378">
        <v>0</v>
      </c>
      <c r="AK145" s="379">
        <v>0</v>
      </c>
    </row>
    <row r="146" spans="2:37">
      <c r="B146" s="374" t="s">
        <v>4356</v>
      </c>
      <c r="C146" s="375" t="s">
        <v>4357</v>
      </c>
      <c r="D146" s="375" t="s">
        <v>2246</v>
      </c>
      <c r="E146" s="375" t="s">
        <v>4532</v>
      </c>
      <c r="F146" s="375" t="s">
        <v>4568</v>
      </c>
      <c r="G146" s="375" t="s">
        <v>2572</v>
      </c>
      <c r="H146" s="375" t="s">
        <v>3837</v>
      </c>
      <c r="I146" s="375" t="s">
        <v>3330</v>
      </c>
      <c r="J146" s="375" t="s">
        <v>4362</v>
      </c>
      <c r="K146" s="375" t="s">
        <v>4363</v>
      </c>
      <c r="L146" s="375" t="s">
        <v>3332</v>
      </c>
      <c r="M146" s="376">
        <v>8513.19</v>
      </c>
      <c r="N146" s="376">
        <v>0</v>
      </c>
      <c r="O146" s="376">
        <v>0</v>
      </c>
      <c r="P146" s="376">
        <v>8513.19</v>
      </c>
      <c r="Q146" s="376">
        <v>0</v>
      </c>
      <c r="R146" s="376">
        <v>0</v>
      </c>
      <c r="S146" s="376">
        <v>0</v>
      </c>
      <c r="T146" s="376">
        <v>0</v>
      </c>
      <c r="U146" s="376">
        <v>0</v>
      </c>
      <c r="V146" s="376">
        <v>0</v>
      </c>
      <c r="W146" s="376">
        <v>0</v>
      </c>
      <c r="X146" s="376">
        <v>0</v>
      </c>
      <c r="Y146" s="376">
        <v>8513.19</v>
      </c>
      <c r="Z146" s="376">
        <v>8626.6740000000009</v>
      </c>
      <c r="AA146" s="377">
        <v>1</v>
      </c>
      <c r="AB146" s="378">
        <v>0</v>
      </c>
      <c r="AC146" s="378">
        <v>0</v>
      </c>
      <c r="AD146" s="378">
        <v>8626.7999999999993</v>
      </c>
      <c r="AE146" s="378">
        <v>0</v>
      </c>
      <c r="AF146" s="378">
        <v>0</v>
      </c>
      <c r="AG146" s="378">
        <v>0</v>
      </c>
      <c r="AH146" s="378">
        <v>0</v>
      </c>
      <c r="AI146" s="378">
        <v>0</v>
      </c>
      <c r="AJ146" s="378">
        <v>0</v>
      </c>
      <c r="AK146" s="379">
        <v>0</v>
      </c>
    </row>
    <row r="147" spans="2:37">
      <c r="B147" s="374" t="s">
        <v>4356</v>
      </c>
      <c r="C147" s="375" t="s">
        <v>4357</v>
      </c>
      <c r="D147" s="375" t="s">
        <v>2246</v>
      </c>
      <c r="E147" s="375" t="s">
        <v>4532</v>
      </c>
      <c r="F147" s="375" t="s">
        <v>4569</v>
      </c>
      <c r="G147" s="375" t="s">
        <v>2572</v>
      </c>
      <c r="H147" s="375" t="s">
        <v>3837</v>
      </c>
      <c r="I147" s="375" t="s">
        <v>3330</v>
      </c>
      <c r="J147" s="375" t="s">
        <v>4362</v>
      </c>
      <c r="K147" s="375" t="s">
        <v>4363</v>
      </c>
      <c r="L147" s="375" t="s">
        <v>3332</v>
      </c>
      <c r="M147" s="376">
        <v>10337.445</v>
      </c>
      <c r="N147" s="376">
        <v>0</v>
      </c>
      <c r="O147" s="376">
        <v>0</v>
      </c>
      <c r="P147" s="376">
        <v>10337.445</v>
      </c>
      <c r="Q147" s="376">
        <v>0</v>
      </c>
      <c r="R147" s="376">
        <v>0</v>
      </c>
      <c r="S147" s="376">
        <v>0</v>
      </c>
      <c r="T147" s="376">
        <v>0</v>
      </c>
      <c r="U147" s="376">
        <v>0</v>
      </c>
      <c r="V147" s="376">
        <v>0</v>
      </c>
      <c r="W147" s="376">
        <v>0</v>
      </c>
      <c r="X147" s="376">
        <v>0</v>
      </c>
      <c r="Y147" s="376">
        <v>10337.445</v>
      </c>
      <c r="Z147" s="376">
        <v>10475.246999999999</v>
      </c>
      <c r="AA147" s="377">
        <v>1</v>
      </c>
      <c r="AB147" s="378">
        <v>0</v>
      </c>
      <c r="AC147" s="378">
        <v>0</v>
      </c>
      <c r="AD147" s="378">
        <v>10475.4</v>
      </c>
      <c r="AE147" s="378">
        <v>0</v>
      </c>
      <c r="AF147" s="378">
        <v>0</v>
      </c>
      <c r="AG147" s="378">
        <v>0</v>
      </c>
      <c r="AH147" s="378">
        <v>0</v>
      </c>
      <c r="AI147" s="378">
        <v>0</v>
      </c>
      <c r="AJ147" s="378">
        <v>0</v>
      </c>
      <c r="AK147" s="379">
        <v>0</v>
      </c>
    </row>
    <row r="148" spans="2:37">
      <c r="B148" s="374" t="s">
        <v>4356</v>
      </c>
      <c r="C148" s="375" t="s">
        <v>4357</v>
      </c>
      <c r="D148" s="375" t="s">
        <v>2246</v>
      </c>
      <c r="E148" s="375" t="s">
        <v>4532</v>
      </c>
      <c r="F148" s="375" t="s">
        <v>4570</v>
      </c>
      <c r="G148" s="375" t="s">
        <v>2572</v>
      </c>
      <c r="H148" s="375" t="s">
        <v>3837</v>
      </c>
      <c r="I148" s="375" t="s">
        <v>3330</v>
      </c>
      <c r="J148" s="375" t="s">
        <v>4362</v>
      </c>
      <c r="K148" s="375" t="s">
        <v>4363</v>
      </c>
      <c r="L148" s="375" t="s">
        <v>3332</v>
      </c>
      <c r="M148" s="376">
        <v>10540.14</v>
      </c>
      <c r="N148" s="376">
        <v>0</v>
      </c>
      <c r="O148" s="376">
        <v>0</v>
      </c>
      <c r="P148" s="376">
        <v>10540.14</v>
      </c>
      <c r="Q148" s="376">
        <v>0</v>
      </c>
      <c r="R148" s="376">
        <v>0</v>
      </c>
      <c r="S148" s="376">
        <v>0</v>
      </c>
      <c r="T148" s="376">
        <v>0</v>
      </c>
      <c r="U148" s="376">
        <v>0</v>
      </c>
      <c r="V148" s="376">
        <v>0</v>
      </c>
      <c r="W148" s="376">
        <v>0</v>
      </c>
      <c r="X148" s="376">
        <v>0</v>
      </c>
      <c r="Y148" s="376">
        <v>10540.14</v>
      </c>
      <c r="Z148" s="376">
        <v>10680.644</v>
      </c>
      <c r="AA148" s="377">
        <v>1</v>
      </c>
      <c r="AB148" s="378">
        <v>0</v>
      </c>
      <c r="AC148" s="378">
        <v>0</v>
      </c>
      <c r="AD148" s="378">
        <v>10680.8</v>
      </c>
      <c r="AE148" s="378">
        <v>0</v>
      </c>
      <c r="AF148" s="378">
        <v>0</v>
      </c>
      <c r="AG148" s="378">
        <v>0</v>
      </c>
      <c r="AH148" s="378">
        <v>0</v>
      </c>
      <c r="AI148" s="378">
        <v>0</v>
      </c>
      <c r="AJ148" s="378">
        <v>0</v>
      </c>
      <c r="AK148" s="379">
        <v>0</v>
      </c>
    </row>
    <row r="149" spans="2:37">
      <c r="B149" s="374" t="s">
        <v>4356</v>
      </c>
      <c r="C149" s="375" t="s">
        <v>4357</v>
      </c>
      <c r="D149" s="375" t="s">
        <v>2246</v>
      </c>
      <c r="E149" s="375" t="s">
        <v>4532</v>
      </c>
      <c r="F149" s="375" t="s">
        <v>4571</v>
      </c>
      <c r="G149" s="375" t="s">
        <v>2572</v>
      </c>
      <c r="H149" s="375" t="s">
        <v>3837</v>
      </c>
      <c r="I149" s="375" t="s">
        <v>3330</v>
      </c>
      <c r="J149" s="375" t="s">
        <v>4362</v>
      </c>
      <c r="K149" s="375" t="s">
        <v>4363</v>
      </c>
      <c r="L149" s="375" t="s">
        <v>3332</v>
      </c>
      <c r="M149" s="376">
        <v>8513.19</v>
      </c>
      <c r="N149" s="376">
        <v>0</v>
      </c>
      <c r="O149" s="376">
        <v>0</v>
      </c>
      <c r="P149" s="376">
        <v>8513.19</v>
      </c>
      <c r="Q149" s="376">
        <v>0</v>
      </c>
      <c r="R149" s="376">
        <v>0</v>
      </c>
      <c r="S149" s="376">
        <v>0</v>
      </c>
      <c r="T149" s="376">
        <v>0</v>
      </c>
      <c r="U149" s="376">
        <v>0</v>
      </c>
      <c r="V149" s="376">
        <v>0</v>
      </c>
      <c r="W149" s="376">
        <v>0</v>
      </c>
      <c r="X149" s="376">
        <v>0</v>
      </c>
      <c r="Y149" s="376">
        <v>8513.19</v>
      </c>
      <c r="Z149" s="376">
        <v>8626.6740000000009</v>
      </c>
      <c r="AA149" s="377">
        <v>1</v>
      </c>
      <c r="AB149" s="378">
        <v>0</v>
      </c>
      <c r="AC149" s="378">
        <v>0</v>
      </c>
      <c r="AD149" s="378">
        <v>8626.7999999999993</v>
      </c>
      <c r="AE149" s="378">
        <v>0</v>
      </c>
      <c r="AF149" s="378">
        <v>0</v>
      </c>
      <c r="AG149" s="378">
        <v>0</v>
      </c>
      <c r="AH149" s="378">
        <v>0</v>
      </c>
      <c r="AI149" s="378">
        <v>0</v>
      </c>
      <c r="AJ149" s="378">
        <v>0</v>
      </c>
      <c r="AK149" s="379">
        <v>0</v>
      </c>
    </row>
    <row r="150" spans="2:37">
      <c r="B150" s="374" t="s">
        <v>4356</v>
      </c>
      <c r="C150" s="375" t="s">
        <v>4357</v>
      </c>
      <c r="D150" s="375" t="s">
        <v>2246</v>
      </c>
      <c r="E150" s="375" t="s">
        <v>4532</v>
      </c>
      <c r="F150" s="375" t="s">
        <v>4572</v>
      </c>
      <c r="G150" s="375" t="s">
        <v>2572</v>
      </c>
      <c r="H150" s="375" t="s">
        <v>3837</v>
      </c>
      <c r="I150" s="375" t="s">
        <v>3330</v>
      </c>
      <c r="J150" s="375" t="s">
        <v>4362</v>
      </c>
      <c r="K150" s="375" t="s">
        <v>4363</v>
      </c>
      <c r="L150" s="375" t="s">
        <v>3332</v>
      </c>
      <c r="M150" s="376">
        <v>8513.19</v>
      </c>
      <c r="N150" s="376">
        <v>0</v>
      </c>
      <c r="O150" s="376">
        <v>0</v>
      </c>
      <c r="P150" s="376">
        <v>8513.19</v>
      </c>
      <c r="Q150" s="376">
        <v>0</v>
      </c>
      <c r="R150" s="376">
        <v>0</v>
      </c>
      <c r="S150" s="376">
        <v>0</v>
      </c>
      <c r="T150" s="376">
        <v>0</v>
      </c>
      <c r="U150" s="376">
        <v>0</v>
      </c>
      <c r="V150" s="376">
        <v>0</v>
      </c>
      <c r="W150" s="376">
        <v>0</v>
      </c>
      <c r="X150" s="376">
        <v>0</v>
      </c>
      <c r="Y150" s="376">
        <v>8513.19</v>
      </c>
      <c r="Z150" s="376">
        <v>8626.6740000000009</v>
      </c>
      <c r="AA150" s="377">
        <v>1</v>
      </c>
      <c r="AB150" s="378">
        <v>0</v>
      </c>
      <c r="AC150" s="378">
        <v>0</v>
      </c>
      <c r="AD150" s="378">
        <v>8626.7999999999993</v>
      </c>
      <c r="AE150" s="378">
        <v>0</v>
      </c>
      <c r="AF150" s="378">
        <v>0</v>
      </c>
      <c r="AG150" s="378">
        <v>0</v>
      </c>
      <c r="AH150" s="378">
        <v>0</v>
      </c>
      <c r="AI150" s="378">
        <v>0</v>
      </c>
      <c r="AJ150" s="378">
        <v>0</v>
      </c>
      <c r="AK150" s="379">
        <v>0</v>
      </c>
    </row>
    <row r="151" spans="2:37">
      <c r="B151" s="374" t="s">
        <v>4356</v>
      </c>
      <c r="C151" s="375" t="s">
        <v>4357</v>
      </c>
      <c r="D151" s="375" t="s">
        <v>4573</v>
      </c>
      <c r="E151" s="375" t="s">
        <v>4528</v>
      </c>
      <c r="F151" s="375" t="s">
        <v>4574</v>
      </c>
      <c r="G151" s="375" t="s">
        <v>1822</v>
      </c>
      <c r="H151" s="375" t="s">
        <v>3331</v>
      </c>
      <c r="I151" s="375" t="s">
        <v>3330</v>
      </c>
      <c r="J151" s="375" t="s">
        <v>4362</v>
      </c>
      <c r="K151" s="375" t="s">
        <v>4363</v>
      </c>
      <c r="L151" s="375" t="s">
        <v>3332</v>
      </c>
      <c r="M151" s="376">
        <v>65704.322</v>
      </c>
      <c r="N151" s="376">
        <v>0</v>
      </c>
      <c r="O151" s="376">
        <v>0</v>
      </c>
      <c r="P151" s="376">
        <v>65704.322</v>
      </c>
      <c r="Q151" s="376">
        <v>0</v>
      </c>
      <c r="R151" s="376">
        <v>0</v>
      </c>
      <c r="S151" s="376">
        <v>0</v>
      </c>
      <c r="T151" s="376">
        <v>0</v>
      </c>
      <c r="U151" s="376">
        <v>0</v>
      </c>
      <c r="V151" s="376">
        <v>0</v>
      </c>
      <c r="W151" s="376">
        <v>0</v>
      </c>
      <c r="X151" s="376">
        <v>0</v>
      </c>
      <c r="Y151" s="376">
        <v>65704.322</v>
      </c>
      <c r="Z151" s="376">
        <v>66485.418000000005</v>
      </c>
      <c r="AA151" s="377">
        <v>1</v>
      </c>
      <c r="AB151" s="378">
        <v>0</v>
      </c>
      <c r="AC151" s="378">
        <v>0</v>
      </c>
      <c r="AD151" s="378">
        <v>66485.418000000005</v>
      </c>
      <c r="AE151" s="378">
        <v>0</v>
      </c>
      <c r="AF151" s="378">
        <v>0</v>
      </c>
      <c r="AG151" s="378">
        <v>0</v>
      </c>
      <c r="AH151" s="378">
        <v>0</v>
      </c>
      <c r="AI151" s="378">
        <v>0</v>
      </c>
      <c r="AJ151" s="378">
        <v>0</v>
      </c>
      <c r="AK151" s="379">
        <v>0</v>
      </c>
    </row>
    <row r="152" spans="2:37">
      <c r="B152" s="374" t="s">
        <v>4356</v>
      </c>
      <c r="C152" s="375" t="s">
        <v>4357</v>
      </c>
      <c r="D152" s="375" t="s">
        <v>4573</v>
      </c>
      <c r="E152" s="375" t="s">
        <v>4575</v>
      </c>
      <c r="F152" s="375" t="s">
        <v>4576</v>
      </c>
      <c r="G152" s="375" t="s">
        <v>1822</v>
      </c>
      <c r="H152" s="375" t="s">
        <v>3331</v>
      </c>
      <c r="I152" s="375" t="s">
        <v>3330</v>
      </c>
      <c r="J152" s="375" t="s">
        <v>4362</v>
      </c>
      <c r="K152" s="375" t="s">
        <v>4363</v>
      </c>
      <c r="L152" s="375" t="s">
        <v>3332</v>
      </c>
      <c r="M152" s="376">
        <v>88080.975000000006</v>
      </c>
      <c r="N152" s="376">
        <v>0</v>
      </c>
      <c r="O152" s="376">
        <v>0</v>
      </c>
      <c r="P152" s="376">
        <v>88080.975000000006</v>
      </c>
      <c r="Q152" s="376">
        <v>0</v>
      </c>
      <c r="R152" s="376">
        <v>0</v>
      </c>
      <c r="S152" s="376">
        <v>0</v>
      </c>
      <c r="T152" s="376">
        <v>0</v>
      </c>
      <c r="U152" s="376">
        <v>0</v>
      </c>
      <c r="V152" s="376">
        <v>0</v>
      </c>
      <c r="W152" s="376">
        <v>0</v>
      </c>
      <c r="X152" s="376">
        <v>0</v>
      </c>
      <c r="Y152" s="376">
        <v>88080.975000000006</v>
      </c>
      <c r="Z152" s="376">
        <v>88715.205000000002</v>
      </c>
      <c r="AA152" s="377">
        <v>1</v>
      </c>
      <c r="AB152" s="378">
        <v>0</v>
      </c>
      <c r="AC152" s="378">
        <v>0</v>
      </c>
      <c r="AD152" s="378">
        <v>88715.205000000002</v>
      </c>
      <c r="AE152" s="378">
        <v>0</v>
      </c>
      <c r="AF152" s="378">
        <v>0</v>
      </c>
      <c r="AG152" s="378">
        <v>0</v>
      </c>
      <c r="AH152" s="378">
        <v>0</v>
      </c>
      <c r="AI152" s="378">
        <v>0</v>
      </c>
      <c r="AJ152" s="378">
        <v>0</v>
      </c>
      <c r="AK152" s="379">
        <v>0</v>
      </c>
    </row>
    <row r="153" spans="2:37">
      <c r="B153" s="374" t="s">
        <v>4356</v>
      </c>
      <c r="C153" s="375" t="s">
        <v>4357</v>
      </c>
      <c r="D153" s="375" t="s">
        <v>4573</v>
      </c>
      <c r="E153" s="375" t="s">
        <v>4463</v>
      </c>
      <c r="F153" s="375" t="s">
        <v>4577</v>
      </c>
      <c r="G153" s="375" t="s">
        <v>1822</v>
      </c>
      <c r="H153" s="375" t="s">
        <v>3331</v>
      </c>
      <c r="I153" s="375" t="s">
        <v>3330</v>
      </c>
      <c r="J153" s="375" t="s">
        <v>4362</v>
      </c>
      <c r="K153" s="375" t="s">
        <v>4363</v>
      </c>
      <c r="L153" s="375" t="s">
        <v>3332</v>
      </c>
      <c r="M153" s="376">
        <v>30213</v>
      </c>
      <c r="N153" s="376">
        <v>0</v>
      </c>
      <c r="O153" s="376">
        <v>0</v>
      </c>
      <c r="P153" s="376">
        <v>30213</v>
      </c>
      <c r="Q153" s="376">
        <v>0</v>
      </c>
      <c r="R153" s="376">
        <v>0</v>
      </c>
      <c r="S153" s="376">
        <v>0</v>
      </c>
      <c r="T153" s="376">
        <v>0</v>
      </c>
      <c r="U153" s="376">
        <v>0</v>
      </c>
      <c r="V153" s="376">
        <v>0</v>
      </c>
      <c r="W153" s="376">
        <v>0</v>
      </c>
      <c r="X153" s="376">
        <v>0</v>
      </c>
      <c r="Y153" s="376">
        <v>30213</v>
      </c>
      <c r="Z153" s="376">
        <v>30591.45</v>
      </c>
      <c r="AA153" s="377">
        <v>1</v>
      </c>
      <c r="AB153" s="378">
        <v>0</v>
      </c>
      <c r="AC153" s="378">
        <v>0</v>
      </c>
      <c r="AD153" s="378">
        <v>30591.45</v>
      </c>
      <c r="AE153" s="378">
        <v>0</v>
      </c>
      <c r="AF153" s="378">
        <v>0</v>
      </c>
      <c r="AG153" s="378">
        <v>0</v>
      </c>
      <c r="AH153" s="378">
        <v>0</v>
      </c>
      <c r="AI153" s="378">
        <v>0</v>
      </c>
      <c r="AJ153" s="378">
        <v>0</v>
      </c>
      <c r="AK153" s="379">
        <v>0</v>
      </c>
    </row>
    <row r="154" spans="2:37">
      <c r="B154" s="374" t="s">
        <v>4356</v>
      </c>
      <c r="C154" s="375" t="s">
        <v>4357</v>
      </c>
      <c r="D154" s="375" t="s">
        <v>4573</v>
      </c>
      <c r="E154" s="375" t="s">
        <v>4514</v>
      </c>
      <c r="F154" s="375" t="s">
        <v>4578</v>
      </c>
      <c r="G154" s="375" t="s">
        <v>1822</v>
      </c>
      <c r="H154" s="375" t="s">
        <v>3331</v>
      </c>
      <c r="I154" s="375" t="s">
        <v>3330</v>
      </c>
      <c r="J154" s="375" t="s">
        <v>4362</v>
      </c>
      <c r="K154" s="375" t="s">
        <v>4363</v>
      </c>
      <c r="L154" s="375" t="s">
        <v>3332</v>
      </c>
      <c r="M154" s="376">
        <v>74874.31</v>
      </c>
      <c r="N154" s="376">
        <v>0</v>
      </c>
      <c r="O154" s="376">
        <v>0</v>
      </c>
      <c r="P154" s="376">
        <v>74874.31</v>
      </c>
      <c r="Q154" s="376">
        <v>0</v>
      </c>
      <c r="R154" s="376">
        <v>0</v>
      </c>
      <c r="S154" s="376">
        <v>0</v>
      </c>
      <c r="T154" s="376">
        <v>0</v>
      </c>
      <c r="U154" s="376">
        <v>0</v>
      </c>
      <c r="V154" s="376">
        <v>0</v>
      </c>
      <c r="W154" s="376">
        <v>0</v>
      </c>
      <c r="X154" s="376">
        <v>0</v>
      </c>
      <c r="Y154" s="376">
        <v>74874.31</v>
      </c>
      <c r="Z154" s="376">
        <v>75458.91</v>
      </c>
      <c r="AA154" s="377">
        <v>1</v>
      </c>
      <c r="AB154" s="378">
        <v>0</v>
      </c>
      <c r="AC154" s="378">
        <v>0</v>
      </c>
      <c r="AD154" s="378">
        <v>75458.91</v>
      </c>
      <c r="AE154" s="378">
        <v>0</v>
      </c>
      <c r="AF154" s="378">
        <v>0</v>
      </c>
      <c r="AG154" s="378">
        <v>0</v>
      </c>
      <c r="AH154" s="378">
        <v>0</v>
      </c>
      <c r="AI154" s="378">
        <v>0</v>
      </c>
      <c r="AJ154" s="378">
        <v>0</v>
      </c>
      <c r="AK154" s="379">
        <v>0</v>
      </c>
    </row>
    <row r="155" spans="2:37">
      <c r="B155" s="374" t="s">
        <v>4356</v>
      </c>
      <c r="C155" s="375" t="s">
        <v>4357</v>
      </c>
      <c r="D155" s="375" t="s">
        <v>4573</v>
      </c>
      <c r="E155" s="375" t="s">
        <v>4463</v>
      </c>
      <c r="F155" s="375" t="s">
        <v>4579</v>
      </c>
      <c r="G155" s="375" t="s">
        <v>1822</v>
      </c>
      <c r="H155" s="375" t="s">
        <v>3331</v>
      </c>
      <c r="I155" s="375" t="s">
        <v>3330</v>
      </c>
      <c r="J155" s="375" t="s">
        <v>4362</v>
      </c>
      <c r="K155" s="375" t="s">
        <v>4363</v>
      </c>
      <c r="L155" s="375" t="s">
        <v>3332</v>
      </c>
      <c r="M155" s="376">
        <v>131930.1</v>
      </c>
      <c r="N155" s="376">
        <v>0</v>
      </c>
      <c r="O155" s="376">
        <v>0</v>
      </c>
      <c r="P155" s="376">
        <v>131930.1</v>
      </c>
      <c r="Q155" s="376">
        <v>0</v>
      </c>
      <c r="R155" s="376">
        <v>0</v>
      </c>
      <c r="S155" s="376">
        <v>0</v>
      </c>
      <c r="T155" s="376">
        <v>0</v>
      </c>
      <c r="U155" s="376">
        <v>0</v>
      </c>
      <c r="V155" s="376">
        <v>0</v>
      </c>
      <c r="W155" s="376">
        <v>0</v>
      </c>
      <c r="X155" s="376">
        <v>0</v>
      </c>
      <c r="Y155" s="376">
        <v>131930.1</v>
      </c>
      <c r="Z155" s="376">
        <v>133582.66500000001</v>
      </c>
      <c r="AA155" s="377">
        <v>1</v>
      </c>
      <c r="AB155" s="378">
        <v>0</v>
      </c>
      <c r="AC155" s="378">
        <v>0</v>
      </c>
      <c r="AD155" s="378">
        <v>133582.66500000001</v>
      </c>
      <c r="AE155" s="378">
        <v>0</v>
      </c>
      <c r="AF155" s="378">
        <v>0</v>
      </c>
      <c r="AG155" s="378">
        <v>0</v>
      </c>
      <c r="AH155" s="378">
        <v>0</v>
      </c>
      <c r="AI155" s="378">
        <v>0</v>
      </c>
      <c r="AJ155" s="378">
        <v>0</v>
      </c>
      <c r="AK155" s="379">
        <v>0</v>
      </c>
    </row>
    <row r="156" spans="2:37">
      <c r="B156" s="374" t="s">
        <v>4356</v>
      </c>
      <c r="C156" s="375" t="s">
        <v>4357</v>
      </c>
      <c r="D156" s="375" t="s">
        <v>2261</v>
      </c>
      <c r="E156" s="375" t="s">
        <v>4580</v>
      </c>
      <c r="F156" s="375" t="s">
        <v>4581</v>
      </c>
      <c r="G156" s="375" t="s">
        <v>391</v>
      </c>
      <c r="H156" s="375" t="s">
        <v>4361</v>
      </c>
      <c r="I156" s="375" t="s">
        <v>3330</v>
      </c>
      <c r="J156" s="375" t="s">
        <v>4362</v>
      </c>
      <c r="K156" s="375" t="s">
        <v>4363</v>
      </c>
      <c r="L156" s="375" t="s">
        <v>3332</v>
      </c>
      <c r="M156" s="376">
        <v>3324.34</v>
      </c>
      <c r="N156" s="376">
        <v>0</v>
      </c>
      <c r="O156" s="376">
        <v>0</v>
      </c>
      <c r="P156" s="376"/>
      <c r="Q156" s="376">
        <v>3324.34</v>
      </c>
      <c r="R156" s="376">
        <v>0</v>
      </c>
      <c r="S156" s="376">
        <v>0</v>
      </c>
      <c r="T156" s="376">
        <v>0</v>
      </c>
      <c r="U156" s="376">
        <v>0</v>
      </c>
      <c r="V156" s="376">
        <v>0</v>
      </c>
      <c r="W156" s="376">
        <v>0</v>
      </c>
      <c r="X156" s="376">
        <v>0</v>
      </c>
      <c r="Y156" s="376">
        <v>3324.34</v>
      </c>
      <c r="Z156" s="376">
        <v>4045.1</v>
      </c>
      <c r="AA156" s="377">
        <v>1</v>
      </c>
      <c r="AB156" s="378">
        <v>0</v>
      </c>
      <c r="AC156" s="378">
        <v>0</v>
      </c>
      <c r="AD156" s="378"/>
      <c r="AE156" s="378">
        <v>4045.1</v>
      </c>
      <c r="AF156" s="378">
        <v>0</v>
      </c>
      <c r="AG156" s="378">
        <v>0</v>
      </c>
      <c r="AH156" s="378">
        <v>0</v>
      </c>
      <c r="AI156" s="378">
        <v>0</v>
      </c>
      <c r="AJ156" s="378">
        <v>0</v>
      </c>
      <c r="AK156" s="379">
        <v>0</v>
      </c>
    </row>
    <row r="157" spans="2:37">
      <c r="B157" s="374" t="s">
        <v>4356</v>
      </c>
      <c r="C157" s="375" t="s">
        <v>4366</v>
      </c>
      <c r="D157" s="375" t="s">
        <v>2261</v>
      </c>
      <c r="E157" s="375" t="s">
        <v>4582</v>
      </c>
      <c r="F157" s="375" t="s">
        <v>4583</v>
      </c>
      <c r="G157" s="375" t="s">
        <v>391</v>
      </c>
      <c r="H157" s="375" t="s">
        <v>4361</v>
      </c>
      <c r="I157" s="375" t="s">
        <v>3330</v>
      </c>
      <c r="J157" s="375" t="s">
        <v>4362</v>
      </c>
      <c r="K157" s="375" t="s">
        <v>4363</v>
      </c>
      <c r="L157" s="375" t="s">
        <v>3332</v>
      </c>
      <c r="M157" s="376">
        <v>18338.134999999998</v>
      </c>
      <c r="N157" s="376">
        <v>18338.134999999998</v>
      </c>
      <c r="O157" s="376">
        <v>0</v>
      </c>
      <c r="P157" s="376"/>
      <c r="Q157" s="376">
        <v>0</v>
      </c>
      <c r="R157" s="376">
        <v>0</v>
      </c>
      <c r="S157" s="376">
        <v>0</v>
      </c>
      <c r="T157" s="376">
        <v>2934.1016</v>
      </c>
      <c r="U157" s="376">
        <v>0</v>
      </c>
      <c r="V157" s="376">
        <v>0</v>
      </c>
      <c r="W157" s="376">
        <v>0</v>
      </c>
      <c r="X157" s="376">
        <v>0</v>
      </c>
      <c r="Y157" s="376">
        <v>21272.2366</v>
      </c>
      <c r="Z157" s="376">
        <v>22288.501</v>
      </c>
      <c r="AA157" s="377">
        <v>1</v>
      </c>
      <c r="AB157" s="378">
        <v>19214.224999999999</v>
      </c>
      <c r="AC157" s="378">
        <v>0</v>
      </c>
      <c r="AD157" s="378"/>
      <c r="AE157" s="378">
        <v>0</v>
      </c>
      <c r="AF157" s="378">
        <v>0</v>
      </c>
      <c r="AG157" s="378">
        <v>0</v>
      </c>
      <c r="AH157" s="378">
        <v>3074.2759999999998</v>
      </c>
      <c r="AI157" s="378">
        <v>0</v>
      </c>
      <c r="AJ157" s="378">
        <v>0</v>
      </c>
      <c r="AK157" s="379">
        <v>0</v>
      </c>
    </row>
    <row r="158" spans="2:37">
      <c r="B158" s="374" t="s">
        <v>4356</v>
      </c>
      <c r="C158" s="375" t="s">
        <v>4357</v>
      </c>
      <c r="D158" s="375" t="s">
        <v>2261</v>
      </c>
      <c r="E158" s="375" t="s">
        <v>4580</v>
      </c>
      <c r="F158" s="375" t="s">
        <v>4584</v>
      </c>
      <c r="G158" s="375" t="s">
        <v>391</v>
      </c>
      <c r="H158" s="375" t="s">
        <v>4361</v>
      </c>
      <c r="I158" s="375" t="s">
        <v>3330</v>
      </c>
      <c r="J158" s="375" t="s">
        <v>4362</v>
      </c>
      <c r="K158" s="375" t="s">
        <v>4363</v>
      </c>
      <c r="L158" s="375" t="s">
        <v>3332</v>
      </c>
      <c r="M158" s="376">
        <v>3324.34</v>
      </c>
      <c r="N158" s="376">
        <v>0</v>
      </c>
      <c r="O158" s="376">
        <v>0</v>
      </c>
      <c r="P158" s="376"/>
      <c r="Q158" s="376">
        <v>3324.34</v>
      </c>
      <c r="R158" s="376">
        <v>0</v>
      </c>
      <c r="S158" s="376">
        <v>0</v>
      </c>
      <c r="T158" s="376">
        <v>0</v>
      </c>
      <c r="U158" s="376">
        <v>0</v>
      </c>
      <c r="V158" s="376">
        <v>0</v>
      </c>
      <c r="W158" s="376">
        <v>0</v>
      </c>
      <c r="X158" s="376">
        <v>0</v>
      </c>
      <c r="Y158" s="376">
        <v>3324.34</v>
      </c>
      <c r="Z158" s="376">
        <v>4045.1</v>
      </c>
      <c r="AA158" s="377">
        <v>1</v>
      </c>
      <c r="AB158" s="378">
        <v>0</v>
      </c>
      <c r="AC158" s="378">
        <v>0</v>
      </c>
      <c r="AD158" s="378"/>
      <c r="AE158" s="378">
        <v>4045.1</v>
      </c>
      <c r="AF158" s="378">
        <v>0</v>
      </c>
      <c r="AG158" s="378">
        <v>0</v>
      </c>
      <c r="AH158" s="378">
        <v>0</v>
      </c>
      <c r="AI158" s="378">
        <v>0</v>
      </c>
      <c r="AJ158" s="378">
        <v>0</v>
      </c>
      <c r="AK158" s="379">
        <v>0</v>
      </c>
    </row>
    <row r="159" spans="2:37">
      <c r="B159" s="374" t="s">
        <v>4356</v>
      </c>
      <c r="C159" s="375" t="s">
        <v>4357</v>
      </c>
      <c r="D159" s="375" t="s">
        <v>2261</v>
      </c>
      <c r="E159" s="375" t="s">
        <v>4438</v>
      </c>
      <c r="F159" s="375" t="s">
        <v>4585</v>
      </c>
      <c r="G159" s="375" t="s">
        <v>391</v>
      </c>
      <c r="H159" s="375" t="s">
        <v>4361</v>
      </c>
      <c r="I159" s="375" t="s">
        <v>3330</v>
      </c>
      <c r="J159" s="375" t="s">
        <v>4362</v>
      </c>
      <c r="K159" s="375" t="s">
        <v>4363</v>
      </c>
      <c r="L159" s="375" t="s">
        <v>3332</v>
      </c>
      <c r="M159" s="376">
        <v>89316.92</v>
      </c>
      <c r="N159" s="376">
        <v>0</v>
      </c>
      <c r="O159" s="376">
        <v>0</v>
      </c>
      <c r="P159" s="376">
        <v>89316.92</v>
      </c>
      <c r="Q159" s="376">
        <v>0</v>
      </c>
      <c r="R159" s="376">
        <v>0</v>
      </c>
      <c r="S159" s="376">
        <v>0</v>
      </c>
      <c r="T159" s="376">
        <v>0</v>
      </c>
      <c r="U159" s="376">
        <v>0</v>
      </c>
      <c r="V159" s="376">
        <v>0</v>
      </c>
      <c r="W159" s="376">
        <v>0</v>
      </c>
      <c r="X159" s="376">
        <v>0</v>
      </c>
      <c r="Y159" s="376">
        <v>89316.92</v>
      </c>
      <c r="Z159" s="376">
        <v>88992.2</v>
      </c>
      <c r="AA159" s="377">
        <v>1</v>
      </c>
      <c r="AB159" s="378">
        <v>0</v>
      </c>
      <c r="AC159" s="378">
        <v>0</v>
      </c>
      <c r="AD159" s="378">
        <v>91080.88</v>
      </c>
      <c r="AE159" s="378">
        <v>0</v>
      </c>
      <c r="AF159" s="378">
        <v>0</v>
      </c>
      <c r="AG159" s="378">
        <v>0</v>
      </c>
      <c r="AH159" s="378">
        <v>0</v>
      </c>
      <c r="AI159" s="378">
        <v>0</v>
      </c>
      <c r="AJ159" s="378">
        <v>0</v>
      </c>
      <c r="AK159" s="379">
        <v>0</v>
      </c>
    </row>
    <row r="160" spans="2:37">
      <c r="B160" s="374" t="s">
        <v>4356</v>
      </c>
      <c r="C160" s="375" t="s">
        <v>4357</v>
      </c>
      <c r="D160" s="375" t="s">
        <v>2261</v>
      </c>
      <c r="E160" s="375" t="s">
        <v>4412</v>
      </c>
      <c r="F160" s="375" t="s">
        <v>4586</v>
      </c>
      <c r="G160" s="375" t="s">
        <v>391</v>
      </c>
      <c r="H160" s="375" t="s">
        <v>4361</v>
      </c>
      <c r="I160" s="375" t="s">
        <v>3330</v>
      </c>
      <c r="J160" s="375" t="s">
        <v>4362</v>
      </c>
      <c r="K160" s="375" t="s">
        <v>4363</v>
      </c>
      <c r="L160" s="375" t="s">
        <v>3332</v>
      </c>
      <c r="M160" s="376">
        <v>89360.92</v>
      </c>
      <c r="N160" s="376">
        <v>0</v>
      </c>
      <c r="O160" s="376">
        <v>0</v>
      </c>
      <c r="P160" s="376">
        <v>89360.92</v>
      </c>
      <c r="Q160" s="376">
        <v>0</v>
      </c>
      <c r="R160" s="376">
        <v>0</v>
      </c>
      <c r="S160" s="376">
        <v>0</v>
      </c>
      <c r="T160" s="376">
        <v>0</v>
      </c>
      <c r="U160" s="376">
        <v>0</v>
      </c>
      <c r="V160" s="376">
        <v>0</v>
      </c>
      <c r="W160" s="376">
        <v>0</v>
      </c>
      <c r="X160" s="376">
        <v>0</v>
      </c>
      <c r="Y160" s="376">
        <v>89360.92</v>
      </c>
      <c r="Z160" s="376">
        <v>88992.2</v>
      </c>
      <c r="AA160" s="377">
        <v>1</v>
      </c>
      <c r="AB160" s="378">
        <v>0</v>
      </c>
      <c r="AC160" s="378">
        <v>0</v>
      </c>
      <c r="AD160" s="378">
        <v>91080.88</v>
      </c>
      <c r="AE160" s="378">
        <v>0</v>
      </c>
      <c r="AF160" s="378">
        <v>0</v>
      </c>
      <c r="AG160" s="378">
        <v>0</v>
      </c>
      <c r="AH160" s="378">
        <v>0</v>
      </c>
      <c r="AI160" s="378">
        <v>0</v>
      </c>
      <c r="AJ160" s="378">
        <v>0</v>
      </c>
      <c r="AK160" s="379">
        <v>0</v>
      </c>
    </row>
    <row r="161" spans="2:37">
      <c r="B161" s="374" t="s">
        <v>4356</v>
      </c>
      <c r="C161" s="375" t="s">
        <v>4357</v>
      </c>
      <c r="D161" s="375" t="s">
        <v>2261</v>
      </c>
      <c r="E161" s="375" t="s">
        <v>4431</v>
      </c>
      <c r="F161" s="375" t="s">
        <v>4587</v>
      </c>
      <c r="G161" s="375" t="s">
        <v>391</v>
      </c>
      <c r="H161" s="375" t="s">
        <v>4361</v>
      </c>
      <c r="I161" s="375" t="s">
        <v>3330</v>
      </c>
      <c r="J161" s="375" t="s">
        <v>4362</v>
      </c>
      <c r="K161" s="375" t="s">
        <v>4363</v>
      </c>
      <c r="L161" s="375" t="s">
        <v>3332</v>
      </c>
      <c r="M161" s="376">
        <v>108163.125</v>
      </c>
      <c r="N161" s="376">
        <v>0</v>
      </c>
      <c r="O161" s="376">
        <v>0</v>
      </c>
      <c r="P161" s="376">
        <v>108163.125</v>
      </c>
      <c r="Q161" s="376">
        <v>0</v>
      </c>
      <c r="R161" s="376">
        <v>0</v>
      </c>
      <c r="S161" s="376">
        <v>0</v>
      </c>
      <c r="T161" s="376">
        <v>0</v>
      </c>
      <c r="U161" s="376">
        <v>0</v>
      </c>
      <c r="V161" s="376">
        <v>0</v>
      </c>
      <c r="W161" s="376">
        <v>0</v>
      </c>
      <c r="X161" s="376">
        <v>0</v>
      </c>
      <c r="Y161" s="376">
        <v>108163.125</v>
      </c>
      <c r="Z161" s="376">
        <v>106183.875</v>
      </c>
      <c r="AA161" s="377">
        <v>1</v>
      </c>
      <c r="AB161" s="378">
        <v>0</v>
      </c>
      <c r="AC161" s="378">
        <v>0</v>
      </c>
      <c r="AD161" s="378">
        <v>108676.05</v>
      </c>
      <c r="AE161" s="378">
        <v>0</v>
      </c>
      <c r="AF161" s="378">
        <v>0</v>
      </c>
      <c r="AG161" s="378">
        <v>0</v>
      </c>
      <c r="AH161" s="378">
        <v>0</v>
      </c>
      <c r="AI161" s="378">
        <v>0</v>
      </c>
      <c r="AJ161" s="378">
        <v>0</v>
      </c>
      <c r="AK161" s="379">
        <v>0</v>
      </c>
    </row>
    <row r="162" spans="2:37">
      <c r="B162" s="374" t="s">
        <v>4356</v>
      </c>
      <c r="C162" s="375" t="s">
        <v>4366</v>
      </c>
      <c r="D162" s="375" t="s">
        <v>2261</v>
      </c>
      <c r="E162" s="375" t="s">
        <v>2442</v>
      </c>
      <c r="F162" s="375" t="s">
        <v>2440</v>
      </c>
      <c r="G162" s="375" t="s">
        <v>391</v>
      </c>
      <c r="H162" s="375" t="s">
        <v>4361</v>
      </c>
      <c r="I162" s="375" t="s">
        <v>3330</v>
      </c>
      <c r="J162" s="375" t="s">
        <v>4362</v>
      </c>
      <c r="K162" s="375" t="s">
        <v>4363</v>
      </c>
      <c r="L162" s="375" t="s">
        <v>3332</v>
      </c>
      <c r="M162" s="376">
        <v>28849.52</v>
      </c>
      <c r="N162" s="376">
        <v>28849.52</v>
      </c>
      <c r="O162" s="376">
        <v>0</v>
      </c>
      <c r="P162" s="376"/>
      <c r="Q162" s="376">
        <v>0</v>
      </c>
      <c r="R162" s="376">
        <v>0</v>
      </c>
      <c r="S162" s="376">
        <v>0</v>
      </c>
      <c r="T162" s="376">
        <v>4615.9232000000002</v>
      </c>
      <c r="U162" s="376">
        <v>0</v>
      </c>
      <c r="V162" s="376">
        <v>0</v>
      </c>
      <c r="W162" s="376">
        <v>0</v>
      </c>
      <c r="X162" s="376">
        <v>0</v>
      </c>
      <c r="Y162" s="376">
        <v>33465.443200000002</v>
      </c>
      <c r="Z162" s="376">
        <v>32846.212</v>
      </c>
      <c r="AA162" s="377">
        <v>1</v>
      </c>
      <c r="AB162" s="378">
        <v>28315.7</v>
      </c>
      <c r="AC162" s="378">
        <v>0</v>
      </c>
      <c r="AD162" s="378"/>
      <c r="AE162" s="378">
        <v>0</v>
      </c>
      <c r="AF162" s="378">
        <v>0</v>
      </c>
      <c r="AG162" s="378">
        <v>0</v>
      </c>
      <c r="AH162" s="378">
        <v>4530.5119999999997</v>
      </c>
      <c r="AI162" s="378">
        <v>0</v>
      </c>
      <c r="AJ162" s="378">
        <v>0</v>
      </c>
      <c r="AK162" s="379">
        <v>0</v>
      </c>
    </row>
    <row r="163" spans="2:37">
      <c r="B163" s="374" t="s">
        <v>4356</v>
      </c>
      <c r="C163" s="375" t="s">
        <v>4357</v>
      </c>
      <c r="D163" s="375" t="s">
        <v>2261</v>
      </c>
      <c r="E163" s="375" t="s">
        <v>4412</v>
      </c>
      <c r="F163" s="375" t="s">
        <v>4588</v>
      </c>
      <c r="G163" s="375" t="s">
        <v>391</v>
      </c>
      <c r="H163" s="375" t="s">
        <v>4361</v>
      </c>
      <c r="I163" s="375" t="s">
        <v>3330</v>
      </c>
      <c r="J163" s="375" t="s">
        <v>4362</v>
      </c>
      <c r="K163" s="375" t="s">
        <v>4363</v>
      </c>
      <c r="L163" s="375" t="s">
        <v>3332</v>
      </c>
      <c r="M163" s="376">
        <v>92610.407999999996</v>
      </c>
      <c r="N163" s="376">
        <v>0</v>
      </c>
      <c r="O163" s="376">
        <v>0</v>
      </c>
      <c r="P163" s="376">
        <v>92610.407999999996</v>
      </c>
      <c r="Q163" s="376">
        <v>0</v>
      </c>
      <c r="R163" s="376">
        <v>0</v>
      </c>
      <c r="S163" s="376">
        <v>0</v>
      </c>
      <c r="T163" s="376">
        <v>0</v>
      </c>
      <c r="U163" s="376">
        <v>0</v>
      </c>
      <c r="V163" s="376">
        <v>0</v>
      </c>
      <c r="W163" s="376">
        <v>0</v>
      </c>
      <c r="X163" s="376">
        <v>0</v>
      </c>
      <c r="Y163" s="376">
        <v>92610.407999999996</v>
      </c>
      <c r="Z163" s="376">
        <v>92228.28</v>
      </c>
      <c r="AA163" s="377">
        <v>1</v>
      </c>
      <c r="AB163" s="378">
        <v>0</v>
      </c>
      <c r="AC163" s="378">
        <v>0</v>
      </c>
      <c r="AD163" s="378">
        <v>94392.911999999997</v>
      </c>
      <c r="AE163" s="378">
        <v>0</v>
      </c>
      <c r="AF163" s="378">
        <v>0</v>
      </c>
      <c r="AG163" s="378">
        <v>0</v>
      </c>
      <c r="AH163" s="378">
        <v>0</v>
      </c>
      <c r="AI163" s="378">
        <v>0</v>
      </c>
      <c r="AJ163" s="378">
        <v>0</v>
      </c>
      <c r="AK163" s="379">
        <v>0</v>
      </c>
    </row>
    <row r="164" spans="2:37">
      <c r="B164" s="374" t="s">
        <v>4356</v>
      </c>
      <c r="C164" s="375" t="s">
        <v>4357</v>
      </c>
      <c r="D164" s="375" t="s">
        <v>2261</v>
      </c>
      <c r="E164" s="375" t="s">
        <v>4589</v>
      </c>
      <c r="F164" s="375" t="s">
        <v>4590</v>
      </c>
      <c r="G164" s="375" t="s">
        <v>391</v>
      </c>
      <c r="H164" s="375" t="s">
        <v>4361</v>
      </c>
      <c r="I164" s="375" t="s">
        <v>3330</v>
      </c>
      <c r="J164" s="375" t="s">
        <v>4362</v>
      </c>
      <c r="K164" s="375" t="s">
        <v>4363</v>
      </c>
      <c r="L164" s="375" t="s">
        <v>3332</v>
      </c>
      <c r="M164" s="376">
        <v>159412.07500000001</v>
      </c>
      <c r="N164" s="376">
        <v>0</v>
      </c>
      <c r="O164" s="376">
        <v>0</v>
      </c>
      <c r="P164" s="376">
        <v>159412.07500000001</v>
      </c>
      <c r="Q164" s="376">
        <v>0</v>
      </c>
      <c r="R164" s="376">
        <v>0</v>
      </c>
      <c r="S164" s="376">
        <v>0</v>
      </c>
      <c r="T164" s="376">
        <v>0</v>
      </c>
      <c r="U164" s="376">
        <v>0</v>
      </c>
      <c r="V164" s="376">
        <v>0</v>
      </c>
      <c r="W164" s="376">
        <v>0</v>
      </c>
      <c r="X164" s="376">
        <v>0</v>
      </c>
      <c r="Y164" s="376">
        <v>159412.07500000001</v>
      </c>
      <c r="Z164" s="376">
        <v>156747.625</v>
      </c>
      <c r="AA164" s="377">
        <v>1</v>
      </c>
      <c r="AB164" s="378">
        <v>0</v>
      </c>
      <c r="AC164" s="378">
        <v>0</v>
      </c>
      <c r="AD164" s="378">
        <v>160426.54999999999</v>
      </c>
      <c r="AE164" s="378">
        <v>0</v>
      </c>
      <c r="AF164" s="378">
        <v>0</v>
      </c>
      <c r="AG164" s="378">
        <v>0</v>
      </c>
      <c r="AH164" s="378">
        <v>0</v>
      </c>
      <c r="AI164" s="378">
        <v>0</v>
      </c>
      <c r="AJ164" s="378">
        <v>0</v>
      </c>
      <c r="AK164" s="379">
        <v>0</v>
      </c>
    </row>
    <row r="165" spans="2:37">
      <c r="B165" s="374" t="s">
        <v>4356</v>
      </c>
      <c r="C165" s="375" t="s">
        <v>4357</v>
      </c>
      <c r="D165" s="375" t="s">
        <v>2261</v>
      </c>
      <c r="E165" s="375" t="s">
        <v>4412</v>
      </c>
      <c r="F165" s="375" t="s">
        <v>4591</v>
      </c>
      <c r="G165" s="375" t="s">
        <v>391</v>
      </c>
      <c r="H165" s="375" t="s">
        <v>4361</v>
      </c>
      <c r="I165" s="375" t="s">
        <v>3330</v>
      </c>
      <c r="J165" s="375" t="s">
        <v>4362</v>
      </c>
      <c r="K165" s="375" t="s">
        <v>4363</v>
      </c>
      <c r="L165" s="375" t="s">
        <v>3332</v>
      </c>
      <c r="M165" s="376">
        <v>58896.97</v>
      </c>
      <c r="N165" s="376">
        <v>0</v>
      </c>
      <c r="O165" s="376">
        <v>0</v>
      </c>
      <c r="P165" s="376">
        <v>58896.97</v>
      </c>
      <c r="Q165" s="376">
        <v>0</v>
      </c>
      <c r="R165" s="376">
        <v>0</v>
      </c>
      <c r="S165" s="376">
        <v>0</v>
      </c>
      <c r="T165" s="376">
        <v>0</v>
      </c>
      <c r="U165" s="376">
        <v>0</v>
      </c>
      <c r="V165" s="376">
        <v>0</v>
      </c>
      <c r="W165" s="376">
        <v>0</v>
      </c>
      <c r="X165" s="376">
        <v>0</v>
      </c>
      <c r="Y165" s="376">
        <v>58896.97</v>
      </c>
      <c r="Z165" s="376">
        <v>58653.95</v>
      </c>
      <c r="AA165" s="377">
        <v>1</v>
      </c>
      <c r="AB165" s="378">
        <v>0</v>
      </c>
      <c r="AC165" s="378">
        <v>0</v>
      </c>
      <c r="AD165" s="378">
        <v>60030.58</v>
      </c>
      <c r="AE165" s="378">
        <v>0</v>
      </c>
      <c r="AF165" s="378">
        <v>0</v>
      </c>
      <c r="AG165" s="378">
        <v>0</v>
      </c>
      <c r="AH165" s="378">
        <v>0</v>
      </c>
      <c r="AI165" s="378">
        <v>0</v>
      </c>
      <c r="AJ165" s="378">
        <v>0</v>
      </c>
      <c r="AK165" s="379">
        <v>0</v>
      </c>
    </row>
    <row r="166" spans="2:37">
      <c r="B166" s="374" t="s">
        <v>4356</v>
      </c>
      <c r="C166" s="375" t="s">
        <v>4357</v>
      </c>
      <c r="D166" s="375" t="s">
        <v>2261</v>
      </c>
      <c r="E166" s="375" t="s">
        <v>4589</v>
      </c>
      <c r="F166" s="375" t="s">
        <v>4592</v>
      </c>
      <c r="G166" s="375" t="s">
        <v>391</v>
      </c>
      <c r="H166" s="375" t="s">
        <v>4361</v>
      </c>
      <c r="I166" s="375" t="s">
        <v>3330</v>
      </c>
      <c r="J166" s="375" t="s">
        <v>4362</v>
      </c>
      <c r="K166" s="375" t="s">
        <v>4363</v>
      </c>
      <c r="L166" s="375" t="s">
        <v>3332</v>
      </c>
      <c r="M166" s="376">
        <v>193351.42</v>
      </c>
      <c r="N166" s="376">
        <v>0</v>
      </c>
      <c r="O166" s="376">
        <v>0</v>
      </c>
      <c r="P166" s="376">
        <v>193351.42</v>
      </c>
      <c r="Q166" s="376">
        <v>0</v>
      </c>
      <c r="R166" s="376">
        <v>0</v>
      </c>
      <c r="S166" s="376">
        <v>0</v>
      </c>
      <c r="T166" s="376">
        <v>0</v>
      </c>
      <c r="U166" s="376">
        <v>0</v>
      </c>
      <c r="V166" s="376">
        <v>0</v>
      </c>
      <c r="W166" s="376">
        <v>0</v>
      </c>
      <c r="X166" s="376">
        <v>0</v>
      </c>
      <c r="Y166" s="376">
        <v>193351.42</v>
      </c>
      <c r="Z166" s="376">
        <v>190119.7</v>
      </c>
      <c r="AA166" s="377">
        <v>1</v>
      </c>
      <c r="AB166" s="378">
        <v>0</v>
      </c>
      <c r="AC166" s="378">
        <v>0</v>
      </c>
      <c r="AD166" s="378">
        <v>194581.88</v>
      </c>
      <c r="AE166" s="378">
        <v>0</v>
      </c>
      <c r="AF166" s="378">
        <v>0</v>
      </c>
      <c r="AG166" s="378">
        <v>0</v>
      </c>
      <c r="AH166" s="378">
        <v>0</v>
      </c>
      <c r="AI166" s="378">
        <v>0</v>
      </c>
      <c r="AJ166" s="378">
        <v>0</v>
      </c>
      <c r="AK166" s="379">
        <v>0</v>
      </c>
    </row>
    <row r="167" spans="2:37">
      <c r="B167" s="374" t="s">
        <v>4356</v>
      </c>
      <c r="C167" s="375" t="s">
        <v>4357</v>
      </c>
      <c r="D167" s="375" t="s">
        <v>2304</v>
      </c>
      <c r="E167" s="375" t="s">
        <v>4593</v>
      </c>
      <c r="F167" s="375" t="s">
        <v>4594</v>
      </c>
      <c r="G167" s="375" t="s">
        <v>2572</v>
      </c>
      <c r="H167" s="375" t="s">
        <v>3837</v>
      </c>
      <c r="I167" s="375" t="s">
        <v>3330</v>
      </c>
      <c r="J167" s="375" t="s">
        <v>4362</v>
      </c>
      <c r="K167" s="375" t="s">
        <v>4363</v>
      </c>
      <c r="L167" s="375" t="s">
        <v>3332</v>
      </c>
      <c r="M167" s="376">
        <v>101542.05</v>
      </c>
      <c r="N167" s="376">
        <v>0</v>
      </c>
      <c r="O167" s="376">
        <v>0</v>
      </c>
      <c r="P167" s="376">
        <v>101542.05</v>
      </c>
      <c r="Q167" s="376">
        <v>0</v>
      </c>
      <c r="R167" s="376">
        <v>0</v>
      </c>
      <c r="S167" s="376">
        <v>0</v>
      </c>
      <c r="T167" s="376">
        <v>0</v>
      </c>
      <c r="U167" s="376">
        <v>0</v>
      </c>
      <c r="V167" s="376">
        <v>0</v>
      </c>
      <c r="W167" s="376">
        <v>0</v>
      </c>
      <c r="X167" s="376">
        <v>0</v>
      </c>
      <c r="Y167" s="376">
        <v>101542.05</v>
      </c>
      <c r="Z167" s="376">
        <v>103915.004</v>
      </c>
      <c r="AA167" s="377">
        <v>1</v>
      </c>
      <c r="AB167" s="378">
        <v>0</v>
      </c>
      <c r="AC167" s="378">
        <v>0</v>
      </c>
      <c r="AD167" s="378">
        <v>103915.004</v>
      </c>
      <c r="AE167" s="378">
        <v>0</v>
      </c>
      <c r="AF167" s="378">
        <v>0</v>
      </c>
      <c r="AG167" s="378">
        <v>0</v>
      </c>
      <c r="AH167" s="378">
        <v>0</v>
      </c>
      <c r="AI167" s="378">
        <v>0</v>
      </c>
      <c r="AJ167" s="378">
        <v>0</v>
      </c>
      <c r="AK167" s="379">
        <v>0</v>
      </c>
    </row>
    <row r="168" spans="2:37">
      <c r="B168" s="374" t="s">
        <v>4396</v>
      </c>
      <c r="C168" s="375" t="s">
        <v>4397</v>
      </c>
      <c r="D168" s="375" t="s">
        <v>2304</v>
      </c>
      <c r="E168" s="375" t="s">
        <v>4399</v>
      </c>
      <c r="F168" s="375" t="s">
        <v>4595</v>
      </c>
      <c r="G168" s="375" t="s">
        <v>4401</v>
      </c>
      <c r="H168" s="375" t="s">
        <v>4401</v>
      </c>
      <c r="I168" s="375"/>
      <c r="J168" s="375"/>
      <c r="K168" s="375"/>
      <c r="L168" s="375"/>
      <c r="M168" s="376">
        <v>1445400</v>
      </c>
      <c r="N168" s="376">
        <v>0</v>
      </c>
      <c r="O168" s="376">
        <v>0</v>
      </c>
      <c r="P168" s="376">
        <v>0</v>
      </c>
      <c r="Q168" s="376">
        <v>0</v>
      </c>
      <c r="R168" s="376">
        <v>0</v>
      </c>
      <c r="S168" s="376">
        <v>1445400</v>
      </c>
      <c r="T168" s="376">
        <v>0</v>
      </c>
      <c r="U168" s="376">
        <v>0</v>
      </c>
      <c r="V168" s="376">
        <v>0</v>
      </c>
      <c r="W168" s="376">
        <v>0</v>
      </c>
      <c r="X168" s="376">
        <v>0</v>
      </c>
      <c r="Y168" s="376">
        <v>1445400</v>
      </c>
      <c r="Z168" s="376">
        <v>1445400</v>
      </c>
      <c r="AA168" s="377">
        <v>1</v>
      </c>
      <c r="AB168" s="378">
        <v>0</v>
      </c>
      <c r="AC168" s="378">
        <v>0</v>
      </c>
      <c r="AD168" s="378">
        <v>0</v>
      </c>
      <c r="AE168" s="378">
        <v>0</v>
      </c>
      <c r="AF168" s="378">
        <v>0</v>
      </c>
      <c r="AG168" s="378">
        <v>0</v>
      </c>
      <c r="AH168" s="378">
        <v>0</v>
      </c>
      <c r="AI168" s="378">
        <v>0</v>
      </c>
      <c r="AJ168" s="378">
        <v>0</v>
      </c>
      <c r="AK168" s="379">
        <v>0</v>
      </c>
    </row>
    <row r="169" spans="2:37">
      <c r="B169" s="374" t="s">
        <v>4396</v>
      </c>
      <c r="C169" s="375" t="s">
        <v>4471</v>
      </c>
      <c r="D169" s="375" t="s">
        <v>2396</v>
      </c>
      <c r="E169" s="375" t="s">
        <v>4399</v>
      </c>
      <c r="F169" s="375" t="s">
        <v>4596</v>
      </c>
      <c r="G169" s="375" t="s">
        <v>4401</v>
      </c>
      <c r="H169" s="375" t="s">
        <v>4401</v>
      </c>
      <c r="I169" s="375"/>
      <c r="J169" s="375"/>
      <c r="K169" s="375"/>
      <c r="L169" s="375"/>
      <c r="M169" s="376">
        <v>0.18451200000000001</v>
      </c>
      <c r="N169" s="376">
        <v>0</v>
      </c>
      <c r="O169" s="376">
        <v>0</v>
      </c>
      <c r="P169" s="376">
        <v>0</v>
      </c>
      <c r="Q169" s="376">
        <v>0</v>
      </c>
      <c r="R169" s="376">
        <v>0</v>
      </c>
      <c r="S169" s="376">
        <v>0.18451200000000001</v>
      </c>
      <c r="T169" s="376">
        <v>0</v>
      </c>
      <c r="U169" s="376">
        <v>0</v>
      </c>
      <c r="V169" s="376">
        <v>0</v>
      </c>
      <c r="W169" s="376">
        <v>0</v>
      </c>
      <c r="X169" s="376">
        <v>0</v>
      </c>
      <c r="Y169" s="376">
        <v>0.18451200000000001</v>
      </c>
      <c r="Z169" s="376">
        <v>0.18451200000000001</v>
      </c>
      <c r="AA169" s="377">
        <v>1</v>
      </c>
      <c r="AB169" s="378">
        <v>0</v>
      </c>
      <c r="AC169" s="378">
        <v>0</v>
      </c>
      <c r="AD169" s="378">
        <v>0</v>
      </c>
      <c r="AE169" s="378">
        <v>0</v>
      </c>
      <c r="AF169" s="378">
        <v>0</v>
      </c>
      <c r="AG169" s="378">
        <v>0</v>
      </c>
      <c r="AH169" s="378">
        <v>0</v>
      </c>
      <c r="AI169" s="378">
        <v>0</v>
      </c>
      <c r="AJ169" s="378">
        <v>0</v>
      </c>
      <c r="AK169" s="379">
        <v>0</v>
      </c>
    </row>
    <row r="170" spans="2:37">
      <c r="B170" s="374" t="s">
        <v>4356</v>
      </c>
      <c r="C170" s="375" t="s">
        <v>4357</v>
      </c>
      <c r="D170" s="375" t="s">
        <v>2396</v>
      </c>
      <c r="E170" s="375" t="s">
        <v>4597</v>
      </c>
      <c r="F170" s="375" t="s">
        <v>4598</v>
      </c>
      <c r="G170" s="375" t="s">
        <v>1862</v>
      </c>
      <c r="H170" s="375" t="s">
        <v>3429</v>
      </c>
      <c r="I170" s="375" t="s">
        <v>3330</v>
      </c>
      <c r="J170" s="375" t="s">
        <v>4362</v>
      </c>
      <c r="K170" s="375" t="s">
        <v>4363</v>
      </c>
      <c r="L170" s="375" t="s">
        <v>3332</v>
      </c>
      <c r="M170" s="376">
        <v>79761.5</v>
      </c>
      <c r="N170" s="376">
        <v>0</v>
      </c>
      <c r="O170" s="376">
        <v>0</v>
      </c>
      <c r="P170" s="376">
        <v>79761.5</v>
      </c>
      <c r="Q170" s="376">
        <v>0</v>
      </c>
      <c r="R170" s="376">
        <v>0</v>
      </c>
      <c r="S170" s="376">
        <v>0</v>
      </c>
      <c r="T170" s="376">
        <v>0</v>
      </c>
      <c r="U170" s="376">
        <v>0</v>
      </c>
      <c r="V170" s="376">
        <v>0</v>
      </c>
      <c r="W170" s="376">
        <v>0</v>
      </c>
      <c r="X170" s="376">
        <v>0</v>
      </c>
      <c r="Y170" s="376">
        <v>79761.5</v>
      </c>
      <c r="Z170" s="376">
        <v>79761.5</v>
      </c>
      <c r="AA170" s="377">
        <v>1</v>
      </c>
      <c r="AB170" s="378">
        <v>0</v>
      </c>
      <c r="AC170" s="378">
        <v>0</v>
      </c>
      <c r="AD170" s="378">
        <v>79761.5</v>
      </c>
      <c r="AE170" s="378">
        <v>0</v>
      </c>
      <c r="AF170" s="378">
        <v>0</v>
      </c>
      <c r="AG170" s="378">
        <v>0</v>
      </c>
      <c r="AH170" s="378">
        <v>0</v>
      </c>
      <c r="AI170" s="378">
        <v>0</v>
      </c>
      <c r="AJ170" s="378">
        <v>0</v>
      </c>
      <c r="AK170" s="379">
        <v>0</v>
      </c>
    </row>
    <row r="171" spans="2:37">
      <c r="B171" s="374" t="s">
        <v>4356</v>
      </c>
      <c r="C171" s="375" t="s">
        <v>4366</v>
      </c>
      <c r="D171" s="375" t="s">
        <v>2396</v>
      </c>
      <c r="E171" s="375" t="s">
        <v>4599</v>
      </c>
      <c r="F171" s="375" t="s">
        <v>4600</v>
      </c>
      <c r="G171" s="375" t="s">
        <v>1862</v>
      </c>
      <c r="H171" s="375" t="s">
        <v>3429</v>
      </c>
      <c r="I171" s="375" t="s">
        <v>3330</v>
      </c>
      <c r="J171" s="375" t="s">
        <v>4362</v>
      </c>
      <c r="K171" s="375" t="s">
        <v>4363</v>
      </c>
      <c r="L171" s="375" t="s">
        <v>3332</v>
      </c>
      <c r="M171" s="376">
        <v>84564.800000000003</v>
      </c>
      <c r="N171" s="376">
        <v>84564.800000000003</v>
      </c>
      <c r="O171" s="376">
        <v>0</v>
      </c>
      <c r="P171" s="376"/>
      <c r="Q171" s="376">
        <v>0</v>
      </c>
      <c r="R171" s="376">
        <v>0</v>
      </c>
      <c r="S171" s="376">
        <v>0</v>
      </c>
      <c r="T171" s="376">
        <v>13530.37</v>
      </c>
      <c r="U171" s="376">
        <v>0</v>
      </c>
      <c r="V171" s="376">
        <v>0</v>
      </c>
      <c r="W171" s="376">
        <v>0</v>
      </c>
      <c r="X171" s="376">
        <v>0</v>
      </c>
      <c r="Y171" s="376">
        <v>98095.17</v>
      </c>
      <c r="Z171" s="376">
        <v>98095.17</v>
      </c>
      <c r="AA171" s="377">
        <v>1</v>
      </c>
      <c r="AB171" s="378">
        <v>84564.800000000003</v>
      </c>
      <c r="AC171" s="378">
        <v>0</v>
      </c>
      <c r="AD171" s="378"/>
      <c r="AE171" s="378">
        <v>0</v>
      </c>
      <c r="AF171" s="378">
        <v>0</v>
      </c>
      <c r="AG171" s="378">
        <v>0</v>
      </c>
      <c r="AH171" s="378">
        <v>13530.37</v>
      </c>
      <c r="AI171" s="378">
        <v>0</v>
      </c>
      <c r="AJ171" s="378">
        <v>0</v>
      </c>
      <c r="AK171" s="379">
        <v>0</v>
      </c>
    </row>
    <row r="172" spans="2:37">
      <c r="B172" s="374" t="s">
        <v>4356</v>
      </c>
      <c r="C172" s="375" t="s">
        <v>4366</v>
      </c>
      <c r="D172" s="375" t="s">
        <v>2396</v>
      </c>
      <c r="E172" s="375" t="s">
        <v>4364</v>
      </c>
      <c r="F172" s="375" t="s">
        <v>4601</v>
      </c>
      <c r="G172" s="375" t="s">
        <v>1862</v>
      </c>
      <c r="H172" s="375" t="s">
        <v>3429</v>
      </c>
      <c r="I172" s="375" t="s">
        <v>3330</v>
      </c>
      <c r="J172" s="375" t="s">
        <v>4362</v>
      </c>
      <c r="K172" s="375" t="s">
        <v>4363</v>
      </c>
      <c r="L172" s="375" t="s">
        <v>3332</v>
      </c>
      <c r="M172" s="376">
        <v>92025.600000000006</v>
      </c>
      <c r="N172" s="376">
        <v>92025.600000000006</v>
      </c>
      <c r="O172" s="376">
        <v>0</v>
      </c>
      <c r="P172" s="376"/>
      <c r="Q172" s="376">
        <v>0</v>
      </c>
      <c r="R172" s="376">
        <v>0</v>
      </c>
      <c r="S172" s="376">
        <v>0</v>
      </c>
      <c r="T172" s="376">
        <v>14724.09</v>
      </c>
      <c r="U172" s="376">
        <v>0</v>
      </c>
      <c r="V172" s="376">
        <v>0</v>
      </c>
      <c r="W172" s="376">
        <v>0</v>
      </c>
      <c r="X172" s="376">
        <v>0</v>
      </c>
      <c r="Y172" s="376">
        <v>106749.69</v>
      </c>
      <c r="Z172" s="376">
        <v>106749.69</v>
      </c>
      <c r="AA172" s="377">
        <v>1</v>
      </c>
      <c r="AB172" s="378">
        <v>92025.600000000006</v>
      </c>
      <c r="AC172" s="378">
        <v>0</v>
      </c>
      <c r="AD172" s="378"/>
      <c r="AE172" s="378">
        <v>0</v>
      </c>
      <c r="AF172" s="378">
        <v>0</v>
      </c>
      <c r="AG172" s="378">
        <v>0</v>
      </c>
      <c r="AH172" s="378">
        <v>14724.09</v>
      </c>
      <c r="AI172" s="378">
        <v>0</v>
      </c>
      <c r="AJ172" s="378">
        <v>0</v>
      </c>
      <c r="AK172" s="379">
        <v>0</v>
      </c>
    </row>
    <row r="173" spans="2:37">
      <c r="B173" s="374" t="s">
        <v>4356</v>
      </c>
      <c r="C173" s="375" t="s">
        <v>4366</v>
      </c>
      <c r="D173" s="375" t="s">
        <v>2396</v>
      </c>
      <c r="E173" s="375" t="s">
        <v>4364</v>
      </c>
      <c r="F173" s="375" t="s">
        <v>4602</v>
      </c>
      <c r="G173" s="375" t="s">
        <v>1862</v>
      </c>
      <c r="H173" s="375" t="s">
        <v>3429</v>
      </c>
      <c r="I173" s="375" t="s">
        <v>3330</v>
      </c>
      <c r="J173" s="375" t="s">
        <v>4362</v>
      </c>
      <c r="K173" s="375" t="s">
        <v>4363</v>
      </c>
      <c r="L173" s="375" t="s">
        <v>3332</v>
      </c>
      <c r="M173" s="376">
        <v>80000</v>
      </c>
      <c r="N173" s="376">
        <v>80000</v>
      </c>
      <c r="O173" s="376">
        <v>0</v>
      </c>
      <c r="P173" s="376"/>
      <c r="Q173" s="376">
        <v>0</v>
      </c>
      <c r="R173" s="376">
        <v>0</v>
      </c>
      <c r="S173" s="376">
        <v>0</v>
      </c>
      <c r="T173" s="376">
        <v>12800</v>
      </c>
      <c r="U173" s="376">
        <v>0</v>
      </c>
      <c r="V173" s="376">
        <v>0</v>
      </c>
      <c r="W173" s="376">
        <v>0</v>
      </c>
      <c r="X173" s="376">
        <v>0</v>
      </c>
      <c r="Y173" s="376">
        <v>92800</v>
      </c>
      <c r="Z173" s="376">
        <v>92800</v>
      </c>
      <c r="AA173" s="377">
        <v>1</v>
      </c>
      <c r="AB173" s="378">
        <v>80000</v>
      </c>
      <c r="AC173" s="378">
        <v>0</v>
      </c>
      <c r="AD173" s="378"/>
      <c r="AE173" s="378">
        <v>0</v>
      </c>
      <c r="AF173" s="378">
        <v>0</v>
      </c>
      <c r="AG173" s="378">
        <v>0</v>
      </c>
      <c r="AH173" s="378">
        <v>12800</v>
      </c>
      <c r="AI173" s="378">
        <v>0</v>
      </c>
      <c r="AJ173" s="378">
        <v>0</v>
      </c>
      <c r="AK173" s="379">
        <v>0</v>
      </c>
    </row>
    <row r="174" spans="2:37">
      <c r="B174" s="374" t="s">
        <v>4356</v>
      </c>
      <c r="C174" s="375" t="s">
        <v>4366</v>
      </c>
      <c r="D174" s="375" t="s">
        <v>2396</v>
      </c>
      <c r="E174" s="375" t="s">
        <v>4364</v>
      </c>
      <c r="F174" s="375" t="s">
        <v>4603</v>
      </c>
      <c r="G174" s="375" t="s">
        <v>1862</v>
      </c>
      <c r="H174" s="375" t="s">
        <v>3429</v>
      </c>
      <c r="I174" s="375" t="s">
        <v>3330</v>
      </c>
      <c r="J174" s="375" t="s">
        <v>4362</v>
      </c>
      <c r="K174" s="375" t="s">
        <v>4363</v>
      </c>
      <c r="L174" s="375" t="s">
        <v>3332</v>
      </c>
      <c r="M174" s="376">
        <v>35200</v>
      </c>
      <c r="N174" s="376">
        <v>35200</v>
      </c>
      <c r="O174" s="376">
        <v>0</v>
      </c>
      <c r="P174" s="376"/>
      <c r="Q174" s="376">
        <v>0</v>
      </c>
      <c r="R174" s="376">
        <v>0</v>
      </c>
      <c r="S174" s="376">
        <v>0</v>
      </c>
      <c r="T174" s="376">
        <v>5632</v>
      </c>
      <c r="U174" s="376">
        <v>0</v>
      </c>
      <c r="V174" s="376">
        <v>0</v>
      </c>
      <c r="W174" s="376">
        <v>0</v>
      </c>
      <c r="X174" s="376">
        <v>0</v>
      </c>
      <c r="Y174" s="376">
        <v>40832</v>
      </c>
      <c r="Z174" s="376">
        <v>40832</v>
      </c>
      <c r="AA174" s="377">
        <v>1</v>
      </c>
      <c r="AB174" s="378">
        <v>35200</v>
      </c>
      <c r="AC174" s="378">
        <v>0</v>
      </c>
      <c r="AD174" s="378"/>
      <c r="AE174" s="378">
        <v>0</v>
      </c>
      <c r="AF174" s="378">
        <v>0</v>
      </c>
      <c r="AG174" s="378">
        <v>0</v>
      </c>
      <c r="AH174" s="378">
        <v>5632</v>
      </c>
      <c r="AI174" s="378">
        <v>0</v>
      </c>
      <c r="AJ174" s="378">
        <v>0</v>
      </c>
      <c r="AK174" s="379">
        <v>0</v>
      </c>
    </row>
    <row r="175" spans="2:37">
      <c r="B175" s="374" t="s">
        <v>4356</v>
      </c>
      <c r="C175" s="375" t="s">
        <v>4366</v>
      </c>
      <c r="D175" s="375" t="s">
        <v>2396</v>
      </c>
      <c r="E175" s="375" t="s">
        <v>4465</v>
      </c>
      <c r="F175" s="375" t="s">
        <v>4604</v>
      </c>
      <c r="G175" s="375" t="s">
        <v>1862</v>
      </c>
      <c r="H175" s="375" t="s">
        <v>3429</v>
      </c>
      <c r="I175" s="375" t="s">
        <v>3330</v>
      </c>
      <c r="J175" s="375" t="s">
        <v>4362</v>
      </c>
      <c r="K175" s="375" t="s">
        <v>4363</v>
      </c>
      <c r="L175" s="375" t="s">
        <v>3332</v>
      </c>
      <c r="M175" s="376">
        <v>38500</v>
      </c>
      <c r="N175" s="376">
        <v>38500</v>
      </c>
      <c r="O175" s="376">
        <v>0</v>
      </c>
      <c r="P175" s="376"/>
      <c r="Q175" s="376">
        <v>0</v>
      </c>
      <c r="R175" s="376">
        <v>0</v>
      </c>
      <c r="S175" s="376">
        <v>0</v>
      </c>
      <c r="T175" s="376">
        <v>6160</v>
      </c>
      <c r="U175" s="376">
        <v>0</v>
      </c>
      <c r="V175" s="376">
        <v>0</v>
      </c>
      <c r="W175" s="376">
        <v>0</v>
      </c>
      <c r="X175" s="376">
        <v>0</v>
      </c>
      <c r="Y175" s="376">
        <v>44660</v>
      </c>
      <c r="Z175" s="376">
        <v>44660</v>
      </c>
      <c r="AA175" s="377">
        <v>1</v>
      </c>
      <c r="AB175" s="378">
        <v>38500</v>
      </c>
      <c r="AC175" s="378">
        <v>0</v>
      </c>
      <c r="AD175" s="378"/>
      <c r="AE175" s="378">
        <v>0</v>
      </c>
      <c r="AF175" s="378">
        <v>0</v>
      </c>
      <c r="AG175" s="378">
        <v>0</v>
      </c>
      <c r="AH175" s="378">
        <v>6160</v>
      </c>
      <c r="AI175" s="378">
        <v>0</v>
      </c>
      <c r="AJ175" s="378">
        <v>0</v>
      </c>
      <c r="AK175" s="379">
        <v>0</v>
      </c>
    </row>
    <row r="176" spans="2:37">
      <c r="B176" s="374" t="s">
        <v>4356</v>
      </c>
      <c r="C176" s="375" t="s">
        <v>4357</v>
      </c>
      <c r="D176" s="375" t="s">
        <v>2396</v>
      </c>
      <c r="E176" s="375" t="s">
        <v>4597</v>
      </c>
      <c r="F176" s="375" t="s">
        <v>4605</v>
      </c>
      <c r="G176" s="375" t="s">
        <v>1862</v>
      </c>
      <c r="H176" s="375" t="s">
        <v>3429</v>
      </c>
      <c r="I176" s="375" t="s">
        <v>3330</v>
      </c>
      <c r="J176" s="375" t="s">
        <v>4362</v>
      </c>
      <c r="K176" s="375" t="s">
        <v>4363</v>
      </c>
      <c r="L176" s="375" t="s">
        <v>3332</v>
      </c>
      <c r="M176" s="376">
        <v>91091</v>
      </c>
      <c r="N176" s="376">
        <v>0</v>
      </c>
      <c r="O176" s="376">
        <v>0</v>
      </c>
      <c r="P176" s="376">
        <v>91091</v>
      </c>
      <c r="Q176" s="376">
        <v>0</v>
      </c>
      <c r="R176" s="376">
        <v>0</v>
      </c>
      <c r="S176" s="376">
        <v>0</v>
      </c>
      <c r="T176" s="376">
        <v>0</v>
      </c>
      <c r="U176" s="376">
        <v>0</v>
      </c>
      <c r="V176" s="376">
        <v>0</v>
      </c>
      <c r="W176" s="376">
        <v>0</v>
      </c>
      <c r="X176" s="376">
        <v>0</v>
      </c>
      <c r="Y176" s="376">
        <v>91091</v>
      </c>
      <c r="Z176" s="376">
        <v>91091</v>
      </c>
      <c r="AA176" s="377">
        <v>1</v>
      </c>
      <c r="AB176" s="378">
        <v>0</v>
      </c>
      <c r="AC176" s="378">
        <v>0</v>
      </c>
      <c r="AD176" s="378">
        <v>91091</v>
      </c>
      <c r="AE176" s="378">
        <v>0</v>
      </c>
      <c r="AF176" s="378">
        <v>0</v>
      </c>
      <c r="AG176" s="378">
        <v>0</v>
      </c>
      <c r="AH176" s="378">
        <v>0</v>
      </c>
      <c r="AI176" s="378">
        <v>0</v>
      </c>
      <c r="AJ176" s="378">
        <v>0</v>
      </c>
      <c r="AK176" s="379">
        <v>0</v>
      </c>
    </row>
    <row r="177" spans="2:37">
      <c r="B177" s="374" t="s">
        <v>4356</v>
      </c>
      <c r="C177" s="375" t="s">
        <v>4366</v>
      </c>
      <c r="D177" s="375" t="s">
        <v>2396</v>
      </c>
      <c r="E177" s="375" t="s">
        <v>4465</v>
      </c>
      <c r="F177" s="375" t="s">
        <v>4606</v>
      </c>
      <c r="G177" s="375" t="s">
        <v>1862</v>
      </c>
      <c r="H177" s="375" t="s">
        <v>3429</v>
      </c>
      <c r="I177" s="375" t="s">
        <v>3330</v>
      </c>
      <c r="J177" s="375" t="s">
        <v>4362</v>
      </c>
      <c r="K177" s="375" t="s">
        <v>4363</v>
      </c>
      <c r="L177" s="375" t="s">
        <v>3332</v>
      </c>
      <c r="M177" s="376">
        <v>80000</v>
      </c>
      <c r="N177" s="376">
        <v>80000</v>
      </c>
      <c r="O177" s="376">
        <v>0</v>
      </c>
      <c r="P177" s="376"/>
      <c r="Q177" s="376">
        <v>0</v>
      </c>
      <c r="R177" s="376">
        <v>0</v>
      </c>
      <c r="S177" s="376">
        <v>0</v>
      </c>
      <c r="T177" s="376">
        <v>12800</v>
      </c>
      <c r="U177" s="376">
        <v>0</v>
      </c>
      <c r="V177" s="376">
        <v>0</v>
      </c>
      <c r="W177" s="376">
        <v>0</v>
      </c>
      <c r="X177" s="376">
        <v>0</v>
      </c>
      <c r="Y177" s="376">
        <v>92800</v>
      </c>
      <c r="Z177" s="376">
        <v>92800</v>
      </c>
      <c r="AA177" s="377">
        <v>1</v>
      </c>
      <c r="AB177" s="378">
        <v>80000</v>
      </c>
      <c r="AC177" s="378">
        <v>0</v>
      </c>
      <c r="AD177" s="378"/>
      <c r="AE177" s="378">
        <v>0</v>
      </c>
      <c r="AF177" s="378">
        <v>0</v>
      </c>
      <c r="AG177" s="378">
        <v>0</v>
      </c>
      <c r="AH177" s="378">
        <v>12800</v>
      </c>
      <c r="AI177" s="378">
        <v>0</v>
      </c>
      <c r="AJ177" s="378">
        <v>0</v>
      </c>
      <c r="AK177" s="379">
        <v>0</v>
      </c>
    </row>
    <row r="178" spans="2:37">
      <c r="B178" s="374" t="s">
        <v>4356</v>
      </c>
      <c r="C178" s="375" t="s">
        <v>4366</v>
      </c>
      <c r="D178" s="375" t="s">
        <v>2396</v>
      </c>
      <c r="E178" s="375" t="s">
        <v>4465</v>
      </c>
      <c r="F178" s="375" t="s">
        <v>4607</v>
      </c>
      <c r="G178" s="375" t="s">
        <v>1862</v>
      </c>
      <c r="H178" s="375" t="s">
        <v>3429</v>
      </c>
      <c r="I178" s="375" t="s">
        <v>3330</v>
      </c>
      <c r="J178" s="375" t="s">
        <v>4362</v>
      </c>
      <c r="K178" s="375" t="s">
        <v>4363</v>
      </c>
      <c r="L178" s="375" t="s">
        <v>3332</v>
      </c>
      <c r="M178" s="376">
        <v>95528</v>
      </c>
      <c r="N178" s="376">
        <v>95528</v>
      </c>
      <c r="O178" s="376">
        <v>0</v>
      </c>
      <c r="P178" s="376"/>
      <c r="Q178" s="376">
        <v>0</v>
      </c>
      <c r="R178" s="376">
        <v>0</v>
      </c>
      <c r="S178" s="376">
        <v>0</v>
      </c>
      <c r="T178" s="376">
        <v>15284.48</v>
      </c>
      <c r="U178" s="376">
        <v>0</v>
      </c>
      <c r="V178" s="376">
        <v>0</v>
      </c>
      <c r="W178" s="376">
        <v>0</v>
      </c>
      <c r="X178" s="376">
        <v>0</v>
      </c>
      <c r="Y178" s="376">
        <v>110812.48</v>
      </c>
      <c r="Z178" s="376">
        <v>110812.48</v>
      </c>
      <c r="AA178" s="377">
        <v>1</v>
      </c>
      <c r="AB178" s="378">
        <v>95528</v>
      </c>
      <c r="AC178" s="378">
        <v>0</v>
      </c>
      <c r="AD178" s="378"/>
      <c r="AE178" s="378">
        <v>0</v>
      </c>
      <c r="AF178" s="378">
        <v>0</v>
      </c>
      <c r="AG178" s="378">
        <v>0</v>
      </c>
      <c r="AH178" s="378">
        <v>15284.48</v>
      </c>
      <c r="AI178" s="378">
        <v>0</v>
      </c>
      <c r="AJ178" s="378">
        <v>0</v>
      </c>
      <c r="AK178" s="379">
        <v>0</v>
      </c>
    </row>
    <row r="179" spans="2:37">
      <c r="B179" s="374" t="s">
        <v>4396</v>
      </c>
      <c r="C179" s="375" t="s">
        <v>4471</v>
      </c>
      <c r="D179" s="375" t="s">
        <v>2396</v>
      </c>
      <c r="E179" s="375" t="s">
        <v>4399</v>
      </c>
      <c r="F179" s="375" t="s">
        <v>4608</v>
      </c>
      <c r="G179" s="375" t="s">
        <v>4401</v>
      </c>
      <c r="H179" s="375" t="s">
        <v>4401</v>
      </c>
      <c r="I179" s="375"/>
      <c r="J179" s="375"/>
      <c r="K179" s="375"/>
      <c r="L179" s="375"/>
      <c r="M179" s="376">
        <v>0.01</v>
      </c>
      <c r="N179" s="376">
        <v>0</v>
      </c>
      <c r="O179" s="376">
        <v>0</v>
      </c>
      <c r="P179" s="376">
        <v>0</v>
      </c>
      <c r="Q179" s="376">
        <v>0</v>
      </c>
      <c r="R179" s="376">
        <v>0</v>
      </c>
      <c r="S179" s="376">
        <v>0.01</v>
      </c>
      <c r="T179" s="376">
        <v>0</v>
      </c>
      <c r="U179" s="376">
        <v>0</v>
      </c>
      <c r="V179" s="376">
        <v>0</v>
      </c>
      <c r="W179" s="376">
        <v>0</v>
      </c>
      <c r="X179" s="376">
        <v>0</v>
      </c>
      <c r="Y179" s="376">
        <v>0.01</v>
      </c>
      <c r="Z179" s="376">
        <v>0.01</v>
      </c>
      <c r="AA179" s="377">
        <v>1</v>
      </c>
      <c r="AB179" s="378">
        <v>0</v>
      </c>
      <c r="AC179" s="378">
        <v>0</v>
      </c>
      <c r="AD179" s="378">
        <v>0</v>
      </c>
      <c r="AE179" s="378">
        <v>0</v>
      </c>
      <c r="AF179" s="378">
        <v>0</v>
      </c>
      <c r="AG179" s="378">
        <v>0</v>
      </c>
      <c r="AH179" s="378">
        <v>0</v>
      </c>
      <c r="AI179" s="378">
        <v>0</v>
      </c>
      <c r="AJ179" s="378">
        <v>0</v>
      </c>
      <c r="AK179" s="379">
        <v>0</v>
      </c>
    </row>
    <row r="180" spans="2:37">
      <c r="B180" s="374" t="s">
        <v>4356</v>
      </c>
      <c r="C180" s="375" t="s">
        <v>4366</v>
      </c>
      <c r="D180" s="375" t="s">
        <v>2396</v>
      </c>
      <c r="E180" s="375" t="s">
        <v>4465</v>
      </c>
      <c r="F180" s="375" t="s">
        <v>4609</v>
      </c>
      <c r="G180" s="375" t="s">
        <v>1862</v>
      </c>
      <c r="H180" s="375" t="s">
        <v>3429</v>
      </c>
      <c r="I180" s="375" t="s">
        <v>3330</v>
      </c>
      <c r="J180" s="375" t="s">
        <v>4362</v>
      </c>
      <c r="K180" s="375" t="s">
        <v>4363</v>
      </c>
      <c r="L180" s="375" t="s">
        <v>3332</v>
      </c>
      <c r="M180" s="376">
        <v>38500</v>
      </c>
      <c r="N180" s="376">
        <v>38500</v>
      </c>
      <c r="O180" s="376">
        <v>0</v>
      </c>
      <c r="P180" s="376"/>
      <c r="Q180" s="376">
        <v>0</v>
      </c>
      <c r="R180" s="376">
        <v>0</v>
      </c>
      <c r="S180" s="376">
        <v>0</v>
      </c>
      <c r="T180" s="376">
        <v>6160</v>
      </c>
      <c r="U180" s="376">
        <v>0</v>
      </c>
      <c r="V180" s="376">
        <v>0</v>
      </c>
      <c r="W180" s="376">
        <v>0</v>
      </c>
      <c r="X180" s="376">
        <v>0</v>
      </c>
      <c r="Y180" s="376">
        <v>44660</v>
      </c>
      <c r="Z180" s="376">
        <v>44660</v>
      </c>
      <c r="AA180" s="377">
        <v>1</v>
      </c>
      <c r="AB180" s="378">
        <v>38500</v>
      </c>
      <c r="AC180" s="378">
        <v>0</v>
      </c>
      <c r="AD180" s="378"/>
      <c r="AE180" s="378">
        <v>0</v>
      </c>
      <c r="AF180" s="378">
        <v>0</v>
      </c>
      <c r="AG180" s="378">
        <v>0</v>
      </c>
      <c r="AH180" s="378">
        <v>6160</v>
      </c>
      <c r="AI180" s="378">
        <v>0</v>
      </c>
      <c r="AJ180" s="378">
        <v>0</v>
      </c>
      <c r="AK180" s="379">
        <v>0</v>
      </c>
    </row>
    <row r="181" spans="2:37">
      <c r="B181" s="374" t="s">
        <v>4356</v>
      </c>
      <c r="C181" s="375" t="s">
        <v>4366</v>
      </c>
      <c r="D181" s="375" t="s">
        <v>2396</v>
      </c>
      <c r="E181" s="375" t="s">
        <v>4364</v>
      </c>
      <c r="F181" s="375" t="s">
        <v>4610</v>
      </c>
      <c r="G181" s="375" t="s">
        <v>1862</v>
      </c>
      <c r="H181" s="375" t="s">
        <v>3429</v>
      </c>
      <c r="I181" s="375" t="s">
        <v>3330</v>
      </c>
      <c r="J181" s="375" t="s">
        <v>4362</v>
      </c>
      <c r="K181" s="375" t="s">
        <v>4363</v>
      </c>
      <c r="L181" s="375" t="s">
        <v>3332</v>
      </c>
      <c r="M181" s="376">
        <v>91028</v>
      </c>
      <c r="N181" s="376">
        <v>91028</v>
      </c>
      <c r="O181" s="376">
        <v>0</v>
      </c>
      <c r="P181" s="376"/>
      <c r="Q181" s="376">
        <v>0</v>
      </c>
      <c r="R181" s="376">
        <v>0</v>
      </c>
      <c r="S181" s="376">
        <v>0</v>
      </c>
      <c r="T181" s="376">
        <v>14564.48</v>
      </c>
      <c r="U181" s="376">
        <v>0</v>
      </c>
      <c r="V181" s="376">
        <v>0</v>
      </c>
      <c r="W181" s="376">
        <v>0</v>
      </c>
      <c r="X181" s="376">
        <v>0</v>
      </c>
      <c r="Y181" s="376">
        <v>105592.48</v>
      </c>
      <c r="Z181" s="376">
        <v>105592.48</v>
      </c>
      <c r="AA181" s="377">
        <v>1</v>
      </c>
      <c r="AB181" s="378">
        <v>91028</v>
      </c>
      <c r="AC181" s="378">
        <v>0</v>
      </c>
      <c r="AD181" s="378"/>
      <c r="AE181" s="378">
        <v>0</v>
      </c>
      <c r="AF181" s="378">
        <v>0</v>
      </c>
      <c r="AG181" s="378">
        <v>0</v>
      </c>
      <c r="AH181" s="378">
        <v>14564.48</v>
      </c>
      <c r="AI181" s="378">
        <v>0</v>
      </c>
      <c r="AJ181" s="378">
        <v>0</v>
      </c>
      <c r="AK181" s="379">
        <v>0</v>
      </c>
    </row>
    <row r="182" spans="2:37">
      <c r="B182" s="374" t="s">
        <v>4356</v>
      </c>
      <c r="C182" s="375" t="s">
        <v>4366</v>
      </c>
      <c r="D182" s="375" t="s">
        <v>2396</v>
      </c>
      <c r="E182" s="375" t="s">
        <v>4364</v>
      </c>
      <c r="F182" s="375" t="s">
        <v>4611</v>
      </c>
      <c r="G182" s="375" t="s">
        <v>1862</v>
      </c>
      <c r="H182" s="375" t="s">
        <v>3429</v>
      </c>
      <c r="I182" s="375" t="s">
        <v>3330</v>
      </c>
      <c r="J182" s="375" t="s">
        <v>4362</v>
      </c>
      <c r="K182" s="375" t="s">
        <v>4363</v>
      </c>
      <c r="L182" s="375" t="s">
        <v>3332</v>
      </c>
      <c r="M182" s="376">
        <v>35200</v>
      </c>
      <c r="N182" s="376">
        <v>35200</v>
      </c>
      <c r="O182" s="376">
        <v>0</v>
      </c>
      <c r="P182" s="376"/>
      <c r="Q182" s="376">
        <v>0</v>
      </c>
      <c r="R182" s="376">
        <v>0</v>
      </c>
      <c r="S182" s="376">
        <v>0</v>
      </c>
      <c r="T182" s="376">
        <v>5632</v>
      </c>
      <c r="U182" s="376">
        <v>0</v>
      </c>
      <c r="V182" s="376">
        <v>0</v>
      </c>
      <c r="W182" s="376">
        <v>0</v>
      </c>
      <c r="X182" s="376">
        <v>0</v>
      </c>
      <c r="Y182" s="376">
        <v>40832</v>
      </c>
      <c r="Z182" s="376">
        <v>40832</v>
      </c>
      <c r="AA182" s="377">
        <v>1</v>
      </c>
      <c r="AB182" s="378">
        <v>35200</v>
      </c>
      <c r="AC182" s="378">
        <v>0</v>
      </c>
      <c r="AD182" s="378"/>
      <c r="AE182" s="378">
        <v>0</v>
      </c>
      <c r="AF182" s="378">
        <v>0</v>
      </c>
      <c r="AG182" s="378">
        <v>0</v>
      </c>
      <c r="AH182" s="378">
        <v>5632</v>
      </c>
      <c r="AI182" s="378">
        <v>0</v>
      </c>
      <c r="AJ182" s="378">
        <v>0</v>
      </c>
      <c r="AK182" s="379">
        <v>0</v>
      </c>
    </row>
    <row r="183" spans="2:37">
      <c r="B183" s="374" t="s">
        <v>4356</v>
      </c>
      <c r="C183" s="375" t="s">
        <v>4366</v>
      </c>
      <c r="D183" s="375" t="s">
        <v>2396</v>
      </c>
      <c r="E183" s="375" t="s">
        <v>4599</v>
      </c>
      <c r="F183" s="375" t="s">
        <v>4612</v>
      </c>
      <c r="G183" s="375" t="s">
        <v>1862</v>
      </c>
      <c r="H183" s="375" t="s">
        <v>3429</v>
      </c>
      <c r="I183" s="375" t="s">
        <v>3330</v>
      </c>
      <c r="J183" s="375" t="s">
        <v>4362</v>
      </c>
      <c r="K183" s="375" t="s">
        <v>4363</v>
      </c>
      <c r="L183" s="375" t="s">
        <v>3332</v>
      </c>
      <c r="M183" s="376">
        <v>89408</v>
      </c>
      <c r="N183" s="376">
        <v>89408</v>
      </c>
      <c r="O183" s="376">
        <v>0</v>
      </c>
      <c r="P183" s="376"/>
      <c r="Q183" s="376">
        <v>0</v>
      </c>
      <c r="R183" s="376">
        <v>0</v>
      </c>
      <c r="S183" s="376">
        <v>0</v>
      </c>
      <c r="T183" s="376">
        <v>14305.28</v>
      </c>
      <c r="U183" s="376">
        <v>0</v>
      </c>
      <c r="V183" s="376">
        <v>0</v>
      </c>
      <c r="W183" s="376">
        <v>0</v>
      </c>
      <c r="X183" s="376">
        <v>0</v>
      </c>
      <c r="Y183" s="376">
        <v>103713.28</v>
      </c>
      <c r="Z183" s="376">
        <v>103713.28</v>
      </c>
      <c r="AA183" s="377">
        <v>1</v>
      </c>
      <c r="AB183" s="378">
        <v>89408</v>
      </c>
      <c r="AC183" s="378">
        <v>0</v>
      </c>
      <c r="AD183" s="378"/>
      <c r="AE183" s="378">
        <v>0</v>
      </c>
      <c r="AF183" s="378">
        <v>0</v>
      </c>
      <c r="AG183" s="378">
        <v>0</v>
      </c>
      <c r="AH183" s="378">
        <v>14305.28</v>
      </c>
      <c r="AI183" s="378">
        <v>0</v>
      </c>
      <c r="AJ183" s="378">
        <v>0</v>
      </c>
      <c r="AK183" s="379">
        <v>0</v>
      </c>
    </row>
    <row r="184" spans="2:37">
      <c r="B184" s="374" t="s">
        <v>4356</v>
      </c>
      <c r="C184" s="375" t="s">
        <v>4366</v>
      </c>
      <c r="D184" s="375" t="s">
        <v>2396</v>
      </c>
      <c r="E184" s="375" t="s">
        <v>4392</v>
      </c>
      <c r="F184" s="375" t="s">
        <v>4613</v>
      </c>
      <c r="G184" s="375" t="s">
        <v>1862</v>
      </c>
      <c r="H184" s="375" t="s">
        <v>3429</v>
      </c>
      <c r="I184" s="375" t="s">
        <v>3330</v>
      </c>
      <c r="J184" s="375" t="s">
        <v>4362</v>
      </c>
      <c r="K184" s="375" t="s">
        <v>4363</v>
      </c>
      <c r="L184" s="375" t="s">
        <v>3332</v>
      </c>
      <c r="M184" s="376">
        <v>57940.800000000003</v>
      </c>
      <c r="N184" s="376">
        <v>57940.800000000003</v>
      </c>
      <c r="O184" s="376">
        <v>0</v>
      </c>
      <c r="P184" s="376"/>
      <c r="Q184" s="376">
        <v>0</v>
      </c>
      <c r="R184" s="376">
        <v>0</v>
      </c>
      <c r="S184" s="376">
        <v>0</v>
      </c>
      <c r="T184" s="376">
        <v>9270.52</v>
      </c>
      <c r="U184" s="376">
        <v>0</v>
      </c>
      <c r="V184" s="376">
        <v>0</v>
      </c>
      <c r="W184" s="376">
        <v>0</v>
      </c>
      <c r="X184" s="376">
        <v>0</v>
      </c>
      <c r="Y184" s="376">
        <v>67211.320000000007</v>
      </c>
      <c r="Z184" s="376">
        <v>67211.320000000007</v>
      </c>
      <c r="AA184" s="377">
        <v>1</v>
      </c>
      <c r="AB184" s="378">
        <v>57940.800000000003</v>
      </c>
      <c r="AC184" s="378">
        <v>0</v>
      </c>
      <c r="AD184" s="378"/>
      <c r="AE184" s="378">
        <v>0</v>
      </c>
      <c r="AF184" s="378">
        <v>0</v>
      </c>
      <c r="AG184" s="378">
        <v>0</v>
      </c>
      <c r="AH184" s="378">
        <v>9270.52</v>
      </c>
      <c r="AI184" s="378">
        <v>0</v>
      </c>
      <c r="AJ184" s="378">
        <v>0</v>
      </c>
      <c r="AK184" s="379">
        <v>0</v>
      </c>
    </row>
    <row r="185" spans="2:37">
      <c r="B185" s="374" t="s">
        <v>4356</v>
      </c>
      <c r="C185" s="375" t="s">
        <v>4366</v>
      </c>
      <c r="D185" s="375" t="s">
        <v>2396</v>
      </c>
      <c r="E185" s="375" t="s">
        <v>4364</v>
      </c>
      <c r="F185" s="375" t="s">
        <v>4614</v>
      </c>
      <c r="G185" s="375" t="s">
        <v>1862</v>
      </c>
      <c r="H185" s="375" t="s">
        <v>3429</v>
      </c>
      <c r="I185" s="375" t="s">
        <v>3330</v>
      </c>
      <c r="J185" s="375" t="s">
        <v>4362</v>
      </c>
      <c r="K185" s="375" t="s">
        <v>4363</v>
      </c>
      <c r="L185" s="375" t="s">
        <v>3332</v>
      </c>
      <c r="M185" s="376">
        <v>80000</v>
      </c>
      <c r="N185" s="376">
        <v>80000</v>
      </c>
      <c r="O185" s="376">
        <v>0</v>
      </c>
      <c r="P185" s="376"/>
      <c r="Q185" s="376">
        <v>0</v>
      </c>
      <c r="R185" s="376">
        <v>0</v>
      </c>
      <c r="S185" s="376">
        <v>0</v>
      </c>
      <c r="T185" s="376">
        <v>12800</v>
      </c>
      <c r="U185" s="376">
        <v>0</v>
      </c>
      <c r="V185" s="376">
        <v>0</v>
      </c>
      <c r="W185" s="376">
        <v>0</v>
      </c>
      <c r="X185" s="376">
        <v>0</v>
      </c>
      <c r="Y185" s="376">
        <v>92800</v>
      </c>
      <c r="Z185" s="376">
        <v>92800</v>
      </c>
      <c r="AA185" s="377">
        <v>1</v>
      </c>
      <c r="AB185" s="378">
        <v>80000</v>
      </c>
      <c r="AC185" s="378">
        <v>0</v>
      </c>
      <c r="AD185" s="378"/>
      <c r="AE185" s="378">
        <v>0</v>
      </c>
      <c r="AF185" s="378">
        <v>0</v>
      </c>
      <c r="AG185" s="378">
        <v>0</v>
      </c>
      <c r="AH185" s="378">
        <v>12800</v>
      </c>
      <c r="AI185" s="378">
        <v>0</v>
      </c>
      <c r="AJ185" s="378">
        <v>0</v>
      </c>
      <c r="AK185" s="379">
        <v>0</v>
      </c>
    </row>
    <row r="186" spans="2:37">
      <c r="B186" s="374" t="s">
        <v>4356</v>
      </c>
      <c r="C186" s="375" t="s">
        <v>4366</v>
      </c>
      <c r="D186" s="375" t="s">
        <v>2396</v>
      </c>
      <c r="E186" s="375" t="s">
        <v>4465</v>
      </c>
      <c r="F186" s="375" t="s">
        <v>4615</v>
      </c>
      <c r="G186" s="375" t="s">
        <v>1862</v>
      </c>
      <c r="H186" s="375" t="s">
        <v>3429</v>
      </c>
      <c r="I186" s="375" t="s">
        <v>3330</v>
      </c>
      <c r="J186" s="375" t="s">
        <v>4362</v>
      </c>
      <c r="K186" s="375" t="s">
        <v>4363</v>
      </c>
      <c r="L186" s="375" t="s">
        <v>3332</v>
      </c>
      <c r="M186" s="376">
        <v>87948</v>
      </c>
      <c r="N186" s="376">
        <v>87948</v>
      </c>
      <c r="O186" s="376">
        <v>0</v>
      </c>
      <c r="P186" s="376"/>
      <c r="Q186" s="376">
        <v>0</v>
      </c>
      <c r="R186" s="376">
        <v>0</v>
      </c>
      <c r="S186" s="376">
        <v>0</v>
      </c>
      <c r="T186" s="376">
        <v>14071.68</v>
      </c>
      <c r="U186" s="376">
        <v>0</v>
      </c>
      <c r="V186" s="376">
        <v>0</v>
      </c>
      <c r="W186" s="376">
        <v>0</v>
      </c>
      <c r="X186" s="376">
        <v>0</v>
      </c>
      <c r="Y186" s="376">
        <v>102019.68</v>
      </c>
      <c r="Z186" s="376">
        <v>102019.68</v>
      </c>
      <c r="AA186" s="377">
        <v>1</v>
      </c>
      <c r="AB186" s="378">
        <v>87948</v>
      </c>
      <c r="AC186" s="378">
        <v>0</v>
      </c>
      <c r="AD186" s="378"/>
      <c r="AE186" s="378">
        <v>0</v>
      </c>
      <c r="AF186" s="378">
        <v>0</v>
      </c>
      <c r="AG186" s="378">
        <v>0</v>
      </c>
      <c r="AH186" s="378">
        <v>14071.68</v>
      </c>
      <c r="AI186" s="378">
        <v>0</v>
      </c>
      <c r="AJ186" s="378">
        <v>0</v>
      </c>
      <c r="AK186" s="379">
        <v>0</v>
      </c>
    </row>
    <row r="187" spans="2:37">
      <c r="B187" s="374" t="s">
        <v>4356</v>
      </c>
      <c r="C187" s="375" t="s">
        <v>4366</v>
      </c>
      <c r="D187" s="375" t="s">
        <v>2396</v>
      </c>
      <c r="E187" s="375" t="s">
        <v>4465</v>
      </c>
      <c r="F187" s="375" t="s">
        <v>4616</v>
      </c>
      <c r="G187" s="375" t="s">
        <v>1862</v>
      </c>
      <c r="H187" s="375" t="s">
        <v>3429</v>
      </c>
      <c r="I187" s="375" t="s">
        <v>3330</v>
      </c>
      <c r="J187" s="375" t="s">
        <v>4362</v>
      </c>
      <c r="K187" s="375" t="s">
        <v>4363</v>
      </c>
      <c r="L187" s="375" t="s">
        <v>3332</v>
      </c>
      <c r="M187" s="376">
        <v>87916</v>
      </c>
      <c r="N187" s="376">
        <v>87916</v>
      </c>
      <c r="O187" s="376">
        <v>0</v>
      </c>
      <c r="P187" s="376"/>
      <c r="Q187" s="376">
        <v>0</v>
      </c>
      <c r="R187" s="376">
        <v>0</v>
      </c>
      <c r="S187" s="376">
        <v>0</v>
      </c>
      <c r="T187" s="376">
        <v>14066.56</v>
      </c>
      <c r="U187" s="376">
        <v>0</v>
      </c>
      <c r="V187" s="376">
        <v>0</v>
      </c>
      <c r="W187" s="376">
        <v>0</v>
      </c>
      <c r="X187" s="376">
        <v>0</v>
      </c>
      <c r="Y187" s="376">
        <v>101982.56</v>
      </c>
      <c r="Z187" s="376">
        <v>101982.56</v>
      </c>
      <c r="AA187" s="377">
        <v>1</v>
      </c>
      <c r="AB187" s="378">
        <v>87916</v>
      </c>
      <c r="AC187" s="378">
        <v>0</v>
      </c>
      <c r="AD187" s="378"/>
      <c r="AE187" s="378">
        <v>0</v>
      </c>
      <c r="AF187" s="378">
        <v>0</v>
      </c>
      <c r="AG187" s="378">
        <v>0</v>
      </c>
      <c r="AH187" s="378">
        <v>14066.56</v>
      </c>
      <c r="AI187" s="378">
        <v>0</v>
      </c>
      <c r="AJ187" s="378">
        <v>0</v>
      </c>
      <c r="AK187" s="379">
        <v>0</v>
      </c>
    </row>
    <row r="188" spans="2:37">
      <c r="B188" s="374" t="s">
        <v>4356</v>
      </c>
      <c r="C188" s="375" t="s">
        <v>4357</v>
      </c>
      <c r="D188" s="375" t="s">
        <v>2426</v>
      </c>
      <c r="E188" s="375" t="s">
        <v>4438</v>
      </c>
      <c r="F188" s="375" t="s">
        <v>4617</v>
      </c>
      <c r="G188" s="375" t="s">
        <v>391</v>
      </c>
      <c r="H188" s="375" t="s">
        <v>4361</v>
      </c>
      <c r="I188" s="375" t="s">
        <v>3330</v>
      </c>
      <c r="J188" s="375" t="s">
        <v>4362</v>
      </c>
      <c r="K188" s="375" t="s">
        <v>4363</v>
      </c>
      <c r="L188" s="375" t="s">
        <v>3332</v>
      </c>
      <c r="M188" s="376">
        <v>89316.92</v>
      </c>
      <c r="N188" s="376">
        <v>0</v>
      </c>
      <c r="O188" s="376">
        <v>0</v>
      </c>
      <c r="P188" s="376">
        <v>89316.92</v>
      </c>
      <c r="Q188" s="376">
        <v>0</v>
      </c>
      <c r="R188" s="376">
        <v>0</v>
      </c>
      <c r="S188" s="376">
        <v>0</v>
      </c>
      <c r="T188" s="376">
        <v>0</v>
      </c>
      <c r="U188" s="376">
        <v>0</v>
      </c>
      <c r="V188" s="376">
        <v>0</v>
      </c>
      <c r="W188" s="376">
        <v>0</v>
      </c>
      <c r="X188" s="376">
        <v>0</v>
      </c>
      <c r="Y188" s="376">
        <v>89316.92</v>
      </c>
      <c r="Z188" s="376">
        <v>90497.88</v>
      </c>
      <c r="AA188" s="377">
        <v>1</v>
      </c>
      <c r="AB188" s="378">
        <v>0</v>
      </c>
      <c r="AC188" s="378">
        <v>0</v>
      </c>
      <c r="AD188" s="378">
        <v>81481.399999999994</v>
      </c>
      <c r="AE188" s="378">
        <v>0</v>
      </c>
      <c r="AF188" s="378">
        <v>0</v>
      </c>
      <c r="AG188" s="378">
        <v>0</v>
      </c>
      <c r="AH188" s="378">
        <v>0</v>
      </c>
      <c r="AI188" s="378">
        <v>0</v>
      </c>
      <c r="AJ188" s="378">
        <v>0</v>
      </c>
      <c r="AK188" s="379">
        <v>0</v>
      </c>
    </row>
    <row r="189" spans="2:37">
      <c r="B189" s="374" t="s">
        <v>4396</v>
      </c>
      <c r="C189" s="375" t="s">
        <v>4618</v>
      </c>
      <c r="D189" s="375" t="s">
        <v>2426</v>
      </c>
      <c r="E189" s="375" t="s">
        <v>4399</v>
      </c>
      <c r="F189" s="375" t="s">
        <v>448</v>
      </c>
      <c r="G189" s="375" t="s">
        <v>4401</v>
      </c>
      <c r="H189" s="375" t="s">
        <v>4401</v>
      </c>
      <c r="I189" s="375"/>
      <c r="J189" s="375"/>
      <c r="K189" s="375"/>
      <c r="L189" s="375"/>
      <c r="M189" s="376">
        <v>945227.75847500004</v>
      </c>
      <c r="N189" s="376">
        <v>0</v>
      </c>
      <c r="O189" s="376">
        <v>0</v>
      </c>
      <c r="P189" s="376">
        <v>0</v>
      </c>
      <c r="Q189" s="376">
        <v>0</v>
      </c>
      <c r="R189" s="376">
        <v>0</v>
      </c>
      <c r="S189" s="376">
        <v>945227.75847500004</v>
      </c>
      <c r="T189" s="376">
        <v>0</v>
      </c>
      <c r="U189" s="376">
        <v>0</v>
      </c>
      <c r="V189" s="376">
        <v>0</v>
      </c>
      <c r="W189" s="376">
        <v>0</v>
      </c>
      <c r="X189" s="376">
        <v>0</v>
      </c>
      <c r="Y189" s="376">
        <v>945227.75847500004</v>
      </c>
      <c r="Z189" s="376">
        <v>945227.75847500004</v>
      </c>
      <c r="AA189" s="377">
        <v>1</v>
      </c>
      <c r="AB189" s="378">
        <v>0</v>
      </c>
      <c r="AC189" s="378">
        <v>0</v>
      </c>
      <c r="AD189" s="378">
        <v>0</v>
      </c>
      <c r="AE189" s="378">
        <v>0</v>
      </c>
      <c r="AF189" s="378">
        <v>0</v>
      </c>
      <c r="AG189" s="378">
        <v>0</v>
      </c>
      <c r="AH189" s="378">
        <v>0</v>
      </c>
      <c r="AI189" s="378">
        <v>0</v>
      </c>
      <c r="AJ189" s="378">
        <v>0</v>
      </c>
      <c r="AK189" s="379">
        <v>0</v>
      </c>
    </row>
    <row r="190" spans="2:37">
      <c r="B190" s="374" t="s">
        <v>4396</v>
      </c>
      <c r="C190" s="375" t="s">
        <v>4471</v>
      </c>
      <c r="D190" s="375" t="s">
        <v>2426</v>
      </c>
      <c r="E190" s="375" t="s">
        <v>4399</v>
      </c>
      <c r="F190" s="375" t="s">
        <v>4608</v>
      </c>
      <c r="G190" s="375" t="s">
        <v>4401</v>
      </c>
      <c r="H190" s="375" t="s">
        <v>4401</v>
      </c>
      <c r="I190" s="375"/>
      <c r="J190" s="375"/>
      <c r="K190" s="375"/>
      <c r="L190" s="375"/>
      <c r="M190" s="376">
        <v>0.01</v>
      </c>
      <c r="N190" s="376">
        <v>0</v>
      </c>
      <c r="O190" s="376">
        <v>0</v>
      </c>
      <c r="P190" s="376">
        <v>0</v>
      </c>
      <c r="Q190" s="376">
        <v>0</v>
      </c>
      <c r="R190" s="376">
        <v>0</v>
      </c>
      <c r="S190" s="376">
        <v>0.01</v>
      </c>
      <c r="T190" s="376">
        <v>0</v>
      </c>
      <c r="U190" s="376">
        <v>0</v>
      </c>
      <c r="V190" s="376">
        <v>0</v>
      </c>
      <c r="W190" s="376">
        <v>0</v>
      </c>
      <c r="X190" s="376">
        <v>0</v>
      </c>
      <c r="Y190" s="376">
        <v>0.01</v>
      </c>
      <c r="Z190" s="376">
        <v>0.01</v>
      </c>
      <c r="AA190" s="377">
        <v>1</v>
      </c>
      <c r="AB190" s="378">
        <v>0</v>
      </c>
      <c r="AC190" s="378">
        <v>0</v>
      </c>
      <c r="AD190" s="378">
        <v>0</v>
      </c>
      <c r="AE190" s="378">
        <v>0</v>
      </c>
      <c r="AF190" s="378">
        <v>0</v>
      </c>
      <c r="AG190" s="378">
        <v>0</v>
      </c>
      <c r="AH190" s="378">
        <v>0</v>
      </c>
      <c r="AI190" s="378">
        <v>0</v>
      </c>
      <c r="AJ190" s="378">
        <v>0</v>
      </c>
      <c r="AK190" s="379">
        <v>0</v>
      </c>
    </row>
    <row r="191" spans="2:37">
      <c r="B191" s="374" t="s">
        <v>4396</v>
      </c>
      <c r="C191" s="375" t="s">
        <v>4471</v>
      </c>
      <c r="D191" s="375" t="s">
        <v>2426</v>
      </c>
      <c r="E191" s="375" t="s">
        <v>4399</v>
      </c>
      <c r="F191" s="375" t="s">
        <v>4619</v>
      </c>
      <c r="G191" s="375" t="s">
        <v>4401</v>
      </c>
      <c r="H191" s="375" t="s">
        <v>4401</v>
      </c>
      <c r="I191" s="375"/>
      <c r="J191" s="375"/>
      <c r="K191" s="375"/>
      <c r="L191" s="375"/>
      <c r="M191" s="376">
        <v>60000</v>
      </c>
      <c r="N191" s="376">
        <v>0</v>
      </c>
      <c r="O191" s="376">
        <v>0</v>
      </c>
      <c r="P191" s="376">
        <v>0</v>
      </c>
      <c r="Q191" s="376">
        <v>0</v>
      </c>
      <c r="R191" s="376">
        <v>0</v>
      </c>
      <c r="S191" s="376">
        <v>60000</v>
      </c>
      <c r="T191" s="376">
        <v>0</v>
      </c>
      <c r="U191" s="376">
        <v>0</v>
      </c>
      <c r="V191" s="376">
        <v>0</v>
      </c>
      <c r="W191" s="376">
        <v>0</v>
      </c>
      <c r="X191" s="376">
        <v>0</v>
      </c>
      <c r="Y191" s="376">
        <v>60000</v>
      </c>
      <c r="Z191" s="376">
        <v>60000</v>
      </c>
      <c r="AA191" s="377">
        <v>1</v>
      </c>
      <c r="AB191" s="378">
        <v>0</v>
      </c>
      <c r="AC191" s="378">
        <v>0</v>
      </c>
      <c r="AD191" s="378">
        <v>0</v>
      </c>
      <c r="AE191" s="378">
        <v>0</v>
      </c>
      <c r="AF191" s="378">
        <v>0</v>
      </c>
      <c r="AG191" s="378">
        <v>0</v>
      </c>
      <c r="AH191" s="378">
        <v>0</v>
      </c>
      <c r="AI191" s="378">
        <v>0</v>
      </c>
      <c r="AJ191" s="378">
        <v>0</v>
      </c>
      <c r="AK191" s="379">
        <v>0</v>
      </c>
    </row>
    <row r="192" spans="2:37">
      <c r="B192" s="374" t="s">
        <v>4356</v>
      </c>
      <c r="C192" s="375" t="s">
        <v>4357</v>
      </c>
      <c r="D192" s="375" t="s">
        <v>2426</v>
      </c>
      <c r="E192" s="375" t="s">
        <v>4427</v>
      </c>
      <c r="F192" s="375" t="s">
        <v>4620</v>
      </c>
      <c r="G192" s="375" t="s">
        <v>391</v>
      </c>
      <c r="H192" s="375" t="s">
        <v>4361</v>
      </c>
      <c r="I192" s="375" t="s">
        <v>3330</v>
      </c>
      <c r="J192" s="375" t="s">
        <v>4362</v>
      </c>
      <c r="K192" s="375" t="s">
        <v>4363</v>
      </c>
      <c r="L192" s="375" t="s">
        <v>3332</v>
      </c>
      <c r="M192" s="376">
        <v>89917.08</v>
      </c>
      <c r="N192" s="376">
        <v>0</v>
      </c>
      <c r="O192" s="376">
        <v>0</v>
      </c>
      <c r="P192" s="376">
        <v>89917.08</v>
      </c>
      <c r="Q192" s="376">
        <v>0</v>
      </c>
      <c r="R192" s="376">
        <v>0</v>
      </c>
      <c r="S192" s="376">
        <v>0</v>
      </c>
      <c r="T192" s="376">
        <v>0</v>
      </c>
      <c r="U192" s="376">
        <v>0</v>
      </c>
      <c r="V192" s="376">
        <v>0</v>
      </c>
      <c r="W192" s="376">
        <v>0</v>
      </c>
      <c r="X192" s="376">
        <v>0</v>
      </c>
      <c r="Y192" s="376">
        <v>89917.08</v>
      </c>
      <c r="Z192" s="376">
        <v>90497.88</v>
      </c>
      <c r="AA192" s="377">
        <v>1</v>
      </c>
      <c r="AB192" s="378">
        <v>0</v>
      </c>
      <c r="AC192" s="378">
        <v>0</v>
      </c>
      <c r="AD192" s="378">
        <v>81481.399999999994</v>
      </c>
      <c r="AE192" s="378">
        <v>0</v>
      </c>
      <c r="AF192" s="378">
        <v>0</v>
      </c>
      <c r="AG192" s="378">
        <v>0</v>
      </c>
      <c r="AH192" s="378">
        <v>0</v>
      </c>
      <c r="AI192" s="378">
        <v>0</v>
      </c>
      <c r="AJ192" s="378">
        <v>0</v>
      </c>
      <c r="AK192" s="379">
        <v>0</v>
      </c>
    </row>
    <row r="193" spans="2:38">
      <c r="B193" s="374" t="s">
        <v>4356</v>
      </c>
      <c r="C193" s="375" t="s">
        <v>4357</v>
      </c>
      <c r="D193" s="375" t="s">
        <v>2426</v>
      </c>
      <c r="E193" s="375" t="s">
        <v>1815</v>
      </c>
      <c r="F193" s="375" t="s">
        <v>1904</v>
      </c>
      <c r="G193" s="375" t="s">
        <v>391</v>
      </c>
      <c r="H193" s="375" t="s">
        <v>4361</v>
      </c>
      <c r="I193" s="375" t="s">
        <v>3330</v>
      </c>
      <c r="J193" s="375" t="s">
        <v>4362</v>
      </c>
      <c r="K193" s="375" t="s">
        <v>4363</v>
      </c>
      <c r="L193" s="375" t="s">
        <v>3332</v>
      </c>
      <c r="M193" s="376">
        <v>127253.955</v>
      </c>
      <c r="N193" s="376">
        <v>0</v>
      </c>
      <c r="O193" s="376">
        <v>0</v>
      </c>
      <c r="P193" s="376">
        <v>127253.955</v>
      </c>
      <c r="Q193" s="376">
        <v>0</v>
      </c>
      <c r="R193" s="376">
        <v>0</v>
      </c>
      <c r="S193" s="376">
        <v>0</v>
      </c>
      <c r="T193" s="376">
        <v>0</v>
      </c>
      <c r="U193" s="376">
        <v>0</v>
      </c>
      <c r="V193" s="376">
        <v>0</v>
      </c>
      <c r="W193" s="376">
        <v>0</v>
      </c>
      <c r="X193" s="376">
        <v>0</v>
      </c>
      <c r="Y193" s="376">
        <v>127253.955</v>
      </c>
      <c r="Z193" s="376">
        <v>126491.355</v>
      </c>
      <c r="AA193" s="377">
        <v>1</v>
      </c>
      <c r="AB193" s="378">
        <v>0</v>
      </c>
      <c r="AC193" s="378">
        <v>0</v>
      </c>
      <c r="AD193" s="378">
        <v>113888.77499999999</v>
      </c>
      <c r="AE193" s="378">
        <v>0</v>
      </c>
      <c r="AF193" s="378">
        <v>0</v>
      </c>
      <c r="AG193" s="378">
        <v>0</v>
      </c>
      <c r="AH193" s="378">
        <v>0</v>
      </c>
      <c r="AI193" s="378">
        <v>0</v>
      </c>
      <c r="AJ193" s="378">
        <v>0</v>
      </c>
      <c r="AK193" s="379">
        <v>0</v>
      </c>
    </row>
    <row r="194" spans="2:38">
      <c r="B194" s="374" t="s">
        <v>4356</v>
      </c>
      <c r="C194" s="375" t="s">
        <v>4357</v>
      </c>
      <c r="D194" s="375" t="s">
        <v>2426</v>
      </c>
      <c r="E194" s="375" t="s">
        <v>1815</v>
      </c>
      <c r="F194" s="375" t="s">
        <v>1898</v>
      </c>
      <c r="G194" s="375" t="s">
        <v>391</v>
      </c>
      <c r="H194" s="375" t="s">
        <v>4361</v>
      </c>
      <c r="I194" s="375" t="s">
        <v>3330</v>
      </c>
      <c r="J194" s="375" t="s">
        <v>4362</v>
      </c>
      <c r="K194" s="375" t="s">
        <v>4363</v>
      </c>
      <c r="L194" s="375" t="s">
        <v>3332</v>
      </c>
      <c r="M194" s="376">
        <v>11794.269</v>
      </c>
      <c r="N194" s="376">
        <v>0</v>
      </c>
      <c r="O194" s="376">
        <v>0</v>
      </c>
      <c r="P194" s="376">
        <v>11794.269</v>
      </c>
      <c r="Q194" s="376">
        <v>0</v>
      </c>
      <c r="R194" s="376">
        <v>0</v>
      </c>
      <c r="S194" s="376">
        <v>0</v>
      </c>
      <c r="T194" s="376">
        <v>0</v>
      </c>
      <c r="U194" s="376">
        <v>0</v>
      </c>
      <c r="V194" s="376">
        <v>0</v>
      </c>
      <c r="W194" s="376">
        <v>0</v>
      </c>
      <c r="X194" s="376">
        <v>0</v>
      </c>
      <c r="Y194" s="376">
        <v>11794.269</v>
      </c>
      <c r="Z194" s="376">
        <v>11723.589</v>
      </c>
      <c r="AA194" s="377">
        <v>1</v>
      </c>
      <c r="AB194" s="378">
        <v>0</v>
      </c>
      <c r="AC194" s="378">
        <v>0</v>
      </c>
      <c r="AD194" s="378">
        <v>10555.545</v>
      </c>
      <c r="AE194" s="378">
        <v>0</v>
      </c>
      <c r="AF194" s="378">
        <v>0</v>
      </c>
      <c r="AG194" s="378">
        <v>0</v>
      </c>
      <c r="AH194" s="378">
        <v>0</v>
      </c>
      <c r="AI194" s="378">
        <v>0</v>
      </c>
      <c r="AJ194" s="378">
        <v>0</v>
      </c>
      <c r="AK194" s="379">
        <v>0</v>
      </c>
    </row>
    <row r="195" spans="2:38">
      <c r="B195" s="374" t="s">
        <v>4356</v>
      </c>
      <c r="C195" s="375" t="s">
        <v>4366</v>
      </c>
      <c r="D195" s="375" t="s">
        <v>2426</v>
      </c>
      <c r="E195" s="375" t="s">
        <v>1815</v>
      </c>
      <c r="F195" s="375" t="s">
        <v>1860</v>
      </c>
      <c r="G195" s="375" t="s">
        <v>395</v>
      </c>
      <c r="H195" s="375" t="s">
        <v>3375</v>
      </c>
      <c r="I195" s="375" t="s">
        <v>3330</v>
      </c>
      <c r="J195" s="375" t="s">
        <v>4362</v>
      </c>
      <c r="K195" s="375" t="s">
        <v>4363</v>
      </c>
      <c r="L195" s="375" t="s">
        <v>3332</v>
      </c>
      <c r="M195" s="376">
        <v>3488.32</v>
      </c>
      <c r="N195" s="376">
        <v>3488.32</v>
      </c>
      <c r="O195" s="376">
        <v>0</v>
      </c>
      <c r="P195" s="376"/>
      <c r="Q195" s="376">
        <v>0</v>
      </c>
      <c r="R195" s="376">
        <v>0</v>
      </c>
      <c r="S195" s="376">
        <v>0</v>
      </c>
      <c r="T195" s="376">
        <v>558.13</v>
      </c>
      <c r="U195" s="376">
        <v>0</v>
      </c>
      <c r="V195" s="376">
        <v>0</v>
      </c>
      <c r="W195" s="376">
        <v>0</v>
      </c>
      <c r="X195" s="376">
        <v>0</v>
      </c>
      <c r="Y195" s="376">
        <v>4046.45</v>
      </c>
      <c r="Z195" s="376">
        <v>4046.45</v>
      </c>
      <c r="AA195" s="377">
        <v>1</v>
      </c>
      <c r="AB195" s="378">
        <v>3488.32</v>
      </c>
      <c r="AC195" s="378">
        <v>0</v>
      </c>
      <c r="AD195" s="378"/>
      <c r="AE195" s="378">
        <v>0</v>
      </c>
      <c r="AF195" s="378">
        <v>0</v>
      </c>
      <c r="AG195" s="378">
        <v>0</v>
      </c>
      <c r="AH195" s="378">
        <v>558.13</v>
      </c>
      <c r="AI195" s="378">
        <v>0</v>
      </c>
      <c r="AJ195" s="378">
        <v>0</v>
      </c>
      <c r="AK195" s="379">
        <v>0</v>
      </c>
    </row>
    <row r="196" spans="2:38">
      <c r="B196" s="374" t="s">
        <v>4356</v>
      </c>
      <c r="C196" s="375" t="s">
        <v>4357</v>
      </c>
      <c r="D196" s="375" t="s">
        <v>2426</v>
      </c>
      <c r="E196" s="375" t="s">
        <v>1815</v>
      </c>
      <c r="F196" s="375" t="s">
        <v>1900</v>
      </c>
      <c r="G196" s="375" t="s">
        <v>391</v>
      </c>
      <c r="H196" s="375" t="s">
        <v>4361</v>
      </c>
      <c r="I196" s="375" t="s">
        <v>3330</v>
      </c>
      <c r="J196" s="375" t="s">
        <v>4362</v>
      </c>
      <c r="K196" s="375" t="s">
        <v>4363</v>
      </c>
      <c r="L196" s="375" t="s">
        <v>3332</v>
      </c>
      <c r="M196" s="376">
        <v>127253.955</v>
      </c>
      <c r="N196" s="376">
        <v>0</v>
      </c>
      <c r="O196" s="376">
        <v>0</v>
      </c>
      <c r="P196" s="376">
        <v>127253.955</v>
      </c>
      <c r="Q196" s="376">
        <v>0</v>
      </c>
      <c r="R196" s="376">
        <v>0</v>
      </c>
      <c r="S196" s="376">
        <v>0</v>
      </c>
      <c r="T196" s="376">
        <v>0</v>
      </c>
      <c r="U196" s="376">
        <v>0</v>
      </c>
      <c r="V196" s="376">
        <v>0</v>
      </c>
      <c r="W196" s="376">
        <v>0</v>
      </c>
      <c r="X196" s="376">
        <v>0</v>
      </c>
      <c r="Y196" s="376">
        <v>127253.955</v>
      </c>
      <c r="Z196" s="376">
        <v>126491.355</v>
      </c>
      <c r="AA196" s="377">
        <v>1</v>
      </c>
      <c r="AB196" s="378">
        <v>0</v>
      </c>
      <c r="AC196" s="378">
        <v>0</v>
      </c>
      <c r="AD196" s="378">
        <v>113888.77499999999</v>
      </c>
      <c r="AE196" s="378">
        <v>0</v>
      </c>
      <c r="AF196" s="378">
        <v>0</v>
      </c>
      <c r="AG196" s="378">
        <v>0</v>
      </c>
      <c r="AH196" s="378">
        <v>0</v>
      </c>
      <c r="AI196" s="378">
        <v>0</v>
      </c>
      <c r="AJ196" s="378">
        <v>0</v>
      </c>
      <c r="AK196" s="379">
        <v>0</v>
      </c>
    </row>
    <row r="197" spans="2:38" s="380" customFormat="1">
      <c r="B197" s="284" t="s">
        <v>153</v>
      </c>
      <c r="C197" s="285"/>
      <c r="D197" s="285"/>
      <c r="E197" s="285"/>
      <c r="F197" s="285"/>
      <c r="G197" s="285"/>
      <c r="H197" s="285"/>
      <c r="I197" s="285"/>
      <c r="J197" s="285"/>
      <c r="K197" s="285"/>
      <c r="L197" s="285"/>
      <c r="M197" s="286">
        <v>28746253.63146</v>
      </c>
      <c r="N197" s="286">
        <v>1848678.8132509999</v>
      </c>
      <c r="O197" s="286">
        <v>0</v>
      </c>
      <c r="P197" s="286">
        <v>11786616.839693001</v>
      </c>
      <c r="Q197" s="286">
        <v>83162.3315</v>
      </c>
      <c r="R197" s="286">
        <v>0</v>
      </c>
      <c r="S197" s="286">
        <v>15027795.647016</v>
      </c>
      <c r="T197" s="286">
        <v>295788.51863980002</v>
      </c>
      <c r="U197" s="286">
        <v>0</v>
      </c>
      <c r="V197" s="286">
        <v>0</v>
      </c>
      <c r="W197" s="286">
        <v>0</v>
      </c>
      <c r="X197" s="286">
        <v>0</v>
      </c>
      <c r="Y197" s="286">
        <v>29042042.150099799</v>
      </c>
      <c r="Z197" s="286">
        <v>29233784.861965999</v>
      </c>
      <c r="AA197" s="287">
        <v>0.99999990767908642</v>
      </c>
      <c r="AB197" s="290">
        <v>1864997.5970300001</v>
      </c>
      <c r="AC197" s="290">
        <v>0</v>
      </c>
      <c r="AD197" s="290">
        <v>11928679.840606</v>
      </c>
      <c r="AE197" s="290">
        <v>85819.39</v>
      </c>
      <c r="AF197" s="290">
        <v>0</v>
      </c>
      <c r="AG197" s="290">
        <v>0</v>
      </c>
      <c r="AH197" s="290">
        <v>298399.51882699999</v>
      </c>
      <c r="AI197" s="290">
        <v>0</v>
      </c>
      <c r="AJ197" s="290">
        <v>0</v>
      </c>
      <c r="AK197" s="291">
        <v>0</v>
      </c>
    </row>
    <row r="198" spans="2:38">
      <c r="AA198" s="119" t="s">
        <v>4621</v>
      </c>
      <c r="AB198" s="288">
        <f>AB197+AD197</f>
        <v>13793677.437636001</v>
      </c>
    </row>
    <row r="199" spans="2:38">
      <c r="AA199" s="119" t="s">
        <v>4622</v>
      </c>
      <c r="AB199" s="288">
        <f>AB197+AD197+AE197</f>
        <v>13879496.827636002</v>
      </c>
    </row>
    <row r="204" spans="2:38">
      <c r="B204" s="445" t="s">
        <v>6</v>
      </c>
      <c r="C204" s="446"/>
      <c r="D204" s="446"/>
      <c r="E204" s="446"/>
      <c r="F204" s="446"/>
      <c r="G204" s="446"/>
      <c r="H204" s="446"/>
      <c r="I204" s="446"/>
      <c r="J204" s="446"/>
      <c r="K204" s="446"/>
      <c r="L204" s="446"/>
      <c r="M204" s="446"/>
      <c r="N204" s="446"/>
      <c r="O204" s="446"/>
      <c r="P204" s="446"/>
      <c r="Q204" s="446"/>
      <c r="R204" s="446"/>
      <c r="S204" s="446"/>
      <c r="T204" s="446"/>
      <c r="U204" s="446"/>
      <c r="V204" s="446"/>
      <c r="W204" s="446"/>
      <c r="X204" s="446"/>
      <c r="Y204" s="446"/>
      <c r="Z204" s="446"/>
      <c r="AA204" s="446"/>
      <c r="AB204" s="447"/>
      <c r="AC204" s="447"/>
      <c r="AD204" s="447"/>
      <c r="AE204" s="447"/>
      <c r="AF204" s="447"/>
      <c r="AG204" s="447"/>
      <c r="AH204" s="447"/>
      <c r="AI204" s="447"/>
      <c r="AJ204" s="447"/>
      <c r="AK204" s="447"/>
      <c r="AL204" s="449"/>
    </row>
    <row r="205" spans="2:38">
      <c r="B205" s="372" t="s">
        <v>4323</v>
      </c>
      <c r="C205" s="372" t="s">
        <v>4324</v>
      </c>
      <c r="D205" s="372" t="s">
        <v>4325</v>
      </c>
      <c r="E205" s="372" t="s">
        <v>4326</v>
      </c>
      <c r="F205" s="372" t="s">
        <v>3285</v>
      </c>
      <c r="G205" s="372" t="s">
        <v>4327</v>
      </c>
      <c r="H205" s="372" t="s">
        <v>4328</v>
      </c>
      <c r="I205" s="372" t="s">
        <v>4329</v>
      </c>
      <c r="J205" s="372" t="s">
        <v>4330</v>
      </c>
      <c r="K205" s="372" t="s">
        <v>4331</v>
      </c>
      <c r="L205" s="372" t="s">
        <v>4332</v>
      </c>
      <c r="M205" s="372" t="s">
        <v>4333</v>
      </c>
      <c r="N205" s="372" t="s">
        <v>4334</v>
      </c>
      <c r="O205" s="372" t="s">
        <v>4335</v>
      </c>
      <c r="P205" s="372" t="s">
        <v>4336</v>
      </c>
      <c r="Q205" s="372" t="s">
        <v>4337</v>
      </c>
      <c r="R205" s="372" t="s">
        <v>4338</v>
      </c>
      <c r="S205" s="372" t="s">
        <v>4339</v>
      </c>
      <c r="T205" s="372" t="s">
        <v>4340</v>
      </c>
      <c r="U205" s="372" t="s">
        <v>4341</v>
      </c>
      <c r="V205" s="372" t="s">
        <v>3316</v>
      </c>
      <c r="W205" s="372" t="s">
        <v>3315</v>
      </c>
      <c r="X205" s="372" t="s">
        <v>4342</v>
      </c>
      <c r="Y205" s="372" t="s">
        <v>4343</v>
      </c>
      <c r="Z205" s="372" t="s">
        <v>4344</v>
      </c>
      <c r="AA205" s="372" t="s">
        <v>4345</v>
      </c>
      <c r="AB205" s="373" t="s">
        <v>4346</v>
      </c>
      <c r="AC205" s="373" t="s">
        <v>4347</v>
      </c>
      <c r="AD205" s="373" t="s">
        <v>4348</v>
      </c>
      <c r="AE205" s="373" t="s">
        <v>4349</v>
      </c>
      <c r="AF205" s="373" t="s">
        <v>4350</v>
      </c>
      <c r="AG205" s="373" t="s">
        <v>4351</v>
      </c>
      <c r="AH205" s="373" t="s">
        <v>4352</v>
      </c>
      <c r="AI205" s="373" t="s">
        <v>4353</v>
      </c>
      <c r="AJ205" s="373" t="s">
        <v>4354</v>
      </c>
      <c r="AK205" s="373" t="s">
        <v>4355</v>
      </c>
      <c r="AL205" s="372" t="s">
        <v>4623</v>
      </c>
    </row>
    <row r="206" spans="2:38">
      <c r="B206" s="374" t="s">
        <v>4356</v>
      </c>
      <c r="C206" s="375" t="s">
        <v>4357</v>
      </c>
      <c r="D206" s="375" t="s">
        <v>2435</v>
      </c>
      <c r="E206" s="375" t="s">
        <v>4514</v>
      </c>
      <c r="F206" s="375" t="s">
        <v>4624</v>
      </c>
      <c r="G206" s="375" t="s">
        <v>2305</v>
      </c>
      <c r="H206" s="375" t="s">
        <v>3928</v>
      </c>
      <c r="I206" s="375" t="s">
        <v>3929</v>
      </c>
      <c r="J206" s="375" t="s">
        <v>4362</v>
      </c>
      <c r="K206" s="375" t="s">
        <v>4363</v>
      </c>
      <c r="L206" s="375" t="s">
        <v>3332</v>
      </c>
      <c r="M206" s="376">
        <v>29949.723999999998</v>
      </c>
      <c r="N206" s="376">
        <v>0</v>
      </c>
      <c r="O206" s="376">
        <v>0</v>
      </c>
      <c r="P206" s="376">
        <v>29949.723999999998</v>
      </c>
      <c r="Q206" s="376">
        <v>0</v>
      </c>
      <c r="R206" s="376">
        <v>0</v>
      </c>
      <c r="S206" s="376">
        <v>0</v>
      </c>
      <c r="T206" s="376">
        <v>0</v>
      </c>
      <c r="U206" s="376">
        <v>0</v>
      </c>
      <c r="V206" s="376">
        <v>0</v>
      </c>
      <c r="W206" s="376">
        <v>0</v>
      </c>
      <c r="X206" s="376">
        <v>0</v>
      </c>
      <c r="Y206" s="376">
        <v>29949.723999999998</v>
      </c>
      <c r="Z206" s="376">
        <v>30265.556</v>
      </c>
      <c r="AA206" s="377">
        <v>1</v>
      </c>
      <c r="AB206" s="378">
        <v>0</v>
      </c>
      <c r="AC206" s="378">
        <v>0</v>
      </c>
      <c r="AD206" s="378">
        <v>30265.556</v>
      </c>
      <c r="AE206" s="378">
        <v>0</v>
      </c>
      <c r="AF206" s="376">
        <v>0</v>
      </c>
      <c r="AG206" s="376">
        <v>0</v>
      </c>
      <c r="AH206" s="375"/>
      <c r="AI206" s="376">
        <v>0</v>
      </c>
      <c r="AJ206" s="376">
        <v>0</v>
      </c>
      <c r="AK206" s="376">
        <v>0</v>
      </c>
      <c r="AL206" s="381" t="s">
        <v>4625</v>
      </c>
    </row>
    <row r="207" spans="2:38">
      <c r="B207" s="374" t="s">
        <v>4396</v>
      </c>
      <c r="C207" s="375" t="s">
        <v>4471</v>
      </c>
      <c r="D207" s="375" t="s">
        <v>2435</v>
      </c>
      <c r="E207" s="375" t="s">
        <v>4399</v>
      </c>
      <c r="F207" s="375" t="s">
        <v>4626</v>
      </c>
      <c r="G207" s="375" t="s">
        <v>4401</v>
      </c>
      <c r="H207" s="375" t="s">
        <v>4401</v>
      </c>
      <c r="I207" s="375"/>
      <c r="J207" s="375"/>
      <c r="K207" s="375"/>
      <c r="L207" s="375"/>
      <c r="M207" s="376">
        <v>45000</v>
      </c>
      <c r="N207" s="376">
        <v>0</v>
      </c>
      <c r="O207" s="376">
        <v>0</v>
      </c>
      <c r="P207" s="376">
        <v>0</v>
      </c>
      <c r="Q207" s="376">
        <v>0</v>
      </c>
      <c r="R207" s="376">
        <v>0</v>
      </c>
      <c r="S207" s="376">
        <v>45000</v>
      </c>
      <c r="T207" s="376">
        <v>0</v>
      </c>
      <c r="U207" s="376">
        <v>0</v>
      </c>
      <c r="V207" s="376">
        <v>0</v>
      </c>
      <c r="W207" s="376">
        <v>0</v>
      </c>
      <c r="X207" s="376">
        <v>0</v>
      </c>
      <c r="Y207" s="376">
        <v>45000</v>
      </c>
      <c r="Z207" s="376">
        <v>45000</v>
      </c>
      <c r="AA207" s="377">
        <v>1</v>
      </c>
      <c r="AB207" s="378">
        <v>0</v>
      </c>
      <c r="AC207" s="378">
        <v>0</v>
      </c>
      <c r="AD207" s="378">
        <v>0</v>
      </c>
      <c r="AE207" s="378">
        <v>0</v>
      </c>
      <c r="AF207" s="378">
        <v>0</v>
      </c>
      <c r="AG207" s="378">
        <v>0</v>
      </c>
      <c r="AH207" s="378">
        <v>0</v>
      </c>
      <c r="AI207" s="378">
        <v>0</v>
      </c>
      <c r="AJ207" s="378">
        <v>0</v>
      </c>
      <c r="AK207" s="378">
        <v>0</v>
      </c>
      <c r="AL207" s="381"/>
    </row>
    <row r="208" spans="2:38">
      <c r="B208" s="374" t="s">
        <v>4356</v>
      </c>
      <c r="C208" s="375" t="s">
        <v>4357</v>
      </c>
      <c r="D208" s="375" t="s">
        <v>2442</v>
      </c>
      <c r="E208" s="375" t="s">
        <v>1815</v>
      </c>
      <c r="F208" s="375" t="s">
        <v>1888</v>
      </c>
      <c r="G208" s="375" t="s">
        <v>1883</v>
      </c>
      <c r="H208" s="375" t="s">
        <v>4477</v>
      </c>
      <c r="I208" s="375" t="s">
        <v>3330</v>
      </c>
      <c r="J208" s="375" t="s">
        <v>4362</v>
      </c>
      <c r="K208" s="375" t="s">
        <v>4363</v>
      </c>
      <c r="L208" s="375" t="s">
        <v>3332</v>
      </c>
      <c r="M208" s="376">
        <v>78525.001499999998</v>
      </c>
      <c r="N208" s="376">
        <v>0</v>
      </c>
      <c r="O208" s="376">
        <v>0</v>
      </c>
      <c r="P208" s="376">
        <v>78525.001499999998</v>
      </c>
      <c r="Q208" s="376">
        <v>0</v>
      </c>
      <c r="R208" s="376">
        <v>0</v>
      </c>
      <c r="S208" s="376">
        <v>0</v>
      </c>
      <c r="T208" s="376">
        <v>0</v>
      </c>
      <c r="U208" s="376">
        <v>0</v>
      </c>
      <c r="V208" s="376">
        <v>0</v>
      </c>
      <c r="W208" s="376">
        <v>0</v>
      </c>
      <c r="X208" s="376">
        <v>0</v>
      </c>
      <c r="Y208" s="376">
        <v>78525.001499999998</v>
      </c>
      <c r="Z208" s="376">
        <v>78202.805999999997</v>
      </c>
      <c r="AA208" s="377">
        <v>1</v>
      </c>
      <c r="AB208" s="378">
        <v>0</v>
      </c>
      <c r="AC208" s="378">
        <v>0</v>
      </c>
      <c r="AD208" s="378">
        <v>78202.805999999997</v>
      </c>
      <c r="AE208" s="378">
        <v>0</v>
      </c>
      <c r="AF208" s="376">
        <v>0</v>
      </c>
      <c r="AG208" s="376">
        <v>0</v>
      </c>
      <c r="AH208" s="376"/>
      <c r="AI208" s="376">
        <v>0</v>
      </c>
      <c r="AJ208" s="376">
        <v>0</v>
      </c>
      <c r="AK208" s="376">
        <v>0</v>
      </c>
      <c r="AL208" s="381" t="s">
        <v>1889</v>
      </c>
    </row>
    <row r="209" spans="2:38">
      <c r="B209" s="374" t="s">
        <v>4356</v>
      </c>
      <c r="C209" s="375" t="s">
        <v>4357</v>
      </c>
      <c r="D209" s="375" t="s">
        <v>2442</v>
      </c>
      <c r="E209" s="375" t="s">
        <v>1815</v>
      </c>
      <c r="F209" s="375" t="s">
        <v>1884</v>
      </c>
      <c r="G209" s="375" t="s">
        <v>1883</v>
      </c>
      <c r="H209" s="375" t="s">
        <v>4477</v>
      </c>
      <c r="I209" s="375" t="s">
        <v>3330</v>
      </c>
      <c r="J209" s="375" t="s">
        <v>4362</v>
      </c>
      <c r="K209" s="375" t="s">
        <v>4363</v>
      </c>
      <c r="L209" s="375" t="s">
        <v>3332</v>
      </c>
      <c r="M209" s="376">
        <v>78525.001499999998</v>
      </c>
      <c r="N209" s="376">
        <v>0</v>
      </c>
      <c r="O209" s="376">
        <v>0</v>
      </c>
      <c r="P209" s="376">
        <v>78525.001499999998</v>
      </c>
      <c r="Q209" s="376">
        <v>0</v>
      </c>
      <c r="R209" s="376">
        <v>0</v>
      </c>
      <c r="S209" s="376">
        <v>0</v>
      </c>
      <c r="T209" s="376">
        <v>0</v>
      </c>
      <c r="U209" s="376">
        <v>0</v>
      </c>
      <c r="V209" s="376">
        <v>0</v>
      </c>
      <c r="W209" s="376">
        <v>0</v>
      </c>
      <c r="X209" s="376">
        <v>0</v>
      </c>
      <c r="Y209" s="376">
        <v>78525.001499999998</v>
      </c>
      <c r="Z209" s="376">
        <v>78202.805999999997</v>
      </c>
      <c r="AA209" s="377">
        <v>1</v>
      </c>
      <c r="AB209" s="378">
        <v>0</v>
      </c>
      <c r="AC209" s="378">
        <v>0</v>
      </c>
      <c r="AD209" s="378">
        <v>78202.805999999997</v>
      </c>
      <c r="AE209" s="378">
        <v>0</v>
      </c>
      <c r="AF209" s="376">
        <v>0</v>
      </c>
      <c r="AG209" s="376">
        <v>0</v>
      </c>
      <c r="AH209" s="376"/>
      <c r="AI209" s="376">
        <v>0</v>
      </c>
      <c r="AJ209" s="376">
        <v>0</v>
      </c>
      <c r="AK209" s="376">
        <v>0</v>
      </c>
      <c r="AL209" s="381" t="s">
        <v>1885</v>
      </c>
    </row>
    <row r="210" spans="2:38">
      <c r="B210" s="374" t="s">
        <v>4356</v>
      </c>
      <c r="C210" s="375" t="s">
        <v>4357</v>
      </c>
      <c r="D210" s="375" t="s">
        <v>2442</v>
      </c>
      <c r="E210" s="375" t="s">
        <v>1815</v>
      </c>
      <c r="F210" s="375" t="s">
        <v>1894</v>
      </c>
      <c r="G210" s="375" t="s">
        <v>1883</v>
      </c>
      <c r="H210" s="375" t="s">
        <v>4477</v>
      </c>
      <c r="I210" s="375" t="s">
        <v>3330</v>
      </c>
      <c r="J210" s="375" t="s">
        <v>4362</v>
      </c>
      <c r="K210" s="375" t="s">
        <v>4363</v>
      </c>
      <c r="L210" s="375" t="s">
        <v>3332</v>
      </c>
      <c r="M210" s="376">
        <v>78525.001499999998</v>
      </c>
      <c r="N210" s="376">
        <v>0</v>
      </c>
      <c r="O210" s="376">
        <v>0</v>
      </c>
      <c r="P210" s="376">
        <v>78525.001499999998</v>
      </c>
      <c r="Q210" s="376">
        <v>0</v>
      </c>
      <c r="R210" s="376">
        <v>0</v>
      </c>
      <c r="S210" s="376">
        <v>0</v>
      </c>
      <c r="T210" s="376">
        <v>0</v>
      </c>
      <c r="U210" s="376">
        <v>0</v>
      </c>
      <c r="V210" s="376">
        <v>0</v>
      </c>
      <c r="W210" s="376">
        <v>0</v>
      </c>
      <c r="X210" s="376">
        <v>0</v>
      </c>
      <c r="Y210" s="376">
        <v>78525.001499999998</v>
      </c>
      <c r="Z210" s="376">
        <v>78202.805999999997</v>
      </c>
      <c r="AA210" s="377">
        <v>1</v>
      </c>
      <c r="AB210" s="378">
        <v>0</v>
      </c>
      <c r="AC210" s="378">
        <v>0</v>
      </c>
      <c r="AD210" s="378">
        <v>78202.805999999997</v>
      </c>
      <c r="AE210" s="378">
        <v>0</v>
      </c>
      <c r="AF210" s="376">
        <v>0</v>
      </c>
      <c r="AG210" s="376">
        <v>0</v>
      </c>
      <c r="AH210" s="376"/>
      <c r="AI210" s="376">
        <v>0</v>
      </c>
      <c r="AJ210" s="376">
        <v>0</v>
      </c>
      <c r="AK210" s="376">
        <v>0</v>
      </c>
      <c r="AL210" s="381" t="s">
        <v>1895</v>
      </c>
    </row>
    <row r="211" spans="2:38">
      <c r="B211" s="374" t="s">
        <v>4356</v>
      </c>
      <c r="C211" s="375" t="s">
        <v>4357</v>
      </c>
      <c r="D211" s="375" t="s">
        <v>2442</v>
      </c>
      <c r="E211" s="375" t="s">
        <v>1815</v>
      </c>
      <c r="F211" s="375" t="s">
        <v>1886</v>
      </c>
      <c r="G211" s="375" t="s">
        <v>1883</v>
      </c>
      <c r="H211" s="375" t="s">
        <v>4477</v>
      </c>
      <c r="I211" s="375" t="s">
        <v>3330</v>
      </c>
      <c r="J211" s="375" t="s">
        <v>4362</v>
      </c>
      <c r="K211" s="375" t="s">
        <v>4363</v>
      </c>
      <c r="L211" s="375" t="s">
        <v>3332</v>
      </c>
      <c r="M211" s="376">
        <v>78525.001499999998</v>
      </c>
      <c r="N211" s="376">
        <v>0</v>
      </c>
      <c r="O211" s="376">
        <v>0</v>
      </c>
      <c r="P211" s="376">
        <v>78525.001499999998</v>
      </c>
      <c r="Q211" s="376">
        <v>0</v>
      </c>
      <c r="R211" s="376">
        <v>0</v>
      </c>
      <c r="S211" s="376">
        <v>0</v>
      </c>
      <c r="T211" s="376">
        <v>0</v>
      </c>
      <c r="U211" s="376">
        <v>0</v>
      </c>
      <c r="V211" s="376">
        <v>0</v>
      </c>
      <c r="W211" s="376">
        <v>0</v>
      </c>
      <c r="X211" s="376">
        <v>0</v>
      </c>
      <c r="Y211" s="376">
        <v>78525.001499999998</v>
      </c>
      <c r="Z211" s="376">
        <v>78202.805999999997</v>
      </c>
      <c r="AA211" s="377">
        <v>1</v>
      </c>
      <c r="AB211" s="378">
        <v>0</v>
      </c>
      <c r="AC211" s="378">
        <v>0</v>
      </c>
      <c r="AD211" s="378">
        <v>78202.805999999997</v>
      </c>
      <c r="AE211" s="378">
        <v>0</v>
      </c>
      <c r="AF211" s="376">
        <v>0</v>
      </c>
      <c r="AG211" s="376">
        <v>0</v>
      </c>
      <c r="AH211" s="376"/>
      <c r="AI211" s="376">
        <v>0</v>
      </c>
      <c r="AJ211" s="376">
        <v>0</v>
      </c>
      <c r="AK211" s="376">
        <v>0</v>
      </c>
      <c r="AL211" s="381" t="s">
        <v>1887</v>
      </c>
    </row>
    <row r="212" spans="2:38">
      <c r="B212" s="374" t="s">
        <v>4356</v>
      </c>
      <c r="C212" s="375" t="s">
        <v>4357</v>
      </c>
      <c r="D212" s="375" t="s">
        <v>2442</v>
      </c>
      <c r="E212" s="375" t="s">
        <v>1815</v>
      </c>
      <c r="F212" s="375" t="s">
        <v>1892</v>
      </c>
      <c r="G212" s="375" t="s">
        <v>1883</v>
      </c>
      <c r="H212" s="375" t="s">
        <v>4477</v>
      </c>
      <c r="I212" s="375" t="s">
        <v>3330</v>
      </c>
      <c r="J212" s="375" t="s">
        <v>4362</v>
      </c>
      <c r="K212" s="375" t="s">
        <v>4363</v>
      </c>
      <c r="L212" s="375" t="s">
        <v>3332</v>
      </c>
      <c r="M212" s="376">
        <v>78525.001499999998</v>
      </c>
      <c r="N212" s="376">
        <v>0</v>
      </c>
      <c r="O212" s="376">
        <v>0</v>
      </c>
      <c r="P212" s="376">
        <v>78525.001499999998</v>
      </c>
      <c r="Q212" s="376">
        <v>0</v>
      </c>
      <c r="R212" s="376">
        <v>0</v>
      </c>
      <c r="S212" s="376">
        <v>0</v>
      </c>
      <c r="T212" s="376">
        <v>0</v>
      </c>
      <c r="U212" s="376">
        <v>0</v>
      </c>
      <c r="V212" s="376">
        <v>0</v>
      </c>
      <c r="W212" s="376">
        <v>0</v>
      </c>
      <c r="X212" s="376">
        <v>0</v>
      </c>
      <c r="Y212" s="376">
        <v>78525.001499999998</v>
      </c>
      <c r="Z212" s="376">
        <v>78202.805999999997</v>
      </c>
      <c r="AA212" s="377">
        <v>1</v>
      </c>
      <c r="AB212" s="378">
        <v>0</v>
      </c>
      <c r="AC212" s="378">
        <v>0</v>
      </c>
      <c r="AD212" s="378">
        <v>78202.805999999997</v>
      </c>
      <c r="AE212" s="378">
        <v>0</v>
      </c>
      <c r="AF212" s="376">
        <v>0</v>
      </c>
      <c r="AG212" s="376">
        <v>0</v>
      </c>
      <c r="AH212" s="376"/>
      <c r="AI212" s="376">
        <v>0</v>
      </c>
      <c r="AJ212" s="376">
        <v>0</v>
      </c>
      <c r="AK212" s="376">
        <v>0</v>
      </c>
      <c r="AL212" s="381" t="s">
        <v>1893</v>
      </c>
    </row>
    <row r="213" spans="2:38">
      <c r="B213" s="374" t="s">
        <v>4396</v>
      </c>
      <c r="C213" s="375" t="s">
        <v>4627</v>
      </c>
      <c r="D213" s="375" t="s">
        <v>2442</v>
      </c>
      <c r="E213" s="375" t="s">
        <v>4399</v>
      </c>
      <c r="F213" s="375" t="s">
        <v>4628</v>
      </c>
      <c r="G213" s="375" t="s">
        <v>4401</v>
      </c>
      <c r="H213" s="375" t="s">
        <v>4401</v>
      </c>
      <c r="I213" s="375"/>
      <c r="J213" s="375"/>
      <c r="K213" s="375"/>
      <c r="L213" s="375"/>
      <c r="M213" s="376">
        <v>23532.47</v>
      </c>
      <c r="N213" s="376">
        <v>0</v>
      </c>
      <c r="O213" s="376">
        <v>0</v>
      </c>
      <c r="P213" s="376">
        <v>0</v>
      </c>
      <c r="Q213" s="376">
        <v>0</v>
      </c>
      <c r="R213" s="376">
        <v>0</v>
      </c>
      <c r="S213" s="376">
        <v>23532.47</v>
      </c>
      <c r="T213" s="376">
        <v>0</v>
      </c>
      <c r="U213" s="376">
        <v>0</v>
      </c>
      <c r="V213" s="376">
        <v>0</v>
      </c>
      <c r="W213" s="376">
        <v>0</v>
      </c>
      <c r="X213" s="376">
        <v>0</v>
      </c>
      <c r="Y213" s="376">
        <v>23532.47</v>
      </c>
      <c r="Z213" s="376">
        <v>23532.47</v>
      </c>
      <c r="AA213" s="377">
        <v>1</v>
      </c>
      <c r="AB213" s="378">
        <v>0</v>
      </c>
      <c r="AC213" s="378">
        <v>0</v>
      </c>
      <c r="AD213" s="378">
        <v>0</v>
      </c>
      <c r="AE213" s="378">
        <v>0</v>
      </c>
      <c r="AF213" s="376">
        <v>0</v>
      </c>
      <c r="AG213" s="376">
        <v>0</v>
      </c>
      <c r="AH213" s="376">
        <v>0</v>
      </c>
      <c r="AI213" s="376">
        <v>0</v>
      </c>
      <c r="AJ213" s="376">
        <v>0</v>
      </c>
      <c r="AK213" s="376">
        <v>0</v>
      </c>
      <c r="AL213" s="381"/>
    </row>
    <row r="214" spans="2:38">
      <c r="B214" s="374" t="s">
        <v>4356</v>
      </c>
      <c r="C214" s="375" t="s">
        <v>4357</v>
      </c>
      <c r="D214" s="375" t="s">
        <v>2442</v>
      </c>
      <c r="E214" s="375" t="s">
        <v>2304</v>
      </c>
      <c r="F214" s="375" t="s">
        <v>2342</v>
      </c>
      <c r="G214" s="375" t="s">
        <v>370</v>
      </c>
      <c r="H214" s="375" t="s">
        <v>3907</v>
      </c>
      <c r="I214" s="375" t="s">
        <v>3330</v>
      </c>
      <c r="J214" s="375" t="s">
        <v>4362</v>
      </c>
      <c r="K214" s="375" t="s">
        <v>4363</v>
      </c>
      <c r="L214" s="375" t="s">
        <v>3332</v>
      </c>
      <c r="M214" s="376">
        <v>74313.717999999993</v>
      </c>
      <c r="N214" s="376">
        <v>0</v>
      </c>
      <c r="O214" s="376">
        <v>0</v>
      </c>
      <c r="P214" s="376">
        <v>74313.717999999993</v>
      </c>
      <c r="Q214" s="376">
        <v>0</v>
      </c>
      <c r="R214" s="376">
        <v>0</v>
      </c>
      <c r="S214" s="376">
        <v>0</v>
      </c>
      <c r="T214" s="376">
        <v>0</v>
      </c>
      <c r="U214" s="376">
        <v>0</v>
      </c>
      <c r="V214" s="376">
        <v>0</v>
      </c>
      <c r="W214" s="376">
        <v>0</v>
      </c>
      <c r="X214" s="376">
        <v>0</v>
      </c>
      <c r="Y214" s="376">
        <v>74313.717999999993</v>
      </c>
      <c r="Z214" s="376">
        <v>73978.411999999997</v>
      </c>
      <c r="AA214" s="377">
        <v>1</v>
      </c>
      <c r="AB214" s="378">
        <v>0</v>
      </c>
      <c r="AC214" s="378">
        <v>0</v>
      </c>
      <c r="AD214" s="378">
        <v>73978.411999999997</v>
      </c>
      <c r="AE214" s="378">
        <v>0</v>
      </c>
      <c r="AF214" s="376">
        <v>0</v>
      </c>
      <c r="AG214" s="376">
        <v>0</v>
      </c>
      <c r="AH214" s="376"/>
      <c r="AI214" s="376">
        <v>0</v>
      </c>
      <c r="AJ214" s="376">
        <v>0</v>
      </c>
      <c r="AK214" s="376">
        <v>0</v>
      </c>
      <c r="AL214" s="381" t="s">
        <v>2343</v>
      </c>
    </row>
    <row r="215" spans="2:38">
      <c r="B215" s="374" t="s">
        <v>4356</v>
      </c>
      <c r="C215" s="375" t="s">
        <v>4366</v>
      </c>
      <c r="D215" s="375" t="s">
        <v>2445</v>
      </c>
      <c r="E215" s="375" t="s">
        <v>1815</v>
      </c>
      <c r="F215" s="375" t="s">
        <v>1919</v>
      </c>
      <c r="G215" s="375" t="s">
        <v>1833</v>
      </c>
      <c r="H215" s="375" t="s">
        <v>3338</v>
      </c>
      <c r="I215" s="375" t="s">
        <v>3330</v>
      </c>
      <c r="J215" s="375" t="s">
        <v>4362</v>
      </c>
      <c r="K215" s="375" t="s">
        <v>4363</v>
      </c>
      <c r="L215" s="375" t="s">
        <v>3332</v>
      </c>
      <c r="M215" s="376">
        <v>16000</v>
      </c>
      <c r="N215" s="376">
        <v>16000</v>
      </c>
      <c r="O215" s="376">
        <v>0</v>
      </c>
      <c r="P215" s="376"/>
      <c r="Q215" s="376">
        <v>0</v>
      </c>
      <c r="R215" s="376">
        <v>0</v>
      </c>
      <c r="S215" s="376">
        <v>0</v>
      </c>
      <c r="T215" s="376">
        <v>2560</v>
      </c>
      <c r="U215" s="376">
        <v>0</v>
      </c>
      <c r="V215" s="376">
        <v>0</v>
      </c>
      <c r="W215" s="376">
        <v>0</v>
      </c>
      <c r="X215" s="376">
        <v>0</v>
      </c>
      <c r="Y215" s="376">
        <v>18560</v>
      </c>
      <c r="Z215" s="376">
        <v>18560</v>
      </c>
      <c r="AA215" s="377">
        <v>1</v>
      </c>
      <c r="AB215" s="378">
        <v>16000</v>
      </c>
      <c r="AC215" s="378">
        <v>0</v>
      </c>
      <c r="AD215" s="378"/>
      <c r="AE215" s="378">
        <v>0</v>
      </c>
      <c r="AF215" s="376">
        <v>0</v>
      </c>
      <c r="AG215" s="376">
        <v>0</v>
      </c>
      <c r="AH215" s="376">
        <v>2560</v>
      </c>
      <c r="AI215" s="376">
        <v>0</v>
      </c>
      <c r="AJ215" s="376">
        <v>0</v>
      </c>
      <c r="AK215" s="376">
        <v>0</v>
      </c>
      <c r="AL215" s="381" t="s">
        <v>1920</v>
      </c>
    </row>
    <row r="216" spans="2:38">
      <c r="B216" s="374" t="s">
        <v>4356</v>
      </c>
      <c r="C216" s="375" t="s">
        <v>4366</v>
      </c>
      <c r="D216" s="375" t="s">
        <v>2445</v>
      </c>
      <c r="E216" s="375" t="s">
        <v>1944</v>
      </c>
      <c r="F216" s="375" t="s">
        <v>1945</v>
      </c>
      <c r="G216" s="375" t="s">
        <v>1833</v>
      </c>
      <c r="H216" s="375" t="s">
        <v>3338</v>
      </c>
      <c r="I216" s="375" t="s">
        <v>3330</v>
      </c>
      <c r="J216" s="375" t="s">
        <v>4362</v>
      </c>
      <c r="K216" s="375" t="s">
        <v>4363</v>
      </c>
      <c r="L216" s="375" t="s">
        <v>3332</v>
      </c>
      <c r="M216" s="376">
        <v>7000</v>
      </c>
      <c r="N216" s="376">
        <v>7000</v>
      </c>
      <c r="O216" s="376">
        <v>0</v>
      </c>
      <c r="P216" s="376"/>
      <c r="Q216" s="376">
        <v>0</v>
      </c>
      <c r="R216" s="376">
        <v>0</v>
      </c>
      <c r="S216" s="376">
        <v>0</v>
      </c>
      <c r="T216" s="376">
        <v>1120</v>
      </c>
      <c r="U216" s="376">
        <v>0</v>
      </c>
      <c r="V216" s="376">
        <v>0</v>
      </c>
      <c r="W216" s="376">
        <v>0</v>
      </c>
      <c r="X216" s="376">
        <v>0</v>
      </c>
      <c r="Y216" s="376">
        <v>8120</v>
      </c>
      <c r="Z216" s="376">
        <v>8120</v>
      </c>
      <c r="AA216" s="377">
        <v>1</v>
      </c>
      <c r="AB216" s="378">
        <v>7000</v>
      </c>
      <c r="AC216" s="378">
        <v>0</v>
      </c>
      <c r="AD216" s="378"/>
      <c r="AE216" s="378">
        <v>0</v>
      </c>
      <c r="AF216" s="376">
        <v>0</v>
      </c>
      <c r="AG216" s="376">
        <v>0</v>
      </c>
      <c r="AH216" s="376">
        <v>1120</v>
      </c>
      <c r="AI216" s="376">
        <v>0</v>
      </c>
      <c r="AJ216" s="376">
        <v>0</v>
      </c>
      <c r="AK216" s="376">
        <v>0</v>
      </c>
      <c r="AL216" s="381" t="s">
        <v>1946</v>
      </c>
    </row>
    <row r="217" spans="2:38">
      <c r="B217" s="374" t="s">
        <v>4356</v>
      </c>
      <c r="C217" s="375" t="s">
        <v>4366</v>
      </c>
      <c r="D217" s="375" t="s">
        <v>2445</v>
      </c>
      <c r="E217" s="375" t="s">
        <v>1961</v>
      </c>
      <c r="F217" s="375" t="s">
        <v>1968</v>
      </c>
      <c r="G217" s="375" t="s">
        <v>1833</v>
      </c>
      <c r="H217" s="375" t="s">
        <v>3338</v>
      </c>
      <c r="I217" s="375" t="s">
        <v>3330</v>
      </c>
      <c r="J217" s="375" t="s">
        <v>4362</v>
      </c>
      <c r="K217" s="375" t="s">
        <v>4363</v>
      </c>
      <c r="L217" s="375" t="s">
        <v>3332</v>
      </c>
      <c r="M217" s="376">
        <v>8500</v>
      </c>
      <c r="N217" s="376">
        <v>8500</v>
      </c>
      <c r="O217" s="376">
        <v>0</v>
      </c>
      <c r="P217" s="376"/>
      <c r="Q217" s="376">
        <v>0</v>
      </c>
      <c r="R217" s="376">
        <v>0</v>
      </c>
      <c r="S217" s="376">
        <v>0</v>
      </c>
      <c r="T217" s="376">
        <v>1360</v>
      </c>
      <c r="U217" s="376">
        <v>0</v>
      </c>
      <c r="V217" s="376">
        <v>0</v>
      </c>
      <c r="W217" s="376">
        <v>0</v>
      </c>
      <c r="X217" s="376">
        <v>0</v>
      </c>
      <c r="Y217" s="376">
        <v>9860</v>
      </c>
      <c r="Z217" s="376">
        <v>9860</v>
      </c>
      <c r="AA217" s="377">
        <v>1</v>
      </c>
      <c r="AB217" s="378">
        <v>8500</v>
      </c>
      <c r="AC217" s="378">
        <v>0</v>
      </c>
      <c r="AD217" s="378"/>
      <c r="AE217" s="378">
        <v>0</v>
      </c>
      <c r="AF217" s="376">
        <v>0</v>
      </c>
      <c r="AG217" s="376">
        <v>0</v>
      </c>
      <c r="AH217" s="376">
        <v>1360</v>
      </c>
      <c r="AI217" s="376">
        <v>0</v>
      </c>
      <c r="AJ217" s="376">
        <v>0</v>
      </c>
      <c r="AK217" s="376">
        <v>0</v>
      </c>
      <c r="AL217" s="381" t="s">
        <v>1969</v>
      </c>
    </row>
    <row r="218" spans="2:38">
      <c r="B218" s="374" t="s">
        <v>4356</v>
      </c>
      <c r="C218" s="375" t="s">
        <v>4366</v>
      </c>
      <c r="D218" s="375" t="s">
        <v>2445</v>
      </c>
      <c r="E218" s="375" t="s">
        <v>1944</v>
      </c>
      <c r="F218" s="375" t="s">
        <v>1949</v>
      </c>
      <c r="G218" s="375" t="s">
        <v>1833</v>
      </c>
      <c r="H218" s="375" t="s">
        <v>3338</v>
      </c>
      <c r="I218" s="375" t="s">
        <v>3330</v>
      </c>
      <c r="J218" s="375" t="s">
        <v>4362</v>
      </c>
      <c r="K218" s="375" t="s">
        <v>4363</v>
      </c>
      <c r="L218" s="375" t="s">
        <v>3332</v>
      </c>
      <c r="M218" s="376">
        <v>6500</v>
      </c>
      <c r="N218" s="376">
        <v>6500</v>
      </c>
      <c r="O218" s="376">
        <v>0</v>
      </c>
      <c r="P218" s="376"/>
      <c r="Q218" s="376">
        <v>0</v>
      </c>
      <c r="R218" s="376">
        <v>0</v>
      </c>
      <c r="S218" s="376">
        <v>0</v>
      </c>
      <c r="T218" s="376">
        <v>1040</v>
      </c>
      <c r="U218" s="376">
        <v>0</v>
      </c>
      <c r="V218" s="376">
        <v>0</v>
      </c>
      <c r="W218" s="376">
        <v>0</v>
      </c>
      <c r="X218" s="376">
        <v>0</v>
      </c>
      <c r="Y218" s="376">
        <v>7540</v>
      </c>
      <c r="Z218" s="376">
        <v>7540</v>
      </c>
      <c r="AA218" s="377">
        <v>1</v>
      </c>
      <c r="AB218" s="378">
        <v>6500</v>
      </c>
      <c r="AC218" s="378">
        <v>0</v>
      </c>
      <c r="AD218" s="378"/>
      <c r="AE218" s="378">
        <v>0</v>
      </c>
      <c r="AF218" s="376">
        <v>0</v>
      </c>
      <c r="AG218" s="376">
        <v>0</v>
      </c>
      <c r="AH218" s="376">
        <v>1040</v>
      </c>
      <c r="AI218" s="376">
        <v>0</v>
      </c>
      <c r="AJ218" s="376">
        <v>0</v>
      </c>
      <c r="AK218" s="376">
        <v>0</v>
      </c>
      <c r="AL218" s="381" t="s">
        <v>1950</v>
      </c>
    </row>
    <row r="219" spans="2:38">
      <c r="B219" s="374" t="s">
        <v>4356</v>
      </c>
      <c r="C219" s="375" t="s">
        <v>4366</v>
      </c>
      <c r="D219" s="375" t="s">
        <v>2445</v>
      </c>
      <c r="E219" s="375" t="s">
        <v>1961</v>
      </c>
      <c r="F219" s="375" t="s">
        <v>1978</v>
      </c>
      <c r="G219" s="375" t="s">
        <v>1833</v>
      </c>
      <c r="H219" s="375" t="s">
        <v>3338</v>
      </c>
      <c r="I219" s="375" t="s">
        <v>3330</v>
      </c>
      <c r="J219" s="375" t="s">
        <v>4362</v>
      </c>
      <c r="K219" s="375" t="s">
        <v>4363</v>
      </c>
      <c r="L219" s="375" t="s">
        <v>3332</v>
      </c>
      <c r="M219" s="376">
        <v>17500</v>
      </c>
      <c r="N219" s="376">
        <v>17500</v>
      </c>
      <c r="O219" s="376">
        <v>0</v>
      </c>
      <c r="P219" s="376"/>
      <c r="Q219" s="376">
        <v>0</v>
      </c>
      <c r="R219" s="376">
        <v>0</v>
      </c>
      <c r="S219" s="376">
        <v>0</v>
      </c>
      <c r="T219" s="376">
        <v>2800</v>
      </c>
      <c r="U219" s="376">
        <v>0</v>
      </c>
      <c r="V219" s="376">
        <v>0</v>
      </c>
      <c r="W219" s="376">
        <v>0</v>
      </c>
      <c r="X219" s="376">
        <v>0</v>
      </c>
      <c r="Y219" s="376">
        <v>20300</v>
      </c>
      <c r="Z219" s="376">
        <v>20300</v>
      </c>
      <c r="AA219" s="377">
        <v>1</v>
      </c>
      <c r="AB219" s="378">
        <v>17500</v>
      </c>
      <c r="AC219" s="378">
        <v>0</v>
      </c>
      <c r="AD219" s="378"/>
      <c r="AE219" s="378">
        <v>0</v>
      </c>
      <c r="AF219" s="376">
        <v>0</v>
      </c>
      <c r="AG219" s="376">
        <v>0</v>
      </c>
      <c r="AH219" s="376">
        <v>2800</v>
      </c>
      <c r="AI219" s="376">
        <v>0</v>
      </c>
      <c r="AJ219" s="376">
        <v>0</v>
      </c>
      <c r="AK219" s="376">
        <v>0</v>
      </c>
      <c r="AL219" s="381" t="s">
        <v>1979</v>
      </c>
    </row>
    <row r="220" spans="2:38">
      <c r="B220" s="374" t="s">
        <v>4356</v>
      </c>
      <c r="C220" s="375" t="s">
        <v>4366</v>
      </c>
      <c r="D220" s="375" t="s">
        <v>2445</v>
      </c>
      <c r="E220" s="375" t="s">
        <v>1815</v>
      </c>
      <c r="F220" s="375" t="s">
        <v>1921</v>
      </c>
      <c r="G220" s="375" t="s">
        <v>1833</v>
      </c>
      <c r="H220" s="375" t="s">
        <v>3338</v>
      </c>
      <c r="I220" s="375" t="s">
        <v>3330</v>
      </c>
      <c r="J220" s="375" t="s">
        <v>4362</v>
      </c>
      <c r="K220" s="375" t="s">
        <v>4363</v>
      </c>
      <c r="L220" s="375" t="s">
        <v>3332</v>
      </c>
      <c r="M220" s="376">
        <v>16000</v>
      </c>
      <c r="N220" s="376">
        <v>16000</v>
      </c>
      <c r="O220" s="376">
        <v>0</v>
      </c>
      <c r="P220" s="376"/>
      <c r="Q220" s="376">
        <v>0</v>
      </c>
      <c r="R220" s="376">
        <v>0</v>
      </c>
      <c r="S220" s="376">
        <v>0</v>
      </c>
      <c r="T220" s="376">
        <v>2560</v>
      </c>
      <c r="U220" s="376">
        <v>0</v>
      </c>
      <c r="V220" s="376">
        <v>0</v>
      </c>
      <c r="W220" s="376">
        <v>0</v>
      </c>
      <c r="X220" s="376">
        <v>0</v>
      </c>
      <c r="Y220" s="376">
        <v>18560</v>
      </c>
      <c r="Z220" s="376">
        <v>18560</v>
      </c>
      <c r="AA220" s="377">
        <v>1</v>
      </c>
      <c r="AB220" s="378">
        <v>16000</v>
      </c>
      <c r="AC220" s="378">
        <v>0</v>
      </c>
      <c r="AD220" s="378"/>
      <c r="AE220" s="378">
        <v>0</v>
      </c>
      <c r="AF220" s="376">
        <v>0</v>
      </c>
      <c r="AG220" s="376">
        <v>0</v>
      </c>
      <c r="AH220" s="376">
        <v>2560</v>
      </c>
      <c r="AI220" s="376">
        <v>0</v>
      </c>
      <c r="AJ220" s="376">
        <v>0</v>
      </c>
      <c r="AK220" s="376">
        <v>0</v>
      </c>
      <c r="AL220" s="381" t="s">
        <v>1922</v>
      </c>
    </row>
    <row r="221" spans="2:38">
      <c r="B221" s="374" t="s">
        <v>4356</v>
      </c>
      <c r="C221" s="375" t="s">
        <v>4366</v>
      </c>
      <c r="D221" s="375" t="s">
        <v>2445</v>
      </c>
      <c r="E221" s="375" t="s">
        <v>1961</v>
      </c>
      <c r="F221" s="375" t="s">
        <v>1974</v>
      </c>
      <c r="G221" s="375" t="s">
        <v>1833</v>
      </c>
      <c r="H221" s="375" t="s">
        <v>3338</v>
      </c>
      <c r="I221" s="375" t="s">
        <v>3330</v>
      </c>
      <c r="J221" s="375" t="s">
        <v>4362</v>
      </c>
      <c r="K221" s="375" t="s">
        <v>4363</v>
      </c>
      <c r="L221" s="375" t="s">
        <v>3332</v>
      </c>
      <c r="M221" s="376">
        <v>10500</v>
      </c>
      <c r="N221" s="376">
        <v>10500</v>
      </c>
      <c r="O221" s="376">
        <v>0</v>
      </c>
      <c r="P221" s="376"/>
      <c r="Q221" s="376">
        <v>0</v>
      </c>
      <c r="R221" s="376">
        <v>0</v>
      </c>
      <c r="S221" s="376">
        <v>0</v>
      </c>
      <c r="T221" s="376">
        <v>1680</v>
      </c>
      <c r="U221" s="376">
        <v>0</v>
      </c>
      <c r="V221" s="376">
        <v>0</v>
      </c>
      <c r="W221" s="376">
        <v>0</v>
      </c>
      <c r="X221" s="376">
        <v>0</v>
      </c>
      <c r="Y221" s="376">
        <v>12180</v>
      </c>
      <c r="Z221" s="376">
        <v>12180</v>
      </c>
      <c r="AA221" s="377">
        <v>1</v>
      </c>
      <c r="AB221" s="378">
        <v>10500</v>
      </c>
      <c r="AC221" s="378">
        <v>0</v>
      </c>
      <c r="AD221" s="378"/>
      <c r="AE221" s="378">
        <v>0</v>
      </c>
      <c r="AF221" s="376">
        <v>0</v>
      </c>
      <c r="AG221" s="376">
        <v>0</v>
      </c>
      <c r="AH221" s="376">
        <v>1680</v>
      </c>
      <c r="AI221" s="376">
        <v>0</v>
      </c>
      <c r="AJ221" s="376">
        <v>0</v>
      </c>
      <c r="AK221" s="376">
        <v>0</v>
      </c>
      <c r="AL221" s="381" t="s">
        <v>1975</v>
      </c>
    </row>
    <row r="222" spans="2:38">
      <c r="B222" s="374" t="s">
        <v>4356</v>
      </c>
      <c r="C222" s="375" t="s">
        <v>4366</v>
      </c>
      <c r="D222" s="375" t="s">
        <v>2445</v>
      </c>
      <c r="E222" s="375" t="s">
        <v>1961</v>
      </c>
      <c r="F222" s="375" t="s">
        <v>1966</v>
      </c>
      <c r="G222" s="375" t="s">
        <v>1833</v>
      </c>
      <c r="H222" s="375" t="s">
        <v>3338</v>
      </c>
      <c r="I222" s="375" t="s">
        <v>3330</v>
      </c>
      <c r="J222" s="375" t="s">
        <v>4362</v>
      </c>
      <c r="K222" s="375" t="s">
        <v>4363</v>
      </c>
      <c r="L222" s="375" t="s">
        <v>3332</v>
      </c>
      <c r="M222" s="376">
        <v>7500</v>
      </c>
      <c r="N222" s="376">
        <v>7500</v>
      </c>
      <c r="O222" s="376">
        <v>0</v>
      </c>
      <c r="P222" s="376"/>
      <c r="Q222" s="376">
        <v>0</v>
      </c>
      <c r="R222" s="376">
        <v>0</v>
      </c>
      <c r="S222" s="376">
        <v>0</v>
      </c>
      <c r="T222" s="376">
        <v>1200</v>
      </c>
      <c r="U222" s="376">
        <v>0</v>
      </c>
      <c r="V222" s="376">
        <v>0</v>
      </c>
      <c r="W222" s="376">
        <v>0</v>
      </c>
      <c r="X222" s="376">
        <v>0</v>
      </c>
      <c r="Y222" s="376">
        <v>8700</v>
      </c>
      <c r="Z222" s="376">
        <v>8700</v>
      </c>
      <c r="AA222" s="377">
        <v>1</v>
      </c>
      <c r="AB222" s="378">
        <v>7500</v>
      </c>
      <c r="AC222" s="378">
        <v>0</v>
      </c>
      <c r="AD222" s="378"/>
      <c r="AE222" s="378">
        <v>0</v>
      </c>
      <c r="AF222" s="376">
        <v>0</v>
      </c>
      <c r="AG222" s="376">
        <v>0</v>
      </c>
      <c r="AH222" s="376">
        <v>1200</v>
      </c>
      <c r="AI222" s="376">
        <v>0</v>
      </c>
      <c r="AJ222" s="376">
        <v>0</v>
      </c>
      <c r="AK222" s="376">
        <v>0</v>
      </c>
      <c r="AL222" s="381" t="s">
        <v>1967</v>
      </c>
    </row>
    <row r="223" spans="2:38">
      <c r="B223" s="374" t="s">
        <v>4356</v>
      </c>
      <c r="C223" s="375" t="s">
        <v>4366</v>
      </c>
      <c r="D223" s="375" t="s">
        <v>2445</v>
      </c>
      <c r="E223" s="375" t="s">
        <v>1815</v>
      </c>
      <c r="F223" s="375" t="s">
        <v>1836</v>
      </c>
      <c r="G223" s="375" t="s">
        <v>1833</v>
      </c>
      <c r="H223" s="375" t="s">
        <v>3338</v>
      </c>
      <c r="I223" s="375" t="s">
        <v>3330</v>
      </c>
      <c r="J223" s="375" t="s">
        <v>4362</v>
      </c>
      <c r="K223" s="375" t="s">
        <v>4363</v>
      </c>
      <c r="L223" s="375" t="s">
        <v>3332</v>
      </c>
      <c r="M223" s="376">
        <v>5000</v>
      </c>
      <c r="N223" s="376">
        <v>5000</v>
      </c>
      <c r="O223" s="376">
        <v>0</v>
      </c>
      <c r="P223" s="376"/>
      <c r="Q223" s="376">
        <v>0</v>
      </c>
      <c r="R223" s="376">
        <v>0</v>
      </c>
      <c r="S223" s="376">
        <v>0</v>
      </c>
      <c r="T223" s="376">
        <v>800</v>
      </c>
      <c r="U223" s="376">
        <v>0</v>
      </c>
      <c r="V223" s="376">
        <v>0</v>
      </c>
      <c r="W223" s="376">
        <v>0</v>
      </c>
      <c r="X223" s="376">
        <v>0</v>
      </c>
      <c r="Y223" s="376">
        <v>5800</v>
      </c>
      <c r="Z223" s="376">
        <v>5800</v>
      </c>
      <c r="AA223" s="377">
        <v>1</v>
      </c>
      <c r="AB223" s="378">
        <v>5000</v>
      </c>
      <c r="AC223" s="378">
        <v>0</v>
      </c>
      <c r="AD223" s="378"/>
      <c r="AE223" s="378">
        <v>0</v>
      </c>
      <c r="AF223" s="376">
        <v>0</v>
      </c>
      <c r="AG223" s="376">
        <v>0</v>
      </c>
      <c r="AH223" s="376">
        <v>800</v>
      </c>
      <c r="AI223" s="376">
        <v>0</v>
      </c>
      <c r="AJ223" s="376">
        <v>0</v>
      </c>
      <c r="AK223" s="376">
        <v>0</v>
      </c>
      <c r="AL223" s="381" t="s">
        <v>1837</v>
      </c>
    </row>
    <row r="224" spans="2:38">
      <c r="B224" s="374" t="s">
        <v>4356</v>
      </c>
      <c r="C224" s="375" t="s">
        <v>4366</v>
      </c>
      <c r="D224" s="375" t="s">
        <v>2445</v>
      </c>
      <c r="E224" s="375" t="s">
        <v>1944</v>
      </c>
      <c r="F224" s="375" t="s">
        <v>1947</v>
      </c>
      <c r="G224" s="375" t="s">
        <v>1833</v>
      </c>
      <c r="H224" s="375" t="s">
        <v>3338</v>
      </c>
      <c r="I224" s="375" t="s">
        <v>3330</v>
      </c>
      <c r="J224" s="375" t="s">
        <v>4362</v>
      </c>
      <c r="K224" s="375" t="s">
        <v>4363</v>
      </c>
      <c r="L224" s="375" t="s">
        <v>3332</v>
      </c>
      <c r="M224" s="376">
        <v>7000</v>
      </c>
      <c r="N224" s="376">
        <v>7000</v>
      </c>
      <c r="O224" s="376">
        <v>0</v>
      </c>
      <c r="P224" s="376"/>
      <c r="Q224" s="376">
        <v>0</v>
      </c>
      <c r="R224" s="376">
        <v>0</v>
      </c>
      <c r="S224" s="376">
        <v>0</v>
      </c>
      <c r="T224" s="376">
        <v>1120</v>
      </c>
      <c r="U224" s="376">
        <v>0</v>
      </c>
      <c r="V224" s="376">
        <v>0</v>
      </c>
      <c r="W224" s="376">
        <v>0</v>
      </c>
      <c r="X224" s="376">
        <v>0</v>
      </c>
      <c r="Y224" s="376">
        <v>8120</v>
      </c>
      <c r="Z224" s="376">
        <v>8120</v>
      </c>
      <c r="AA224" s="377">
        <v>1</v>
      </c>
      <c r="AB224" s="378">
        <v>7000</v>
      </c>
      <c r="AC224" s="378">
        <v>0</v>
      </c>
      <c r="AD224" s="378"/>
      <c r="AE224" s="378">
        <v>0</v>
      </c>
      <c r="AF224" s="376">
        <v>0</v>
      </c>
      <c r="AG224" s="376">
        <v>0</v>
      </c>
      <c r="AH224" s="376">
        <v>1120</v>
      </c>
      <c r="AI224" s="376">
        <v>0</v>
      </c>
      <c r="AJ224" s="376">
        <v>0</v>
      </c>
      <c r="AK224" s="376">
        <v>0</v>
      </c>
      <c r="AL224" s="381" t="s">
        <v>1948</v>
      </c>
    </row>
    <row r="225" spans="2:38">
      <c r="B225" s="374" t="s">
        <v>4356</v>
      </c>
      <c r="C225" s="375" t="s">
        <v>4366</v>
      </c>
      <c r="D225" s="375" t="s">
        <v>2445</v>
      </c>
      <c r="E225" s="375" t="s">
        <v>1944</v>
      </c>
      <c r="F225" s="375" t="s">
        <v>1951</v>
      </c>
      <c r="G225" s="375" t="s">
        <v>1833</v>
      </c>
      <c r="H225" s="375" t="s">
        <v>3338</v>
      </c>
      <c r="I225" s="375" t="s">
        <v>3330</v>
      </c>
      <c r="J225" s="375" t="s">
        <v>4362</v>
      </c>
      <c r="K225" s="375" t="s">
        <v>4363</v>
      </c>
      <c r="L225" s="375" t="s">
        <v>3332</v>
      </c>
      <c r="M225" s="376">
        <v>10500</v>
      </c>
      <c r="N225" s="376">
        <v>10500</v>
      </c>
      <c r="O225" s="376">
        <v>0</v>
      </c>
      <c r="P225" s="376"/>
      <c r="Q225" s="376">
        <v>0</v>
      </c>
      <c r="R225" s="376">
        <v>0</v>
      </c>
      <c r="S225" s="376">
        <v>0</v>
      </c>
      <c r="T225" s="376">
        <v>1680</v>
      </c>
      <c r="U225" s="376">
        <v>0</v>
      </c>
      <c r="V225" s="376">
        <v>0</v>
      </c>
      <c r="W225" s="376">
        <v>0</v>
      </c>
      <c r="X225" s="376">
        <v>0</v>
      </c>
      <c r="Y225" s="376">
        <v>12180</v>
      </c>
      <c r="Z225" s="376">
        <v>12180</v>
      </c>
      <c r="AA225" s="377">
        <v>1</v>
      </c>
      <c r="AB225" s="378">
        <v>10500</v>
      </c>
      <c r="AC225" s="378">
        <v>0</v>
      </c>
      <c r="AD225" s="378"/>
      <c r="AE225" s="378">
        <v>0</v>
      </c>
      <c r="AF225" s="376">
        <v>0</v>
      </c>
      <c r="AG225" s="376">
        <v>0</v>
      </c>
      <c r="AH225" s="376">
        <v>1680</v>
      </c>
      <c r="AI225" s="376">
        <v>0</v>
      </c>
      <c r="AJ225" s="376">
        <v>0</v>
      </c>
      <c r="AK225" s="376">
        <v>0</v>
      </c>
      <c r="AL225" s="381" t="s">
        <v>1952</v>
      </c>
    </row>
    <row r="226" spans="2:38">
      <c r="B226" s="374" t="s">
        <v>4356</v>
      </c>
      <c r="C226" s="375" t="s">
        <v>4366</v>
      </c>
      <c r="D226" s="375" t="s">
        <v>2445</v>
      </c>
      <c r="E226" s="375" t="s">
        <v>1815</v>
      </c>
      <c r="F226" s="375" t="s">
        <v>1834</v>
      </c>
      <c r="G226" s="375" t="s">
        <v>1833</v>
      </c>
      <c r="H226" s="375" t="s">
        <v>3338</v>
      </c>
      <c r="I226" s="375" t="s">
        <v>3330</v>
      </c>
      <c r="J226" s="375" t="s">
        <v>4362</v>
      </c>
      <c r="K226" s="375" t="s">
        <v>4363</v>
      </c>
      <c r="L226" s="375" t="s">
        <v>3332</v>
      </c>
      <c r="M226" s="376">
        <v>9000</v>
      </c>
      <c r="N226" s="376">
        <v>9000</v>
      </c>
      <c r="O226" s="376">
        <v>0</v>
      </c>
      <c r="P226" s="376"/>
      <c r="Q226" s="376">
        <v>0</v>
      </c>
      <c r="R226" s="376">
        <v>0</v>
      </c>
      <c r="S226" s="376">
        <v>0</v>
      </c>
      <c r="T226" s="376">
        <v>1440</v>
      </c>
      <c r="U226" s="376">
        <v>0</v>
      </c>
      <c r="V226" s="376">
        <v>0</v>
      </c>
      <c r="W226" s="376">
        <v>0</v>
      </c>
      <c r="X226" s="376">
        <v>0</v>
      </c>
      <c r="Y226" s="376">
        <v>10440</v>
      </c>
      <c r="Z226" s="376">
        <v>10440</v>
      </c>
      <c r="AA226" s="377">
        <v>1</v>
      </c>
      <c r="AB226" s="378">
        <v>9000</v>
      </c>
      <c r="AC226" s="378">
        <v>0</v>
      </c>
      <c r="AD226" s="378"/>
      <c r="AE226" s="378">
        <v>0</v>
      </c>
      <c r="AF226" s="376">
        <v>0</v>
      </c>
      <c r="AG226" s="376">
        <v>0</v>
      </c>
      <c r="AH226" s="376">
        <v>1440</v>
      </c>
      <c r="AI226" s="376">
        <v>0</v>
      </c>
      <c r="AJ226" s="376">
        <v>0</v>
      </c>
      <c r="AK226" s="376">
        <v>0</v>
      </c>
      <c r="AL226" s="381" t="s">
        <v>1835</v>
      </c>
    </row>
    <row r="227" spans="2:38">
      <c r="B227" s="374" t="s">
        <v>4356</v>
      </c>
      <c r="C227" s="375" t="s">
        <v>4366</v>
      </c>
      <c r="D227" s="375" t="s">
        <v>2445</v>
      </c>
      <c r="E227" s="375" t="s">
        <v>1961</v>
      </c>
      <c r="F227" s="375" t="s">
        <v>1976</v>
      </c>
      <c r="G227" s="375" t="s">
        <v>1833</v>
      </c>
      <c r="H227" s="375" t="s">
        <v>3338</v>
      </c>
      <c r="I227" s="375" t="s">
        <v>3330</v>
      </c>
      <c r="J227" s="375" t="s">
        <v>4362</v>
      </c>
      <c r="K227" s="375" t="s">
        <v>4363</v>
      </c>
      <c r="L227" s="375" t="s">
        <v>3332</v>
      </c>
      <c r="M227" s="376">
        <v>16300</v>
      </c>
      <c r="N227" s="376">
        <v>16300</v>
      </c>
      <c r="O227" s="376">
        <v>0</v>
      </c>
      <c r="P227" s="376"/>
      <c r="Q227" s="376">
        <v>0</v>
      </c>
      <c r="R227" s="376">
        <v>0</v>
      </c>
      <c r="S227" s="376">
        <v>0</v>
      </c>
      <c r="T227" s="376">
        <v>2608</v>
      </c>
      <c r="U227" s="376">
        <v>0</v>
      </c>
      <c r="V227" s="376">
        <v>0</v>
      </c>
      <c r="W227" s="376">
        <v>0</v>
      </c>
      <c r="X227" s="376">
        <v>0</v>
      </c>
      <c r="Y227" s="376">
        <v>18908</v>
      </c>
      <c r="Z227" s="376">
        <v>18908</v>
      </c>
      <c r="AA227" s="377">
        <v>1</v>
      </c>
      <c r="AB227" s="378">
        <v>16300</v>
      </c>
      <c r="AC227" s="378">
        <v>0</v>
      </c>
      <c r="AD227" s="378"/>
      <c r="AE227" s="378">
        <v>0</v>
      </c>
      <c r="AF227" s="376">
        <v>0</v>
      </c>
      <c r="AG227" s="376">
        <v>0</v>
      </c>
      <c r="AH227" s="376">
        <v>2608</v>
      </c>
      <c r="AI227" s="376">
        <v>0</v>
      </c>
      <c r="AJ227" s="376">
        <v>0</v>
      </c>
      <c r="AK227" s="376">
        <v>0</v>
      </c>
      <c r="AL227" s="381" t="s">
        <v>1977</v>
      </c>
    </row>
    <row r="228" spans="2:38">
      <c r="B228" s="374" t="s">
        <v>4356</v>
      </c>
      <c r="C228" s="375" t="s">
        <v>4357</v>
      </c>
      <c r="D228" s="375" t="s">
        <v>2478</v>
      </c>
      <c r="E228" s="375" t="s">
        <v>4409</v>
      </c>
      <c r="F228" s="375" t="s">
        <v>4629</v>
      </c>
      <c r="G228" s="375" t="s">
        <v>1838</v>
      </c>
      <c r="H228" s="375" t="s">
        <v>3393</v>
      </c>
      <c r="I228" s="375" t="s">
        <v>3330</v>
      </c>
      <c r="J228" s="375" t="s">
        <v>4362</v>
      </c>
      <c r="K228" s="375" t="s">
        <v>4363</v>
      </c>
      <c r="L228" s="375" t="s">
        <v>3332</v>
      </c>
      <c r="M228" s="376">
        <v>68987.02</v>
      </c>
      <c r="N228" s="376">
        <v>0</v>
      </c>
      <c r="O228" s="376">
        <v>0</v>
      </c>
      <c r="P228" s="376">
        <v>68987.02</v>
      </c>
      <c r="Q228" s="376">
        <v>0</v>
      </c>
      <c r="R228" s="376">
        <v>0</v>
      </c>
      <c r="S228" s="376">
        <v>0</v>
      </c>
      <c r="T228" s="376">
        <v>0</v>
      </c>
      <c r="U228" s="376">
        <v>0</v>
      </c>
      <c r="V228" s="376">
        <v>0</v>
      </c>
      <c r="W228" s="376">
        <v>0</v>
      </c>
      <c r="X228" s="376">
        <v>0</v>
      </c>
      <c r="Y228" s="376">
        <v>68987.02</v>
      </c>
      <c r="Z228" s="376">
        <v>70163.42</v>
      </c>
      <c r="AA228" s="377">
        <v>1</v>
      </c>
      <c r="AB228" s="378">
        <v>0</v>
      </c>
      <c r="AC228" s="378">
        <v>0</v>
      </c>
      <c r="AD228" s="378">
        <v>70163.42</v>
      </c>
      <c r="AE228" s="378">
        <v>0</v>
      </c>
      <c r="AF228" s="376">
        <v>0</v>
      </c>
      <c r="AG228" s="376">
        <v>0</v>
      </c>
      <c r="AH228" s="376"/>
      <c r="AI228" s="376">
        <v>0</v>
      </c>
      <c r="AJ228" s="376">
        <v>0</v>
      </c>
      <c r="AK228" s="376">
        <v>0</v>
      </c>
      <c r="AL228" s="381" t="s">
        <v>4630</v>
      </c>
    </row>
    <row r="229" spans="2:38">
      <c r="B229" s="374" t="s">
        <v>4356</v>
      </c>
      <c r="C229" s="375" t="s">
        <v>4357</v>
      </c>
      <c r="D229" s="375" t="s">
        <v>2478</v>
      </c>
      <c r="E229" s="375" t="s">
        <v>4631</v>
      </c>
      <c r="F229" s="375" t="s">
        <v>4632</v>
      </c>
      <c r="G229" s="375" t="s">
        <v>1843</v>
      </c>
      <c r="H229" s="375" t="s">
        <v>3398</v>
      </c>
      <c r="I229" s="375" t="s">
        <v>3330</v>
      </c>
      <c r="J229" s="375" t="s">
        <v>4362</v>
      </c>
      <c r="K229" s="375" t="s">
        <v>4363</v>
      </c>
      <c r="L229" s="375" t="s">
        <v>3332</v>
      </c>
      <c r="M229" s="376">
        <v>62941.440000000002</v>
      </c>
      <c r="N229" s="376">
        <v>0</v>
      </c>
      <c r="O229" s="376">
        <v>0</v>
      </c>
      <c r="P229" s="376">
        <v>62941.440000000002</v>
      </c>
      <c r="Q229" s="376">
        <v>0</v>
      </c>
      <c r="R229" s="376">
        <v>0</v>
      </c>
      <c r="S229" s="376">
        <v>0</v>
      </c>
      <c r="T229" s="376">
        <v>0</v>
      </c>
      <c r="U229" s="376">
        <v>0</v>
      </c>
      <c r="V229" s="376">
        <v>0</v>
      </c>
      <c r="W229" s="376">
        <v>0</v>
      </c>
      <c r="X229" s="376">
        <v>0</v>
      </c>
      <c r="Y229" s="376">
        <v>62941.440000000002</v>
      </c>
      <c r="Z229" s="376">
        <v>66036.160000000003</v>
      </c>
      <c r="AA229" s="377">
        <v>1</v>
      </c>
      <c r="AB229" s="378">
        <v>0</v>
      </c>
      <c r="AC229" s="378">
        <v>0</v>
      </c>
      <c r="AD229" s="378">
        <v>66036.160000000003</v>
      </c>
      <c r="AE229" s="378">
        <v>0</v>
      </c>
      <c r="AF229" s="376">
        <v>0</v>
      </c>
      <c r="AG229" s="376">
        <v>0</v>
      </c>
      <c r="AH229" s="376"/>
      <c r="AI229" s="376">
        <v>0</v>
      </c>
      <c r="AJ229" s="376">
        <v>0</v>
      </c>
      <c r="AK229" s="376">
        <v>0</v>
      </c>
      <c r="AL229" s="381" t="s">
        <v>4633</v>
      </c>
    </row>
    <row r="230" spans="2:38">
      <c r="B230" s="374" t="s">
        <v>4356</v>
      </c>
      <c r="C230" s="375" t="s">
        <v>4357</v>
      </c>
      <c r="D230" s="375" t="s">
        <v>2478</v>
      </c>
      <c r="E230" s="375" t="s">
        <v>4631</v>
      </c>
      <c r="F230" s="375" t="s">
        <v>4634</v>
      </c>
      <c r="G230" s="375" t="s">
        <v>1843</v>
      </c>
      <c r="H230" s="375" t="s">
        <v>3398</v>
      </c>
      <c r="I230" s="375" t="s">
        <v>3330</v>
      </c>
      <c r="J230" s="375" t="s">
        <v>4362</v>
      </c>
      <c r="K230" s="375" t="s">
        <v>4363</v>
      </c>
      <c r="L230" s="375" t="s">
        <v>3332</v>
      </c>
      <c r="M230" s="376">
        <v>60974.52</v>
      </c>
      <c r="N230" s="376">
        <v>0</v>
      </c>
      <c r="O230" s="376">
        <v>0</v>
      </c>
      <c r="P230" s="376">
        <v>60974.52</v>
      </c>
      <c r="Q230" s="376">
        <v>0</v>
      </c>
      <c r="R230" s="376">
        <v>0</v>
      </c>
      <c r="S230" s="376">
        <v>0</v>
      </c>
      <c r="T230" s="376">
        <v>0</v>
      </c>
      <c r="U230" s="376">
        <v>0</v>
      </c>
      <c r="V230" s="376">
        <v>0</v>
      </c>
      <c r="W230" s="376">
        <v>0</v>
      </c>
      <c r="X230" s="376">
        <v>0</v>
      </c>
      <c r="Y230" s="376">
        <v>60974.52</v>
      </c>
      <c r="Z230" s="376">
        <v>63972.53</v>
      </c>
      <c r="AA230" s="377">
        <v>1</v>
      </c>
      <c r="AB230" s="378">
        <v>0</v>
      </c>
      <c r="AC230" s="378">
        <v>0</v>
      </c>
      <c r="AD230" s="378">
        <v>63972.53</v>
      </c>
      <c r="AE230" s="378">
        <v>0</v>
      </c>
      <c r="AF230" s="376">
        <v>0</v>
      </c>
      <c r="AG230" s="376">
        <v>0</v>
      </c>
      <c r="AH230" s="376"/>
      <c r="AI230" s="376">
        <v>0</v>
      </c>
      <c r="AJ230" s="376">
        <v>0</v>
      </c>
      <c r="AK230" s="376">
        <v>0</v>
      </c>
      <c r="AL230" s="381" t="s">
        <v>4635</v>
      </c>
    </row>
    <row r="231" spans="2:38">
      <c r="B231" s="374" t="s">
        <v>4356</v>
      </c>
      <c r="C231" s="375" t="s">
        <v>4357</v>
      </c>
      <c r="D231" s="375" t="s">
        <v>2478</v>
      </c>
      <c r="E231" s="375" t="s">
        <v>4475</v>
      </c>
      <c r="F231" s="375" t="s">
        <v>4636</v>
      </c>
      <c r="G231" s="375" t="s">
        <v>1843</v>
      </c>
      <c r="H231" s="375" t="s">
        <v>3398</v>
      </c>
      <c r="I231" s="375" t="s">
        <v>3330</v>
      </c>
      <c r="J231" s="375" t="s">
        <v>4362</v>
      </c>
      <c r="K231" s="375" t="s">
        <v>4363</v>
      </c>
      <c r="L231" s="375" t="s">
        <v>3332</v>
      </c>
      <c r="M231" s="376">
        <v>62113.77</v>
      </c>
      <c r="N231" s="376">
        <v>0</v>
      </c>
      <c r="O231" s="376">
        <v>0</v>
      </c>
      <c r="P231" s="376">
        <v>62113.77</v>
      </c>
      <c r="Q231" s="376">
        <v>0</v>
      </c>
      <c r="R231" s="376">
        <v>0</v>
      </c>
      <c r="S231" s="376">
        <v>0</v>
      </c>
      <c r="T231" s="376">
        <v>0</v>
      </c>
      <c r="U231" s="376">
        <v>0</v>
      </c>
      <c r="V231" s="376">
        <v>0</v>
      </c>
      <c r="W231" s="376">
        <v>0</v>
      </c>
      <c r="X231" s="376">
        <v>0</v>
      </c>
      <c r="Y231" s="376">
        <v>62113.77</v>
      </c>
      <c r="Z231" s="376">
        <v>63972.53</v>
      </c>
      <c r="AA231" s="377">
        <v>1</v>
      </c>
      <c r="AB231" s="378">
        <v>0</v>
      </c>
      <c r="AC231" s="378">
        <v>0</v>
      </c>
      <c r="AD231" s="378">
        <v>63972.53</v>
      </c>
      <c r="AE231" s="378">
        <v>0</v>
      </c>
      <c r="AF231" s="376">
        <v>0</v>
      </c>
      <c r="AG231" s="376">
        <v>0</v>
      </c>
      <c r="AH231" s="376"/>
      <c r="AI231" s="376">
        <v>0</v>
      </c>
      <c r="AJ231" s="376">
        <v>0</v>
      </c>
      <c r="AK231" s="376">
        <v>0</v>
      </c>
      <c r="AL231" s="381" t="s">
        <v>4637</v>
      </c>
    </row>
    <row r="232" spans="2:38">
      <c r="B232" s="374" t="s">
        <v>4356</v>
      </c>
      <c r="C232" s="375" t="s">
        <v>4357</v>
      </c>
      <c r="D232" s="375" t="s">
        <v>2478</v>
      </c>
      <c r="E232" s="375" t="s">
        <v>4431</v>
      </c>
      <c r="F232" s="375" t="s">
        <v>4638</v>
      </c>
      <c r="G232" s="375" t="s">
        <v>1838</v>
      </c>
      <c r="H232" s="375" t="s">
        <v>3393</v>
      </c>
      <c r="I232" s="375" t="s">
        <v>3330</v>
      </c>
      <c r="J232" s="375" t="s">
        <v>4362</v>
      </c>
      <c r="K232" s="375" t="s">
        <v>4363</v>
      </c>
      <c r="L232" s="375" t="s">
        <v>3332</v>
      </c>
      <c r="M232" s="376">
        <v>66958.125</v>
      </c>
      <c r="N232" s="376">
        <v>0</v>
      </c>
      <c r="O232" s="376">
        <v>0</v>
      </c>
      <c r="P232" s="376">
        <v>66958.125</v>
      </c>
      <c r="Q232" s="376">
        <v>0</v>
      </c>
      <c r="R232" s="376">
        <v>0</v>
      </c>
      <c r="S232" s="376">
        <v>0</v>
      </c>
      <c r="T232" s="376">
        <v>0</v>
      </c>
      <c r="U232" s="376">
        <v>0</v>
      </c>
      <c r="V232" s="376">
        <v>0</v>
      </c>
      <c r="W232" s="376">
        <v>0</v>
      </c>
      <c r="X232" s="376">
        <v>0</v>
      </c>
      <c r="Y232" s="376">
        <v>66958.125</v>
      </c>
      <c r="Z232" s="376">
        <v>67067.975000000006</v>
      </c>
      <c r="AA232" s="377">
        <v>1</v>
      </c>
      <c r="AB232" s="378">
        <v>0</v>
      </c>
      <c r="AC232" s="378">
        <v>0</v>
      </c>
      <c r="AD232" s="378">
        <v>67067.975000000006</v>
      </c>
      <c r="AE232" s="378">
        <v>0</v>
      </c>
      <c r="AF232" s="376">
        <v>0</v>
      </c>
      <c r="AG232" s="376">
        <v>0</v>
      </c>
      <c r="AH232" s="376"/>
      <c r="AI232" s="376">
        <v>0</v>
      </c>
      <c r="AJ232" s="376">
        <v>0</v>
      </c>
      <c r="AK232" s="376">
        <v>0</v>
      </c>
      <c r="AL232" s="381" t="s">
        <v>4639</v>
      </c>
    </row>
    <row r="233" spans="2:38">
      <c r="B233" s="374" t="s">
        <v>4356</v>
      </c>
      <c r="C233" s="375" t="s">
        <v>4357</v>
      </c>
      <c r="D233" s="375" t="s">
        <v>2478</v>
      </c>
      <c r="E233" s="375" t="s">
        <v>4640</v>
      </c>
      <c r="F233" s="375" t="s">
        <v>4641</v>
      </c>
      <c r="G233" s="375" t="s">
        <v>1843</v>
      </c>
      <c r="H233" s="375" t="s">
        <v>3398</v>
      </c>
      <c r="I233" s="375" t="s">
        <v>3330</v>
      </c>
      <c r="J233" s="375" t="s">
        <v>4362</v>
      </c>
      <c r="K233" s="375" t="s">
        <v>4363</v>
      </c>
      <c r="L233" s="375" t="s">
        <v>3332</v>
      </c>
      <c r="M233" s="376">
        <v>65935.100000000006</v>
      </c>
      <c r="N233" s="376">
        <v>0</v>
      </c>
      <c r="O233" s="376">
        <v>0</v>
      </c>
      <c r="P233" s="376"/>
      <c r="Q233" s="376">
        <v>65935.100000000006</v>
      </c>
      <c r="R233" s="376">
        <v>0</v>
      </c>
      <c r="S233" s="376">
        <v>0</v>
      </c>
      <c r="T233" s="376">
        <v>0</v>
      </c>
      <c r="U233" s="376">
        <v>0</v>
      </c>
      <c r="V233" s="376">
        <v>0</v>
      </c>
      <c r="W233" s="376">
        <v>0</v>
      </c>
      <c r="X233" s="376">
        <v>0</v>
      </c>
      <c r="Y233" s="376">
        <v>65935.100000000006</v>
      </c>
      <c r="Z233" s="376">
        <v>79449.755000000005</v>
      </c>
      <c r="AA233" s="377">
        <v>1</v>
      </c>
      <c r="AB233" s="378">
        <v>0</v>
      </c>
      <c r="AC233" s="378">
        <v>0</v>
      </c>
      <c r="AD233" s="378"/>
      <c r="AE233" s="378">
        <v>79449.755000000005</v>
      </c>
      <c r="AF233" s="376">
        <v>0</v>
      </c>
      <c r="AG233" s="376">
        <v>0</v>
      </c>
      <c r="AH233" s="376"/>
      <c r="AI233" s="376">
        <v>0</v>
      </c>
      <c r="AJ233" s="376">
        <v>0</v>
      </c>
      <c r="AK233" s="376">
        <v>0</v>
      </c>
      <c r="AL233" s="381" t="s">
        <v>4642</v>
      </c>
    </row>
    <row r="234" spans="2:38">
      <c r="B234" s="374" t="s">
        <v>4356</v>
      </c>
      <c r="C234" s="375" t="s">
        <v>4357</v>
      </c>
      <c r="D234" s="375" t="s">
        <v>2478</v>
      </c>
      <c r="E234" s="375" t="s">
        <v>4364</v>
      </c>
      <c r="F234" s="375" t="s">
        <v>4643</v>
      </c>
      <c r="G234" s="375" t="s">
        <v>1843</v>
      </c>
      <c r="H234" s="375" t="s">
        <v>3398</v>
      </c>
      <c r="I234" s="375" t="s">
        <v>3330</v>
      </c>
      <c r="J234" s="375" t="s">
        <v>4362</v>
      </c>
      <c r="K234" s="375" t="s">
        <v>4363</v>
      </c>
      <c r="L234" s="375" t="s">
        <v>3332</v>
      </c>
      <c r="M234" s="376">
        <v>57096</v>
      </c>
      <c r="N234" s="376">
        <v>0</v>
      </c>
      <c r="O234" s="376">
        <v>0</v>
      </c>
      <c r="P234" s="376">
        <v>57096</v>
      </c>
      <c r="Q234" s="376">
        <v>0</v>
      </c>
      <c r="R234" s="376">
        <v>0</v>
      </c>
      <c r="S234" s="376">
        <v>0</v>
      </c>
      <c r="T234" s="376">
        <v>0</v>
      </c>
      <c r="U234" s="376">
        <v>0</v>
      </c>
      <c r="V234" s="376">
        <v>0</v>
      </c>
      <c r="W234" s="376">
        <v>0</v>
      </c>
      <c r="X234" s="376">
        <v>0</v>
      </c>
      <c r="Y234" s="376">
        <v>57096</v>
      </c>
      <c r="Z234" s="376">
        <v>61908.9</v>
      </c>
      <c r="AA234" s="377">
        <v>1</v>
      </c>
      <c r="AB234" s="378">
        <v>0</v>
      </c>
      <c r="AC234" s="378">
        <v>0</v>
      </c>
      <c r="AD234" s="378">
        <v>61908.9</v>
      </c>
      <c r="AE234" s="378">
        <v>0</v>
      </c>
      <c r="AF234" s="376">
        <v>0</v>
      </c>
      <c r="AG234" s="376">
        <v>0</v>
      </c>
      <c r="AH234" s="376"/>
      <c r="AI234" s="376">
        <v>0</v>
      </c>
      <c r="AJ234" s="376">
        <v>0</v>
      </c>
      <c r="AK234" s="376">
        <v>0</v>
      </c>
      <c r="AL234" s="381" t="s">
        <v>4644</v>
      </c>
    </row>
    <row r="235" spans="2:38">
      <c r="B235" s="374" t="s">
        <v>4356</v>
      </c>
      <c r="C235" s="375" t="s">
        <v>4357</v>
      </c>
      <c r="D235" s="375" t="s">
        <v>2478</v>
      </c>
      <c r="E235" s="375" t="s">
        <v>4645</v>
      </c>
      <c r="F235" s="375" t="s">
        <v>4646</v>
      </c>
      <c r="G235" s="375" t="s">
        <v>1843</v>
      </c>
      <c r="H235" s="375" t="s">
        <v>3398</v>
      </c>
      <c r="I235" s="375" t="s">
        <v>3330</v>
      </c>
      <c r="J235" s="375" t="s">
        <v>4362</v>
      </c>
      <c r="K235" s="375" t="s">
        <v>4363</v>
      </c>
      <c r="L235" s="375" t="s">
        <v>3332</v>
      </c>
      <c r="M235" s="376">
        <v>135946.44</v>
      </c>
      <c r="N235" s="376">
        <v>0</v>
      </c>
      <c r="O235" s="376">
        <v>0</v>
      </c>
      <c r="P235" s="376">
        <v>135946.44</v>
      </c>
      <c r="Q235" s="376">
        <v>0</v>
      </c>
      <c r="R235" s="376">
        <v>0</v>
      </c>
      <c r="S235" s="376">
        <v>0</v>
      </c>
      <c r="T235" s="376">
        <v>0</v>
      </c>
      <c r="U235" s="376">
        <v>0</v>
      </c>
      <c r="V235" s="376">
        <v>0</v>
      </c>
      <c r="W235" s="376">
        <v>0</v>
      </c>
      <c r="X235" s="376">
        <v>0</v>
      </c>
      <c r="Y235" s="376">
        <v>135946.44</v>
      </c>
      <c r="Z235" s="376">
        <v>150644.99</v>
      </c>
      <c r="AA235" s="377">
        <v>1</v>
      </c>
      <c r="AB235" s="378">
        <v>0</v>
      </c>
      <c r="AC235" s="378">
        <v>0</v>
      </c>
      <c r="AD235" s="378">
        <v>150644.99</v>
      </c>
      <c r="AE235" s="378">
        <v>0</v>
      </c>
      <c r="AF235" s="376">
        <v>0</v>
      </c>
      <c r="AG235" s="376">
        <v>0</v>
      </c>
      <c r="AH235" s="376"/>
      <c r="AI235" s="376">
        <v>0</v>
      </c>
      <c r="AJ235" s="376">
        <v>0</v>
      </c>
      <c r="AK235" s="376">
        <v>0</v>
      </c>
      <c r="AL235" s="381" t="s">
        <v>4647</v>
      </c>
    </row>
    <row r="236" spans="2:38">
      <c r="B236" s="374" t="s">
        <v>4356</v>
      </c>
      <c r="C236" s="375" t="s">
        <v>4357</v>
      </c>
      <c r="D236" s="375" t="s">
        <v>2478</v>
      </c>
      <c r="E236" s="375" t="s">
        <v>4438</v>
      </c>
      <c r="F236" s="375" t="s">
        <v>4648</v>
      </c>
      <c r="G236" s="375" t="s">
        <v>1838</v>
      </c>
      <c r="H236" s="375" t="s">
        <v>3393</v>
      </c>
      <c r="I236" s="375" t="s">
        <v>3330</v>
      </c>
      <c r="J236" s="375" t="s">
        <v>4362</v>
      </c>
      <c r="K236" s="375" t="s">
        <v>4363</v>
      </c>
      <c r="L236" s="375" t="s">
        <v>3332</v>
      </c>
      <c r="M236" s="376">
        <v>67393.676000000007</v>
      </c>
      <c r="N236" s="376">
        <v>0</v>
      </c>
      <c r="O236" s="376">
        <v>0</v>
      </c>
      <c r="P236" s="376">
        <v>67393.676000000007</v>
      </c>
      <c r="Q236" s="376">
        <v>0</v>
      </c>
      <c r="R236" s="376">
        <v>0</v>
      </c>
      <c r="S236" s="376">
        <v>0</v>
      </c>
      <c r="T236" s="376">
        <v>0</v>
      </c>
      <c r="U236" s="376">
        <v>0</v>
      </c>
      <c r="V236" s="376">
        <v>0</v>
      </c>
      <c r="W236" s="376">
        <v>0</v>
      </c>
      <c r="X236" s="376">
        <v>0</v>
      </c>
      <c r="Y236" s="376">
        <v>67393.676000000007</v>
      </c>
      <c r="Z236" s="376">
        <v>68512.516000000003</v>
      </c>
      <c r="AA236" s="377">
        <v>1</v>
      </c>
      <c r="AB236" s="378">
        <v>0</v>
      </c>
      <c r="AC236" s="378">
        <v>0</v>
      </c>
      <c r="AD236" s="378">
        <v>68512.516000000003</v>
      </c>
      <c r="AE236" s="378">
        <v>0</v>
      </c>
      <c r="AF236" s="376">
        <v>0</v>
      </c>
      <c r="AG236" s="376">
        <v>0</v>
      </c>
      <c r="AH236" s="376"/>
      <c r="AI236" s="376">
        <v>0</v>
      </c>
      <c r="AJ236" s="376">
        <v>0</v>
      </c>
      <c r="AK236" s="376">
        <v>0</v>
      </c>
      <c r="AL236" s="381" t="s">
        <v>4649</v>
      </c>
    </row>
    <row r="237" spans="2:38">
      <c r="B237" s="374" t="s">
        <v>4356</v>
      </c>
      <c r="C237" s="375" t="s">
        <v>4357</v>
      </c>
      <c r="D237" s="375" t="s">
        <v>2478</v>
      </c>
      <c r="E237" s="375" t="s">
        <v>4487</v>
      </c>
      <c r="F237" s="375" t="s">
        <v>4650</v>
      </c>
      <c r="G237" s="375" t="s">
        <v>1843</v>
      </c>
      <c r="H237" s="375" t="s">
        <v>3398</v>
      </c>
      <c r="I237" s="375" t="s">
        <v>3330</v>
      </c>
      <c r="J237" s="375" t="s">
        <v>4362</v>
      </c>
      <c r="K237" s="375" t="s">
        <v>4363</v>
      </c>
      <c r="L237" s="375" t="s">
        <v>3332</v>
      </c>
      <c r="M237" s="376">
        <v>69623.75</v>
      </c>
      <c r="N237" s="376">
        <v>0</v>
      </c>
      <c r="O237" s="376">
        <v>0</v>
      </c>
      <c r="P237" s="376">
        <v>69623.75</v>
      </c>
      <c r="Q237" s="376">
        <v>0</v>
      </c>
      <c r="R237" s="376">
        <v>0</v>
      </c>
      <c r="S237" s="376">
        <v>0</v>
      </c>
      <c r="T237" s="376">
        <v>0</v>
      </c>
      <c r="U237" s="376">
        <v>0</v>
      </c>
      <c r="V237" s="376">
        <v>0</v>
      </c>
      <c r="W237" s="376">
        <v>0</v>
      </c>
      <c r="X237" s="376">
        <v>0</v>
      </c>
      <c r="Y237" s="376">
        <v>69623.75</v>
      </c>
      <c r="Z237" s="376">
        <v>72227.05</v>
      </c>
      <c r="AA237" s="377">
        <v>1</v>
      </c>
      <c r="AB237" s="378">
        <v>0</v>
      </c>
      <c r="AC237" s="378">
        <v>0</v>
      </c>
      <c r="AD237" s="378">
        <v>72227.05</v>
      </c>
      <c r="AE237" s="378">
        <v>0</v>
      </c>
      <c r="AF237" s="376">
        <v>0</v>
      </c>
      <c r="AG237" s="376">
        <v>0</v>
      </c>
      <c r="AH237" s="376"/>
      <c r="AI237" s="376">
        <v>0</v>
      </c>
      <c r="AJ237" s="376">
        <v>0</v>
      </c>
      <c r="AK237" s="376">
        <v>0</v>
      </c>
      <c r="AL237" s="381" t="s">
        <v>4651</v>
      </c>
    </row>
    <row r="238" spans="2:38">
      <c r="B238" s="374" t="s">
        <v>4356</v>
      </c>
      <c r="C238" s="375" t="s">
        <v>4357</v>
      </c>
      <c r="D238" s="375" t="s">
        <v>2478</v>
      </c>
      <c r="E238" s="375" t="s">
        <v>4479</v>
      </c>
      <c r="F238" s="375" t="s">
        <v>4652</v>
      </c>
      <c r="G238" s="375" t="s">
        <v>1838</v>
      </c>
      <c r="H238" s="375" t="s">
        <v>3393</v>
      </c>
      <c r="I238" s="375" t="s">
        <v>3330</v>
      </c>
      <c r="J238" s="375" t="s">
        <v>4362</v>
      </c>
      <c r="K238" s="375" t="s">
        <v>4363</v>
      </c>
      <c r="L238" s="375" t="s">
        <v>3332</v>
      </c>
      <c r="M238" s="376">
        <v>93147.054000000004</v>
      </c>
      <c r="N238" s="376">
        <v>0</v>
      </c>
      <c r="O238" s="376">
        <v>0</v>
      </c>
      <c r="P238" s="376">
        <v>93147.054000000004</v>
      </c>
      <c r="Q238" s="376">
        <v>0</v>
      </c>
      <c r="R238" s="376">
        <v>0</v>
      </c>
      <c r="S238" s="376">
        <v>0</v>
      </c>
      <c r="T238" s="376">
        <v>0</v>
      </c>
      <c r="U238" s="376">
        <v>0</v>
      </c>
      <c r="V238" s="376">
        <v>0</v>
      </c>
      <c r="W238" s="376">
        <v>0</v>
      </c>
      <c r="X238" s="376">
        <v>0</v>
      </c>
      <c r="Y238" s="376">
        <v>93147.054000000004</v>
      </c>
      <c r="Z238" s="376">
        <v>95339.706000000006</v>
      </c>
      <c r="AA238" s="377">
        <v>1</v>
      </c>
      <c r="AB238" s="378">
        <v>0</v>
      </c>
      <c r="AC238" s="378">
        <v>0</v>
      </c>
      <c r="AD238" s="378">
        <v>95339.706000000006</v>
      </c>
      <c r="AE238" s="378">
        <v>0</v>
      </c>
      <c r="AF238" s="376">
        <v>0</v>
      </c>
      <c r="AG238" s="376">
        <v>0</v>
      </c>
      <c r="AH238" s="376"/>
      <c r="AI238" s="376">
        <v>0</v>
      </c>
      <c r="AJ238" s="376">
        <v>0</v>
      </c>
      <c r="AK238" s="376">
        <v>0</v>
      </c>
      <c r="AL238" s="381" t="s">
        <v>4653</v>
      </c>
    </row>
    <row r="239" spans="2:38">
      <c r="B239" s="374" t="s">
        <v>4356</v>
      </c>
      <c r="C239" s="375" t="s">
        <v>4357</v>
      </c>
      <c r="D239" s="375" t="s">
        <v>2478</v>
      </c>
      <c r="E239" s="375" t="s">
        <v>4507</v>
      </c>
      <c r="F239" s="375" t="s">
        <v>4654</v>
      </c>
      <c r="G239" s="375" t="s">
        <v>1838</v>
      </c>
      <c r="H239" s="375" t="s">
        <v>3393</v>
      </c>
      <c r="I239" s="375" t="s">
        <v>3330</v>
      </c>
      <c r="J239" s="375" t="s">
        <v>4362</v>
      </c>
      <c r="K239" s="375" t="s">
        <v>4363</v>
      </c>
      <c r="L239" s="375" t="s">
        <v>3332</v>
      </c>
      <c r="M239" s="376">
        <v>11211.647999999999</v>
      </c>
      <c r="N239" s="376">
        <v>0</v>
      </c>
      <c r="O239" s="376">
        <v>0</v>
      </c>
      <c r="P239" s="376">
        <v>11211.647999999999</v>
      </c>
      <c r="Q239" s="376">
        <v>0</v>
      </c>
      <c r="R239" s="376">
        <v>0</v>
      </c>
      <c r="S239" s="376">
        <v>0</v>
      </c>
      <c r="T239" s="376">
        <v>0</v>
      </c>
      <c r="U239" s="376">
        <v>0</v>
      </c>
      <c r="V239" s="376">
        <v>0</v>
      </c>
      <c r="W239" s="376">
        <v>0</v>
      </c>
      <c r="X239" s="376">
        <v>0</v>
      </c>
      <c r="Y239" s="376">
        <v>11211.647999999999</v>
      </c>
      <c r="Z239" s="376">
        <v>11556.328</v>
      </c>
      <c r="AA239" s="377">
        <v>1</v>
      </c>
      <c r="AB239" s="378">
        <v>0</v>
      </c>
      <c r="AC239" s="378">
        <v>0</v>
      </c>
      <c r="AD239" s="378">
        <v>11556.328</v>
      </c>
      <c r="AE239" s="378">
        <v>0</v>
      </c>
      <c r="AF239" s="376">
        <v>0</v>
      </c>
      <c r="AG239" s="376">
        <v>0</v>
      </c>
      <c r="AH239" s="376"/>
      <c r="AI239" s="376">
        <v>0</v>
      </c>
      <c r="AJ239" s="376">
        <v>0</v>
      </c>
      <c r="AK239" s="376">
        <v>0</v>
      </c>
      <c r="AL239" s="381" t="s">
        <v>4655</v>
      </c>
    </row>
    <row r="240" spans="2:38">
      <c r="B240" s="374" t="s">
        <v>4356</v>
      </c>
      <c r="C240" s="375" t="s">
        <v>4357</v>
      </c>
      <c r="D240" s="375" t="s">
        <v>2478</v>
      </c>
      <c r="E240" s="375" t="s">
        <v>4487</v>
      </c>
      <c r="F240" s="375" t="s">
        <v>4656</v>
      </c>
      <c r="G240" s="375" t="s">
        <v>1843</v>
      </c>
      <c r="H240" s="375" t="s">
        <v>3398</v>
      </c>
      <c r="I240" s="375" t="s">
        <v>3330</v>
      </c>
      <c r="J240" s="375" t="s">
        <v>4362</v>
      </c>
      <c r="K240" s="375" t="s">
        <v>4363</v>
      </c>
      <c r="L240" s="375" t="s">
        <v>3332</v>
      </c>
      <c r="M240" s="376">
        <v>61666.75</v>
      </c>
      <c r="N240" s="376">
        <v>0</v>
      </c>
      <c r="O240" s="376">
        <v>0</v>
      </c>
      <c r="P240" s="376">
        <v>61666.75</v>
      </c>
      <c r="Q240" s="376">
        <v>0</v>
      </c>
      <c r="R240" s="376">
        <v>0</v>
      </c>
      <c r="S240" s="376">
        <v>0</v>
      </c>
      <c r="T240" s="376">
        <v>0</v>
      </c>
      <c r="U240" s="376">
        <v>0</v>
      </c>
      <c r="V240" s="376">
        <v>0</v>
      </c>
      <c r="W240" s="376">
        <v>0</v>
      </c>
      <c r="X240" s="376">
        <v>0</v>
      </c>
      <c r="Y240" s="376">
        <v>61666.75</v>
      </c>
      <c r="Z240" s="376">
        <v>63972.53</v>
      </c>
      <c r="AA240" s="377">
        <v>1</v>
      </c>
      <c r="AB240" s="378">
        <v>0</v>
      </c>
      <c r="AC240" s="378">
        <v>0</v>
      </c>
      <c r="AD240" s="378">
        <v>63972.53</v>
      </c>
      <c r="AE240" s="378">
        <v>0</v>
      </c>
      <c r="AF240" s="376">
        <v>0</v>
      </c>
      <c r="AG240" s="376">
        <v>0</v>
      </c>
      <c r="AH240" s="376"/>
      <c r="AI240" s="376">
        <v>0</v>
      </c>
      <c r="AJ240" s="376">
        <v>0</v>
      </c>
      <c r="AK240" s="376">
        <v>0</v>
      </c>
      <c r="AL240" s="381" t="s">
        <v>4657</v>
      </c>
    </row>
    <row r="241" spans="2:38">
      <c r="B241" s="374" t="s">
        <v>4356</v>
      </c>
      <c r="C241" s="375" t="s">
        <v>4357</v>
      </c>
      <c r="D241" s="375" t="s">
        <v>2478</v>
      </c>
      <c r="E241" s="375" t="s">
        <v>4479</v>
      </c>
      <c r="F241" s="375" t="s">
        <v>4658</v>
      </c>
      <c r="G241" s="375" t="s">
        <v>1843</v>
      </c>
      <c r="H241" s="375" t="s">
        <v>3398</v>
      </c>
      <c r="I241" s="375" t="s">
        <v>3330</v>
      </c>
      <c r="J241" s="375" t="s">
        <v>4362</v>
      </c>
      <c r="K241" s="375" t="s">
        <v>4363</v>
      </c>
      <c r="L241" s="375" t="s">
        <v>3332</v>
      </c>
      <c r="M241" s="376">
        <v>70565.95</v>
      </c>
      <c r="N241" s="376">
        <v>0</v>
      </c>
      <c r="O241" s="376">
        <v>0</v>
      </c>
      <c r="P241" s="376">
        <v>70565.95</v>
      </c>
      <c r="Q241" s="376">
        <v>0</v>
      </c>
      <c r="R241" s="376">
        <v>0</v>
      </c>
      <c r="S241" s="376">
        <v>0</v>
      </c>
      <c r="T241" s="376">
        <v>0</v>
      </c>
      <c r="U241" s="376">
        <v>0</v>
      </c>
      <c r="V241" s="376">
        <v>0</v>
      </c>
      <c r="W241" s="376">
        <v>0</v>
      </c>
      <c r="X241" s="376">
        <v>0</v>
      </c>
      <c r="Y241" s="376">
        <v>70565.95</v>
      </c>
      <c r="Z241" s="376">
        <v>72227.05</v>
      </c>
      <c r="AA241" s="377">
        <v>1</v>
      </c>
      <c r="AB241" s="378">
        <v>0</v>
      </c>
      <c r="AC241" s="378">
        <v>0</v>
      </c>
      <c r="AD241" s="378">
        <v>72227.05</v>
      </c>
      <c r="AE241" s="378">
        <v>0</v>
      </c>
      <c r="AF241" s="376">
        <v>0</v>
      </c>
      <c r="AG241" s="376">
        <v>0</v>
      </c>
      <c r="AH241" s="376"/>
      <c r="AI241" s="376">
        <v>0</v>
      </c>
      <c r="AJ241" s="376">
        <v>0</v>
      </c>
      <c r="AK241" s="376">
        <v>0</v>
      </c>
      <c r="AL241" s="381" t="s">
        <v>4659</v>
      </c>
    </row>
    <row r="242" spans="2:38">
      <c r="B242" s="374" t="s">
        <v>4356</v>
      </c>
      <c r="C242" s="375" t="s">
        <v>4357</v>
      </c>
      <c r="D242" s="375" t="s">
        <v>2478</v>
      </c>
      <c r="E242" s="375" t="s">
        <v>4528</v>
      </c>
      <c r="F242" s="375" t="s">
        <v>4660</v>
      </c>
      <c r="G242" s="375" t="s">
        <v>1838</v>
      </c>
      <c r="H242" s="375" t="s">
        <v>3393</v>
      </c>
      <c r="I242" s="375" t="s">
        <v>3330</v>
      </c>
      <c r="J242" s="375" t="s">
        <v>4362</v>
      </c>
      <c r="K242" s="375" t="s">
        <v>4363</v>
      </c>
      <c r="L242" s="375" t="s">
        <v>3332</v>
      </c>
      <c r="M242" s="376">
        <v>80618.8</v>
      </c>
      <c r="N242" s="376">
        <v>0</v>
      </c>
      <c r="O242" s="376">
        <v>0</v>
      </c>
      <c r="P242" s="376">
        <v>80618.8</v>
      </c>
      <c r="Q242" s="376">
        <v>0</v>
      </c>
      <c r="R242" s="376">
        <v>0</v>
      </c>
      <c r="S242" s="376">
        <v>0</v>
      </c>
      <c r="T242" s="376">
        <v>0</v>
      </c>
      <c r="U242" s="376">
        <v>0</v>
      </c>
      <c r="V242" s="376">
        <v>0</v>
      </c>
      <c r="W242" s="376">
        <v>0</v>
      </c>
      <c r="X242" s="376">
        <v>0</v>
      </c>
      <c r="Y242" s="376">
        <v>80618.8</v>
      </c>
      <c r="Z242" s="376">
        <v>82545.2</v>
      </c>
      <c r="AA242" s="377">
        <v>1</v>
      </c>
      <c r="AB242" s="378">
        <v>0</v>
      </c>
      <c r="AC242" s="378">
        <v>0</v>
      </c>
      <c r="AD242" s="378">
        <v>82545.2</v>
      </c>
      <c r="AE242" s="378">
        <v>0</v>
      </c>
      <c r="AF242" s="376">
        <v>0</v>
      </c>
      <c r="AG242" s="376">
        <v>0</v>
      </c>
      <c r="AH242" s="376"/>
      <c r="AI242" s="376">
        <v>0</v>
      </c>
      <c r="AJ242" s="376">
        <v>0</v>
      </c>
      <c r="AK242" s="376">
        <v>0</v>
      </c>
      <c r="AL242" s="381" t="s">
        <v>4661</v>
      </c>
    </row>
    <row r="243" spans="2:38">
      <c r="B243" s="374" t="s">
        <v>4356</v>
      </c>
      <c r="C243" s="375" t="s">
        <v>4357</v>
      </c>
      <c r="D243" s="375" t="s">
        <v>2478</v>
      </c>
      <c r="E243" s="375" t="s">
        <v>4507</v>
      </c>
      <c r="F243" s="375" t="s">
        <v>4662</v>
      </c>
      <c r="G243" s="375" t="s">
        <v>1838</v>
      </c>
      <c r="H243" s="375" t="s">
        <v>3393</v>
      </c>
      <c r="I243" s="375" t="s">
        <v>3330</v>
      </c>
      <c r="J243" s="375" t="s">
        <v>4362</v>
      </c>
      <c r="K243" s="375" t="s">
        <v>4363</v>
      </c>
      <c r="L243" s="375" t="s">
        <v>3332</v>
      </c>
      <c r="M243" s="376">
        <v>76079.039999999994</v>
      </c>
      <c r="N243" s="376">
        <v>0</v>
      </c>
      <c r="O243" s="376">
        <v>0</v>
      </c>
      <c r="P243" s="376">
        <v>76079.039999999994</v>
      </c>
      <c r="Q243" s="376">
        <v>0</v>
      </c>
      <c r="R243" s="376">
        <v>0</v>
      </c>
      <c r="S243" s="376">
        <v>0</v>
      </c>
      <c r="T243" s="376">
        <v>0</v>
      </c>
      <c r="U243" s="376">
        <v>0</v>
      </c>
      <c r="V243" s="376">
        <v>0</v>
      </c>
      <c r="W243" s="376">
        <v>0</v>
      </c>
      <c r="X243" s="376">
        <v>0</v>
      </c>
      <c r="Y243" s="376">
        <v>76079.039999999994</v>
      </c>
      <c r="Z243" s="376">
        <v>78417.94</v>
      </c>
      <c r="AA243" s="377">
        <v>1</v>
      </c>
      <c r="AB243" s="378">
        <v>0</v>
      </c>
      <c r="AC243" s="378">
        <v>0</v>
      </c>
      <c r="AD243" s="378">
        <v>78417.94</v>
      </c>
      <c r="AE243" s="378">
        <v>0</v>
      </c>
      <c r="AF243" s="376">
        <v>0</v>
      </c>
      <c r="AG243" s="376">
        <v>0</v>
      </c>
      <c r="AH243" s="376"/>
      <c r="AI243" s="376">
        <v>0</v>
      </c>
      <c r="AJ243" s="376">
        <v>0</v>
      </c>
      <c r="AK243" s="376">
        <v>0</v>
      </c>
      <c r="AL243" s="381" t="s">
        <v>4663</v>
      </c>
    </row>
    <row r="244" spans="2:38">
      <c r="B244" s="374" t="s">
        <v>4356</v>
      </c>
      <c r="C244" s="375" t="s">
        <v>4357</v>
      </c>
      <c r="D244" s="375" t="s">
        <v>2478</v>
      </c>
      <c r="E244" s="375" t="s">
        <v>4507</v>
      </c>
      <c r="F244" s="375" t="s">
        <v>4664</v>
      </c>
      <c r="G244" s="375" t="s">
        <v>1843</v>
      </c>
      <c r="H244" s="375" t="s">
        <v>3398</v>
      </c>
      <c r="I244" s="375" t="s">
        <v>3330</v>
      </c>
      <c r="J244" s="375" t="s">
        <v>4362</v>
      </c>
      <c r="K244" s="375" t="s">
        <v>4363</v>
      </c>
      <c r="L244" s="375" t="s">
        <v>3332</v>
      </c>
      <c r="M244" s="376">
        <v>32834.112000000001</v>
      </c>
      <c r="N244" s="376">
        <v>0</v>
      </c>
      <c r="O244" s="376">
        <v>0</v>
      </c>
      <c r="P244" s="376">
        <v>32834.112000000001</v>
      </c>
      <c r="Q244" s="376">
        <v>0</v>
      </c>
      <c r="R244" s="376">
        <v>0</v>
      </c>
      <c r="S244" s="376">
        <v>0</v>
      </c>
      <c r="T244" s="376">
        <v>0</v>
      </c>
      <c r="U244" s="376">
        <v>0</v>
      </c>
      <c r="V244" s="376">
        <v>0</v>
      </c>
      <c r="W244" s="376">
        <v>0</v>
      </c>
      <c r="X244" s="376">
        <v>0</v>
      </c>
      <c r="Y244" s="376">
        <v>32834.112000000001</v>
      </c>
      <c r="Z244" s="376">
        <v>33843.531999999999</v>
      </c>
      <c r="AA244" s="377">
        <v>1</v>
      </c>
      <c r="AB244" s="378">
        <v>0</v>
      </c>
      <c r="AC244" s="378">
        <v>0</v>
      </c>
      <c r="AD244" s="378">
        <v>33843.531999999999</v>
      </c>
      <c r="AE244" s="378">
        <v>0</v>
      </c>
      <c r="AF244" s="376">
        <v>0</v>
      </c>
      <c r="AG244" s="376">
        <v>0</v>
      </c>
      <c r="AH244" s="376"/>
      <c r="AI244" s="376">
        <v>0</v>
      </c>
      <c r="AJ244" s="376">
        <v>0</v>
      </c>
      <c r="AK244" s="376">
        <v>0</v>
      </c>
      <c r="AL244" s="381" t="s">
        <v>4665</v>
      </c>
    </row>
    <row r="245" spans="2:38">
      <c r="B245" s="374" t="s">
        <v>4356</v>
      </c>
      <c r="C245" s="375" t="s">
        <v>4357</v>
      </c>
      <c r="D245" s="375" t="s">
        <v>2478</v>
      </c>
      <c r="E245" s="375" t="s">
        <v>4631</v>
      </c>
      <c r="F245" s="375" t="s">
        <v>4666</v>
      </c>
      <c r="G245" s="375" t="s">
        <v>1843</v>
      </c>
      <c r="H245" s="375" t="s">
        <v>3398</v>
      </c>
      <c r="I245" s="375" t="s">
        <v>3330</v>
      </c>
      <c r="J245" s="375" t="s">
        <v>4362</v>
      </c>
      <c r="K245" s="375" t="s">
        <v>4363</v>
      </c>
      <c r="L245" s="375" t="s">
        <v>3332</v>
      </c>
      <c r="M245" s="376">
        <v>60974.52</v>
      </c>
      <c r="N245" s="376">
        <v>0</v>
      </c>
      <c r="O245" s="376">
        <v>0</v>
      </c>
      <c r="P245" s="376">
        <v>60974.52</v>
      </c>
      <c r="Q245" s="376">
        <v>0</v>
      </c>
      <c r="R245" s="376">
        <v>0</v>
      </c>
      <c r="S245" s="376">
        <v>0</v>
      </c>
      <c r="T245" s="376">
        <v>0</v>
      </c>
      <c r="U245" s="376">
        <v>0</v>
      </c>
      <c r="V245" s="376">
        <v>0</v>
      </c>
      <c r="W245" s="376">
        <v>0</v>
      </c>
      <c r="X245" s="376">
        <v>0</v>
      </c>
      <c r="Y245" s="376">
        <v>60974.52</v>
      </c>
      <c r="Z245" s="376">
        <v>63972.53</v>
      </c>
      <c r="AA245" s="377">
        <v>1</v>
      </c>
      <c r="AB245" s="378">
        <v>0</v>
      </c>
      <c r="AC245" s="378">
        <v>0</v>
      </c>
      <c r="AD245" s="378">
        <v>63972.53</v>
      </c>
      <c r="AE245" s="378">
        <v>0</v>
      </c>
      <c r="AF245" s="376">
        <v>0</v>
      </c>
      <c r="AG245" s="376">
        <v>0</v>
      </c>
      <c r="AH245" s="376"/>
      <c r="AI245" s="376">
        <v>0</v>
      </c>
      <c r="AJ245" s="376">
        <v>0</v>
      </c>
      <c r="AK245" s="376">
        <v>0</v>
      </c>
      <c r="AL245" s="381" t="s">
        <v>4667</v>
      </c>
    </row>
    <row r="246" spans="2:38">
      <c r="B246" s="374" t="s">
        <v>4356</v>
      </c>
      <c r="C246" s="375" t="s">
        <v>4357</v>
      </c>
      <c r="D246" s="375" t="s">
        <v>2478</v>
      </c>
      <c r="E246" s="375" t="s">
        <v>4507</v>
      </c>
      <c r="F246" s="375" t="s">
        <v>4668</v>
      </c>
      <c r="G246" s="375" t="s">
        <v>1843</v>
      </c>
      <c r="H246" s="375" t="s">
        <v>3398</v>
      </c>
      <c r="I246" s="375" t="s">
        <v>3330</v>
      </c>
      <c r="J246" s="375" t="s">
        <v>4362</v>
      </c>
      <c r="K246" s="375" t="s">
        <v>4363</v>
      </c>
      <c r="L246" s="375" t="s">
        <v>3332</v>
      </c>
      <c r="M246" s="376">
        <v>63265.728000000003</v>
      </c>
      <c r="N246" s="376">
        <v>0</v>
      </c>
      <c r="O246" s="376">
        <v>0</v>
      </c>
      <c r="P246" s="376">
        <v>63265.728000000003</v>
      </c>
      <c r="Q246" s="376">
        <v>0</v>
      </c>
      <c r="R246" s="376">
        <v>0</v>
      </c>
      <c r="S246" s="376">
        <v>0</v>
      </c>
      <c r="T246" s="376">
        <v>0</v>
      </c>
      <c r="U246" s="376">
        <v>0</v>
      </c>
      <c r="V246" s="376">
        <v>0</v>
      </c>
      <c r="W246" s="376">
        <v>0</v>
      </c>
      <c r="X246" s="376">
        <v>0</v>
      </c>
      <c r="Y246" s="376">
        <v>63265.728000000003</v>
      </c>
      <c r="Z246" s="376">
        <v>65210.707999999999</v>
      </c>
      <c r="AA246" s="377">
        <v>1</v>
      </c>
      <c r="AB246" s="378">
        <v>0</v>
      </c>
      <c r="AC246" s="378">
        <v>0</v>
      </c>
      <c r="AD246" s="378">
        <v>65210.707999999999</v>
      </c>
      <c r="AE246" s="378">
        <v>0</v>
      </c>
      <c r="AF246" s="376">
        <v>0</v>
      </c>
      <c r="AG246" s="376">
        <v>0</v>
      </c>
      <c r="AH246" s="376"/>
      <c r="AI246" s="376">
        <v>0</v>
      </c>
      <c r="AJ246" s="376">
        <v>0</v>
      </c>
      <c r="AK246" s="376">
        <v>0</v>
      </c>
      <c r="AL246" s="381" t="s">
        <v>4669</v>
      </c>
    </row>
    <row r="247" spans="2:38">
      <c r="B247" s="374" t="s">
        <v>4356</v>
      </c>
      <c r="C247" s="375" t="s">
        <v>4357</v>
      </c>
      <c r="D247" s="375" t="s">
        <v>2478</v>
      </c>
      <c r="E247" s="375" t="s">
        <v>4507</v>
      </c>
      <c r="F247" s="375" t="s">
        <v>4670</v>
      </c>
      <c r="G247" s="375" t="s">
        <v>1843</v>
      </c>
      <c r="H247" s="375" t="s">
        <v>3398</v>
      </c>
      <c r="I247" s="375" t="s">
        <v>3330</v>
      </c>
      <c r="J247" s="375" t="s">
        <v>4362</v>
      </c>
      <c r="K247" s="375" t="s">
        <v>4363</v>
      </c>
      <c r="L247" s="375" t="s">
        <v>3332</v>
      </c>
      <c r="M247" s="376">
        <v>62064.480000000003</v>
      </c>
      <c r="N247" s="376">
        <v>0</v>
      </c>
      <c r="O247" s="376">
        <v>0</v>
      </c>
      <c r="P247" s="376">
        <v>62064.480000000003</v>
      </c>
      <c r="Q247" s="376">
        <v>0</v>
      </c>
      <c r="R247" s="376">
        <v>0</v>
      </c>
      <c r="S247" s="376">
        <v>0</v>
      </c>
      <c r="T247" s="376">
        <v>0</v>
      </c>
      <c r="U247" s="376">
        <v>0</v>
      </c>
      <c r="V247" s="376">
        <v>0</v>
      </c>
      <c r="W247" s="376">
        <v>0</v>
      </c>
      <c r="X247" s="376">
        <v>0</v>
      </c>
      <c r="Y247" s="376">
        <v>62064.480000000003</v>
      </c>
      <c r="Z247" s="376">
        <v>63972.53</v>
      </c>
      <c r="AA247" s="377">
        <v>1</v>
      </c>
      <c r="AB247" s="378">
        <v>0</v>
      </c>
      <c r="AC247" s="378">
        <v>0</v>
      </c>
      <c r="AD247" s="378">
        <v>63972.53</v>
      </c>
      <c r="AE247" s="378">
        <v>0</v>
      </c>
      <c r="AF247" s="376">
        <v>0</v>
      </c>
      <c r="AG247" s="376">
        <v>0</v>
      </c>
      <c r="AH247" s="376"/>
      <c r="AI247" s="376">
        <v>0</v>
      </c>
      <c r="AJ247" s="376">
        <v>0</v>
      </c>
      <c r="AK247" s="376">
        <v>0</v>
      </c>
      <c r="AL247" s="381" t="s">
        <v>4671</v>
      </c>
    </row>
    <row r="248" spans="2:38">
      <c r="B248" s="374" t="s">
        <v>4356</v>
      </c>
      <c r="C248" s="375" t="s">
        <v>4357</v>
      </c>
      <c r="D248" s="375" t="s">
        <v>2478</v>
      </c>
      <c r="E248" s="375" t="s">
        <v>4373</v>
      </c>
      <c r="F248" s="375" t="s">
        <v>4672</v>
      </c>
      <c r="G248" s="375" t="s">
        <v>1838</v>
      </c>
      <c r="H248" s="375" t="s">
        <v>3393</v>
      </c>
      <c r="I248" s="375" t="s">
        <v>3330</v>
      </c>
      <c r="J248" s="375" t="s">
        <v>4362</v>
      </c>
      <c r="K248" s="375" t="s">
        <v>4363</v>
      </c>
      <c r="L248" s="375" t="s">
        <v>3332</v>
      </c>
      <c r="M248" s="376">
        <v>5802.6</v>
      </c>
      <c r="N248" s="376">
        <v>0</v>
      </c>
      <c r="O248" s="376">
        <v>0</v>
      </c>
      <c r="P248" s="376">
        <v>5802.6</v>
      </c>
      <c r="Q248" s="376">
        <v>0</v>
      </c>
      <c r="R248" s="376">
        <v>0</v>
      </c>
      <c r="S248" s="376">
        <v>0</v>
      </c>
      <c r="T248" s="376">
        <v>0</v>
      </c>
      <c r="U248" s="376">
        <v>0</v>
      </c>
      <c r="V248" s="376">
        <v>0</v>
      </c>
      <c r="W248" s="376">
        <v>0</v>
      </c>
      <c r="X248" s="376">
        <v>0</v>
      </c>
      <c r="Y248" s="376">
        <v>5802.6</v>
      </c>
      <c r="Z248" s="376">
        <v>6190.89</v>
      </c>
      <c r="AA248" s="377">
        <v>1</v>
      </c>
      <c r="AB248" s="378">
        <v>0</v>
      </c>
      <c r="AC248" s="378">
        <v>0</v>
      </c>
      <c r="AD248" s="378">
        <v>6190.89</v>
      </c>
      <c r="AE248" s="378">
        <v>0</v>
      </c>
      <c r="AF248" s="376">
        <v>0</v>
      </c>
      <c r="AG248" s="376">
        <v>0</v>
      </c>
      <c r="AH248" s="376"/>
      <c r="AI248" s="376">
        <v>0</v>
      </c>
      <c r="AJ248" s="376">
        <v>0</v>
      </c>
      <c r="AK248" s="376">
        <v>0</v>
      </c>
      <c r="AL248" s="381" t="s">
        <v>4673</v>
      </c>
    </row>
    <row r="249" spans="2:38">
      <c r="B249" s="374" t="s">
        <v>4356</v>
      </c>
      <c r="C249" s="375" t="s">
        <v>4357</v>
      </c>
      <c r="D249" s="375" t="s">
        <v>2478</v>
      </c>
      <c r="E249" s="375" t="s">
        <v>4504</v>
      </c>
      <c r="F249" s="375" t="s">
        <v>4674</v>
      </c>
      <c r="G249" s="375" t="s">
        <v>1843</v>
      </c>
      <c r="H249" s="375" t="s">
        <v>3398</v>
      </c>
      <c r="I249" s="375" t="s">
        <v>3330</v>
      </c>
      <c r="J249" s="375" t="s">
        <v>4362</v>
      </c>
      <c r="K249" s="375" t="s">
        <v>4363</v>
      </c>
      <c r="L249" s="375" t="s">
        <v>3332</v>
      </c>
      <c r="M249" s="376">
        <v>33758.43</v>
      </c>
      <c r="N249" s="376">
        <v>0</v>
      </c>
      <c r="O249" s="376">
        <v>0</v>
      </c>
      <c r="P249" s="376">
        <v>33758.43</v>
      </c>
      <c r="Q249" s="376">
        <v>0</v>
      </c>
      <c r="R249" s="376">
        <v>0</v>
      </c>
      <c r="S249" s="376">
        <v>0</v>
      </c>
      <c r="T249" s="376">
        <v>0</v>
      </c>
      <c r="U249" s="376">
        <v>0</v>
      </c>
      <c r="V249" s="376">
        <v>0</v>
      </c>
      <c r="W249" s="376">
        <v>0</v>
      </c>
      <c r="X249" s="376">
        <v>0</v>
      </c>
      <c r="Y249" s="376">
        <v>33758.43</v>
      </c>
      <c r="Z249" s="376">
        <v>38177.154999999999</v>
      </c>
      <c r="AA249" s="377">
        <v>1</v>
      </c>
      <c r="AB249" s="378">
        <v>0</v>
      </c>
      <c r="AC249" s="378">
        <v>0</v>
      </c>
      <c r="AD249" s="378">
        <v>38177.154999999999</v>
      </c>
      <c r="AE249" s="378">
        <v>0</v>
      </c>
      <c r="AF249" s="376">
        <v>0</v>
      </c>
      <c r="AG249" s="376">
        <v>0</v>
      </c>
      <c r="AH249" s="376"/>
      <c r="AI249" s="376">
        <v>0</v>
      </c>
      <c r="AJ249" s="376">
        <v>0</v>
      </c>
      <c r="AK249" s="376">
        <v>0</v>
      </c>
      <c r="AL249" s="381" t="s">
        <v>4675</v>
      </c>
    </row>
    <row r="250" spans="2:38">
      <c r="B250" s="374" t="s">
        <v>4356</v>
      </c>
      <c r="C250" s="375" t="s">
        <v>4357</v>
      </c>
      <c r="D250" s="375" t="s">
        <v>2478</v>
      </c>
      <c r="E250" s="375" t="s">
        <v>4507</v>
      </c>
      <c r="F250" s="375" t="s">
        <v>4676</v>
      </c>
      <c r="G250" s="375" t="s">
        <v>1838</v>
      </c>
      <c r="H250" s="375" t="s">
        <v>3393</v>
      </c>
      <c r="I250" s="375" t="s">
        <v>3330</v>
      </c>
      <c r="J250" s="375" t="s">
        <v>4362</v>
      </c>
      <c r="K250" s="375" t="s">
        <v>4363</v>
      </c>
      <c r="L250" s="375" t="s">
        <v>3332</v>
      </c>
      <c r="M250" s="376">
        <v>40442.016000000003</v>
      </c>
      <c r="N250" s="376">
        <v>0</v>
      </c>
      <c r="O250" s="376">
        <v>0</v>
      </c>
      <c r="P250" s="376">
        <v>40442.016000000003</v>
      </c>
      <c r="Q250" s="376">
        <v>0</v>
      </c>
      <c r="R250" s="376">
        <v>0</v>
      </c>
      <c r="S250" s="376">
        <v>0</v>
      </c>
      <c r="T250" s="376">
        <v>0</v>
      </c>
      <c r="U250" s="376">
        <v>0</v>
      </c>
      <c r="V250" s="376">
        <v>0</v>
      </c>
      <c r="W250" s="376">
        <v>0</v>
      </c>
      <c r="X250" s="376">
        <v>0</v>
      </c>
      <c r="Y250" s="376">
        <v>40442.016000000003</v>
      </c>
      <c r="Z250" s="376">
        <v>41685.326000000001</v>
      </c>
      <c r="AA250" s="377">
        <v>1</v>
      </c>
      <c r="AB250" s="378">
        <v>0</v>
      </c>
      <c r="AC250" s="378">
        <v>0</v>
      </c>
      <c r="AD250" s="378">
        <v>41685.326000000001</v>
      </c>
      <c r="AE250" s="378">
        <v>0</v>
      </c>
      <c r="AF250" s="376">
        <v>0</v>
      </c>
      <c r="AG250" s="376">
        <v>0</v>
      </c>
      <c r="AH250" s="376"/>
      <c r="AI250" s="376">
        <v>0</v>
      </c>
      <c r="AJ250" s="376">
        <v>0</v>
      </c>
      <c r="AK250" s="376">
        <v>0</v>
      </c>
      <c r="AL250" s="381" t="s">
        <v>4677</v>
      </c>
    </row>
    <row r="251" spans="2:38">
      <c r="B251" s="374" t="s">
        <v>4356</v>
      </c>
      <c r="C251" s="375" t="s">
        <v>4357</v>
      </c>
      <c r="D251" s="375" t="s">
        <v>2478</v>
      </c>
      <c r="E251" s="375" t="s">
        <v>4507</v>
      </c>
      <c r="F251" s="375" t="s">
        <v>4678</v>
      </c>
      <c r="G251" s="375" t="s">
        <v>1843</v>
      </c>
      <c r="H251" s="375" t="s">
        <v>3398</v>
      </c>
      <c r="I251" s="375" t="s">
        <v>3330</v>
      </c>
      <c r="J251" s="375" t="s">
        <v>4362</v>
      </c>
      <c r="K251" s="375" t="s">
        <v>4363</v>
      </c>
      <c r="L251" s="375" t="s">
        <v>3332</v>
      </c>
      <c r="M251" s="376">
        <v>71274.047999999995</v>
      </c>
      <c r="N251" s="376">
        <v>0</v>
      </c>
      <c r="O251" s="376">
        <v>0</v>
      </c>
      <c r="P251" s="376">
        <v>71274.047999999995</v>
      </c>
      <c r="Q251" s="376">
        <v>0</v>
      </c>
      <c r="R251" s="376">
        <v>0</v>
      </c>
      <c r="S251" s="376">
        <v>0</v>
      </c>
      <c r="T251" s="376">
        <v>0</v>
      </c>
      <c r="U251" s="376">
        <v>0</v>
      </c>
      <c r="V251" s="376">
        <v>0</v>
      </c>
      <c r="W251" s="376">
        <v>0</v>
      </c>
      <c r="X251" s="376">
        <v>0</v>
      </c>
      <c r="Y251" s="376">
        <v>71274.047999999995</v>
      </c>
      <c r="Z251" s="376">
        <v>73465.228000000003</v>
      </c>
      <c r="AA251" s="377">
        <v>1</v>
      </c>
      <c r="AB251" s="378">
        <v>0</v>
      </c>
      <c r="AC251" s="378">
        <v>0</v>
      </c>
      <c r="AD251" s="378">
        <v>73465.228000000003</v>
      </c>
      <c r="AE251" s="378">
        <v>0</v>
      </c>
      <c r="AF251" s="376">
        <v>0</v>
      </c>
      <c r="AG251" s="376">
        <v>0</v>
      </c>
      <c r="AH251" s="376"/>
      <c r="AI251" s="376">
        <v>0</v>
      </c>
      <c r="AJ251" s="376">
        <v>0</v>
      </c>
      <c r="AK251" s="376">
        <v>0</v>
      </c>
      <c r="AL251" s="381" t="s">
        <v>4679</v>
      </c>
    </row>
    <row r="252" spans="2:38">
      <c r="B252" s="374" t="s">
        <v>4356</v>
      </c>
      <c r="C252" s="375" t="s">
        <v>4357</v>
      </c>
      <c r="D252" s="375" t="s">
        <v>2478</v>
      </c>
      <c r="E252" s="375" t="s">
        <v>4475</v>
      </c>
      <c r="F252" s="375" t="s">
        <v>4680</v>
      </c>
      <c r="G252" s="375" t="s">
        <v>1843</v>
      </c>
      <c r="H252" s="375" t="s">
        <v>3398</v>
      </c>
      <c r="I252" s="375" t="s">
        <v>3330</v>
      </c>
      <c r="J252" s="375" t="s">
        <v>4362</v>
      </c>
      <c r="K252" s="375" t="s">
        <v>4363</v>
      </c>
      <c r="L252" s="375" t="s">
        <v>3332</v>
      </c>
      <c r="M252" s="376">
        <v>62113.77</v>
      </c>
      <c r="N252" s="376">
        <v>0</v>
      </c>
      <c r="O252" s="376">
        <v>0</v>
      </c>
      <c r="P252" s="376">
        <v>62113.77</v>
      </c>
      <c r="Q252" s="376">
        <v>0</v>
      </c>
      <c r="R252" s="376">
        <v>0</v>
      </c>
      <c r="S252" s="376">
        <v>0</v>
      </c>
      <c r="T252" s="376">
        <v>0</v>
      </c>
      <c r="U252" s="376">
        <v>0</v>
      </c>
      <c r="V252" s="376">
        <v>0</v>
      </c>
      <c r="W252" s="376">
        <v>0</v>
      </c>
      <c r="X252" s="376">
        <v>0</v>
      </c>
      <c r="Y252" s="376">
        <v>62113.77</v>
      </c>
      <c r="Z252" s="376">
        <v>63972.53</v>
      </c>
      <c r="AA252" s="377">
        <v>1</v>
      </c>
      <c r="AB252" s="378">
        <v>0</v>
      </c>
      <c r="AC252" s="378">
        <v>0</v>
      </c>
      <c r="AD252" s="378">
        <v>63972.53</v>
      </c>
      <c r="AE252" s="378">
        <v>0</v>
      </c>
      <c r="AF252" s="376">
        <v>0</v>
      </c>
      <c r="AG252" s="376">
        <v>0</v>
      </c>
      <c r="AH252" s="376"/>
      <c r="AI252" s="376">
        <v>0</v>
      </c>
      <c r="AJ252" s="376">
        <v>0</v>
      </c>
      <c r="AK252" s="376">
        <v>0</v>
      </c>
      <c r="AL252" s="381" t="s">
        <v>4681</v>
      </c>
    </row>
    <row r="253" spans="2:38">
      <c r="B253" s="374" t="s">
        <v>4356</v>
      </c>
      <c r="C253" s="375" t="s">
        <v>4357</v>
      </c>
      <c r="D253" s="375" t="s">
        <v>2478</v>
      </c>
      <c r="E253" s="375" t="s">
        <v>4528</v>
      </c>
      <c r="F253" s="375" t="s">
        <v>4682</v>
      </c>
      <c r="G253" s="375" t="s">
        <v>1838</v>
      </c>
      <c r="H253" s="375" t="s">
        <v>3393</v>
      </c>
      <c r="I253" s="375" t="s">
        <v>3330</v>
      </c>
      <c r="J253" s="375" t="s">
        <v>4362</v>
      </c>
      <c r="K253" s="375" t="s">
        <v>4363</v>
      </c>
      <c r="L253" s="375" t="s">
        <v>3332</v>
      </c>
      <c r="M253" s="376">
        <v>90696.15</v>
      </c>
      <c r="N253" s="376">
        <v>0</v>
      </c>
      <c r="O253" s="376">
        <v>0</v>
      </c>
      <c r="P253" s="376">
        <v>90696.15</v>
      </c>
      <c r="Q253" s="376">
        <v>0</v>
      </c>
      <c r="R253" s="376">
        <v>0</v>
      </c>
      <c r="S253" s="376">
        <v>0</v>
      </c>
      <c r="T253" s="376">
        <v>0</v>
      </c>
      <c r="U253" s="376">
        <v>0</v>
      </c>
      <c r="V253" s="376">
        <v>0</v>
      </c>
      <c r="W253" s="376">
        <v>0</v>
      </c>
      <c r="X253" s="376">
        <v>0</v>
      </c>
      <c r="Y253" s="376">
        <v>90696.15</v>
      </c>
      <c r="Z253" s="376">
        <v>92863.35</v>
      </c>
      <c r="AA253" s="377">
        <v>1</v>
      </c>
      <c r="AB253" s="378">
        <v>0</v>
      </c>
      <c r="AC253" s="378">
        <v>0</v>
      </c>
      <c r="AD253" s="378">
        <v>92863.35</v>
      </c>
      <c r="AE253" s="378">
        <v>0</v>
      </c>
      <c r="AF253" s="376">
        <v>0</v>
      </c>
      <c r="AG253" s="376">
        <v>0</v>
      </c>
      <c r="AH253" s="376"/>
      <c r="AI253" s="376">
        <v>0</v>
      </c>
      <c r="AJ253" s="376">
        <v>0</v>
      </c>
      <c r="AK253" s="376">
        <v>0</v>
      </c>
      <c r="AL253" s="381" t="s">
        <v>4683</v>
      </c>
    </row>
    <row r="254" spans="2:38">
      <c r="B254" s="374" t="s">
        <v>4356</v>
      </c>
      <c r="C254" s="375" t="s">
        <v>4357</v>
      </c>
      <c r="D254" s="375" t="s">
        <v>2478</v>
      </c>
      <c r="E254" s="375" t="s">
        <v>4412</v>
      </c>
      <c r="F254" s="375" t="s">
        <v>4684</v>
      </c>
      <c r="G254" s="375" t="s">
        <v>1838</v>
      </c>
      <c r="H254" s="375" t="s">
        <v>3393</v>
      </c>
      <c r="I254" s="375" t="s">
        <v>3330</v>
      </c>
      <c r="J254" s="375" t="s">
        <v>4362</v>
      </c>
      <c r="K254" s="375" t="s">
        <v>4363</v>
      </c>
      <c r="L254" s="375" t="s">
        <v>3332</v>
      </c>
      <c r="M254" s="376">
        <v>29448.485000000001</v>
      </c>
      <c r="N254" s="376">
        <v>0</v>
      </c>
      <c r="O254" s="376">
        <v>0</v>
      </c>
      <c r="P254" s="376">
        <v>29448.485000000001</v>
      </c>
      <c r="Q254" s="376">
        <v>0</v>
      </c>
      <c r="R254" s="376">
        <v>0</v>
      </c>
      <c r="S254" s="376">
        <v>0</v>
      </c>
      <c r="T254" s="376">
        <v>0</v>
      </c>
      <c r="U254" s="376">
        <v>0</v>
      </c>
      <c r="V254" s="376">
        <v>0</v>
      </c>
      <c r="W254" s="376">
        <v>0</v>
      </c>
      <c r="X254" s="376">
        <v>0</v>
      </c>
      <c r="Y254" s="376">
        <v>29448.485000000001</v>
      </c>
      <c r="Z254" s="376">
        <v>29922.634999999998</v>
      </c>
      <c r="AA254" s="377">
        <v>1</v>
      </c>
      <c r="AB254" s="378">
        <v>0</v>
      </c>
      <c r="AC254" s="378">
        <v>0</v>
      </c>
      <c r="AD254" s="378">
        <v>29922.634999999998</v>
      </c>
      <c r="AE254" s="378">
        <v>0</v>
      </c>
      <c r="AF254" s="376">
        <v>0</v>
      </c>
      <c r="AG254" s="376">
        <v>0</v>
      </c>
      <c r="AH254" s="376"/>
      <c r="AI254" s="376">
        <v>0</v>
      </c>
      <c r="AJ254" s="376">
        <v>0</v>
      </c>
      <c r="AK254" s="376">
        <v>0</v>
      </c>
      <c r="AL254" s="381" t="s">
        <v>4685</v>
      </c>
    </row>
    <row r="255" spans="2:38">
      <c r="B255" s="374" t="s">
        <v>4356</v>
      </c>
      <c r="C255" s="375" t="s">
        <v>4357</v>
      </c>
      <c r="D255" s="375" t="s">
        <v>2478</v>
      </c>
      <c r="E255" s="375" t="s">
        <v>4364</v>
      </c>
      <c r="F255" s="375" t="s">
        <v>4686</v>
      </c>
      <c r="G255" s="375" t="s">
        <v>1843</v>
      </c>
      <c r="H255" s="375" t="s">
        <v>3398</v>
      </c>
      <c r="I255" s="375" t="s">
        <v>3330</v>
      </c>
      <c r="J255" s="375" t="s">
        <v>4362</v>
      </c>
      <c r="K255" s="375" t="s">
        <v>4363</v>
      </c>
      <c r="L255" s="375" t="s">
        <v>3332</v>
      </c>
      <c r="M255" s="376">
        <v>60902.400000000001</v>
      </c>
      <c r="N255" s="376">
        <v>0</v>
      </c>
      <c r="O255" s="376">
        <v>0</v>
      </c>
      <c r="P255" s="376">
        <v>60902.400000000001</v>
      </c>
      <c r="Q255" s="376">
        <v>0</v>
      </c>
      <c r="R255" s="376">
        <v>0</v>
      </c>
      <c r="S255" s="376">
        <v>0</v>
      </c>
      <c r="T255" s="376">
        <v>0</v>
      </c>
      <c r="U255" s="376">
        <v>0</v>
      </c>
      <c r="V255" s="376">
        <v>0</v>
      </c>
      <c r="W255" s="376">
        <v>0</v>
      </c>
      <c r="X255" s="376">
        <v>0</v>
      </c>
      <c r="Y255" s="376">
        <v>60902.400000000001</v>
      </c>
      <c r="Z255" s="376">
        <v>66036.160000000003</v>
      </c>
      <c r="AA255" s="377">
        <v>1</v>
      </c>
      <c r="AB255" s="378">
        <v>0</v>
      </c>
      <c r="AC255" s="378">
        <v>0</v>
      </c>
      <c r="AD255" s="378">
        <v>66036.160000000003</v>
      </c>
      <c r="AE255" s="378">
        <v>0</v>
      </c>
      <c r="AF255" s="376">
        <v>0</v>
      </c>
      <c r="AG255" s="376">
        <v>0</v>
      </c>
      <c r="AH255" s="376"/>
      <c r="AI255" s="376">
        <v>0</v>
      </c>
      <c r="AJ255" s="376">
        <v>0</v>
      </c>
      <c r="AK255" s="376">
        <v>0</v>
      </c>
      <c r="AL255" s="381" t="s">
        <v>4687</v>
      </c>
    </row>
    <row r="256" spans="2:38">
      <c r="B256" s="374" t="s">
        <v>4356</v>
      </c>
      <c r="C256" s="375" t="s">
        <v>4357</v>
      </c>
      <c r="D256" s="375" t="s">
        <v>2478</v>
      </c>
      <c r="E256" s="375" t="s">
        <v>4507</v>
      </c>
      <c r="F256" s="375" t="s">
        <v>4688</v>
      </c>
      <c r="G256" s="375" t="s">
        <v>1838</v>
      </c>
      <c r="H256" s="375" t="s">
        <v>3393</v>
      </c>
      <c r="I256" s="375" t="s">
        <v>3330</v>
      </c>
      <c r="J256" s="375" t="s">
        <v>4362</v>
      </c>
      <c r="K256" s="375" t="s">
        <v>4363</v>
      </c>
      <c r="L256" s="375" t="s">
        <v>3332</v>
      </c>
      <c r="M256" s="376">
        <v>70473.216</v>
      </c>
      <c r="N256" s="376">
        <v>0</v>
      </c>
      <c r="O256" s="376">
        <v>0</v>
      </c>
      <c r="P256" s="376">
        <v>70473.216</v>
      </c>
      <c r="Q256" s="376">
        <v>0</v>
      </c>
      <c r="R256" s="376">
        <v>0</v>
      </c>
      <c r="S256" s="376">
        <v>0</v>
      </c>
      <c r="T256" s="376">
        <v>0</v>
      </c>
      <c r="U256" s="376">
        <v>0</v>
      </c>
      <c r="V256" s="376">
        <v>0</v>
      </c>
      <c r="W256" s="376">
        <v>0</v>
      </c>
      <c r="X256" s="376">
        <v>0</v>
      </c>
      <c r="Y256" s="376">
        <v>70473.216</v>
      </c>
      <c r="Z256" s="376">
        <v>72639.775999999998</v>
      </c>
      <c r="AA256" s="377">
        <v>1</v>
      </c>
      <c r="AB256" s="378">
        <v>0</v>
      </c>
      <c r="AC256" s="378">
        <v>0</v>
      </c>
      <c r="AD256" s="378">
        <v>72639.775999999998</v>
      </c>
      <c r="AE256" s="378">
        <v>0</v>
      </c>
      <c r="AF256" s="376">
        <v>0</v>
      </c>
      <c r="AG256" s="376">
        <v>0</v>
      </c>
      <c r="AH256" s="376"/>
      <c r="AI256" s="376">
        <v>0</v>
      </c>
      <c r="AJ256" s="376">
        <v>0</v>
      </c>
      <c r="AK256" s="376">
        <v>0</v>
      </c>
      <c r="AL256" s="381" t="s">
        <v>4689</v>
      </c>
    </row>
    <row r="257" spans="2:38">
      <c r="B257" s="374" t="s">
        <v>4356</v>
      </c>
      <c r="C257" s="375" t="s">
        <v>4357</v>
      </c>
      <c r="D257" s="375" t="s">
        <v>2478</v>
      </c>
      <c r="E257" s="375" t="s">
        <v>4631</v>
      </c>
      <c r="F257" s="375" t="s">
        <v>4690</v>
      </c>
      <c r="G257" s="375" t="s">
        <v>1843</v>
      </c>
      <c r="H257" s="375" t="s">
        <v>3398</v>
      </c>
      <c r="I257" s="375" t="s">
        <v>3330</v>
      </c>
      <c r="J257" s="375" t="s">
        <v>4362</v>
      </c>
      <c r="K257" s="375" t="s">
        <v>4363</v>
      </c>
      <c r="L257" s="375" t="s">
        <v>3332</v>
      </c>
      <c r="M257" s="376">
        <v>60974.52</v>
      </c>
      <c r="N257" s="376">
        <v>0</v>
      </c>
      <c r="O257" s="376">
        <v>0</v>
      </c>
      <c r="P257" s="376">
        <v>60974.52</v>
      </c>
      <c r="Q257" s="376">
        <v>0</v>
      </c>
      <c r="R257" s="376">
        <v>0</v>
      </c>
      <c r="S257" s="376">
        <v>0</v>
      </c>
      <c r="T257" s="376">
        <v>0</v>
      </c>
      <c r="U257" s="376">
        <v>0</v>
      </c>
      <c r="V257" s="376">
        <v>0</v>
      </c>
      <c r="W257" s="376">
        <v>0</v>
      </c>
      <c r="X257" s="376">
        <v>0</v>
      </c>
      <c r="Y257" s="376">
        <v>60974.52</v>
      </c>
      <c r="Z257" s="376">
        <v>63972.53</v>
      </c>
      <c r="AA257" s="377">
        <v>1</v>
      </c>
      <c r="AB257" s="378">
        <v>0</v>
      </c>
      <c r="AC257" s="378">
        <v>0</v>
      </c>
      <c r="AD257" s="378">
        <v>63972.53</v>
      </c>
      <c r="AE257" s="378">
        <v>0</v>
      </c>
      <c r="AF257" s="376">
        <v>0</v>
      </c>
      <c r="AG257" s="376">
        <v>0</v>
      </c>
      <c r="AH257" s="376"/>
      <c r="AI257" s="376">
        <v>0</v>
      </c>
      <c r="AJ257" s="376">
        <v>0</v>
      </c>
      <c r="AK257" s="376">
        <v>0</v>
      </c>
      <c r="AL257" s="381" t="s">
        <v>4691</v>
      </c>
    </row>
    <row r="258" spans="2:38">
      <c r="B258" s="374" t="s">
        <v>4356</v>
      </c>
      <c r="C258" s="375" t="s">
        <v>4357</v>
      </c>
      <c r="D258" s="375" t="s">
        <v>2478</v>
      </c>
      <c r="E258" s="375" t="s">
        <v>4507</v>
      </c>
      <c r="F258" s="375" t="s">
        <v>4692</v>
      </c>
      <c r="G258" s="375" t="s">
        <v>1843</v>
      </c>
      <c r="H258" s="375" t="s">
        <v>3398</v>
      </c>
      <c r="I258" s="375" t="s">
        <v>3330</v>
      </c>
      <c r="J258" s="375" t="s">
        <v>4362</v>
      </c>
      <c r="K258" s="375" t="s">
        <v>4363</v>
      </c>
      <c r="L258" s="375" t="s">
        <v>3332</v>
      </c>
      <c r="M258" s="376">
        <v>65267.807999999997</v>
      </c>
      <c r="N258" s="376">
        <v>0</v>
      </c>
      <c r="O258" s="376">
        <v>0</v>
      </c>
      <c r="P258" s="376">
        <v>65267.807999999997</v>
      </c>
      <c r="Q258" s="376">
        <v>0</v>
      </c>
      <c r="R258" s="376">
        <v>0</v>
      </c>
      <c r="S258" s="376">
        <v>0</v>
      </c>
      <c r="T258" s="376">
        <v>0</v>
      </c>
      <c r="U258" s="376">
        <v>0</v>
      </c>
      <c r="V258" s="376">
        <v>0</v>
      </c>
      <c r="W258" s="376">
        <v>0</v>
      </c>
      <c r="X258" s="376">
        <v>0</v>
      </c>
      <c r="Y258" s="376">
        <v>65267.807999999997</v>
      </c>
      <c r="Z258" s="376">
        <v>67274.338000000003</v>
      </c>
      <c r="AA258" s="377">
        <v>1</v>
      </c>
      <c r="AB258" s="378">
        <v>0</v>
      </c>
      <c r="AC258" s="378">
        <v>0</v>
      </c>
      <c r="AD258" s="378">
        <v>67274.338000000003</v>
      </c>
      <c r="AE258" s="378">
        <v>0</v>
      </c>
      <c r="AF258" s="376">
        <v>0</v>
      </c>
      <c r="AG258" s="376">
        <v>0</v>
      </c>
      <c r="AH258" s="376"/>
      <c r="AI258" s="376">
        <v>0</v>
      </c>
      <c r="AJ258" s="376">
        <v>0</v>
      </c>
      <c r="AK258" s="376">
        <v>0</v>
      </c>
      <c r="AL258" s="381" t="s">
        <v>4693</v>
      </c>
    </row>
    <row r="259" spans="2:38">
      <c r="B259" s="374" t="s">
        <v>4356</v>
      </c>
      <c r="C259" s="375" t="s">
        <v>4357</v>
      </c>
      <c r="D259" s="375" t="s">
        <v>2478</v>
      </c>
      <c r="E259" s="375" t="s">
        <v>4409</v>
      </c>
      <c r="F259" s="375" t="s">
        <v>4694</v>
      </c>
      <c r="G259" s="375" t="s">
        <v>1838</v>
      </c>
      <c r="H259" s="375" t="s">
        <v>3393</v>
      </c>
      <c r="I259" s="375" t="s">
        <v>3330</v>
      </c>
      <c r="J259" s="375" t="s">
        <v>4362</v>
      </c>
      <c r="K259" s="375" t="s">
        <v>4363</v>
      </c>
      <c r="L259" s="375" t="s">
        <v>3332</v>
      </c>
      <c r="M259" s="376">
        <v>52754.78</v>
      </c>
      <c r="N259" s="376">
        <v>0</v>
      </c>
      <c r="O259" s="376">
        <v>0</v>
      </c>
      <c r="P259" s="376">
        <v>52754.78</v>
      </c>
      <c r="Q259" s="376">
        <v>0</v>
      </c>
      <c r="R259" s="376">
        <v>0</v>
      </c>
      <c r="S259" s="376">
        <v>0</v>
      </c>
      <c r="T259" s="376">
        <v>0</v>
      </c>
      <c r="U259" s="376">
        <v>0</v>
      </c>
      <c r="V259" s="376">
        <v>0</v>
      </c>
      <c r="W259" s="376">
        <v>0</v>
      </c>
      <c r="X259" s="376">
        <v>0</v>
      </c>
      <c r="Y259" s="376">
        <v>52754.78</v>
      </c>
      <c r="Z259" s="376">
        <v>53654.38</v>
      </c>
      <c r="AA259" s="377">
        <v>1</v>
      </c>
      <c r="AB259" s="378">
        <v>0</v>
      </c>
      <c r="AC259" s="378">
        <v>0</v>
      </c>
      <c r="AD259" s="378">
        <v>53654.38</v>
      </c>
      <c r="AE259" s="378">
        <v>0</v>
      </c>
      <c r="AF259" s="376">
        <v>0</v>
      </c>
      <c r="AG259" s="376">
        <v>0</v>
      </c>
      <c r="AH259" s="376"/>
      <c r="AI259" s="376">
        <v>0</v>
      </c>
      <c r="AJ259" s="376">
        <v>0</v>
      </c>
      <c r="AK259" s="376">
        <v>0</v>
      </c>
      <c r="AL259" s="381" t="s">
        <v>4695</v>
      </c>
    </row>
    <row r="260" spans="2:38">
      <c r="B260" s="374" t="s">
        <v>4356</v>
      </c>
      <c r="C260" s="375" t="s">
        <v>4357</v>
      </c>
      <c r="D260" s="375" t="s">
        <v>2478</v>
      </c>
      <c r="E260" s="375" t="s">
        <v>4487</v>
      </c>
      <c r="F260" s="375" t="s">
        <v>4696</v>
      </c>
      <c r="G260" s="375" t="s">
        <v>1843</v>
      </c>
      <c r="H260" s="375" t="s">
        <v>3398</v>
      </c>
      <c r="I260" s="375" t="s">
        <v>3330</v>
      </c>
      <c r="J260" s="375" t="s">
        <v>4362</v>
      </c>
      <c r="K260" s="375" t="s">
        <v>4363</v>
      </c>
      <c r="L260" s="375" t="s">
        <v>3332</v>
      </c>
      <c r="M260" s="376">
        <v>64849.55</v>
      </c>
      <c r="N260" s="376">
        <v>0</v>
      </c>
      <c r="O260" s="376">
        <v>0</v>
      </c>
      <c r="P260" s="376">
        <v>64849.55</v>
      </c>
      <c r="Q260" s="376">
        <v>0</v>
      </c>
      <c r="R260" s="376">
        <v>0</v>
      </c>
      <c r="S260" s="376">
        <v>0</v>
      </c>
      <c r="T260" s="376">
        <v>0</v>
      </c>
      <c r="U260" s="376">
        <v>0</v>
      </c>
      <c r="V260" s="376">
        <v>0</v>
      </c>
      <c r="W260" s="376">
        <v>0</v>
      </c>
      <c r="X260" s="376">
        <v>0</v>
      </c>
      <c r="Y260" s="376">
        <v>64849.55</v>
      </c>
      <c r="Z260" s="376">
        <v>67274.338000000003</v>
      </c>
      <c r="AA260" s="377">
        <v>1</v>
      </c>
      <c r="AB260" s="378">
        <v>0</v>
      </c>
      <c r="AC260" s="378">
        <v>0</v>
      </c>
      <c r="AD260" s="378">
        <v>67274.338000000003</v>
      </c>
      <c r="AE260" s="378">
        <v>0</v>
      </c>
      <c r="AF260" s="376">
        <v>0</v>
      </c>
      <c r="AG260" s="376">
        <v>0</v>
      </c>
      <c r="AH260" s="376"/>
      <c r="AI260" s="376">
        <v>0</v>
      </c>
      <c r="AJ260" s="376">
        <v>0</v>
      </c>
      <c r="AK260" s="376">
        <v>0</v>
      </c>
      <c r="AL260" s="381" t="s">
        <v>4697</v>
      </c>
    </row>
    <row r="261" spans="2:38">
      <c r="B261" s="374" t="s">
        <v>4356</v>
      </c>
      <c r="C261" s="375" t="s">
        <v>4357</v>
      </c>
      <c r="D261" s="375" t="s">
        <v>2478</v>
      </c>
      <c r="E261" s="375" t="s">
        <v>4504</v>
      </c>
      <c r="F261" s="375" t="s">
        <v>4698</v>
      </c>
      <c r="G261" s="375" t="s">
        <v>1843</v>
      </c>
      <c r="H261" s="375" t="s">
        <v>3398</v>
      </c>
      <c r="I261" s="375" t="s">
        <v>3330</v>
      </c>
      <c r="J261" s="375" t="s">
        <v>4362</v>
      </c>
      <c r="K261" s="375" t="s">
        <v>4363</v>
      </c>
      <c r="L261" s="375" t="s">
        <v>3332</v>
      </c>
      <c r="M261" s="376">
        <v>64779.69</v>
      </c>
      <c r="N261" s="376">
        <v>0</v>
      </c>
      <c r="O261" s="376">
        <v>0</v>
      </c>
      <c r="P261" s="376">
        <v>64779.69</v>
      </c>
      <c r="Q261" s="376">
        <v>0</v>
      </c>
      <c r="R261" s="376">
        <v>0</v>
      </c>
      <c r="S261" s="376">
        <v>0</v>
      </c>
      <c r="T261" s="376">
        <v>0</v>
      </c>
      <c r="U261" s="376">
        <v>0</v>
      </c>
      <c r="V261" s="376">
        <v>0</v>
      </c>
      <c r="W261" s="376">
        <v>0</v>
      </c>
      <c r="X261" s="376">
        <v>0</v>
      </c>
      <c r="Y261" s="376">
        <v>64779.69</v>
      </c>
      <c r="Z261" s="376">
        <v>73258.865000000005</v>
      </c>
      <c r="AA261" s="377">
        <v>1</v>
      </c>
      <c r="AB261" s="378">
        <v>0</v>
      </c>
      <c r="AC261" s="378">
        <v>0</v>
      </c>
      <c r="AD261" s="378">
        <v>73258.865000000005</v>
      </c>
      <c r="AE261" s="378">
        <v>0</v>
      </c>
      <c r="AF261" s="376">
        <v>0</v>
      </c>
      <c r="AG261" s="376">
        <v>0</v>
      </c>
      <c r="AH261" s="376"/>
      <c r="AI261" s="376">
        <v>0</v>
      </c>
      <c r="AJ261" s="376">
        <v>0</v>
      </c>
      <c r="AK261" s="376">
        <v>0</v>
      </c>
      <c r="AL261" s="381" t="s">
        <v>4699</v>
      </c>
    </row>
    <row r="262" spans="2:38">
      <c r="B262" s="374" t="s">
        <v>4356</v>
      </c>
      <c r="C262" s="375" t="s">
        <v>4357</v>
      </c>
      <c r="D262" s="375" t="s">
        <v>2478</v>
      </c>
      <c r="E262" s="375" t="s">
        <v>4504</v>
      </c>
      <c r="F262" s="375" t="s">
        <v>4700</v>
      </c>
      <c r="G262" s="375" t="s">
        <v>1843</v>
      </c>
      <c r="H262" s="375" t="s">
        <v>3398</v>
      </c>
      <c r="I262" s="375" t="s">
        <v>3330</v>
      </c>
      <c r="J262" s="375" t="s">
        <v>4362</v>
      </c>
      <c r="K262" s="375" t="s">
        <v>4363</v>
      </c>
      <c r="L262" s="375" t="s">
        <v>3332</v>
      </c>
      <c r="M262" s="376">
        <v>44707.11</v>
      </c>
      <c r="N262" s="376">
        <v>0</v>
      </c>
      <c r="O262" s="376">
        <v>0</v>
      </c>
      <c r="P262" s="376">
        <v>44707.11</v>
      </c>
      <c r="Q262" s="376">
        <v>0</v>
      </c>
      <c r="R262" s="376">
        <v>0</v>
      </c>
      <c r="S262" s="376">
        <v>0</v>
      </c>
      <c r="T262" s="376">
        <v>0</v>
      </c>
      <c r="U262" s="376">
        <v>0</v>
      </c>
      <c r="V262" s="376">
        <v>0</v>
      </c>
      <c r="W262" s="376">
        <v>0</v>
      </c>
      <c r="X262" s="376">
        <v>0</v>
      </c>
      <c r="Y262" s="376">
        <v>44707.11</v>
      </c>
      <c r="Z262" s="376">
        <v>50558.934999999998</v>
      </c>
      <c r="AA262" s="377">
        <v>1</v>
      </c>
      <c r="AB262" s="378">
        <v>0</v>
      </c>
      <c r="AC262" s="378">
        <v>0</v>
      </c>
      <c r="AD262" s="378">
        <v>50558.934999999998</v>
      </c>
      <c r="AE262" s="378">
        <v>0</v>
      </c>
      <c r="AF262" s="376">
        <v>0</v>
      </c>
      <c r="AG262" s="376">
        <v>0</v>
      </c>
      <c r="AH262" s="376"/>
      <c r="AI262" s="376">
        <v>0</v>
      </c>
      <c r="AJ262" s="376">
        <v>0</v>
      </c>
      <c r="AK262" s="376">
        <v>0</v>
      </c>
      <c r="AL262" s="381" t="s">
        <v>4701</v>
      </c>
    </row>
    <row r="263" spans="2:38">
      <c r="B263" s="374" t="s">
        <v>4356</v>
      </c>
      <c r="C263" s="375" t="s">
        <v>4357</v>
      </c>
      <c r="D263" s="375" t="s">
        <v>2478</v>
      </c>
      <c r="E263" s="375" t="s">
        <v>4487</v>
      </c>
      <c r="F263" s="375" t="s">
        <v>4702</v>
      </c>
      <c r="G263" s="375" t="s">
        <v>1838</v>
      </c>
      <c r="H263" s="375" t="s">
        <v>3393</v>
      </c>
      <c r="I263" s="375" t="s">
        <v>3330</v>
      </c>
      <c r="J263" s="375" t="s">
        <v>4362</v>
      </c>
      <c r="K263" s="375" t="s">
        <v>4363</v>
      </c>
      <c r="L263" s="375" t="s">
        <v>3332</v>
      </c>
      <c r="M263" s="376">
        <v>10940.875</v>
      </c>
      <c r="N263" s="376">
        <v>0</v>
      </c>
      <c r="O263" s="376">
        <v>0</v>
      </c>
      <c r="P263" s="376">
        <v>10940.875</v>
      </c>
      <c r="Q263" s="376">
        <v>0</v>
      </c>
      <c r="R263" s="376">
        <v>0</v>
      </c>
      <c r="S263" s="376">
        <v>0</v>
      </c>
      <c r="T263" s="376">
        <v>0</v>
      </c>
      <c r="U263" s="376">
        <v>0</v>
      </c>
      <c r="V263" s="376">
        <v>0</v>
      </c>
      <c r="W263" s="376">
        <v>0</v>
      </c>
      <c r="X263" s="376">
        <v>0</v>
      </c>
      <c r="Y263" s="376">
        <v>10940.875</v>
      </c>
      <c r="Z263" s="376">
        <v>11349.965</v>
      </c>
      <c r="AA263" s="377">
        <v>1</v>
      </c>
      <c r="AB263" s="378">
        <v>0</v>
      </c>
      <c r="AC263" s="378">
        <v>0</v>
      </c>
      <c r="AD263" s="378">
        <v>11349.965</v>
      </c>
      <c r="AE263" s="378">
        <v>0</v>
      </c>
      <c r="AF263" s="376">
        <v>0</v>
      </c>
      <c r="AG263" s="376">
        <v>0</v>
      </c>
      <c r="AH263" s="376"/>
      <c r="AI263" s="376">
        <v>0</v>
      </c>
      <c r="AJ263" s="376">
        <v>0</v>
      </c>
      <c r="AK263" s="376">
        <v>0</v>
      </c>
      <c r="AL263" s="381" t="s">
        <v>4703</v>
      </c>
    </row>
    <row r="264" spans="2:38">
      <c r="B264" s="374" t="s">
        <v>4356</v>
      </c>
      <c r="C264" s="375" t="s">
        <v>4357</v>
      </c>
      <c r="D264" s="375" t="s">
        <v>2478</v>
      </c>
      <c r="E264" s="375" t="s">
        <v>4377</v>
      </c>
      <c r="F264" s="375" t="s">
        <v>4704</v>
      </c>
      <c r="G264" s="375" t="s">
        <v>1843</v>
      </c>
      <c r="H264" s="375" t="s">
        <v>3398</v>
      </c>
      <c r="I264" s="375" t="s">
        <v>3330</v>
      </c>
      <c r="J264" s="375" t="s">
        <v>4362</v>
      </c>
      <c r="K264" s="375" t="s">
        <v>4363</v>
      </c>
      <c r="L264" s="375" t="s">
        <v>3332</v>
      </c>
      <c r="M264" s="376">
        <v>64170.417999999998</v>
      </c>
      <c r="N264" s="376">
        <v>0</v>
      </c>
      <c r="O264" s="376">
        <v>0</v>
      </c>
      <c r="P264" s="376">
        <v>64170.417999999998</v>
      </c>
      <c r="Q264" s="376">
        <v>0</v>
      </c>
      <c r="R264" s="376">
        <v>0</v>
      </c>
      <c r="S264" s="376">
        <v>0</v>
      </c>
      <c r="T264" s="376">
        <v>0</v>
      </c>
      <c r="U264" s="376">
        <v>0</v>
      </c>
      <c r="V264" s="376">
        <v>0</v>
      </c>
      <c r="W264" s="376">
        <v>0</v>
      </c>
      <c r="X264" s="376">
        <v>0</v>
      </c>
      <c r="Y264" s="376">
        <v>64170.417999999998</v>
      </c>
      <c r="Z264" s="376">
        <v>68925.241999999998</v>
      </c>
      <c r="AA264" s="377">
        <v>1</v>
      </c>
      <c r="AB264" s="378">
        <v>0</v>
      </c>
      <c r="AC264" s="378">
        <v>0</v>
      </c>
      <c r="AD264" s="378">
        <v>68925.241999999998</v>
      </c>
      <c r="AE264" s="378">
        <v>0</v>
      </c>
      <c r="AF264" s="376">
        <v>0</v>
      </c>
      <c r="AG264" s="376">
        <v>0</v>
      </c>
      <c r="AH264" s="376"/>
      <c r="AI264" s="376">
        <v>0</v>
      </c>
      <c r="AJ264" s="376">
        <v>0</v>
      </c>
      <c r="AK264" s="376">
        <v>0</v>
      </c>
      <c r="AL264" s="381" t="s">
        <v>4705</v>
      </c>
    </row>
    <row r="265" spans="2:38">
      <c r="B265" s="374" t="s">
        <v>4356</v>
      </c>
      <c r="C265" s="375" t="s">
        <v>4357</v>
      </c>
      <c r="D265" s="375" t="s">
        <v>2478</v>
      </c>
      <c r="E265" s="375" t="s">
        <v>4631</v>
      </c>
      <c r="F265" s="375" t="s">
        <v>4706</v>
      </c>
      <c r="G265" s="375" t="s">
        <v>1843</v>
      </c>
      <c r="H265" s="375" t="s">
        <v>3398</v>
      </c>
      <c r="I265" s="375" t="s">
        <v>3330</v>
      </c>
      <c r="J265" s="375" t="s">
        <v>4362</v>
      </c>
      <c r="K265" s="375" t="s">
        <v>4363</v>
      </c>
      <c r="L265" s="375" t="s">
        <v>3332</v>
      </c>
      <c r="M265" s="376">
        <v>62941.440000000002</v>
      </c>
      <c r="N265" s="376">
        <v>0</v>
      </c>
      <c r="O265" s="376">
        <v>0</v>
      </c>
      <c r="P265" s="376">
        <v>62941.440000000002</v>
      </c>
      <c r="Q265" s="376">
        <v>0</v>
      </c>
      <c r="R265" s="376">
        <v>0</v>
      </c>
      <c r="S265" s="376">
        <v>0</v>
      </c>
      <c r="T265" s="376">
        <v>0</v>
      </c>
      <c r="U265" s="376">
        <v>0</v>
      </c>
      <c r="V265" s="376">
        <v>0</v>
      </c>
      <c r="W265" s="376">
        <v>0</v>
      </c>
      <c r="X265" s="376">
        <v>0</v>
      </c>
      <c r="Y265" s="376">
        <v>62941.440000000002</v>
      </c>
      <c r="Z265" s="376">
        <v>66036.160000000003</v>
      </c>
      <c r="AA265" s="377">
        <v>1</v>
      </c>
      <c r="AB265" s="378">
        <v>0</v>
      </c>
      <c r="AC265" s="378">
        <v>0</v>
      </c>
      <c r="AD265" s="378">
        <v>66036.160000000003</v>
      </c>
      <c r="AE265" s="378">
        <v>0</v>
      </c>
      <c r="AF265" s="376">
        <v>0</v>
      </c>
      <c r="AG265" s="376">
        <v>0</v>
      </c>
      <c r="AH265" s="376"/>
      <c r="AI265" s="376">
        <v>0</v>
      </c>
      <c r="AJ265" s="376">
        <v>0</v>
      </c>
      <c r="AK265" s="376">
        <v>0</v>
      </c>
      <c r="AL265" s="381" t="s">
        <v>4707</v>
      </c>
    </row>
    <row r="266" spans="2:38">
      <c r="B266" s="374" t="s">
        <v>4356</v>
      </c>
      <c r="C266" s="375" t="s">
        <v>4357</v>
      </c>
      <c r="D266" s="375" t="s">
        <v>2478</v>
      </c>
      <c r="E266" s="375" t="s">
        <v>4364</v>
      </c>
      <c r="F266" s="375" t="s">
        <v>4708</v>
      </c>
      <c r="G266" s="375" t="s">
        <v>1843</v>
      </c>
      <c r="H266" s="375" t="s">
        <v>3398</v>
      </c>
      <c r="I266" s="375" t="s">
        <v>3330</v>
      </c>
      <c r="J266" s="375" t="s">
        <v>4362</v>
      </c>
      <c r="K266" s="375" t="s">
        <v>4363</v>
      </c>
      <c r="L266" s="375" t="s">
        <v>3332</v>
      </c>
      <c r="M266" s="376">
        <v>25693.200000000001</v>
      </c>
      <c r="N266" s="376">
        <v>0</v>
      </c>
      <c r="O266" s="376">
        <v>0</v>
      </c>
      <c r="P266" s="376">
        <v>25693.200000000001</v>
      </c>
      <c r="Q266" s="376">
        <v>0</v>
      </c>
      <c r="R266" s="376">
        <v>0</v>
      </c>
      <c r="S266" s="376">
        <v>0</v>
      </c>
      <c r="T266" s="376">
        <v>0</v>
      </c>
      <c r="U266" s="376">
        <v>0</v>
      </c>
      <c r="V266" s="376">
        <v>0</v>
      </c>
      <c r="W266" s="376">
        <v>0</v>
      </c>
      <c r="X266" s="376">
        <v>0</v>
      </c>
      <c r="Y266" s="376">
        <v>25693.200000000001</v>
      </c>
      <c r="Z266" s="376">
        <v>27859.005000000001</v>
      </c>
      <c r="AA266" s="377">
        <v>1</v>
      </c>
      <c r="AB266" s="378">
        <v>0</v>
      </c>
      <c r="AC266" s="378">
        <v>0</v>
      </c>
      <c r="AD266" s="378">
        <v>27859.005000000001</v>
      </c>
      <c r="AE266" s="378">
        <v>0</v>
      </c>
      <c r="AF266" s="376">
        <v>0</v>
      </c>
      <c r="AG266" s="376">
        <v>0</v>
      </c>
      <c r="AH266" s="376"/>
      <c r="AI266" s="376">
        <v>0</v>
      </c>
      <c r="AJ266" s="376">
        <v>0</v>
      </c>
      <c r="AK266" s="376">
        <v>0</v>
      </c>
      <c r="AL266" s="381" t="s">
        <v>4709</v>
      </c>
    </row>
    <row r="267" spans="2:38">
      <c r="B267" s="374" t="s">
        <v>4356</v>
      </c>
      <c r="C267" s="375" t="s">
        <v>4357</v>
      </c>
      <c r="D267" s="375" t="s">
        <v>2478</v>
      </c>
      <c r="E267" s="375" t="s">
        <v>4364</v>
      </c>
      <c r="F267" s="375" t="s">
        <v>4710</v>
      </c>
      <c r="G267" s="375" t="s">
        <v>1843</v>
      </c>
      <c r="H267" s="375" t="s">
        <v>3398</v>
      </c>
      <c r="I267" s="375" t="s">
        <v>3330</v>
      </c>
      <c r="J267" s="375" t="s">
        <v>4362</v>
      </c>
      <c r="K267" s="375" t="s">
        <v>4363</v>
      </c>
      <c r="L267" s="375" t="s">
        <v>3332</v>
      </c>
      <c r="M267" s="376">
        <v>60902.400000000001</v>
      </c>
      <c r="N267" s="376">
        <v>0</v>
      </c>
      <c r="O267" s="376">
        <v>0</v>
      </c>
      <c r="P267" s="376">
        <v>60902.400000000001</v>
      </c>
      <c r="Q267" s="376">
        <v>0</v>
      </c>
      <c r="R267" s="376">
        <v>0</v>
      </c>
      <c r="S267" s="376">
        <v>0</v>
      </c>
      <c r="T267" s="376">
        <v>0</v>
      </c>
      <c r="U267" s="376">
        <v>0</v>
      </c>
      <c r="V267" s="376">
        <v>0</v>
      </c>
      <c r="W267" s="376">
        <v>0</v>
      </c>
      <c r="X267" s="376">
        <v>0</v>
      </c>
      <c r="Y267" s="376">
        <v>60902.400000000001</v>
      </c>
      <c r="Z267" s="376">
        <v>66036.160000000003</v>
      </c>
      <c r="AA267" s="377">
        <v>1</v>
      </c>
      <c r="AB267" s="378">
        <v>0</v>
      </c>
      <c r="AC267" s="378">
        <v>0</v>
      </c>
      <c r="AD267" s="378">
        <v>66036.160000000003</v>
      </c>
      <c r="AE267" s="378">
        <v>0</v>
      </c>
      <c r="AF267" s="376">
        <v>0</v>
      </c>
      <c r="AG267" s="376">
        <v>0</v>
      </c>
      <c r="AH267" s="376"/>
      <c r="AI267" s="376">
        <v>0</v>
      </c>
      <c r="AJ267" s="376">
        <v>0</v>
      </c>
      <c r="AK267" s="376">
        <v>0</v>
      </c>
      <c r="AL267" s="381" t="s">
        <v>4711</v>
      </c>
    </row>
    <row r="268" spans="2:38">
      <c r="B268" s="374" t="s">
        <v>4356</v>
      </c>
      <c r="C268" s="375" t="s">
        <v>4357</v>
      </c>
      <c r="D268" s="375" t="s">
        <v>2478</v>
      </c>
      <c r="E268" s="375" t="s">
        <v>4631</v>
      </c>
      <c r="F268" s="375" t="s">
        <v>4712</v>
      </c>
      <c r="G268" s="375" t="s">
        <v>1843</v>
      </c>
      <c r="H268" s="375" t="s">
        <v>3398</v>
      </c>
      <c r="I268" s="375" t="s">
        <v>3330</v>
      </c>
      <c r="J268" s="375" t="s">
        <v>4362</v>
      </c>
      <c r="K268" s="375" t="s">
        <v>4363</v>
      </c>
      <c r="L268" s="375" t="s">
        <v>3332</v>
      </c>
      <c r="M268" s="376">
        <v>58024.14</v>
      </c>
      <c r="N268" s="376">
        <v>0</v>
      </c>
      <c r="O268" s="376">
        <v>0</v>
      </c>
      <c r="P268" s="376">
        <v>58024.14</v>
      </c>
      <c r="Q268" s="376">
        <v>0</v>
      </c>
      <c r="R268" s="376">
        <v>0</v>
      </c>
      <c r="S268" s="376">
        <v>0</v>
      </c>
      <c r="T268" s="376">
        <v>0</v>
      </c>
      <c r="U268" s="376">
        <v>0</v>
      </c>
      <c r="V268" s="376">
        <v>0</v>
      </c>
      <c r="W268" s="376">
        <v>0</v>
      </c>
      <c r="X268" s="376">
        <v>0</v>
      </c>
      <c r="Y268" s="376">
        <v>58024.14</v>
      </c>
      <c r="Z268" s="376">
        <v>60877.084999999999</v>
      </c>
      <c r="AA268" s="377">
        <v>1</v>
      </c>
      <c r="AB268" s="378">
        <v>0</v>
      </c>
      <c r="AC268" s="378">
        <v>0</v>
      </c>
      <c r="AD268" s="378">
        <v>60877.084999999999</v>
      </c>
      <c r="AE268" s="378">
        <v>0</v>
      </c>
      <c r="AF268" s="376">
        <v>0</v>
      </c>
      <c r="AG268" s="376">
        <v>0</v>
      </c>
      <c r="AH268" s="376"/>
      <c r="AI268" s="376">
        <v>0</v>
      </c>
      <c r="AJ268" s="376">
        <v>0</v>
      </c>
      <c r="AK268" s="376">
        <v>0</v>
      </c>
      <c r="AL268" s="381" t="s">
        <v>4713</v>
      </c>
    </row>
    <row r="269" spans="2:38">
      <c r="B269" s="374" t="s">
        <v>4356</v>
      </c>
      <c r="C269" s="375" t="s">
        <v>4366</v>
      </c>
      <c r="D269" s="375" t="s">
        <v>2478</v>
      </c>
      <c r="E269" s="375" t="s">
        <v>4377</v>
      </c>
      <c r="F269" s="375" t="s">
        <v>4714</v>
      </c>
      <c r="G269" s="375" t="s">
        <v>1843</v>
      </c>
      <c r="H269" s="375" t="s">
        <v>3398</v>
      </c>
      <c r="I269" s="375" t="s">
        <v>3330</v>
      </c>
      <c r="J269" s="375" t="s">
        <v>4362</v>
      </c>
      <c r="K269" s="375" t="s">
        <v>4363</v>
      </c>
      <c r="L269" s="375" t="s">
        <v>3332</v>
      </c>
      <c r="M269" s="376">
        <v>23000</v>
      </c>
      <c r="N269" s="376">
        <v>23000</v>
      </c>
      <c r="O269" s="376">
        <v>0</v>
      </c>
      <c r="P269" s="376"/>
      <c r="Q269" s="376">
        <v>0</v>
      </c>
      <c r="R269" s="376">
        <v>0</v>
      </c>
      <c r="S269" s="376">
        <v>0</v>
      </c>
      <c r="T269" s="376">
        <v>3680</v>
      </c>
      <c r="U269" s="376">
        <v>0</v>
      </c>
      <c r="V269" s="376">
        <v>0</v>
      </c>
      <c r="W269" s="376">
        <v>0</v>
      </c>
      <c r="X269" s="376">
        <v>0</v>
      </c>
      <c r="Y269" s="376">
        <v>26680</v>
      </c>
      <c r="Z269" s="376">
        <v>26680</v>
      </c>
      <c r="AA269" s="377">
        <v>1</v>
      </c>
      <c r="AB269" s="378">
        <v>23000</v>
      </c>
      <c r="AC269" s="378">
        <v>0</v>
      </c>
      <c r="AD269" s="378"/>
      <c r="AE269" s="378">
        <v>0</v>
      </c>
      <c r="AF269" s="376">
        <v>0</v>
      </c>
      <c r="AG269" s="376">
        <v>0</v>
      </c>
      <c r="AH269" s="376">
        <v>3680</v>
      </c>
      <c r="AI269" s="376">
        <v>0</v>
      </c>
      <c r="AJ269" s="376">
        <v>0</v>
      </c>
      <c r="AK269" s="376">
        <v>0</v>
      </c>
      <c r="AL269" s="381" t="s">
        <v>4715</v>
      </c>
    </row>
    <row r="270" spans="2:38">
      <c r="B270" s="374" t="s">
        <v>4356</v>
      </c>
      <c r="C270" s="375" t="s">
        <v>4357</v>
      </c>
      <c r="D270" s="375" t="s">
        <v>2478</v>
      </c>
      <c r="E270" s="375" t="s">
        <v>4364</v>
      </c>
      <c r="F270" s="375" t="s">
        <v>4716</v>
      </c>
      <c r="G270" s="375" t="s">
        <v>1843</v>
      </c>
      <c r="H270" s="375" t="s">
        <v>3398</v>
      </c>
      <c r="I270" s="375" t="s">
        <v>3330</v>
      </c>
      <c r="J270" s="375" t="s">
        <v>4362</v>
      </c>
      <c r="K270" s="375" t="s">
        <v>4363</v>
      </c>
      <c r="L270" s="375" t="s">
        <v>3332</v>
      </c>
      <c r="M270" s="376">
        <v>25693.200000000001</v>
      </c>
      <c r="N270" s="376">
        <v>0</v>
      </c>
      <c r="O270" s="376">
        <v>0</v>
      </c>
      <c r="P270" s="376">
        <v>25693.200000000001</v>
      </c>
      <c r="Q270" s="376">
        <v>0</v>
      </c>
      <c r="R270" s="376">
        <v>0</v>
      </c>
      <c r="S270" s="376">
        <v>0</v>
      </c>
      <c r="T270" s="376">
        <v>0</v>
      </c>
      <c r="U270" s="376">
        <v>0</v>
      </c>
      <c r="V270" s="376">
        <v>0</v>
      </c>
      <c r="W270" s="376">
        <v>0</v>
      </c>
      <c r="X270" s="376">
        <v>0</v>
      </c>
      <c r="Y270" s="376">
        <v>25693.200000000001</v>
      </c>
      <c r="Z270" s="376">
        <v>27859.005000000001</v>
      </c>
      <c r="AA270" s="377">
        <v>1</v>
      </c>
      <c r="AB270" s="378">
        <v>0</v>
      </c>
      <c r="AC270" s="378">
        <v>0</v>
      </c>
      <c r="AD270" s="378">
        <v>27859.005000000001</v>
      </c>
      <c r="AE270" s="378">
        <v>0</v>
      </c>
      <c r="AF270" s="376">
        <v>0</v>
      </c>
      <c r="AG270" s="376">
        <v>0</v>
      </c>
      <c r="AH270" s="376"/>
      <c r="AI270" s="376">
        <v>0</v>
      </c>
      <c r="AJ270" s="376">
        <v>0</v>
      </c>
      <c r="AK270" s="376">
        <v>0</v>
      </c>
      <c r="AL270" s="381" t="s">
        <v>4717</v>
      </c>
    </row>
    <row r="271" spans="2:38">
      <c r="B271" s="374" t="s">
        <v>4356</v>
      </c>
      <c r="C271" s="375" t="s">
        <v>4357</v>
      </c>
      <c r="D271" s="375" t="s">
        <v>2478</v>
      </c>
      <c r="E271" s="375" t="s">
        <v>4409</v>
      </c>
      <c r="F271" s="375" t="s">
        <v>4718</v>
      </c>
      <c r="G271" s="375" t="s">
        <v>1838</v>
      </c>
      <c r="H271" s="375" t="s">
        <v>3393</v>
      </c>
      <c r="I271" s="375" t="s">
        <v>3330</v>
      </c>
      <c r="J271" s="375" t="s">
        <v>4362</v>
      </c>
      <c r="K271" s="375" t="s">
        <v>4363</v>
      </c>
      <c r="L271" s="375" t="s">
        <v>3332</v>
      </c>
      <c r="M271" s="376">
        <v>70001.535000000003</v>
      </c>
      <c r="N271" s="376">
        <v>0</v>
      </c>
      <c r="O271" s="376">
        <v>0</v>
      </c>
      <c r="P271" s="376">
        <v>70001.535000000003</v>
      </c>
      <c r="Q271" s="376">
        <v>0</v>
      </c>
      <c r="R271" s="376">
        <v>0</v>
      </c>
      <c r="S271" s="376">
        <v>0</v>
      </c>
      <c r="T271" s="376">
        <v>0</v>
      </c>
      <c r="U271" s="376">
        <v>0</v>
      </c>
      <c r="V271" s="376">
        <v>0</v>
      </c>
      <c r="W271" s="376">
        <v>0</v>
      </c>
      <c r="X271" s="376">
        <v>0</v>
      </c>
      <c r="Y271" s="376">
        <v>70001.535000000003</v>
      </c>
      <c r="Z271" s="376">
        <v>71195.235000000001</v>
      </c>
      <c r="AA271" s="377">
        <v>1</v>
      </c>
      <c r="AB271" s="378">
        <v>0</v>
      </c>
      <c r="AC271" s="378">
        <v>0</v>
      </c>
      <c r="AD271" s="378">
        <v>71195.235000000001</v>
      </c>
      <c r="AE271" s="378">
        <v>0</v>
      </c>
      <c r="AF271" s="376">
        <v>0</v>
      </c>
      <c r="AG271" s="376">
        <v>0</v>
      </c>
      <c r="AH271" s="376"/>
      <c r="AI271" s="376">
        <v>0</v>
      </c>
      <c r="AJ271" s="376">
        <v>0</v>
      </c>
      <c r="AK271" s="376">
        <v>0</v>
      </c>
      <c r="AL271" s="381" t="s">
        <v>4719</v>
      </c>
    </row>
    <row r="272" spans="2:38">
      <c r="B272" s="374" t="s">
        <v>4356</v>
      </c>
      <c r="C272" s="375" t="s">
        <v>4366</v>
      </c>
      <c r="D272" s="375" t="s">
        <v>2478</v>
      </c>
      <c r="E272" s="375" t="s">
        <v>4465</v>
      </c>
      <c r="F272" s="375" t="s">
        <v>4720</v>
      </c>
      <c r="G272" s="375" t="s">
        <v>1843</v>
      </c>
      <c r="H272" s="375" t="s">
        <v>3398</v>
      </c>
      <c r="I272" s="375" t="s">
        <v>3330</v>
      </c>
      <c r="J272" s="375" t="s">
        <v>4362</v>
      </c>
      <c r="K272" s="375" t="s">
        <v>4363</v>
      </c>
      <c r="L272" s="375" t="s">
        <v>3332</v>
      </c>
      <c r="M272" s="376">
        <v>9300</v>
      </c>
      <c r="N272" s="376">
        <v>9300</v>
      </c>
      <c r="O272" s="376">
        <v>0</v>
      </c>
      <c r="P272" s="376"/>
      <c r="Q272" s="376">
        <v>0</v>
      </c>
      <c r="R272" s="376">
        <v>0</v>
      </c>
      <c r="S272" s="376">
        <v>0</v>
      </c>
      <c r="T272" s="376">
        <v>1488</v>
      </c>
      <c r="U272" s="376">
        <v>0</v>
      </c>
      <c r="V272" s="376">
        <v>0</v>
      </c>
      <c r="W272" s="376">
        <v>0</v>
      </c>
      <c r="X272" s="376">
        <v>0</v>
      </c>
      <c r="Y272" s="376">
        <v>10788</v>
      </c>
      <c r="Z272" s="376">
        <v>10788</v>
      </c>
      <c r="AA272" s="377">
        <v>1</v>
      </c>
      <c r="AB272" s="378">
        <v>9300</v>
      </c>
      <c r="AC272" s="378">
        <v>0</v>
      </c>
      <c r="AD272" s="378"/>
      <c r="AE272" s="378">
        <v>0</v>
      </c>
      <c r="AF272" s="376">
        <v>0</v>
      </c>
      <c r="AG272" s="376">
        <v>0</v>
      </c>
      <c r="AH272" s="376">
        <v>1488</v>
      </c>
      <c r="AI272" s="376">
        <v>0</v>
      </c>
      <c r="AJ272" s="376">
        <v>0</v>
      </c>
      <c r="AK272" s="376">
        <v>0</v>
      </c>
      <c r="AL272" s="381" t="s">
        <v>4721</v>
      </c>
    </row>
    <row r="273" spans="2:38">
      <c r="B273" s="374" t="s">
        <v>4356</v>
      </c>
      <c r="C273" s="375" t="s">
        <v>4357</v>
      </c>
      <c r="D273" s="375" t="s">
        <v>2478</v>
      </c>
      <c r="E273" s="375" t="s">
        <v>4438</v>
      </c>
      <c r="F273" s="375" t="s">
        <v>4722</v>
      </c>
      <c r="G273" s="375" t="s">
        <v>1838</v>
      </c>
      <c r="H273" s="375" t="s">
        <v>3393</v>
      </c>
      <c r="I273" s="375" t="s">
        <v>3330</v>
      </c>
      <c r="J273" s="375" t="s">
        <v>4362</v>
      </c>
      <c r="K273" s="375" t="s">
        <v>4363</v>
      </c>
      <c r="L273" s="375" t="s">
        <v>3332</v>
      </c>
      <c r="M273" s="376">
        <v>76528.361000000004</v>
      </c>
      <c r="N273" s="376">
        <v>0</v>
      </c>
      <c r="O273" s="376">
        <v>0</v>
      </c>
      <c r="P273" s="376">
        <v>76528.361000000004</v>
      </c>
      <c r="Q273" s="376">
        <v>0</v>
      </c>
      <c r="R273" s="376">
        <v>0</v>
      </c>
      <c r="S273" s="376">
        <v>0</v>
      </c>
      <c r="T273" s="376">
        <v>0</v>
      </c>
      <c r="U273" s="376">
        <v>0</v>
      </c>
      <c r="V273" s="376">
        <v>0</v>
      </c>
      <c r="W273" s="376">
        <v>0</v>
      </c>
      <c r="X273" s="376">
        <v>0</v>
      </c>
      <c r="Y273" s="376">
        <v>76528.361000000004</v>
      </c>
      <c r="Z273" s="376">
        <v>77798.850999999995</v>
      </c>
      <c r="AA273" s="377">
        <v>1</v>
      </c>
      <c r="AB273" s="378">
        <v>0</v>
      </c>
      <c r="AC273" s="378">
        <v>0</v>
      </c>
      <c r="AD273" s="378">
        <v>77798.850999999995</v>
      </c>
      <c r="AE273" s="378">
        <v>0</v>
      </c>
      <c r="AF273" s="376">
        <v>0</v>
      </c>
      <c r="AG273" s="376">
        <v>0</v>
      </c>
      <c r="AH273" s="376"/>
      <c r="AI273" s="376">
        <v>0</v>
      </c>
      <c r="AJ273" s="376">
        <v>0</v>
      </c>
      <c r="AK273" s="376">
        <v>0</v>
      </c>
      <c r="AL273" s="381" t="s">
        <v>4723</v>
      </c>
    </row>
    <row r="274" spans="2:38">
      <c r="B274" s="374" t="s">
        <v>4356</v>
      </c>
      <c r="C274" s="375" t="s">
        <v>4357</v>
      </c>
      <c r="D274" s="375" t="s">
        <v>2478</v>
      </c>
      <c r="E274" s="375" t="s">
        <v>4631</v>
      </c>
      <c r="F274" s="375" t="s">
        <v>4724</v>
      </c>
      <c r="G274" s="375" t="s">
        <v>1843</v>
      </c>
      <c r="H274" s="375" t="s">
        <v>3398</v>
      </c>
      <c r="I274" s="375" t="s">
        <v>3330</v>
      </c>
      <c r="J274" s="375" t="s">
        <v>4362</v>
      </c>
      <c r="K274" s="375" t="s">
        <v>4363</v>
      </c>
      <c r="L274" s="375" t="s">
        <v>3332</v>
      </c>
      <c r="M274" s="376">
        <v>67858.740000000005</v>
      </c>
      <c r="N274" s="376">
        <v>0</v>
      </c>
      <c r="O274" s="376">
        <v>0</v>
      </c>
      <c r="P274" s="376">
        <v>67858.740000000005</v>
      </c>
      <c r="Q274" s="376">
        <v>0</v>
      </c>
      <c r="R274" s="376">
        <v>0</v>
      </c>
      <c r="S274" s="376">
        <v>0</v>
      </c>
      <c r="T274" s="376">
        <v>0</v>
      </c>
      <c r="U274" s="376">
        <v>0</v>
      </c>
      <c r="V274" s="376">
        <v>0</v>
      </c>
      <c r="W274" s="376">
        <v>0</v>
      </c>
      <c r="X274" s="376">
        <v>0</v>
      </c>
      <c r="Y274" s="376">
        <v>67858.740000000005</v>
      </c>
      <c r="Z274" s="376">
        <v>71195.235000000001</v>
      </c>
      <c r="AA274" s="377">
        <v>1</v>
      </c>
      <c r="AB274" s="378">
        <v>0</v>
      </c>
      <c r="AC274" s="378">
        <v>0</v>
      </c>
      <c r="AD274" s="378">
        <v>71195.235000000001</v>
      </c>
      <c r="AE274" s="378">
        <v>0</v>
      </c>
      <c r="AF274" s="376">
        <v>0</v>
      </c>
      <c r="AG274" s="376">
        <v>0</v>
      </c>
      <c r="AH274" s="376"/>
      <c r="AI274" s="376">
        <v>0</v>
      </c>
      <c r="AJ274" s="376">
        <v>0</v>
      </c>
      <c r="AK274" s="376">
        <v>0</v>
      </c>
      <c r="AL274" s="381" t="s">
        <v>4725</v>
      </c>
    </row>
    <row r="275" spans="2:38">
      <c r="B275" s="374" t="s">
        <v>4356</v>
      </c>
      <c r="C275" s="375" t="s">
        <v>4366</v>
      </c>
      <c r="D275" s="375" t="s">
        <v>2478</v>
      </c>
      <c r="E275" s="375" t="s">
        <v>4465</v>
      </c>
      <c r="F275" s="375" t="s">
        <v>4726</v>
      </c>
      <c r="G275" s="375" t="s">
        <v>1843</v>
      </c>
      <c r="H275" s="375" t="s">
        <v>3398</v>
      </c>
      <c r="I275" s="375" t="s">
        <v>3330</v>
      </c>
      <c r="J275" s="375" t="s">
        <v>4362</v>
      </c>
      <c r="K275" s="375" t="s">
        <v>4363</v>
      </c>
      <c r="L275" s="375" t="s">
        <v>3332</v>
      </c>
      <c r="M275" s="376">
        <v>16400</v>
      </c>
      <c r="N275" s="376">
        <v>16400</v>
      </c>
      <c r="O275" s="376">
        <v>0</v>
      </c>
      <c r="P275" s="376"/>
      <c r="Q275" s="376">
        <v>0</v>
      </c>
      <c r="R275" s="376">
        <v>0</v>
      </c>
      <c r="S275" s="376">
        <v>0</v>
      </c>
      <c r="T275" s="376">
        <v>2624</v>
      </c>
      <c r="U275" s="376">
        <v>0</v>
      </c>
      <c r="V275" s="376">
        <v>0</v>
      </c>
      <c r="W275" s="376">
        <v>0</v>
      </c>
      <c r="X275" s="376">
        <v>0</v>
      </c>
      <c r="Y275" s="376">
        <v>19024</v>
      </c>
      <c r="Z275" s="376">
        <v>19024</v>
      </c>
      <c r="AA275" s="377">
        <v>1</v>
      </c>
      <c r="AB275" s="378">
        <v>16400</v>
      </c>
      <c r="AC275" s="378">
        <v>0</v>
      </c>
      <c r="AD275" s="378"/>
      <c r="AE275" s="378">
        <v>0</v>
      </c>
      <c r="AF275" s="376">
        <v>0</v>
      </c>
      <c r="AG275" s="376">
        <v>0</v>
      </c>
      <c r="AH275" s="376">
        <v>2624</v>
      </c>
      <c r="AI275" s="376">
        <v>0</v>
      </c>
      <c r="AJ275" s="376">
        <v>0</v>
      </c>
      <c r="AK275" s="376">
        <v>0</v>
      </c>
      <c r="AL275" s="381" t="s">
        <v>4727</v>
      </c>
    </row>
    <row r="276" spans="2:38">
      <c r="B276" s="374" t="s">
        <v>4356</v>
      </c>
      <c r="C276" s="375" t="s">
        <v>4357</v>
      </c>
      <c r="D276" s="375" t="s">
        <v>2478</v>
      </c>
      <c r="E276" s="375" t="s">
        <v>4364</v>
      </c>
      <c r="F276" s="375" t="s">
        <v>4728</v>
      </c>
      <c r="G276" s="375" t="s">
        <v>1843</v>
      </c>
      <c r="H276" s="375" t="s">
        <v>3398</v>
      </c>
      <c r="I276" s="375" t="s">
        <v>3330</v>
      </c>
      <c r="J276" s="375" t="s">
        <v>4362</v>
      </c>
      <c r="K276" s="375" t="s">
        <v>4363</v>
      </c>
      <c r="L276" s="375" t="s">
        <v>3332</v>
      </c>
      <c r="M276" s="376">
        <v>44725.2</v>
      </c>
      <c r="N276" s="376">
        <v>0</v>
      </c>
      <c r="O276" s="376">
        <v>0</v>
      </c>
      <c r="P276" s="376">
        <v>44725.2</v>
      </c>
      <c r="Q276" s="376">
        <v>0</v>
      </c>
      <c r="R276" s="376">
        <v>0</v>
      </c>
      <c r="S276" s="376">
        <v>0</v>
      </c>
      <c r="T276" s="376">
        <v>0</v>
      </c>
      <c r="U276" s="376">
        <v>0</v>
      </c>
      <c r="V276" s="376">
        <v>0</v>
      </c>
      <c r="W276" s="376">
        <v>0</v>
      </c>
      <c r="X276" s="376">
        <v>0</v>
      </c>
      <c r="Y276" s="376">
        <v>44725.2</v>
      </c>
      <c r="Z276" s="376">
        <v>48495.305</v>
      </c>
      <c r="AA276" s="377">
        <v>1</v>
      </c>
      <c r="AB276" s="378">
        <v>0</v>
      </c>
      <c r="AC276" s="378">
        <v>0</v>
      </c>
      <c r="AD276" s="378">
        <v>48495.305</v>
      </c>
      <c r="AE276" s="378">
        <v>0</v>
      </c>
      <c r="AF276" s="376">
        <v>0</v>
      </c>
      <c r="AG276" s="376">
        <v>0</v>
      </c>
      <c r="AH276" s="376"/>
      <c r="AI276" s="376">
        <v>0</v>
      </c>
      <c r="AJ276" s="376">
        <v>0</v>
      </c>
      <c r="AK276" s="376">
        <v>0</v>
      </c>
      <c r="AL276" s="381" t="s">
        <v>4729</v>
      </c>
    </row>
    <row r="277" spans="2:38">
      <c r="B277" s="374" t="s">
        <v>4356</v>
      </c>
      <c r="C277" s="375" t="s">
        <v>4357</v>
      </c>
      <c r="D277" s="375" t="s">
        <v>2478</v>
      </c>
      <c r="E277" s="375" t="s">
        <v>4528</v>
      </c>
      <c r="F277" s="375" t="s">
        <v>4730</v>
      </c>
      <c r="G277" s="375" t="s">
        <v>1838</v>
      </c>
      <c r="H277" s="375" t="s">
        <v>3393</v>
      </c>
      <c r="I277" s="375" t="s">
        <v>3330</v>
      </c>
      <c r="J277" s="375" t="s">
        <v>4362</v>
      </c>
      <c r="K277" s="375" t="s">
        <v>4363</v>
      </c>
      <c r="L277" s="375" t="s">
        <v>3332</v>
      </c>
      <c r="M277" s="376">
        <v>26604.204000000002</v>
      </c>
      <c r="N277" s="376">
        <v>0</v>
      </c>
      <c r="O277" s="376">
        <v>0</v>
      </c>
      <c r="P277" s="376">
        <v>26604.204000000002</v>
      </c>
      <c r="Q277" s="376">
        <v>0</v>
      </c>
      <c r="R277" s="376">
        <v>0</v>
      </c>
      <c r="S277" s="376">
        <v>0</v>
      </c>
      <c r="T277" s="376">
        <v>0</v>
      </c>
      <c r="U277" s="376">
        <v>0</v>
      </c>
      <c r="V277" s="376">
        <v>0</v>
      </c>
      <c r="W277" s="376">
        <v>0</v>
      </c>
      <c r="X277" s="376">
        <v>0</v>
      </c>
      <c r="Y277" s="376">
        <v>26604.204000000002</v>
      </c>
      <c r="Z277" s="376">
        <v>27239.916000000001</v>
      </c>
      <c r="AA277" s="377">
        <v>1</v>
      </c>
      <c r="AB277" s="378">
        <v>0</v>
      </c>
      <c r="AC277" s="378">
        <v>0</v>
      </c>
      <c r="AD277" s="378">
        <v>27239.916000000001</v>
      </c>
      <c r="AE277" s="378">
        <v>0</v>
      </c>
      <c r="AF277" s="376">
        <v>0</v>
      </c>
      <c r="AG277" s="376">
        <v>0</v>
      </c>
      <c r="AH277" s="376"/>
      <c r="AI277" s="376">
        <v>0</v>
      </c>
      <c r="AJ277" s="376">
        <v>0</v>
      </c>
      <c r="AK277" s="376">
        <v>0</v>
      </c>
      <c r="AL277" s="381" t="s">
        <v>4731</v>
      </c>
    </row>
    <row r="278" spans="2:38">
      <c r="B278" s="374" t="s">
        <v>4356</v>
      </c>
      <c r="C278" s="375" t="s">
        <v>4366</v>
      </c>
      <c r="D278" s="375" t="s">
        <v>2478</v>
      </c>
      <c r="E278" s="375" t="s">
        <v>4387</v>
      </c>
      <c r="F278" s="375" t="s">
        <v>4732</v>
      </c>
      <c r="G278" s="375" t="s">
        <v>1843</v>
      </c>
      <c r="H278" s="375" t="s">
        <v>3398</v>
      </c>
      <c r="I278" s="375" t="s">
        <v>3330</v>
      </c>
      <c r="J278" s="375" t="s">
        <v>4362</v>
      </c>
      <c r="K278" s="375" t="s">
        <v>4363</v>
      </c>
      <c r="L278" s="375" t="s">
        <v>3332</v>
      </c>
      <c r="M278" s="376">
        <v>16089.6</v>
      </c>
      <c r="N278" s="376">
        <v>16089.6</v>
      </c>
      <c r="O278" s="376">
        <v>0</v>
      </c>
      <c r="P278" s="376"/>
      <c r="Q278" s="376">
        <v>0</v>
      </c>
      <c r="R278" s="376">
        <v>0</v>
      </c>
      <c r="S278" s="376">
        <v>0</v>
      </c>
      <c r="T278" s="376">
        <v>2574.34</v>
      </c>
      <c r="U278" s="376">
        <v>0</v>
      </c>
      <c r="V278" s="376">
        <v>0</v>
      </c>
      <c r="W278" s="376">
        <v>0</v>
      </c>
      <c r="X278" s="376">
        <v>0</v>
      </c>
      <c r="Y278" s="376">
        <v>18663.939999999999</v>
      </c>
      <c r="Z278" s="376">
        <v>18663.939999999999</v>
      </c>
      <c r="AA278" s="377">
        <v>1</v>
      </c>
      <c r="AB278" s="378">
        <v>16089.6</v>
      </c>
      <c r="AC278" s="378">
        <v>0</v>
      </c>
      <c r="AD278" s="378"/>
      <c r="AE278" s="378">
        <v>0</v>
      </c>
      <c r="AF278" s="376">
        <v>0</v>
      </c>
      <c r="AG278" s="376">
        <v>0</v>
      </c>
      <c r="AH278" s="376">
        <v>2574.34</v>
      </c>
      <c r="AI278" s="376">
        <v>0</v>
      </c>
      <c r="AJ278" s="376">
        <v>0</v>
      </c>
      <c r="AK278" s="376">
        <v>0</v>
      </c>
      <c r="AL278" s="381" t="s">
        <v>4733</v>
      </c>
    </row>
    <row r="279" spans="2:38">
      <c r="B279" s="374" t="s">
        <v>4356</v>
      </c>
      <c r="C279" s="375" t="s">
        <v>4366</v>
      </c>
      <c r="D279" s="375" t="s">
        <v>2478</v>
      </c>
      <c r="E279" s="375" t="s">
        <v>1815</v>
      </c>
      <c r="F279" s="375" t="s">
        <v>1875</v>
      </c>
      <c r="G279" s="375" t="s">
        <v>417</v>
      </c>
      <c r="H279" s="375" t="s">
        <v>3442</v>
      </c>
      <c r="I279" s="375" t="s">
        <v>3330</v>
      </c>
      <c r="J279" s="375" t="s">
        <v>4362</v>
      </c>
      <c r="K279" s="375" t="s">
        <v>4363</v>
      </c>
      <c r="L279" s="375" t="s">
        <v>3332</v>
      </c>
      <c r="M279" s="376">
        <v>18500</v>
      </c>
      <c r="N279" s="376">
        <v>18500</v>
      </c>
      <c r="O279" s="376">
        <v>0</v>
      </c>
      <c r="P279" s="376"/>
      <c r="Q279" s="376">
        <v>0</v>
      </c>
      <c r="R279" s="376">
        <v>0</v>
      </c>
      <c r="S279" s="376">
        <v>0</v>
      </c>
      <c r="T279" s="376">
        <v>2960</v>
      </c>
      <c r="U279" s="376">
        <v>0</v>
      </c>
      <c r="V279" s="376">
        <v>0</v>
      </c>
      <c r="W279" s="376">
        <v>0</v>
      </c>
      <c r="X279" s="376">
        <v>0</v>
      </c>
      <c r="Y279" s="376">
        <v>21460</v>
      </c>
      <c r="Z279" s="376">
        <v>21460</v>
      </c>
      <c r="AA279" s="377">
        <v>1</v>
      </c>
      <c r="AB279" s="378">
        <v>18500</v>
      </c>
      <c r="AC279" s="378">
        <v>0</v>
      </c>
      <c r="AD279" s="378"/>
      <c r="AE279" s="378">
        <v>0</v>
      </c>
      <c r="AF279" s="376">
        <v>0</v>
      </c>
      <c r="AG279" s="376">
        <v>0</v>
      </c>
      <c r="AH279" s="376">
        <v>2960</v>
      </c>
      <c r="AI279" s="376">
        <v>0</v>
      </c>
      <c r="AJ279" s="376">
        <v>0</v>
      </c>
      <c r="AK279" s="376">
        <v>0</v>
      </c>
      <c r="AL279" s="381" t="s">
        <v>1876</v>
      </c>
    </row>
    <row r="280" spans="2:38">
      <c r="B280" s="374" t="s">
        <v>4356</v>
      </c>
      <c r="C280" s="375" t="s">
        <v>4366</v>
      </c>
      <c r="D280" s="375" t="s">
        <v>2478</v>
      </c>
      <c r="E280" s="375" t="s">
        <v>4465</v>
      </c>
      <c r="F280" s="375" t="s">
        <v>4734</v>
      </c>
      <c r="G280" s="375" t="s">
        <v>1843</v>
      </c>
      <c r="H280" s="375" t="s">
        <v>3398</v>
      </c>
      <c r="I280" s="375" t="s">
        <v>3330</v>
      </c>
      <c r="J280" s="375" t="s">
        <v>4362</v>
      </c>
      <c r="K280" s="375" t="s">
        <v>4363</v>
      </c>
      <c r="L280" s="375" t="s">
        <v>3332</v>
      </c>
      <c r="M280" s="376">
        <v>29100</v>
      </c>
      <c r="N280" s="376">
        <v>29100</v>
      </c>
      <c r="O280" s="376">
        <v>0</v>
      </c>
      <c r="P280" s="376"/>
      <c r="Q280" s="376">
        <v>0</v>
      </c>
      <c r="R280" s="376">
        <v>0</v>
      </c>
      <c r="S280" s="376">
        <v>0</v>
      </c>
      <c r="T280" s="376">
        <v>4656</v>
      </c>
      <c r="U280" s="376">
        <v>0</v>
      </c>
      <c r="V280" s="376">
        <v>0</v>
      </c>
      <c r="W280" s="376">
        <v>0</v>
      </c>
      <c r="X280" s="376">
        <v>0</v>
      </c>
      <c r="Y280" s="376">
        <v>33756</v>
      </c>
      <c r="Z280" s="376">
        <v>33756</v>
      </c>
      <c r="AA280" s="377">
        <v>1</v>
      </c>
      <c r="AB280" s="378">
        <v>29100</v>
      </c>
      <c r="AC280" s="378">
        <v>0</v>
      </c>
      <c r="AD280" s="378"/>
      <c r="AE280" s="378">
        <v>0</v>
      </c>
      <c r="AF280" s="376">
        <v>0</v>
      </c>
      <c r="AG280" s="376">
        <v>0</v>
      </c>
      <c r="AH280" s="376">
        <v>4656</v>
      </c>
      <c r="AI280" s="376">
        <v>0</v>
      </c>
      <c r="AJ280" s="376">
        <v>0</v>
      </c>
      <c r="AK280" s="376">
        <v>0</v>
      </c>
      <c r="AL280" s="381" t="s">
        <v>4735</v>
      </c>
    </row>
    <row r="281" spans="2:38">
      <c r="B281" s="374" t="s">
        <v>4356</v>
      </c>
      <c r="C281" s="375" t="s">
        <v>4366</v>
      </c>
      <c r="D281" s="375" t="s">
        <v>2478</v>
      </c>
      <c r="E281" s="375" t="s">
        <v>1815</v>
      </c>
      <c r="F281" s="375" t="s">
        <v>1881</v>
      </c>
      <c r="G281" s="375" t="s">
        <v>417</v>
      </c>
      <c r="H281" s="375" t="s">
        <v>3442</v>
      </c>
      <c r="I281" s="375" t="s">
        <v>3330</v>
      </c>
      <c r="J281" s="375" t="s">
        <v>4362</v>
      </c>
      <c r="K281" s="375" t="s">
        <v>4363</v>
      </c>
      <c r="L281" s="375" t="s">
        <v>3332</v>
      </c>
      <c r="M281" s="376">
        <v>25000</v>
      </c>
      <c r="N281" s="376">
        <v>25000</v>
      </c>
      <c r="O281" s="376">
        <v>0</v>
      </c>
      <c r="P281" s="376"/>
      <c r="Q281" s="376">
        <v>0</v>
      </c>
      <c r="R281" s="376">
        <v>0</v>
      </c>
      <c r="S281" s="376">
        <v>0</v>
      </c>
      <c r="T281" s="376">
        <v>4000</v>
      </c>
      <c r="U281" s="376">
        <v>0</v>
      </c>
      <c r="V281" s="376">
        <v>0</v>
      </c>
      <c r="W281" s="376">
        <v>0</v>
      </c>
      <c r="X281" s="376">
        <v>0</v>
      </c>
      <c r="Y281" s="376">
        <v>29000</v>
      </c>
      <c r="Z281" s="376">
        <v>29000</v>
      </c>
      <c r="AA281" s="377">
        <v>1</v>
      </c>
      <c r="AB281" s="378">
        <v>25000</v>
      </c>
      <c r="AC281" s="378">
        <v>0</v>
      </c>
      <c r="AD281" s="378"/>
      <c r="AE281" s="378">
        <v>0</v>
      </c>
      <c r="AF281" s="376">
        <v>0</v>
      </c>
      <c r="AG281" s="376">
        <v>0</v>
      </c>
      <c r="AH281" s="376">
        <v>4000</v>
      </c>
      <c r="AI281" s="376">
        <v>0</v>
      </c>
      <c r="AJ281" s="376">
        <v>0</v>
      </c>
      <c r="AK281" s="376">
        <v>0</v>
      </c>
      <c r="AL281" s="381" t="s">
        <v>1882</v>
      </c>
    </row>
    <row r="282" spans="2:38">
      <c r="B282" s="374" t="s">
        <v>4356</v>
      </c>
      <c r="C282" s="375" t="s">
        <v>4357</v>
      </c>
      <c r="D282" s="375" t="s">
        <v>2478</v>
      </c>
      <c r="E282" s="375" t="s">
        <v>4736</v>
      </c>
      <c r="F282" s="375" t="s">
        <v>4737</v>
      </c>
      <c r="G282" s="375" t="s">
        <v>1843</v>
      </c>
      <c r="H282" s="375" t="s">
        <v>3398</v>
      </c>
      <c r="I282" s="375" t="s">
        <v>3330</v>
      </c>
      <c r="J282" s="375" t="s">
        <v>4362</v>
      </c>
      <c r="K282" s="375" t="s">
        <v>4363</v>
      </c>
      <c r="L282" s="375" t="s">
        <v>3332</v>
      </c>
      <c r="M282" s="376">
        <v>155497.25099999999</v>
      </c>
      <c r="N282" s="376">
        <v>0</v>
      </c>
      <c r="O282" s="376">
        <v>0</v>
      </c>
      <c r="P282" s="376">
        <v>155497.25099999999</v>
      </c>
      <c r="Q282" s="376">
        <v>0</v>
      </c>
      <c r="R282" s="376">
        <v>0</v>
      </c>
      <c r="S282" s="376">
        <v>0</v>
      </c>
      <c r="T282" s="376">
        <v>0</v>
      </c>
      <c r="U282" s="376">
        <v>0</v>
      </c>
      <c r="V282" s="376">
        <v>0</v>
      </c>
      <c r="W282" s="376">
        <v>0</v>
      </c>
      <c r="X282" s="376">
        <v>0</v>
      </c>
      <c r="Y282" s="376">
        <v>155497.25099999999</v>
      </c>
      <c r="Z282" s="376">
        <v>173964.00899999999</v>
      </c>
      <c r="AA282" s="377">
        <v>1</v>
      </c>
      <c r="AB282" s="378">
        <v>0</v>
      </c>
      <c r="AC282" s="378">
        <v>0</v>
      </c>
      <c r="AD282" s="378">
        <v>173964.00899999999</v>
      </c>
      <c r="AE282" s="378">
        <v>0</v>
      </c>
      <c r="AF282" s="376">
        <v>0</v>
      </c>
      <c r="AG282" s="376">
        <v>0</v>
      </c>
      <c r="AH282" s="376"/>
      <c r="AI282" s="376">
        <v>0</v>
      </c>
      <c r="AJ282" s="376">
        <v>0</v>
      </c>
      <c r="AK282" s="376">
        <v>0</v>
      </c>
      <c r="AL282" s="381" t="s">
        <v>4738</v>
      </c>
    </row>
    <row r="283" spans="2:38">
      <c r="B283" s="374" t="s">
        <v>4356</v>
      </c>
      <c r="C283" s="375" t="s">
        <v>4366</v>
      </c>
      <c r="D283" s="375" t="s">
        <v>2478</v>
      </c>
      <c r="E283" s="375" t="s">
        <v>1815</v>
      </c>
      <c r="F283" s="375" t="s">
        <v>1877</v>
      </c>
      <c r="G283" s="375" t="s">
        <v>417</v>
      </c>
      <c r="H283" s="375" t="s">
        <v>3442</v>
      </c>
      <c r="I283" s="375" t="s">
        <v>3330</v>
      </c>
      <c r="J283" s="375" t="s">
        <v>4362</v>
      </c>
      <c r="K283" s="375" t="s">
        <v>4363</v>
      </c>
      <c r="L283" s="375" t="s">
        <v>3332</v>
      </c>
      <c r="M283" s="376">
        <v>3000</v>
      </c>
      <c r="N283" s="376">
        <v>3000</v>
      </c>
      <c r="O283" s="376">
        <v>0</v>
      </c>
      <c r="P283" s="376"/>
      <c r="Q283" s="376">
        <v>0</v>
      </c>
      <c r="R283" s="376">
        <v>0</v>
      </c>
      <c r="S283" s="376">
        <v>0</v>
      </c>
      <c r="T283" s="376">
        <v>480</v>
      </c>
      <c r="U283" s="376">
        <v>0</v>
      </c>
      <c r="V283" s="376">
        <v>0</v>
      </c>
      <c r="W283" s="376">
        <v>0</v>
      </c>
      <c r="X283" s="376">
        <v>0</v>
      </c>
      <c r="Y283" s="376">
        <v>3480</v>
      </c>
      <c r="Z283" s="376">
        <v>3480</v>
      </c>
      <c r="AA283" s="377">
        <v>1</v>
      </c>
      <c r="AB283" s="378">
        <v>3000</v>
      </c>
      <c r="AC283" s="378">
        <v>0</v>
      </c>
      <c r="AD283" s="378"/>
      <c r="AE283" s="378">
        <v>0</v>
      </c>
      <c r="AF283" s="376">
        <v>0</v>
      </c>
      <c r="AG283" s="376">
        <v>0</v>
      </c>
      <c r="AH283" s="376">
        <v>480</v>
      </c>
      <c r="AI283" s="376">
        <v>0</v>
      </c>
      <c r="AJ283" s="376">
        <v>0</v>
      </c>
      <c r="AK283" s="376">
        <v>0</v>
      </c>
      <c r="AL283" s="381" t="s">
        <v>1878</v>
      </c>
    </row>
    <row r="284" spans="2:38">
      <c r="B284" s="374" t="s">
        <v>4356</v>
      </c>
      <c r="C284" s="375" t="s">
        <v>4366</v>
      </c>
      <c r="D284" s="375" t="s">
        <v>2478</v>
      </c>
      <c r="E284" s="375" t="s">
        <v>4465</v>
      </c>
      <c r="F284" s="375" t="s">
        <v>4739</v>
      </c>
      <c r="G284" s="375" t="s">
        <v>1843</v>
      </c>
      <c r="H284" s="375" t="s">
        <v>3398</v>
      </c>
      <c r="I284" s="375" t="s">
        <v>3330</v>
      </c>
      <c r="J284" s="375" t="s">
        <v>4362</v>
      </c>
      <c r="K284" s="375" t="s">
        <v>4363</v>
      </c>
      <c r="L284" s="375" t="s">
        <v>3332</v>
      </c>
      <c r="M284" s="376">
        <v>10500</v>
      </c>
      <c r="N284" s="376">
        <v>10500</v>
      </c>
      <c r="O284" s="376">
        <v>0</v>
      </c>
      <c r="P284" s="376"/>
      <c r="Q284" s="376">
        <v>0</v>
      </c>
      <c r="R284" s="376">
        <v>0</v>
      </c>
      <c r="S284" s="376">
        <v>0</v>
      </c>
      <c r="T284" s="376">
        <v>1680</v>
      </c>
      <c r="U284" s="376">
        <v>0</v>
      </c>
      <c r="V284" s="376">
        <v>0</v>
      </c>
      <c r="W284" s="376">
        <v>0</v>
      </c>
      <c r="X284" s="376">
        <v>0</v>
      </c>
      <c r="Y284" s="376">
        <v>12180</v>
      </c>
      <c r="Z284" s="376">
        <v>12180</v>
      </c>
      <c r="AA284" s="377">
        <v>1</v>
      </c>
      <c r="AB284" s="378">
        <v>10500</v>
      </c>
      <c r="AC284" s="378">
        <v>0</v>
      </c>
      <c r="AD284" s="378"/>
      <c r="AE284" s="378">
        <v>0</v>
      </c>
      <c r="AF284" s="376">
        <v>0</v>
      </c>
      <c r="AG284" s="376">
        <v>0</v>
      </c>
      <c r="AH284" s="376">
        <v>1680</v>
      </c>
      <c r="AI284" s="376">
        <v>0</v>
      </c>
      <c r="AJ284" s="376">
        <v>0</v>
      </c>
      <c r="AK284" s="376">
        <v>0</v>
      </c>
      <c r="AL284" s="381" t="s">
        <v>4740</v>
      </c>
    </row>
    <row r="285" spans="2:38">
      <c r="B285" s="374" t="s">
        <v>4356</v>
      </c>
      <c r="C285" s="375" t="s">
        <v>4357</v>
      </c>
      <c r="D285" s="375" t="s">
        <v>2478</v>
      </c>
      <c r="E285" s="375" t="s">
        <v>4631</v>
      </c>
      <c r="F285" s="375" t="s">
        <v>4741</v>
      </c>
      <c r="G285" s="375" t="s">
        <v>1843</v>
      </c>
      <c r="H285" s="375" t="s">
        <v>3398</v>
      </c>
      <c r="I285" s="375" t="s">
        <v>3330</v>
      </c>
      <c r="J285" s="375" t="s">
        <v>4362</v>
      </c>
      <c r="K285" s="375" t="s">
        <v>4363</v>
      </c>
      <c r="L285" s="375" t="s">
        <v>3332</v>
      </c>
      <c r="M285" s="376">
        <v>62941.440000000002</v>
      </c>
      <c r="N285" s="376">
        <v>0</v>
      </c>
      <c r="O285" s="376">
        <v>0</v>
      </c>
      <c r="P285" s="376">
        <v>62941.440000000002</v>
      </c>
      <c r="Q285" s="376">
        <v>0</v>
      </c>
      <c r="R285" s="376">
        <v>0</v>
      </c>
      <c r="S285" s="376">
        <v>0</v>
      </c>
      <c r="T285" s="376">
        <v>0</v>
      </c>
      <c r="U285" s="376">
        <v>0</v>
      </c>
      <c r="V285" s="376">
        <v>0</v>
      </c>
      <c r="W285" s="376">
        <v>0</v>
      </c>
      <c r="X285" s="376">
        <v>0</v>
      </c>
      <c r="Y285" s="376">
        <v>62941.440000000002</v>
      </c>
      <c r="Z285" s="376">
        <v>66036.160000000003</v>
      </c>
      <c r="AA285" s="377">
        <v>1</v>
      </c>
      <c r="AB285" s="378">
        <v>0</v>
      </c>
      <c r="AC285" s="378">
        <v>0</v>
      </c>
      <c r="AD285" s="378">
        <v>66036.160000000003</v>
      </c>
      <c r="AE285" s="378">
        <v>0</v>
      </c>
      <c r="AF285" s="376">
        <v>0</v>
      </c>
      <c r="AG285" s="376">
        <v>0</v>
      </c>
      <c r="AH285" s="376"/>
      <c r="AI285" s="376">
        <v>0</v>
      </c>
      <c r="AJ285" s="376">
        <v>0</v>
      </c>
      <c r="AK285" s="376">
        <v>0</v>
      </c>
      <c r="AL285" s="381" t="s">
        <v>4742</v>
      </c>
    </row>
    <row r="286" spans="2:38">
      <c r="B286" s="374" t="s">
        <v>4356</v>
      </c>
      <c r="C286" s="375" t="s">
        <v>4357</v>
      </c>
      <c r="D286" s="375" t="s">
        <v>2478</v>
      </c>
      <c r="E286" s="375" t="s">
        <v>4493</v>
      </c>
      <c r="F286" s="375" t="s">
        <v>4743</v>
      </c>
      <c r="G286" s="375" t="s">
        <v>1843</v>
      </c>
      <c r="H286" s="375" t="s">
        <v>3398</v>
      </c>
      <c r="I286" s="375" t="s">
        <v>3330</v>
      </c>
      <c r="J286" s="375" t="s">
        <v>4362</v>
      </c>
      <c r="K286" s="375" t="s">
        <v>4363</v>
      </c>
      <c r="L286" s="375" t="s">
        <v>3332</v>
      </c>
      <c r="M286" s="376">
        <v>69759.55</v>
      </c>
      <c r="N286" s="376">
        <v>0</v>
      </c>
      <c r="O286" s="376">
        <v>0</v>
      </c>
      <c r="P286" s="376">
        <v>69759.55</v>
      </c>
      <c r="Q286" s="376">
        <v>0</v>
      </c>
      <c r="R286" s="376">
        <v>0</v>
      </c>
      <c r="S286" s="376">
        <v>0</v>
      </c>
      <c r="T286" s="376">
        <v>0</v>
      </c>
      <c r="U286" s="376">
        <v>0</v>
      </c>
      <c r="V286" s="376">
        <v>0</v>
      </c>
      <c r="W286" s="376">
        <v>0</v>
      </c>
      <c r="X286" s="376">
        <v>0</v>
      </c>
      <c r="Y286" s="376">
        <v>69759.55</v>
      </c>
      <c r="Z286" s="376">
        <v>72227.05</v>
      </c>
      <c r="AA286" s="377">
        <v>1</v>
      </c>
      <c r="AB286" s="378">
        <v>0</v>
      </c>
      <c r="AC286" s="378">
        <v>0</v>
      </c>
      <c r="AD286" s="378">
        <v>72227.05</v>
      </c>
      <c r="AE286" s="378">
        <v>0</v>
      </c>
      <c r="AF286" s="376">
        <v>0</v>
      </c>
      <c r="AG286" s="376">
        <v>0</v>
      </c>
      <c r="AH286" s="376"/>
      <c r="AI286" s="376">
        <v>0</v>
      </c>
      <c r="AJ286" s="376">
        <v>0</v>
      </c>
      <c r="AK286" s="376">
        <v>0</v>
      </c>
      <c r="AL286" s="381" t="s">
        <v>4744</v>
      </c>
    </row>
    <row r="287" spans="2:38">
      <c r="B287" s="374" t="s">
        <v>4356</v>
      </c>
      <c r="C287" s="375" t="s">
        <v>4357</v>
      </c>
      <c r="D287" s="375" t="s">
        <v>2478</v>
      </c>
      <c r="E287" s="375" t="s">
        <v>4409</v>
      </c>
      <c r="F287" s="375" t="s">
        <v>4745</v>
      </c>
      <c r="G287" s="375" t="s">
        <v>1838</v>
      </c>
      <c r="H287" s="375" t="s">
        <v>3393</v>
      </c>
      <c r="I287" s="375" t="s">
        <v>3330</v>
      </c>
      <c r="J287" s="375" t="s">
        <v>4362</v>
      </c>
      <c r="K287" s="375" t="s">
        <v>4363</v>
      </c>
      <c r="L287" s="375" t="s">
        <v>3332</v>
      </c>
      <c r="M287" s="376">
        <v>71421.856</v>
      </c>
      <c r="N287" s="376">
        <v>0</v>
      </c>
      <c r="O287" s="376">
        <v>0</v>
      </c>
      <c r="P287" s="376">
        <v>71421.856</v>
      </c>
      <c r="Q287" s="376">
        <v>0</v>
      </c>
      <c r="R287" s="376">
        <v>0</v>
      </c>
      <c r="S287" s="376">
        <v>0</v>
      </c>
      <c r="T287" s="376">
        <v>0</v>
      </c>
      <c r="U287" s="376">
        <v>0</v>
      </c>
      <c r="V287" s="376">
        <v>0</v>
      </c>
      <c r="W287" s="376">
        <v>0</v>
      </c>
      <c r="X287" s="376">
        <v>0</v>
      </c>
      <c r="Y287" s="376">
        <v>71421.856</v>
      </c>
      <c r="Z287" s="376">
        <v>72639.775999999998</v>
      </c>
      <c r="AA287" s="377">
        <v>1</v>
      </c>
      <c r="AB287" s="378">
        <v>0</v>
      </c>
      <c r="AC287" s="378">
        <v>0</v>
      </c>
      <c r="AD287" s="378">
        <v>72639.775999999998</v>
      </c>
      <c r="AE287" s="378">
        <v>0</v>
      </c>
      <c r="AF287" s="376">
        <v>0</v>
      </c>
      <c r="AG287" s="376">
        <v>0</v>
      </c>
      <c r="AH287" s="376"/>
      <c r="AI287" s="376">
        <v>0</v>
      </c>
      <c r="AJ287" s="376">
        <v>0</v>
      </c>
      <c r="AK287" s="376">
        <v>0</v>
      </c>
      <c r="AL287" s="381" t="s">
        <v>4746</v>
      </c>
    </row>
    <row r="288" spans="2:38">
      <c r="B288" s="374" t="s">
        <v>4356</v>
      </c>
      <c r="C288" s="375" t="s">
        <v>4357</v>
      </c>
      <c r="D288" s="375" t="s">
        <v>2478</v>
      </c>
      <c r="E288" s="375" t="s">
        <v>4507</v>
      </c>
      <c r="F288" s="375" t="s">
        <v>4747</v>
      </c>
      <c r="G288" s="375" t="s">
        <v>1843</v>
      </c>
      <c r="H288" s="375" t="s">
        <v>3398</v>
      </c>
      <c r="I288" s="375" t="s">
        <v>3330</v>
      </c>
      <c r="J288" s="375" t="s">
        <v>4362</v>
      </c>
      <c r="K288" s="375" t="s">
        <v>4363</v>
      </c>
      <c r="L288" s="375" t="s">
        <v>3332</v>
      </c>
      <c r="M288" s="376">
        <v>62064.480000000003</v>
      </c>
      <c r="N288" s="376">
        <v>0</v>
      </c>
      <c r="O288" s="376">
        <v>0</v>
      </c>
      <c r="P288" s="376">
        <v>62064.480000000003</v>
      </c>
      <c r="Q288" s="376">
        <v>0</v>
      </c>
      <c r="R288" s="376">
        <v>0</v>
      </c>
      <c r="S288" s="376">
        <v>0</v>
      </c>
      <c r="T288" s="376">
        <v>0</v>
      </c>
      <c r="U288" s="376">
        <v>0</v>
      </c>
      <c r="V288" s="376">
        <v>0</v>
      </c>
      <c r="W288" s="376">
        <v>0</v>
      </c>
      <c r="X288" s="376">
        <v>0</v>
      </c>
      <c r="Y288" s="376">
        <v>62064.480000000003</v>
      </c>
      <c r="Z288" s="376">
        <v>63972.53</v>
      </c>
      <c r="AA288" s="377">
        <v>1</v>
      </c>
      <c r="AB288" s="378">
        <v>0</v>
      </c>
      <c r="AC288" s="378">
        <v>0</v>
      </c>
      <c r="AD288" s="378">
        <v>63972.53</v>
      </c>
      <c r="AE288" s="378">
        <v>0</v>
      </c>
      <c r="AF288" s="376">
        <v>0</v>
      </c>
      <c r="AG288" s="376">
        <v>0</v>
      </c>
      <c r="AH288" s="376"/>
      <c r="AI288" s="376">
        <v>0</v>
      </c>
      <c r="AJ288" s="376">
        <v>0</v>
      </c>
      <c r="AK288" s="376">
        <v>0</v>
      </c>
      <c r="AL288" s="381" t="s">
        <v>4748</v>
      </c>
    </row>
    <row r="289" spans="2:38">
      <c r="B289" s="374" t="s">
        <v>4356</v>
      </c>
      <c r="C289" s="375" t="s">
        <v>4357</v>
      </c>
      <c r="D289" s="375" t="s">
        <v>2478</v>
      </c>
      <c r="E289" s="375" t="s">
        <v>4469</v>
      </c>
      <c r="F289" s="375" t="s">
        <v>4749</v>
      </c>
      <c r="G289" s="375" t="s">
        <v>1838</v>
      </c>
      <c r="H289" s="375" t="s">
        <v>3393</v>
      </c>
      <c r="I289" s="375" t="s">
        <v>3330</v>
      </c>
      <c r="J289" s="375" t="s">
        <v>4362</v>
      </c>
      <c r="K289" s="375" t="s">
        <v>4363</v>
      </c>
      <c r="L289" s="375" t="s">
        <v>3332</v>
      </c>
      <c r="M289" s="376">
        <v>93044.49</v>
      </c>
      <c r="N289" s="376">
        <v>0</v>
      </c>
      <c r="O289" s="376">
        <v>0</v>
      </c>
      <c r="P289" s="376">
        <v>93044.49</v>
      </c>
      <c r="Q289" s="376">
        <v>0</v>
      </c>
      <c r="R289" s="376">
        <v>0</v>
      </c>
      <c r="S289" s="376">
        <v>0</v>
      </c>
      <c r="T289" s="376">
        <v>0</v>
      </c>
      <c r="U289" s="376">
        <v>0</v>
      </c>
      <c r="V289" s="376">
        <v>0</v>
      </c>
      <c r="W289" s="376">
        <v>0</v>
      </c>
      <c r="X289" s="376">
        <v>0</v>
      </c>
      <c r="Y289" s="376">
        <v>93044.49</v>
      </c>
      <c r="Z289" s="376">
        <v>95339.706000000006</v>
      </c>
      <c r="AA289" s="377">
        <v>1</v>
      </c>
      <c r="AB289" s="378">
        <v>0</v>
      </c>
      <c r="AC289" s="378">
        <v>0</v>
      </c>
      <c r="AD289" s="378">
        <v>95339.706000000006</v>
      </c>
      <c r="AE289" s="378">
        <v>0</v>
      </c>
      <c r="AF289" s="376">
        <v>0</v>
      </c>
      <c r="AG289" s="376">
        <v>0</v>
      </c>
      <c r="AH289" s="376"/>
      <c r="AI289" s="376">
        <v>0</v>
      </c>
      <c r="AJ289" s="376">
        <v>0</v>
      </c>
      <c r="AK289" s="376">
        <v>0</v>
      </c>
      <c r="AL289" s="381" t="s">
        <v>4750</v>
      </c>
    </row>
    <row r="290" spans="2:38">
      <c r="B290" s="374" t="s">
        <v>4356</v>
      </c>
      <c r="C290" s="375" t="s">
        <v>4357</v>
      </c>
      <c r="D290" s="375" t="s">
        <v>2478</v>
      </c>
      <c r="E290" s="375" t="s">
        <v>4631</v>
      </c>
      <c r="F290" s="375" t="s">
        <v>4751</v>
      </c>
      <c r="G290" s="375" t="s">
        <v>1843</v>
      </c>
      <c r="H290" s="375" t="s">
        <v>3398</v>
      </c>
      <c r="I290" s="375" t="s">
        <v>3330</v>
      </c>
      <c r="J290" s="375" t="s">
        <v>4362</v>
      </c>
      <c r="K290" s="375" t="s">
        <v>4363</v>
      </c>
      <c r="L290" s="375" t="s">
        <v>3332</v>
      </c>
      <c r="M290" s="376">
        <v>121949.04</v>
      </c>
      <c r="N290" s="376">
        <v>0</v>
      </c>
      <c r="O290" s="376">
        <v>0</v>
      </c>
      <c r="P290" s="376"/>
      <c r="Q290" s="376">
        <v>121949.04</v>
      </c>
      <c r="R290" s="376">
        <v>0</v>
      </c>
      <c r="S290" s="376">
        <v>0</v>
      </c>
      <c r="T290" s="376">
        <v>0</v>
      </c>
      <c r="U290" s="376">
        <v>0</v>
      </c>
      <c r="V290" s="376">
        <v>0</v>
      </c>
      <c r="W290" s="376">
        <v>0</v>
      </c>
      <c r="X290" s="376">
        <v>0</v>
      </c>
      <c r="Y290" s="376">
        <v>121949.04</v>
      </c>
      <c r="Z290" s="376">
        <v>127945.06</v>
      </c>
      <c r="AA290" s="377">
        <v>1</v>
      </c>
      <c r="AB290" s="378">
        <v>0</v>
      </c>
      <c r="AC290" s="378">
        <v>0</v>
      </c>
      <c r="AD290" s="378"/>
      <c r="AE290" s="378">
        <v>127945.06</v>
      </c>
      <c r="AF290" s="376">
        <v>0</v>
      </c>
      <c r="AG290" s="376">
        <v>0</v>
      </c>
      <c r="AH290" s="376"/>
      <c r="AI290" s="376">
        <v>0</v>
      </c>
      <c r="AJ290" s="376">
        <v>0</v>
      </c>
      <c r="AK290" s="376">
        <v>0</v>
      </c>
      <c r="AL290" s="381" t="s">
        <v>4752</v>
      </c>
    </row>
    <row r="291" spans="2:38">
      <c r="B291" s="374" t="s">
        <v>4356</v>
      </c>
      <c r="C291" s="375" t="s">
        <v>4357</v>
      </c>
      <c r="D291" s="375" t="s">
        <v>2478</v>
      </c>
      <c r="E291" s="375" t="s">
        <v>4504</v>
      </c>
      <c r="F291" s="375" t="s">
        <v>4753</v>
      </c>
      <c r="G291" s="375" t="s">
        <v>1843</v>
      </c>
      <c r="H291" s="375" t="s">
        <v>3398</v>
      </c>
      <c r="I291" s="375" t="s">
        <v>3330</v>
      </c>
      <c r="J291" s="375" t="s">
        <v>4362</v>
      </c>
      <c r="K291" s="375" t="s">
        <v>4363</v>
      </c>
      <c r="L291" s="375" t="s">
        <v>3332</v>
      </c>
      <c r="M291" s="376">
        <v>85947.138000000006</v>
      </c>
      <c r="N291" s="376">
        <v>0</v>
      </c>
      <c r="O291" s="376">
        <v>0</v>
      </c>
      <c r="P291" s="376">
        <v>85947.138000000006</v>
      </c>
      <c r="Q291" s="376">
        <v>0</v>
      </c>
      <c r="R291" s="376">
        <v>0</v>
      </c>
      <c r="S291" s="376">
        <v>0</v>
      </c>
      <c r="T291" s="376">
        <v>0</v>
      </c>
      <c r="U291" s="376">
        <v>0</v>
      </c>
      <c r="V291" s="376">
        <v>0</v>
      </c>
      <c r="W291" s="376">
        <v>0</v>
      </c>
      <c r="X291" s="376">
        <v>0</v>
      </c>
      <c r="Y291" s="376">
        <v>85947.138000000006</v>
      </c>
      <c r="Z291" s="376">
        <v>97196.972999999998</v>
      </c>
      <c r="AA291" s="377">
        <v>1</v>
      </c>
      <c r="AB291" s="378">
        <v>0</v>
      </c>
      <c r="AC291" s="378">
        <v>0</v>
      </c>
      <c r="AD291" s="378">
        <v>97196.972999999998</v>
      </c>
      <c r="AE291" s="378">
        <v>0</v>
      </c>
      <c r="AF291" s="376">
        <v>0</v>
      </c>
      <c r="AG291" s="376">
        <v>0</v>
      </c>
      <c r="AH291" s="376"/>
      <c r="AI291" s="376">
        <v>0</v>
      </c>
      <c r="AJ291" s="376">
        <v>0</v>
      </c>
      <c r="AK291" s="376">
        <v>0</v>
      </c>
      <c r="AL291" s="381" t="s">
        <v>4754</v>
      </c>
    </row>
    <row r="292" spans="2:38">
      <c r="B292" s="374" t="s">
        <v>4356</v>
      </c>
      <c r="C292" s="375" t="s">
        <v>4357</v>
      </c>
      <c r="D292" s="375" t="s">
        <v>2478</v>
      </c>
      <c r="E292" s="375" t="s">
        <v>4631</v>
      </c>
      <c r="F292" s="375" t="s">
        <v>4755</v>
      </c>
      <c r="G292" s="375" t="s">
        <v>1843</v>
      </c>
      <c r="H292" s="375" t="s">
        <v>3398</v>
      </c>
      <c r="I292" s="375" t="s">
        <v>3330</v>
      </c>
      <c r="J292" s="375" t="s">
        <v>4362</v>
      </c>
      <c r="K292" s="375" t="s">
        <v>4363</v>
      </c>
      <c r="L292" s="375" t="s">
        <v>3332</v>
      </c>
      <c r="M292" s="376">
        <v>60974.52</v>
      </c>
      <c r="N292" s="376">
        <v>0</v>
      </c>
      <c r="O292" s="376">
        <v>0</v>
      </c>
      <c r="P292" s="376">
        <v>60974.52</v>
      </c>
      <c r="Q292" s="376">
        <v>0</v>
      </c>
      <c r="R292" s="376">
        <v>0</v>
      </c>
      <c r="S292" s="376">
        <v>0</v>
      </c>
      <c r="T292" s="376">
        <v>0</v>
      </c>
      <c r="U292" s="376">
        <v>0</v>
      </c>
      <c r="V292" s="376">
        <v>0</v>
      </c>
      <c r="W292" s="376">
        <v>0</v>
      </c>
      <c r="X292" s="376">
        <v>0</v>
      </c>
      <c r="Y292" s="376">
        <v>60974.52</v>
      </c>
      <c r="Z292" s="376">
        <v>63972.53</v>
      </c>
      <c r="AA292" s="377">
        <v>1</v>
      </c>
      <c r="AB292" s="378">
        <v>0</v>
      </c>
      <c r="AC292" s="378">
        <v>0</v>
      </c>
      <c r="AD292" s="378">
        <v>63972.53</v>
      </c>
      <c r="AE292" s="378">
        <v>0</v>
      </c>
      <c r="AF292" s="376">
        <v>0</v>
      </c>
      <c r="AG292" s="376">
        <v>0</v>
      </c>
      <c r="AH292" s="376"/>
      <c r="AI292" s="376">
        <v>0</v>
      </c>
      <c r="AJ292" s="376">
        <v>0</v>
      </c>
      <c r="AK292" s="376">
        <v>0</v>
      </c>
      <c r="AL292" s="381" t="s">
        <v>4756</v>
      </c>
    </row>
    <row r="293" spans="2:38">
      <c r="B293" s="374" t="s">
        <v>4356</v>
      </c>
      <c r="C293" s="375" t="s">
        <v>4357</v>
      </c>
      <c r="D293" s="375" t="s">
        <v>2478</v>
      </c>
      <c r="E293" s="375" t="s">
        <v>4504</v>
      </c>
      <c r="F293" s="375" t="s">
        <v>4757</v>
      </c>
      <c r="G293" s="375" t="s">
        <v>1843</v>
      </c>
      <c r="H293" s="375" t="s">
        <v>3398</v>
      </c>
      <c r="I293" s="375" t="s">
        <v>3330</v>
      </c>
      <c r="J293" s="375" t="s">
        <v>4362</v>
      </c>
      <c r="K293" s="375" t="s">
        <v>4363</v>
      </c>
      <c r="L293" s="375" t="s">
        <v>3332</v>
      </c>
      <c r="M293" s="376">
        <v>83027.490000000005</v>
      </c>
      <c r="N293" s="376">
        <v>0</v>
      </c>
      <c r="O293" s="376">
        <v>0</v>
      </c>
      <c r="P293" s="376">
        <v>83027.490000000005</v>
      </c>
      <c r="Q293" s="376">
        <v>0</v>
      </c>
      <c r="R293" s="376">
        <v>0</v>
      </c>
      <c r="S293" s="376">
        <v>0</v>
      </c>
      <c r="T293" s="376">
        <v>0</v>
      </c>
      <c r="U293" s="376">
        <v>0</v>
      </c>
      <c r="V293" s="376">
        <v>0</v>
      </c>
      <c r="W293" s="376">
        <v>0</v>
      </c>
      <c r="X293" s="376">
        <v>0</v>
      </c>
      <c r="Y293" s="376">
        <v>83027.490000000005</v>
      </c>
      <c r="Z293" s="376">
        <v>93895.164999999994</v>
      </c>
      <c r="AA293" s="377">
        <v>1</v>
      </c>
      <c r="AB293" s="378">
        <v>0</v>
      </c>
      <c r="AC293" s="378">
        <v>0</v>
      </c>
      <c r="AD293" s="378">
        <v>93895.164999999994</v>
      </c>
      <c r="AE293" s="378">
        <v>0</v>
      </c>
      <c r="AF293" s="376">
        <v>0</v>
      </c>
      <c r="AG293" s="376">
        <v>0</v>
      </c>
      <c r="AH293" s="376"/>
      <c r="AI293" s="376">
        <v>0</v>
      </c>
      <c r="AJ293" s="376">
        <v>0</v>
      </c>
      <c r="AK293" s="376">
        <v>0</v>
      </c>
      <c r="AL293" s="381" t="s">
        <v>4758</v>
      </c>
    </row>
    <row r="294" spans="2:38">
      <c r="B294" s="374" t="s">
        <v>4356</v>
      </c>
      <c r="C294" s="375" t="s">
        <v>4357</v>
      </c>
      <c r="D294" s="375" t="s">
        <v>2478</v>
      </c>
      <c r="E294" s="375" t="s">
        <v>4504</v>
      </c>
      <c r="F294" s="375" t="s">
        <v>4759</v>
      </c>
      <c r="G294" s="375" t="s">
        <v>1843</v>
      </c>
      <c r="H294" s="375" t="s">
        <v>3398</v>
      </c>
      <c r="I294" s="375" t="s">
        <v>3330</v>
      </c>
      <c r="J294" s="375" t="s">
        <v>4362</v>
      </c>
      <c r="K294" s="375" t="s">
        <v>4363</v>
      </c>
      <c r="L294" s="375" t="s">
        <v>3332</v>
      </c>
      <c r="M294" s="376">
        <v>85947.138000000006</v>
      </c>
      <c r="N294" s="376">
        <v>0</v>
      </c>
      <c r="O294" s="376">
        <v>0</v>
      </c>
      <c r="P294" s="376">
        <v>85947.138000000006</v>
      </c>
      <c r="Q294" s="376">
        <v>0</v>
      </c>
      <c r="R294" s="376">
        <v>0</v>
      </c>
      <c r="S294" s="376">
        <v>0</v>
      </c>
      <c r="T294" s="376">
        <v>0</v>
      </c>
      <c r="U294" s="376">
        <v>0</v>
      </c>
      <c r="V294" s="376">
        <v>0</v>
      </c>
      <c r="W294" s="376">
        <v>0</v>
      </c>
      <c r="X294" s="376">
        <v>0</v>
      </c>
      <c r="Y294" s="376">
        <v>85947.138000000006</v>
      </c>
      <c r="Z294" s="376">
        <v>97196.972999999998</v>
      </c>
      <c r="AA294" s="377">
        <v>1</v>
      </c>
      <c r="AB294" s="378">
        <v>0</v>
      </c>
      <c r="AC294" s="378">
        <v>0</v>
      </c>
      <c r="AD294" s="378">
        <v>97196.972999999998</v>
      </c>
      <c r="AE294" s="378">
        <v>0</v>
      </c>
      <c r="AF294" s="376">
        <v>0</v>
      </c>
      <c r="AG294" s="376">
        <v>0</v>
      </c>
      <c r="AH294" s="376"/>
      <c r="AI294" s="376">
        <v>0</v>
      </c>
      <c r="AJ294" s="376">
        <v>0</v>
      </c>
      <c r="AK294" s="376">
        <v>0</v>
      </c>
      <c r="AL294" s="381" t="s">
        <v>4760</v>
      </c>
    </row>
    <row r="295" spans="2:38">
      <c r="B295" s="374" t="s">
        <v>4356</v>
      </c>
      <c r="C295" s="375" t="s">
        <v>4357</v>
      </c>
      <c r="D295" s="375" t="s">
        <v>2478</v>
      </c>
      <c r="E295" s="375" t="s">
        <v>4504</v>
      </c>
      <c r="F295" s="375" t="s">
        <v>4761</v>
      </c>
      <c r="G295" s="375" t="s">
        <v>1843</v>
      </c>
      <c r="H295" s="375" t="s">
        <v>3398</v>
      </c>
      <c r="I295" s="375" t="s">
        <v>3330</v>
      </c>
      <c r="J295" s="375" t="s">
        <v>4362</v>
      </c>
      <c r="K295" s="375" t="s">
        <v>4363</v>
      </c>
      <c r="L295" s="375" t="s">
        <v>3332</v>
      </c>
      <c r="M295" s="376">
        <v>67516.86</v>
      </c>
      <c r="N295" s="376">
        <v>0</v>
      </c>
      <c r="O295" s="376">
        <v>0</v>
      </c>
      <c r="P295" s="376">
        <v>67516.86</v>
      </c>
      <c r="Q295" s="376">
        <v>0</v>
      </c>
      <c r="R295" s="376">
        <v>0</v>
      </c>
      <c r="S295" s="376">
        <v>0</v>
      </c>
      <c r="T295" s="376">
        <v>0</v>
      </c>
      <c r="U295" s="376">
        <v>0</v>
      </c>
      <c r="V295" s="376">
        <v>0</v>
      </c>
      <c r="W295" s="376">
        <v>0</v>
      </c>
      <c r="X295" s="376">
        <v>0</v>
      </c>
      <c r="Y295" s="376">
        <v>67516.86</v>
      </c>
      <c r="Z295" s="376">
        <v>76354.31</v>
      </c>
      <c r="AA295" s="377">
        <v>1</v>
      </c>
      <c r="AB295" s="378">
        <v>0</v>
      </c>
      <c r="AC295" s="378">
        <v>0</v>
      </c>
      <c r="AD295" s="378">
        <v>76354.31</v>
      </c>
      <c r="AE295" s="378">
        <v>0</v>
      </c>
      <c r="AF295" s="376">
        <v>0</v>
      </c>
      <c r="AG295" s="376">
        <v>0</v>
      </c>
      <c r="AH295" s="376"/>
      <c r="AI295" s="376">
        <v>0</v>
      </c>
      <c r="AJ295" s="376">
        <v>0</v>
      </c>
      <c r="AK295" s="376">
        <v>0</v>
      </c>
      <c r="AL295" s="381" t="s">
        <v>4762</v>
      </c>
    </row>
    <row r="296" spans="2:38">
      <c r="B296" s="374" t="s">
        <v>4356</v>
      </c>
      <c r="C296" s="375" t="s">
        <v>4357</v>
      </c>
      <c r="D296" s="375" t="s">
        <v>2478</v>
      </c>
      <c r="E296" s="375" t="s">
        <v>4507</v>
      </c>
      <c r="F296" s="375" t="s">
        <v>4763</v>
      </c>
      <c r="G296" s="375" t="s">
        <v>1838</v>
      </c>
      <c r="H296" s="375" t="s">
        <v>3393</v>
      </c>
      <c r="I296" s="375" t="s">
        <v>3330</v>
      </c>
      <c r="J296" s="375" t="s">
        <v>4362</v>
      </c>
      <c r="K296" s="375" t="s">
        <v>4363</v>
      </c>
      <c r="L296" s="375" t="s">
        <v>3332</v>
      </c>
      <c r="M296" s="376">
        <v>73476.335999999996</v>
      </c>
      <c r="N296" s="376">
        <v>0</v>
      </c>
      <c r="O296" s="376">
        <v>0</v>
      </c>
      <c r="P296" s="376">
        <v>73476.335999999996</v>
      </c>
      <c r="Q296" s="376">
        <v>0</v>
      </c>
      <c r="R296" s="376">
        <v>0</v>
      </c>
      <c r="S296" s="376">
        <v>0</v>
      </c>
      <c r="T296" s="376">
        <v>0</v>
      </c>
      <c r="U296" s="376">
        <v>0</v>
      </c>
      <c r="V296" s="376">
        <v>0</v>
      </c>
      <c r="W296" s="376">
        <v>0</v>
      </c>
      <c r="X296" s="376">
        <v>0</v>
      </c>
      <c r="Y296" s="376">
        <v>73476.335999999996</v>
      </c>
      <c r="Z296" s="376">
        <v>75735.221000000005</v>
      </c>
      <c r="AA296" s="377">
        <v>1</v>
      </c>
      <c r="AB296" s="378">
        <v>0</v>
      </c>
      <c r="AC296" s="378">
        <v>0</v>
      </c>
      <c r="AD296" s="378">
        <v>75735.221000000005</v>
      </c>
      <c r="AE296" s="378">
        <v>0</v>
      </c>
      <c r="AF296" s="376">
        <v>0</v>
      </c>
      <c r="AG296" s="376">
        <v>0</v>
      </c>
      <c r="AH296" s="376"/>
      <c r="AI296" s="376">
        <v>0</v>
      </c>
      <c r="AJ296" s="376">
        <v>0</v>
      </c>
      <c r="AK296" s="376">
        <v>0</v>
      </c>
      <c r="AL296" s="381" t="s">
        <v>4764</v>
      </c>
    </row>
    <row r="297" spans="2:38">
      <c r="B297" s="374" t="s">
        <v>4396</v>
      </c>
      <c r="C297" s="375" t="s">
        <v>4765</v>
      </c>
      <c r="D297" s="375" t="s">
        <v>2478</v>
      </c>
      <c r="E297" s="375" t="s">
        <v>4399</v>
      </c>
      <c r="F297" s="375" t="s">
        <v>4766</v>
      </c>
      <c r="G297" s="375" t="s">
        <v>4401</v>
      </c>
      <c r="H297" s="375" t="s">
        <v>4401</v>
      </c>
      <c r="I297" s="375"/>
      <c r="J297" s="375"/>
      <c r="K297" s="375"/>
      <c r="L297" s="375"/>
      <c r="M297" s="376">
        <v>12689.2</v>
      </c>
      <c r="N297" s="376">
        <v>0</v>
      </c>
      <c r="O297" s="376">
        <v>0</v>
      </c>
      <c r="P297" s="376">
        <v>0</v>
      </c>
      <c r="Q297" s="376">
        <v>0</v>
      </c>
      <c r="R297" s="376">
        <v>0</v>
      </c>
      <c r="S297" s="376">
        <v>12689.2</v>
      </c>
      <c r="T297" s="376">
        <v>0</v>
      </c>
      <c r="U297" s="376">
        <v>0</v>
      </c>
      <c r="V297" s="376">
        <v>0</v>
      </c>
      <c r="W297" s="376">
        <v>0</v>
      </c>
      <c r="X297" s="376">
        <v>0</v>
      </c>
      <c r="Y297" s="376">
        <v>12689.2</v>
      </c>
      <c r="Z297" s="376">
        <v>12689.2</v>
      </c>
      <c r="AA297" s="377">
        <v>1</v>
      </c>
      <c r="AB297" s="378">
        <v>0</v>
      </c>
      <c r="AC297" s="378">
        <v>0</v>
      </c>
      <c r="AD297" s="378">
        <v>0</v>
      </c>
      <c r="AE297" s="378">
        <v>0</v>
      </c>
      <c r="AF297" s="376">
        <v>0</v>
      </c>
      <c r="AG297" s="376">
        <v>0</v>
      </c>
      <c r="AH297" s="376">
        <v>0</v>
      </c>
      <c r="AI297" s="376">
        <v>0</v>
      </c>
      <c r="AJ297" s="376">
        <v>0</v>
      </c>
      <c r="AK297" s="376">
        <v>0</v>
      </c>
      <c r="AL297" s="381"/>
    </row>
    <row r="298" spans="2:38">
      <c r="B298" s="374" t="s">
        <v>4356</v>
      </c>
      <c r="C298" s="375" t="s">
        <v>4357</v>
      </c>
      <c r="D298" s="375" t="s">
        <v>2478</v>
      </c>
      <c r="E298" s="375" t="s">
        <v>4487</v>
      </c>
      <c r="F298" s="375" t="s">
        <v>4767</v>
      </c>
      <c r="G298" s="375" t="s">
        <v>1838</v>
      </c>
      <c r="H298" s="375" t="s">
        <v>3393</v>
      </c>
      <c r="I298" s="375" t="s">
        <v>3330</v>
      </c>
      <c r="J298" s="375" t="s">
        <v>4362</v>
      </c>
      <c r="K298" s="375" t="s">
        <v>4363</v>
      </c>
      <c r="L298" s="375" t="s">
        <v>3332</v>
      </c>
      <c r="M298" s="376">
        <v>99860.35</v>
      </c>
      <c r="N298" s="376">
        <v>0</v>
      </c>
      <c r="O298" s="376">
        <v>0</v>
      </c>
      <c r="P298" s="376">
        <v>99860.35</v>
      </c>
      <c r="Q298" s="376">
        <v>0</v>
      </c>
      <c r="R298" s="376">
        <v>0</v>
      </c>
      <c r="S298" s="376">
        <v>0</v>
      </c>
      <c r="T298" s="376">
        <v>0</v>
      </c>
      <c r="U298" s="376">
        <v>0</v>
      </c>
      <c r="V298" s="376">
        <v>0</v>
      </c>
      <c r="W298" s="376">
        <v>0</v>
      </c>
      <c r="X298" s="376">
        <v>0</v>
      </c>
      <c r="Y298" s="376">
        <v>99860.35</v>
      </c>
      <c r="Z298" s="376">
        <v>103594.226</v>
      </c>
      <c r="AA298" s="377">
        <v>1</v>
      </c>
      <c r="AB298" s="378">
        <v>0</v>
      </c>
      <c r="AC298" s="378">
        <v>0</v>
      </c>
      <c r="AD298" s="378">
        <v>103594.226</v>
      </c>
      <c r="AE298" s="378">
        <v>0</v>
      </c>
      <c r="AF298" s="376">
        <v>0</v>
      </c>
      <c r="AG298" s="376">
        <v>0</v>
      </c>
      <c r="AH298" s="376"/>
      <c r="AI298" s="376">
        <v>0</v>
      </c>
      <c r="AJ298" s="376">
        <v>0</v>
      </c>
      <c r="AK298" s="376">
        <v>0</v>
      </c>
      <c r="AL298" s="381" t="s">
        <v>4768</v>
      </c>
    </row>
    <row r="299" spans="2:38">
      <c r="B299" s="374" t="s">
        <v>4356</v>
      </c>
      <c r="C299" s="375" t="s">
        <v>4357</v>
      </c>
      <c r="D299" s="375" t="s">
        <v>2478</v>
      </c>
      <c r="E299" s="375" t="s">
        <v>4377</v>
      </c>
      <c r="F299" s="375" t="s">
        <v>4769</v>
      </c>
      <c r="G299" s="375" t="s">
        <v>1843</v>
      </c>
      <c r="H299" s="375" t="s">
        <v>3398</v>
      </c>
      <c r="I299" s="375" t="s">
        <v>3330</v>
      </c>
      <c r="J299" s="375" t="s">
        <v>4362</v>
      </c>
      <c r="K299" s="375" t="s">
        <v>4363</v>
      </c>
      <c r="L299" s="375" t="s">
        <v>3332</v>
      </c>
      <c r="M299" s="376">
        <v>67167.599199999997</v>
      </c>
      <c r="N299" s="376">
        <v>0</v>
      </c>
      <c r="O299" s="376">
        <v>0</v>
      </c>
      <c r="P299" s="376">
        <v>67167.599199999997</v>
      </c>
      <c r="Q299" s="376">
        <v>0</v>
      </c>
      <c r="R299" s="376">
        <v>0</v>
      </c>
      <c r="S299" s="376">
        <v>0</v>
      </c>
      <c r="T299" s="376">
        <v>0</v>
      </c>
      <c r="U299" s="376">
        <v>0</v>
      </c>
      <c r="V299" s="376">
        <v>0</v>
      </c>
      <c r="W299" s="376">
        <v>0</v>
      </c>
      <c r="X299" s="376">
        <v>0</v>
      </c>
      <c r="Y299" s="376">
        <v>67167.599199999997</v>
      </c>
      <c r="Z299" s="376">
        <v>72144.504799999995</v>
      </c>
      <c r="AA299" s="377">
        <v>1</v>
      </c>
      <c r="AB299" s="378">
        <v>0</v>
      </c>
      <c r="AC299" s="378">
        <v>0</v>
      </c>
      <c r="AD299" s="378">
        <v>72144.504799999995</v>
      </c>
      <c r="AE299" s="378">
        <v>0</v>
      </c>
      <c r="AF299" s="376">
        <v>0</v>
      </c>
      <c r="AG299" s="376">
        <v>0</v>
      </c>
      <c r="AH299" s="376"/>
      <c r="AI299" s="376">
        <v>0</v>
      </c>
      <c r="AJ299" s="376">
        <v>0</v>
      </c>
      <c r="AK299" s="376">
        <v>0</v>
      </c>
      <c r="AL299" s="381" t="s">
        <v>4770</v>
      </c>
    </row>
    <row r="300" spans="2:38">
      <c r="B300" s="374" t="s">
        <v>4356</v>
      </c>
      <c r="C300" s="375" t="s">
        <v>4357</v>
      </c>
      <c r="D300" s="375" t="s">
        <v>2478</v>
      </c>
      <c r="E300" s="375" t="s">
        <v>4771</v>
      </c>
      <c r="F300" s="375" t="s">
        <v>4772</v>
      </c>
      <c r="G300" s="375" t="s">
        <v>1838</v>
      </c>
      <c r="H300" s="375" t="s">
        <v>3393</v>
      </c>
      <c r="I300" s="375" t="s">
        <v>3330</v>
      </c>
      <c r="J300" s="375" t="s">
        <v>4362</v>
      </c>
      <c r="K300" s="375" t="s">
        <v>4363</v>
      </c>
      <c r="L300" s="375" t="s">
        <v>3332</v>
      </c>
      <c r="M300" s="376">
        <v>74895.504000000001</v>
      </c>
      <c r="N300" s="376">
        <v>0</v>
      </c>
      <c r="O300" s="376">
        <v>0</v>
      </c>
      <c r="P300" s="376"/>
      <c r="Q300" s="376">
        <v>74895.504000000001</v>
      </c>
      <c r="R300" s="376">
        <v>0</v>
      </c>
      <c r="S300" s="376">
        <v>0</v>
      </c>
      <c r="T300" s="376">
        <v>0</v>
      </c>
      <c r="U300" s="376">
        <v>0</v>
      </c>
      <c r="V300" s="376">
        <v>0</v>
      </c>
      <c r="W300" s="376">
        <v>0</v>
      </c>
      <c r="X300" s="376">
        <v>0</v>
      </c>
      <c r="Y300" s="376">
        <v>74895.504000000001</v>
      </c>
      <c r="Z300" s="376">
        <v>76767.035999999993</v>
      </c>
      <c r="AA300" s="377">
        <v>1</v>
      </c>
      <c r="AB300" s="378">
        <v>0</v>
      </c>
      <c r="AC300" s="378">
        <v>0</v>
      </c>
      <c r="AD300" s="378"/>
      <c r="AE300" s="378">
        <v>76767.035999999993</v>
      </c>
      <c r="AF300" s="376">
        <v>0</v>
      </c>
      <c r="AG300" s="376">
        <v>0</v>
      </c>
      <c r="AH300" s="376"/>
      <c r="AI300" s="376">
        <v>0</v>
      </c>
      <c r="AJ300" s="376">
        <v>0</v>
      </c>
      <c r="AK300" s="376">
        <v>0</v>
      </c>
      <c r="AL300" s="381" t="s">
        <v>4773</v>
      </c>
    </row>
    <row r="301" spans="2:38">
      <c r="B301" s="374" t="s">
        <v>4356</v>
      </c>
      <c r="C301" s="375" t="s">
        <v>4357</v>
      </c>
      <c r="D301" s="375" t="s">
        <v>2478</v>
      </c>
      <c r="E301" s="375" t="s">
        <v>4409</v>
      </c>
      <c r="F301" s="375" t="s">
        <v>4774</v>
      </c>
      <c r="G301" s="375" t="s">
        <v>1838</v>
      </c>
      <c r="H301" s="375" t="s">
        <v>3393</v>
      </c>
      <c r="I301" s="375" t="s">
        <v>3330</v>
      </c>
      <c r="J301" s="375" t="s">
        <v>4362</v>
      </c>
      <c r="K301" s="375" t="s">
        <v>4363</v>
      </c>
      <c r="L301" s="375" t="s">
        <v>3332</v>
      </c>
      <c r="M301" s="376">
        <v>95770.216</v>
      </c>
      <c r="N301" s="376">
        <v>0</v>
      </c>
      <c r="O301" s="376">
        <v>0</v>
      </c>
      <c r="P301" s="376">
        <v>95770.216</v>
      </c>
      <c r="Q301" s="376">
        <v>0</v>
      </c>
      <c r="R301" s="376">
        <v>0</v>
      </c>
      <c r="S301" s="376">
        <v>0</v>
      </c>
      <c r="T301" s="376">
        <v>0</v>
      </c>
      <c r="U301" s="376">
        <v>0</v>
      </c>
      <c r="V301" s="376">
        <v>0</v>
      </c>
      <c r="W301" s="376">
        <v>0</v>
      </c>
      <c r="X301" s="376">
        <v>0</v>
      </c>
      <c r="Y301" s="376">
        <v>95770.216</v>
      </c>
      <c r="Z301" s="376">
        <v>97403.335999999996</v>
      </c>
      <c r="AA301" s="377">
        <v>1</v>
      </c>
      <c r="AB301" s="378">
        <v>0</v>
      </c>
      <c r="AC301" s="378">
        <v>0</v>
      </c>
      <c r="AD301" s="378">
        <v>97403.335999999996</v>
      </c>
      <c r="AE301" s="378">
        <v>0</v>
      </c>
      <c r="AF301" s="376">
        <v>0</v>
      </c>
      <c r="AG301" s="376">
        <v>0</v>
      </c>
      <c r="AH301" s="376"/>
      <c r="AI301" s="376">
        <v>0</v>
      </c>
      <c r="AJ301" s="376">
        <v>0</v>
      </c>
      <c r="AK301" s="376">
        <v>0</v>
      </c>
      <c r="AL301" s="381" t="s">
        <v>4775</v>
      </c>
    </row>
    <row r="302" spans="2:38">
      <c r="B302" s="374" t="s">
        <v>4356</v>
      </c>
      <c r="C302" s="375" t="s">
        <v>4357</v>
      </c>
      <c r="D302" s="375" t="s">
        <v>2478</v>
      </c>
      <c r="E302" s="375" t="s">
        <v>4359</v>
      </c>
      <c r="F302" s="375" t="s">
        <v>4776</v>
      </c>
      <c r="G302" s="375" t="s">
        <v>1843</v>
      </c>
      <c r="H302" s="375" t="s">
        <v>3398</v>
      </c>
      <c r="I302" s="375" t="s">
        <v>3330</v>
      </c>
      <c r="J302" s="375" t="s">
        <v>4362</v>
      </c>
      <c r="K302" s="375" t="s">
        <v>4363</v>
      </c>
      <c r="L302" s="375" t="s">
        <v>3332</v>
      </c>
      <c r="M302" s="376">
        <v>74590.2</v>
      </c>
      <c r="N302" s="376">
        <v>0</v>
      </c>
      <c r="O302" s="376">
        <v>0</v>
      </c>
      <c r="P302" s="376">
        <v>74590.2</v>
      </c>
      <c r="Q302" s="376">
        <v>0</v>
      </c>
      <c r="R302" s="376">
        <v>0</v>
      </c>
      <c r="S302" s="376">
        <v>0</v>
      </c>
      <c r="T302" s="376">
        <v>0</v>
      </c>
      <c r="U302" s="376">
        <v>0</v>
      </c>
      <c r="V302" s="376">
        <v>0</v>
      </c>
      <c r="W302" s="376">
        <v>0</v>
      </c>
      <c r="X302" s="376">
        <v>0</v>
      </c>
      <c r="Y302" s="376">
        <v>74590.2</v>
      </c>
      <c r="Z302" s="376">
        <v>78417.94</v>
      </c>
      <c r="AA302" s="377">
        <v>1</v>
      </c>
      <c r="AB302" s="378">
        <v>0</v>
      </c>
      <c r="AC302" s="378">
        <v>0</v>
      </c>
      <c r="AD302" s="378">
        <v>78417.94</v>
      </c>
      <c r="AE302" s="378">
        <v>0</v>
      </c>
      <c r="AF302" s="376">
        <v>0</v>
      </c>
      <c r="AG302" s="376">
        <v>0</v>
      </c>
      <c r="AH302" s="376"/>
      <c r="AI302" s="376">
        <v>0</v>
      </c>
      <c r="AJ302" s="376">
        <v>0</v>
      </c>
      <c r="AK302" s="376">
        <v>0</v>
      </c>
      <c r="AL302" s="381" t="s">
        <v>4777</v>
      </c>
    </row>
    <row r="303" spans="2:38">
      <c r="B303" s="374" t="s">
        <v>4356</v>
      </c>
      <c r="C303" s="375" t="s">
        <v>4357</v>
      </c>
      <c r="D303" s="375" t="s">
        <v>2478</v>
      </c>
      <c r="E303" s="375" t="s">
        <v>4507</v>
      </c>
      <c r="F303" s="375" t="s">
        <v>4778</v>
      </c>
      <c r="G303" s="375" t="s">
        <v>1843</v>
      </c>
      <c r="H303" s="375" t="s">
        <v>3398</v>
      </c>
      <c r="I303" s="375" t="s">
        <v>3330</v>
      </c>
      <c r="J303" s="375" t="s">
        <v>4362</v>
      </c>
      <c r="K303" s="375" t="s">
        <v>4363</v>
      </c>
      <c r="L303" s="375" t="s">
        <v>3332</v>
      </c>
      <c r="M303" s="376">
        <v>62064.480000000003</v>
      </c>
      <c r="N303" s="376">
        <v>0</v>
      </c>
      <c r="O303" s="376">
        <v>0</v>
      </c>
      <c r="P303" s="376">
        <v>62064.480000000003</v>
      </c>
      <c r="Q303" s="376">
        <v>0</v>
      </c>
      <c r="R303" s="376">
        <v>0</v>
      </c>
      <c r="S303" s="376">
        <v>0</v>
      </c>
      <c r="T303" s="376">
        <v>0</v>
      </c>
      <c r="U303" s="376">
        <v>0</v>
      </c>
      <c r="V303" s="376">
        <v>0</v>
      </c>
      <c r="W303" s="376">
        <v>0</v>
      </c>
      <c r="X303" s="376">
        <v>0</v>
      </c>
      <c r="Y303" s="376">
        <v>62064.480000000003</v>
      </c>
      <c r="Z303" s="376">
        <v>63972.53</v>
      </c>
      <c r="AA303" s="377">
        <v>1</v>
      </c>
      <c r="AB303" s="378">
        <v>0</v>
      </c>
      <c r="AC303" s="378">
        <v>0</v>
      </c>
      <c r="AD303" s="378">
        <v>63972.53</v>
      </c>
      <c r="AE303" s="378">
        <v>0</v>
      </c>
      <c r="AF303" s="376">
        <v>0</v>
      </c>
      <c r="AG303" s="376">
        <v>0</v>
      </c>
      <c r="AH303" s="376"/>
      <c r="AI303" s="376">
        <v>0</v>
      </c>
      <c r="AJ303" s="376">
        <v>0</v>
      </c>
      <c r="AK303" s="376">
        <v>0</v>
      </c>
      <c r="AL303" s="381" t="s">
        <v>4779</v>
      </c>
    </row>
    <row r="304" spans="2:38">
      <c r="B304" s="374" t="s">
        <v>4356</v>
      </c>
      <c r="C304" s="375" t="s">
        <v>4357</v>
      </c>
      <c r="D304" s="375" t="s">
        <v>2478</v>
      </c>
      <c r="E304" s="375" t="s">
        <v>4493</v>
      </c>
      <c r="F304" s="375" t="s">
        <v>4780</v>
      </c>
      <c r="G304" s="375" t="s">
        <v>1843</v>
      </c>
      <c r="H304" s="375" t="s">
        <v>3398</v>
      </c>
      <c r="I304" s="375" t="s">
        <v>3330</v>
      </c>
      <c r="J304" s="375" t="s">
        <v>4362</v>
      </c>
      <c r="K304" s="375" t="s">
        <v>4363</v>
      </c>
      <c r="L304" s="375" t="s">
        <v>3332</v>
      </c>
      <c r="M304" s="376">
        <v>64976.038</v>
      </c>
      <c r="N304" s="376">
        <v>0</v>
      </c>
      <c r="O304" s="376">
        <v>0</v>
      </c>
      <c r="P304" s="376">
        <v>64976.038</v>
      </c>
      <c r="Q304" s="376">
        <v>0</v>
      </c>
      <c r="R304" s="376">
        <v>0</v>
      </c>
      <c r="S304" s="376">
        <v>0</v>
      </c>
      <c r="T304" s="376">
        <v>0</v>
      </c>
      <c r="U304" s="376">
        <v>0</v>
      </c>
      <c r="V304" s="376">
        <v>0</v>
      </c>
      <c r="W304" s="376">
        <v>0</v>
      </c>
      <c r="X304" s="376">
        <v>0</v>
      </c>
      <c r="Y304" s="376">
        <v>64976.038</v>
      </c>
      <c r="Z304" s="376">
        <v>67274.338000000003</v>
      </c>
      <c r="AA304" s="377">
        <v>1</v>
      </c>
      <c r="AB304" s="378">
        <v>0</v>
      </c>
      <c r="AC304" s="378">
        <v>0</v>
      </c>
      <c r="AD304" s="378">
        <v>67274.338000000003</v>
      </c>
      <c r="AE304" s="378">
        <v>0</v>
      </c>
      <c r="AF304" s="376">
        <v>0</v>
      </c>
      <c r="AG304" s="376">
        <v>0</v>
      </c>
      <c r="AH304" s="376"/>
      <c r="AI304" s="376">
        <v>0</v>
      </c>
      <c r="AJ304" s="376">
        <v>0</v>
      </c>
      <c r="AK304" s="376">
        <v>0</v>
      </c>
      <c r="AL304" s="381" t="s">
        <v>4781</v>
      </c>
    </row>
    <row r="305" spans="2:38">
      <c r="B305" s="374" t="s">
        <v>4356</v>
      </c>
      <c r="C305" s="375" t="s">
        <v>4357</v>
      </c>
      <c r="D305" s="375" t="s">
        <v>2478</v>
      </c>
      <c r="E305" s="375" t="s">
        <v>4487</v>
      </c>
      <c r="F305" s="375" t="s">
        <v>4782</v>
      </c>
      <c r="G305" s="375" t="s">
        <v>1843</v>
      </c>
      <c r="H305" s="375" t="s">
        <v>3398</v>
      </c>
      <c r="I305" s="375" t="s">
        <v>3330</v>
      </c>
      <c r="J305" s="375" t="s">
        <v>4362</v>
      </c>
      <c r="K305" s="375" t="s">
        <v>4363</v>
      </c>
      <c r="L305" s="375" t="s">
        <v>3332</v>
      </c>
      <c r="M305" s="376">
        <v>61666.75</v>
      </c>
      <c r="N305" s="376">
        <v>0</v>
      </c>
      <c r="O305" s="376">
        <v>0</v>
      </c>
      <c r="P305" s="376">
        <v>61666.75</v>
      </c>
      <c r="Q305" s="376">
        <v>0</v>
      </c>
      <c r="R305" s="376">
        <v>0</v>
      </c>
      <c r="S305" s="376">
        <v>0</v>
      </c>
      <c r="T305" s="376">
        <v>0</v>
      </c>
      <c r="U305" s="376">
        <v>0</v>
      </c>
      <c r="V305" s="376">
        <v>0</v>
      </c>
      <c r="W305" s="376">
        <v>0</v>
      </c>
      <c r="X305" s="376">
        <v>0</v>
      </c>
      <c r="Y305" s="376">
        <v>61666.75</v>
      </c>
      <c r="Z305" s="376">
        <v>63972.53</v>
      </c>
      <c r="AA305" s="377">
        <v>1</v>
      </c>
      <c r="AB305" s="378">
        <v>0</v>
      </c>
      <c r="AC305" s="378">
        <v>0</v>
      </c>
      <c r="AD305" s="378">
        <v>63972.53</v>
      </c>
      <c r="AE305" s="378">
        <v>0</v>
      </c>
      <c r="AF305" s="376">
        <v>0</v>
      </c>
      <c r="AG305" s="376">
        <v>0</v>
      </c>
      <c r="AH305" s="376"/>
      <c r="AI305" s="376">
        <v>0</v>
      </c>
      <c r="AJ305" s="376">
        <v>0</v>
      </c>
      <c r="AK305" s="376">
        <v>0</v>
      </c>
      <c r="AL305" s="381" t="s">
        <v>4783</v>
      </c>
    </row>
    <row r="306" spans="2:38">
      <c r="B306" s="374" t="s">
        <v>4356</v>
      </c>
      <c r="C306" s="375" t="s">
        <v>4357</v>
      </c>
      <c r="D306" s="375" t="s">
        <v>2478</v>
      </c>
      <c r="E306" s="375" t="s">
        <v>4429</v>
      </c>
      <c r="F306" s="375" t="s">
        <v>4784</v>
      </c>
      <c r="G306" s="375" t="s">
        <v>2930</v>
      </c>
      <c r="H306" s="375" t="s">
        <v>3361</v>
      </c>
      <c r="I306" s="375" t="s">
        <v>3330</v>
      </c>
      <c r="J306" s="375" t="s">
        <v>4362</v>
      </c>
      <c r="K306" s="375" t="s">
        <v>4363</v>
      </c>
      <c r="L306" s="375" t="s">
        <v>3332</v>
      </c>
      <c r="M306" s="376">
        <v>75886.741399999999</v>
      </c>
      <c r="N306" s="376">
        <v>0</v>
      </c>
      <c r="O306" s="376">
        <v>0</v>
      </c>
      <c r="P306" s="376">
        <v>75886.741399999999</v>
      </c>
      <c r="Q306" s="376">
        <v>0</v>
      </c>
      <c r="R306" s="376">
        <v>0</v>
      </c>
      <c r="S306" s="376">
        <v>0</v>
      </c>
      <c r="T306" s="376">
        <v>0</v>
      </c>
      <c r="U306" s="376">
        <v>0</v>
      </c>
      <c r="V306" s="376">
        <v>0</v>
      </c>
      <c r="W306" s="376">
        <v>0</v>
      </c>
      <c r="X306" s="376">
        <v>0</v>
      </c>
      <c r="Y306" s="376">
        <v>75886.741399999999</v>
      </c>
      <c r="Z306" s="376">
        <v>76808.308600000004</v>
      </c>
      <c r="AA306" s="377">
        <v>1</v>
      </c>
      <c r="AB306" s="378">
        <v>0</v>
      </c>
      <c r="AC306" s="378">
        <v>0</v>
      </c>
      <c r="AD306" s="378">
        <v>76808.308600000004</v>
      </c>
      <c r="AE306" s="378">
        <v>0</v>
      </c>
      <c r="AF306" s="376">
        <v>0</v>
      </c>
      <c r="AG306" s="376">
        <v>0</v>
      </c>
      <c r="AH306" s="376"/>
      <c r="AI306" s="376">
        <v>0</v>
      </c>
      <c r="AJ306" s="376">
        <v>0</v>
      </c>
      <c r="AK306" s="376">
        <v>0</v>
      </c>
      <c r="AL306" s="381" t="s">
        <v>4785</v>
      </c>
    </row>
    <row r="307" spans="2:38">
      <c r="B307" s="374" t="s">
        <v>4356</v>
      </c>
      <c r="C307" s="375" t="s">
        <v>4366</v>
      </c>
      <c r="D307" s="375" t="s">
        <v>2478</v>
      </c>
      <c r="E307" s="375" t="s">
        <v>4479</v>
      </c>
      <c r="F307" s="375" t="s">
        <v>4786</v>
      </c>
      <c r="G307" s="375" t="s">
        <v>1843</v>
      </c>
      <c r="H307" s="375" t="s">
        <v>3398</v>
      </c>
      <c r="I307" s="375" t="s">
        <v>3330</v>
      </c>
      <c r="J307" s="375" t="s">
        <v>4362</v>
      </c>
      <c r="K307" s="375" t="s">
        <v>4363</v>
      </c>
      <c r="L307" s="375" t="s">
        <v>3332</v>
      </c>
      <c r="M307" s="376">
        <v>9000</v>
      </c>
      <c r="N307" s="376">
        <v>9000</v>
      </c>
      <c r="O307" s="376">
        <v>0</v>
      </c>
      <c r="P307" s="376"/>
      <c r="Q307" s="376">
        <v>0</v>
      </c>
      <c r="R307" s="376">
        <v>0</v>
      </c>
      <c r="S307" s="376">
        <v>0</v>
      </c>
      <c r="T307" s="376">
        <v>1440</v>
      </c>
      <c r="U307" s="376">
        <v>0</v>
      </c>
      <c r="V307" s="376">
        <v>0</v>
      </c>
      <c r="W307" s="376">
        <v>0</v>
      </c>
      <c r="X307" s="376">
        <v>0</v>
      </c>
      <c r="Y307" s="376">
        <v>10440</v>
      </c>
      <c r="Z307" s="376">
        <v>10440</v>
      </c>
      <c r="AA307" s="377">
        <v>1</v>
      </c>
      <c r="AB307" s="378">
        <v>9000</v>
      </c>
      <c r="AC307" s="378">
        <v>0</v>
      </c>
      <c r="AD307" s="378"/>
      <c r="AE307" s="378">
        <v>0</v>
      </c>
      <c r="AF307" s="376">
        <v>0</v>
      </c>
      <c r="AG307" s="376">
        <v>0</v>
      </c>
      <c r="AH307" s="376">
        <v>1440</v>
      </c>
      <c r="AI307" s="376">
        <v>0</v>
      </c>
      <c r="AJ307" s="376">
        <v>0</v>
      </c>
      <c r="AK307" s="376">
        <v>0</v>
      </c>
      <c r="AL307" s="381" t="s">
        <v>4787</v>
      </c>
    </row>
    <row r="308" spans="2:38">
      <c r="B308" s="374" t="s">
        <v>4356</v>
      </c>
      <c r="C308" s="375" t="s">
        <v>4357</v>
      </c>
      <c r="D308" s="375" t="s">
        <v>2478</v>
      </c>
      <c r="E308" s="375" t="s">
        <v>4379</v>
      </c>
      <c r="F308" s="375" t="s">
        <v>4788</v>
      </c>
      <c r="G308" s="375" t="s">
        <v>1843</v>
      </c>
      <c r="H308" s="375" t="s">
        <v>3398</v>
      </c>
      <c r="I308" s="375" t="s">
        <v>3330</v>
      </c>
      <c r="J308" s="375" t="s">
        <v>4362</v>
      </c>
      <c r="K308" s="375" t="s">
        <v>4363</v>
      </c>
      <c r="L308" s="375" t="s">
        <v>3332</v>
      </c>
      <c r="M308" s="376">
        <v>503429.59</v>
      </c>
      <c r="N308" s="376">
        <v>0</v>
      </c>
      <c r="O308" s="376">
        <v>0</v>
      </c>
      <c r="P308" s="376">
        <v>503429.59</v>
      </c>
      <c r="Q308" s="376">
        <v>0</v>
      </c>
      <c r="R308" s="376">
        <v>0</v>
      </c>
      <c r="S308" s="376">
        <v>0</v>
      </c>
      <c r="T308" s="376">
        <v>0</v>
      </c>
      <c r="U308" s="376">
        <v>0</v>
      </c>
      <c r="V308" s="376">
        <v>0</v>
      </c>
      <c r="W308" s="376">
        <v>0</v>
      </c>
      <c r="X308" s="376">
        <v>0</v>
      </c>
      <c r="Y308" s="376">
        <v>503429.59</v>
      </c>
      <c r="Z308" s="376">
        <v>530352.91</v>
      </c>
      <c r="AA308" s="377">
        <v>1</v>
      </c>
      <c r="AB308" s="378">
        <v>0</v>
      </c>
      <c r="AC308" s="378">
        <v>0</v>
      </c>
      <c r="AD308" s="378">
        <v>530352.91</v>
      </c>
      <c r="AE308" s="378">
        <v>0</v>
      </c>
      <c r="AF308" s="376">
        <v>0</v>
      </c>
      <c r="AG308" s="376">
        <v>0</v>
      </c>
      <c r="AH308" s="376"/>
      <c r="AI308" s="376">
        <v>0</v>
      </c>
      <c r="AJ308" s="376">
        <v>0</v>
      </c>
      <c r="AK308" s="376">
        <v>0</v>
      </c>
      <c r="AL308" s="381" t="s">
        <v>4789</v>
      </c>
    </row>
    <row r="309" spans="2:38">
      <c r="B309" s="374" t="s">
        <v>4356</v>
      </c>
      <c r="C309" s="375" t="s">
        <v>4357</v>
      </c>
      <c r="D309" s="375" t="s">
        <v>2478</v>
      </c>
      <c r="E309" s="375" t="s">
        <v>4631</v>
      </c>
      <c r="F309" s="375" t="s">
        <v>4790</v>
      </c>
      <c r="G309" s="375" t="s">
        <v>1843</v>
      </c>
      <c r="H309" s="375" t="s">
        <v>3398</v>
      </c>
      <c r="I309" s="375" t="s">
        <v>3330</v>
      </c>
      <c r="J309" s="375" t="s">
        <v>4362</v>
      </c>
      <c r="K309" s="375" t="s">
        <v>4363</v>
      </c>
      <c r="L309" s="375" t="s">
        <v>3332</v>
      </c>
      <c r="M309" s="376">
        <v>62941.440000000002</v>
      </c>
      <c r="N309" s="376">
        <v>0</v>
      </c>
      <c r="O309" s="376">
        <v>0</v>
      </c>
      <c r="P309" s="376">
        <v>62941.440000000002</v>
      </c>
      <c r="Q309" s="376">
        <v>0</v>
      </c>
      <c r="R309" s="376">
        <v>0</v>
      </c>
      <c r="S309" s="376">
        <v>0</v>
      </c>
      <c r="T309" s="376">
        <v>0</v>
      </c>
      <c r="U309" s="376">
        <v>0</v>
      </c>
      <c r="V309" s="376">
        <v>0</v>
      </c>
      <c r="W309" s="376">
        <v>0</v>
      </c>
      <c r="X309" s="376">
        <v>0</v>
      </c>
      <c r="Y309" s="376">
        <v>62941.440000000002</v>
      </c>
      <c r="Z309" s="376">
        <v>66036.160000000003</v>
      </c>
      <c r="AA309" s="377">
        <v>1</v>
      </c>
      <c r="AB309" s="378">
        <v>0</v>
      </c>
      <c r="AC309" s="378">
        <v>0</v>
      </c>
      <c r="AD309" s="378">
        <v>66036.160000000003</v>
      </c>
      <c r="AE309" s="378">
        <v>0</v>
      </c>
      <c r="AF309" s="376">
        <v>0</v>
      </c>
      <c r="AG309" s="376">
        <v>0</v>
      </c>
      <c r="AH309" s="376"/>
      <c r="AI309" s="376">
        <v>0</v>
      </c>
      <c r="AJ309" s="376">
        <v>0</v>
      </c>
      <c r="AK309" s="376">
        <v>0</v>
      </c>
      <c r="AL309" s="381" t="s">
        <v>4791</v>
      </c>
    </row>
    <row r="310" spans="2:38">
      <c r="B310" s="374" t="s">
        <v>4356</v>
      </c>
      <c r="C310" s="375" t="s">
        <v>4357</v>
      </c>
      <c r="D310" s="375" t="s">
        <v>2478</v>
      </c>
      <c r="E310" s="375" t="s">
        <v>4507</v>
      </c>
      <c r="F310" s="375" t="s">
        <v>4792</v>
      </c>
      <c r="G310" s="375" t="s">
        <v>1838</v>
      </c>
      <c r="H310" s="375" t="s">
        <v>3393</v>
      </c>
      <c r="I310" s="375" t="s">
        <v>3330</v>
      </c>
      <c r="J310" s="375" t="s">
        <v>4362</v>
      </c>
      <c r="K310" s="375" t="s">
        <v>4363</v>
      </c>
      <c r="L310" s="375" t="s">
        <v>3332</v>
      </c>
      <c r="M310" s="376">
        <v>104508.576</v>
      </c>
      <c r="N310" s="376">
        <v>0</v>
      </c>
      <c r="O310" s="376">
        <v>0</v>
      </c>
      <c r="P310" s="376">
        <v>104508.576</v>
      </c>
      <c r="Q310" s="376">
        <v>0</v>
      </c>
      <c r="R310" s="376">
        <v>0</v>
      </c>
      <c r="S310" s="376">
        <v>0</v>
      </c>
      <c r="T310" s="376">
        <v>0</v>
      </c>
      <c r="U310" s="376">
        <v>0</v>
      </c>
      <c r="V310" s="376">
        <v>0</v>
      </c>
      <c r="W310" s="376">
        <v>0</v>
      </c>
      <c r="X310" s="376">
        <v>0</v>
      </c>
      <c r="Y310" s="376">
        <v>104508.576</v>
      </c>
      <c r="Z310" s="376">
        <v>107721.486</v>
      </c>
      <c r="AA310" s="377">
        <v>1</v>
      </c>
      <c r="AB310" s="378">
        <v>0</v>
      </c>
      <c r="AC310" s="378">
        <v>0</v>
      </c>
      <c r="AD310" s="378">
        <v>107721.486</v>
      </c>
      <c r="AE310" s="378">
        <v>0</v>
      </c>
      <c r="AF310" s="376">
        <v>0</v>
      </c>
      <c r="AG310" s="376">
        <v>0</v>
      </c>
      <c r="AH310" s="376"/>
      <c r="AI310" s="376">
        <v>0</v>
      </c>
      <c r="AJ310" s="376">
        <v>0</v>
      </c>
      <c r="AK310" s="376">
        <v>0</v>
      </c>
      <c r="AL310" s="381" t="s">
        <v>4793</v>
      </c>
    </row>
    <row r="311" spans="2:38">
      <c r="B311" s="374" t="s">
        <v>4356</v>
      </c>
      <c r="C311" s="375" t="s">
        <v>4357</v>
      </c>
      <c r="D311" s="375" t="s">
        <v>2478</v>
      </c>
      <c r="E311" s="375" t="s">
        <v>4507</v>
      </c>
      <c r="F311" s="375" t="s">
        <v>4794</v>
      </c>
      <c r="G311" s="375" t="s">
        <v>1843</v>
      </c>
      <c r="H311" s="375" t="s">
        <v>3398</v>
      </c>
      <c r="I311" s="375" t="s">
        <v>3330</v>
      </c>
      <c r="J311" s="375" t="s">
        <v>4362</v>
      </c>
      <c r="K311" s="375" t="s">
        <v>4363</v>
      </c>
      <c r="L311" s="375" t="s">
        <v>3332</v>
      </c>
      <c r="M311" s="376">
        <v>54056.160000000003</v>
      </c>
      <c r="N311" s="376">
        <v>0</v>
      </c>
      <c r="O311" s="376">
        <v>0</v>
      </c>
      <c r="P311" s="376">
        <v>54056.160000000003</v>
      </c>
      <c r="Q311" s="376">
        <v>0</v>
      </c>
      <c r="R311" s="376">
        <v>0</v>
      </c>
      <c r="S311" s="376">
        <v>0</v>
      </c>
      <c r="T311" s="376">
        <v>0</v>
      </c>
      <c r="U311" s="376">
        <v>0</v>
      </c>
      <c r="V311" s="376">
        <v>0</v>
      </c>
      <c r="W311" s="376">
        <v>0</v>
      </c>
      <c r="X311" s="376">
        <v>0</v>
      </c>
      <c r="Y311" s="376">
        <v>54056.160000000003</v>
      </c>
      <c r="Z311" s="376">
        <v>55718.01</v>
      </c>
      <c r="AA311" s="377">
        <v>1</v>
      </c>
      <c r="AB311" s="378">
        <v>0</v>
      </c>
      <c r="AC311" s="378">
        <v>0</v>
      </c>
      <c r="AD311" s="378">
        <v>55718.01</v>
      </c>
      <c r="AE311" s="378">
        <v>0</v>
      </c>
      <c r="AF311" s="376">
        <v>0</v>
      </c>
      <c r="AG311" s="376">
        <v>0</v>
      </c>
      <c r="AH311" s="376"/>
      <c r="AI311" s="376">
        <v>0</v>
      </c>
      <c r="AJ311" s="376">
        <v>0</v>
      </c>
      <c r="AK311" s="376">
        <v>0</v>
      </c>
      <c r="AL311" s="381" t="s">
        <v>4795</v>
      </c>
    </row>
    <row r="312" spans="2:38">
      <c r="B312" s="374" t="s">
        <v>4356</v>
      </c>
      <c r="C312" s="375" t="s">
        <v>4357</v>
      </c>
      <c r="D312" s="375" t="s">
        <v>2478</v>
      </c>
      <c r="E312" s="375" t="s">
        <v>4507</v>
      </c>
      <c r="F312" s="375" t="s">
        <v>4796</v>
      </c>
      <c r="G312" s="375" t="s">
        <v>1838</v>
      </c>
      <c r="H312" s="375" t="s">
        <v>3393</v>
      </c>
      <c r="I312" s="375" t="s">
        <v>3330</v>
      </c>
      <c r="J312" s="375" t="s">
        <v>4362</v>
      </c>
      <c r="K312" s="375" t="s">
        <v>4363</v>
      </c>
      <c r="L312" s="375" t="s">
        <v>3332</v>
      </c>
      <c r="M312" s="376">
        <v>6406.6559999999999</v>
      </c>
      <c r="N312" s="376">
        <v>0</v>
      </c>
      <c r="O312" s="376">
        <v>0</v>
      </c>
      <c r="P312" s="376">
        <v>6406.6559999999999</v>
      </c>
      <c r="Q312" s="376">
        <v>0</v>
      </c>
      <c r="R312" s="376">
        <v>0</v>
      </c>
      <c r="S312" s="376">
        <v>0</v>
      </c>
      <c r="T312" s="376">
        <v>0</v>
      </c>
      <c r="U312" s="376">
        <v>0</v>
      </c>
      <c r="V312" s="376">
        <v>0</v>
      </c>
      <c r="W312" s="376">
        <v>0</v>
      </c>
      <c r="X312" s="376">
        <v>0</v>
      </c>
      <c r="Y312" s="376">
        <v>6406.6559999999999</v>
      </c>
      <c r="Z312" s="376">
        <v>6603.616</v>
      </c>
      <c r="AA312" s="377">
        <v>1</v>
      </c>
      <c r="AB312" s="378">
        <v>0</v>
      </c>
      <c r="AC312" s="378">
        <v>0</v>
      </c>
      <c r="AD312" s="378">
        <v>6603.616</v>
      </c>
      <c r="AE312" s="378">
        <v>0</v>
      </c>
      <c r="AF312" s="376">
        <v>0</v>
      </c>
      <c r="AG312" s="376">
        <v>0</v>
      </c>
      <c r="AH312" s="376"/>
      <c r="AI312" s="376">
        <v>0</v>
      </c>
      <c r="AJ312" s="376">
        <v>0</v>
      </c>
      <c r="AK312" s="376">
        <v>0</v>
      </c>
      <c r="AL312" s="381" t="s">
        <v>4797</v>
      </c>
    </row>
    <row r="313" spans="2:38">
      <c r="B313" s="374" t="s">
        <v>4356</v>
      </c>
      <c r="C313" s="375" t="s">
        <v>4357</v>
      </c>
      <c r="D313" s="375" t="s">
        <v>2478</v>
      </c>
      <c r="E313" s="375" t="s">
        <v>4504</v>
      </c>
      <c r="F313" s="375" t="s">
        <v>4798</v>
      </c>
      <c r="G313" s="375" t="s">
        <v>1843</v>
      </c>
      <c r="H313" s="375" t="s">
        <v>3398</v>
      </c>
      <c r="I313" s="375" t="s">
        <v>3330</v>
      </c>
      <c r="J313" s="375" t="s">
        <v>4362</v>
      </c>
      <c r="K313" s="375" t="s">
        <v>4363</v>
      </c>
      <c r="L313" s="375" t="s">
        <v>3332</v>
      </c>
      <c r="M313" s="376">
        <v>74815.98</v>
      </c>
      <c r="N313" s="376">
        <v>0</v>
      </c>
      <c r="O313" s="376">
        <v>0</v>
      </c>
      <c r="P313" s="376">
        <v>74815.98</v>
      </c>
      <c r="Q313" s="376">
        <v>0</v>
      </c>
      <c r="R313" s="376">
        <v>0</v>
      </c>
      <c r="S313" s="376">
        <v>0</v>
      </c>
      <c r="T313" s="376">
        <v>0</v>
      </c>
      <c r="U313" s="376">
        <v>0</v>
      </c>
      <c r="V313" s="376">
        <v>0</v>
      </c>
      <c r="W313" s="376">
        <v>0</v>
      </c>
      <c r="X313" s="376">
        <v>0</v>
      </c>
      <c r="Y313" s="376">
        <v>74815.98</v>
      </c>
      <c r="Z313" s="376">
        <v>84608.83</v>
      </c>
      <c r="AA313" s="377">
        <v>1</v>
      </c>
      <c r="AB313" s="378">
        <v>0</v>
      </c>
      <c r="AC313" s="378">
        <v>0</v>
      </c>
      <c r="AD313" s="378">
        <v>84608.83</v>
      </c>
      <c r="AE313" s="378">
        <v>0</v>
      </c>
      <c r="AF313" s="376">
        <v>0</v>
      </c>
      <c r="AG313" s="376">
        <v>0</v>
      </c>
      <c r="AH313" s="376"/>
      <c r="AI313" s="376">
        <v>0</v>
      </c>
      <c r="AJ313" s="376">
        <v>0</v>
      </c>
      <c r="AK313" s="376">
        <v>0</v>
      </c>
      <c r="AL313" s="381" t="s">
        <v>4799</v>
      </c>
    </row>
    <row r="314" spans="2:38">
      <c r="B314" s="374" t="s">
        <v>4356</v>
      </c>
      <c r="C314" s="375" t="s">
        <v>4357</v>
      </c>
      <c r="D314" s="375" t="s">
        <v>2478</v>
      </c>
      <c r="E314" s="375" t="s">
        <v>4507</v>
      </c>
      <c r="F314" s="375" t="s">
        <v>4800</v>
      </c>
      <c r="G314" s="375" t="s">
        <v>1838</v>
      </c>
      <c r="H314" s="375" t="s">
        <v>3393</v>
      </c>
      <c r="I314" s="375" t="s">
        <v>3330</v>
      </c>
      <c r="J314" s="375" t="s">
        <v>4362</v>
      </c>
      <c r="K314" s="375" t="s">
        <v>4363</v>
      </c>
      <c r="L314" s="375" t="s">
        <v>3332</v>
      </c>
      <c r="M314" s="376">
        <v>74076.960000000006</v>
      </c>
      <c r="N314" s="376">
        <v>0</v>
      </c>
      <c r="O314" s="376">
        <v>0</v>
      </c>
      <c r="P314" s="376">
        <v>74076.960000000006</v>
      </c>
      <c r="Q314" s="376">
        <v>0</v>
      </c>
      <c r="R314" s="376">
        <v>0</v>
      </c>
      <c r="S314" s="376">
        <v>0</v>
      </c>
      <c r="T314" s="376">
        <v>0</v>
      </c>
      <c r="U314" s="376">
        <v>0</v>
      </c>
      <c r="V314" s="376">
        <v>0</v>
      </c>
      <c r="W314" s="376">
        <v>0</v>
      </c>
      <c r="X314" s="376">
        <v>0</v>
      </c>
      <c r="Y314" s="376">
        <v>74076.960000000006</v>
      </c>
      <c r="Z314" s="376">
        <v>76354.31</v>
      </c>
      <c r="AA314" s="377">
        <v>1</v>
      </c>
      <c r="AB314" s="378">
        <v>0</v>
      </c>
      <c r="AC314" s="378">
        <v>0</v>
      </c>
      <c r="AD314" s="378">
        <v>76354.31</v>
      </c>
      <c r="AE314" s="378">
        <v>0</v>
      </c>
      <c r="AF314" s="376">
        <v>0</v>
      </c>
      <c r="AG314" s="376">
        <v>0</v>
      </c>
      <c r="AH314" s="376"/>
      <c r="AI314" s="376">
        <v>0</v>
      </c>
      <c r="AJ314" s="376">
        <v>0</v>
      </c>
      <c r="AK314" s="376">
        <v>0</v>
      </c>
      <c r="AL314" s="381" t="s">
        <v>4801</v>
      </c>
    </row>
    <row r="315" spans="2:38">
      <c r="B315" s="374" t="s">
        <v>4356</v>
      </c>
      <c r="C315" s="375" t="s">
        <v>4357</v>
      </c>
      <c r="D315" s="375" t="s">
        <v>2478</v>
      </c>
      <c r="E315" s="375" t="s">
        <v>4504</v>
      </c>
      <c r="F315" s="375" t="s">
        <v>4802</v>
      </c>
      <c r="G315" s="375" t="s">
        <v>1843</v>
      </c>
      <c r="H315" s="375" t="s">
        <v>3398</v>
      </c>
      <c r="I315" s="375" t="s">
        <v>3330</v>
      </c>
      <c r="J315" s="375" t="s">
        <v>4362</v>
      </c>
      <c r="K315" s="375" t="s">
        <v>4363</v>
      </c>
      <c r="L315" s="375" t="s">
        <v>3332</v>
      </c>
      <c r="M315" s="376">
        <v>33758.43</v>
      </c>
      <c r="N315" s="376">
        <v>0</v>
      </c>
      <c r="O315" s="376">
        <v>0</v>
      </c>
      <c r="P315" s="376">
        <v>33758.43</v>
      </c>
      <c r="Q315" s="376">
        <v>0</v>
      </c>
      <c r="R315" s="376">
        <v>0</v>
      </c>
      <c r="S315" s="376">
        <v>0</v>
      </c>
      <c r="T315" s="376">
        <v>0</v>
      </c>
      <c r="U315" s="376">
        <v>0</v>
      </c>
      <c r="V315" s="376">
        <v>0</v>
      </c>
      <c r="W315" s="376">
        <v>0</v>
      </c>
      <c r="X315" s="376">
        <v>0</v>
      </c>
      <c r="Y315" s="376">
        <v>33758.43</v>
      </c>
      <c r="Z315" s="376">
        <v>38177.154999999999</v>
      </c>
      <c r="AA315" s="377">
        <v>1</v>
      </c>
      <c r="AB315" s="378">
        <v>0</v>
      </c>
      <c r="AC315" s="378">
        <v>0</v>
      </c>
      <c r="AD315" s="378">
        <v>38177.154999999999</v>
      </c>
      <c r="AE315" s="378">
        <v>0</v>
      </c>
      <c r="AF315" s="376">
        <v>0</v>
      </c>
      <c r="AG315" s="376">
        <v>0</v>
      </c>
      <c r="AH315" s="376"/>
      <c r="AI315" s="376">
        <v>0</v>
      </c>
      <c r="AJ315" s="376">
        <v>0</v>
      </c>
      <c r="AK315" s="376">
        <v>0</v>
      </c>
      <c r="AL315" s="381" t="s">
        <v>4803</v>
      </c>
    </row>
    <row r="316" spans="2:38">
      <c r="B316" s="374" t="s">
        <v>4356</v>
      </c>
      <c r="C316" s="375" t="s">
        <v>4357</v>
      </c>
      <c r="D316" s="375" t="s">
        <v>2478</v>
      </c>
      <c r="E316" s="375" t="s">
        <v>4364</v>
      </c>
      <c r="F316" s="375" t="s">
        <v>4804</v>
      </c>
      <c r="G316" s="375" t="s">
        <v>1843</v>
      </c>
      <c r="H316" s="375" t="s">
        <v>3398</v>
      </c>
      <c r="I316" s="375" t="s">
        <v>3330</v>
      </c>
      <c r="J316" s="375" t="s">
        <v>4362</v>
      </c>
      <c r="K316" s="375" t="s">
        <v>4363</v>
      </c>
      <c r="L316" s="375" t="s">
        <v>3332</v>
      </c>
      <c r="M316" s="376">
        <v>48721.919999999998</v>
      </c>
      <c r="N316" s="376">
        <v>0</v>
      </c>
      <c r="O316" s="376">
        <v>0</v>
      </c>
      <c r="P316" s="376">
        <v>48721.919999999998</v>
      </c>
      <c r="Q316" s="376">
        <v>0</v>
      </c>
      <c r="R316" s="376">
        <v>0</v>
      </c>
      <c r="S316" s="376">
        <v>0</v>
      </c>
      <c r="T316" s="376">
        <v>0</v>
      </c>
      <c r="U316" s="376">
        <v>0</v>
      </c>
      <c r="V316" s="376">
        <v>0</v>
      </c>
      <c r="W316" s="376">
        <v>0</v>
      </c>
      <c r="X316" s="376">
        <v>0</v>
      </c>
      <c r="Y316" s="376">
        <v>48721.919999999998</v>
      </c>
      <c r="Z316" s="376">
        <v>52828.928</v>
      </c>
      <c r="AA316" s="377">
        <v>1</v>
      </c>
      <c r="AB316" s="378">
        <v>0</v>
      </c>
      <c r="AC316" s="378">
        <v>0</v>
      </c>
      <c r="AD316" s="378">
        <v>52828.928</v>
      </c>
      <c r="AE316" s="378">
        <v>0</v>
      </c>
      <c r="AF316" s="376">
        <v>0</v>
      </c>
      <c r="AG316" s="376">
        <v>0</v>
      </c>
      <c r="AH316" s="376"/>
      <c r="AI316" s="376">
        <v>0</v>
      </c>
      <c r="AJ316" s="376">
        <v>0</v>
      </c>
      <c r="AK316" s="376">
        <v>0</v>
      </c>
      <c r="AL316" s="381" t="s">
        <v>4805</v>
      </c>
    </row>
    <row r="317" spans="2:38">
      <c r="B317" s="374" t="s">
        <v>4356</v>
      </c>
      <c r="C317" s="375" t="s">
        <v>4357</v>
      </c>
      <c r="D317" s="375" t="s">
        <v>2478</v>
      </c>
      <c r="E317" s="375" t="s">
        <v>4507</v>
      </c>
      <c r="F317" s="375" t="s">
        <v>4806</v>
      </c>
      <c r="G317" s="375" t="s">
        <v>1843</v>
      </c>
      <c r="H317" s="375" t="s">
        <v>3398</v>
      </c>
      <c r="I317" s="375" t="s">
        <v>3330</v>
      </c>
      <c r="J317" s="375" t="s">
        <v>4362</v>
      </c>
      <c r="K317" s="375" t="s">
        <v>4363</v>
      </c>
      <c r="L317" s="375" t="s">
        <v>3332</v>
      </c>
      <c r="M317" s="376">
        <v>62064.480000000003</v>
      </c>
      <c r="N317" s="376">
        <v>0</v>
      </c>
      <c r="O317" s="376">
        <v>0</v>
      </c>
      <c r="P317" s="376">
        <v>62064.480000000003</v>
      </c>
      <c r="Q317" s="376">
        <v>0</v>
      </c>
      <c r="R317" s="376">
        <v>0</v>
      </c>
      <c r="S317" s="376">
        <v>0</v>
      </c>
      <c r="T317" s="376">
        <v>0</v>
      </c>
      <c r="U317" s="376">
        <v>0</v>
      </c>
      <c r="V317" s="376">
        <v>0</v>
      </c>
      <c r="W317" s="376">
        <v>0</v>
      </c>
      <c r="X317" s="376">
        <v>0</v>
      </c>
      <c r="Y317" s="376">
        <v>62064.480000000003</v>
      </c>
      <c r="Z317" s="376">
        <v>63972.53</v>
      </c>
      <c r="AA317" s="377">
        <v>1</v>
      </c>
      <c r="AB317" s="378">
        <v>0</v>
      </c>
      <c r="AC317" s="378">
        <v>0</v>
      </c>
      <c r="AD317" s="378">
        <v>63972.53</v>
      </c>
      <c r="AE317" s="378">
        <v>0</v>
      </c>
      <c r="AF317" s="376">
        <v>0</v>
      </c>
      <c r="AG317" s="376">
        <v>0</v>
      </c>
      <c r="AH317" s="376"/>
      <c r="AI317" s="376">
        <v>0</v>
      </c>
      <c r="AJ317" s="376">
        <v>0</v>
      </c>
      <c r="AK317" s="376">
        <v>0</v>
      </c>
      <c r="AL317" s="381" t="s">
        <v>4807</v>
      </c>
    </row>
    <row r="318" spans="2:38">
      <c r="B318" s="374" t="s">
        <v>4356</v>
      </c>
      <c r="C318" s="375" t="s">
        <v>4357</v>
      </c>
      <c r="D318" s="375" t="s">
        <v>2478</v>
      </c>
      <c r="E318" s="375" t="s">
        <v>4387</v>
      </c>
      <c r="F318" s="375" t="s">
        <v>4808</v>
      </c>
      <c r="G318" s="375" t="s">
        <v>1843</v>
      </c>
      <c r="H318" s="375" t="s">
        <v>3398</v>
      </c>
      <c r="I318" s="375" t="s">
        <v>3330</v>
      </c>
      <c r="J318" s="375" t="s">
        <v>4362</v>
      </c>
      <c r="K318" s="375" t="s">
        <v>4363</v>
      </c>
      <c r="L318" s="375" t="s">
        <v>3332</v>
      </c>
      <c r="M318" s="376">
        <v>64657.21</v>
      </c>
      <c r="N318" s="376">
        <v>0</v>
      </c>
      <c r="O318" s="376">
        <v>0</v>
      </c>
      <c r="P318" s="376">
        <v>64657.21</v>
      </c>
      <c r="Q318" s="376">
        <v>0</v>
      </c>
      <c r="R318" s="376">
        <v>0</v>
      </c>
      <c r="S318" s="376">
        <v>0</v>
      </c>
      <c r="T318" s="376">
        <v>0</v>
      </c>
      <c r="U318" s="376">
        <v>0</v>
      </c>
      <c r="V318" s="376">
        <v>0</v>
      </c>
      <c r="W318" s="376">
        <v>0</v>
      </c>
      <c r="X318" s="376">
        <v>0</v>
      </c>
      <c r="Y318" s="376">
        <v>64657.21</v>
      </c>
      <c r="Z318" s="376">
        <v>67274.338000000003</v>
      </c>
      <c r="AA318" s="377">
        <v>1</v>
      </c>
      <c r="AB318" s="378">
        <v>0</v>
      </c>
      <c r="AC318" s="378">
        <v>0</v>
      </c>
      <c r="AD318" s="378">
        <v>67274.338000000003</v>
      </c>
      <c r="AE318" s="378">
        <v>0</v>
      </c>
      <c r="AF318" s="376">
        <v>0</v>
      </c>
      <c r="AG318" s="376">
        <v>0</v>
      </c>
      <c r="AH318" s="376"/>
      <c r="AI318" s="376">
        <v>0</v>
      </c>
      <c r="AJ318" s="376">
        <v>0</v>
      </c>
      <c r="AK318" s="376">
        <v>0</v>
      </c>
      <c r="AL318" s="381" t="s">
        <v>4809</v>
      </c>
    </row>
    <row r="319" spans="2:38">
      <c r="B319" s="374" t="s">
        <v>4356</v>
      </c>
      <c r="C319" s="375" t="s">
        <v>4357</v>
      </c>
      <c r="D319" s="375" t="s">
        <v>2478</v>
      </c>
      <c r="E319" s="375" t="s">
        <v>4504</v>
      </c>
      <c r="F319" s="375" t="s">
        <v>4810</v>
      </c>
      <c r="G319" s="375" t="s">
        <v>1843</v>
      </c>
      <c r="H319" s="375" t="s">
        <v>3398</v>
      </c>
      <c r="I319" s="375" t="s">
        <v>3330</v>
      </c>
      <c r="J319" s="375" t="s">
        <v>4362</v>
      </c>
      <c r="K319" s="375" t="s">
        <v>4363</v>
      </c>
      <c r="L319" s="375" t="s">
        <v>3332</v>
      </c>
      <c r="M319" s="376">
        <v>33758.43</v>
      </c>
      <c r="N319" s="376">
        <v>0</v>
      </c>
      <c r="O319" s="376">
        <v>0</v>
      </c>
      <c r="P319" s="376">
        <v>33758.43</v>
      </c>
      <c r="Q319" s="376">
        <v>0</v>
      </c>
      <c r="R319" s="376">
        <v>0</v>
      </c>
      <c r="S319" s="376">
        <v>0</v>
      </c>
      <c r="T319" s="376">
        <v>0</v>
      </c>
      <c r="U319" s="376">
        <v>0</v>
      </c>
      <c r="V319" s="376">
        <v>0</v>
      </c>
      <c r="W319" s="376">
        <v>0</v>
      </c>
      <c r="X319" s="376">
        <v>0</v>
      </c>
      <c r="Y319" s="376">
        <v>33758.43</v>
      </c>
      <c r="Z319" s="376">
        <v>38177.154999999999</v>
      </c>
      <c r="AA319" s="377">
        <v>1</v>
      </c>
      <c r="AB319" s="378">
        <v>0</v>
      </c>
      <c r="AC319" s="378">
        <v>0</v>
      </c>
      <c r="AD319" s="378">
        <v>38177.154999999999</v>
      </c>
      <c r="AE319" s="378">
        <v>0</v>
      </c>
      <c r="AF319" s="376">
        <v>0</v>
      </c>
      <c r="AG319" s="376">
        <v>0</v>
      </c>
      <c r="AH319" s="376"/>
      <c r="AI319" s="376">
        <v>0</v>
      </c>
      <c r="AJ319" s="376">
        <v>0</v>
      </c>
      <c r="AK319" s="376">
        <v>0</v>
      </c>
      <c r="AL319" s="381" t="s">
        <v>4811</v>
      </c>
    </row>
    <row r="320" spans="2:38">
      <c r="B320" s="374" t="s">
        <v>4356</v>
      </c>
      <c r="C320" s="375" t="s">
        <v>4357</v>
      </c>
      <c r="D320" s="375" t="s">
        <v>2478</v>
      </c>
      <c r="E320" s="375" t="s">
        <v>4377</v>
      </c>
      <c r="F320" s="375" t="s">
        <v>4812</v>
      </c>
      <c r="G320" s="375" t="s">
        <v>1843</v>
      </c>
      <c r="H320" s="375" t="s">
        <v>3398</v>
      </c>
      <c r="I320" s="375" t="s">
        <v>3330</v>
      </c>
      <c r="J320" s="375" t="s">
        <v>4362</v>
      </c>
      <c r="K320" s="375" t="s">
        <v>4363</v>
      </c>
      <c r="L320" s="375" t="s">
        <v>3332</v>
      </c>
      <c r="M320" s="376">
        <v>65707.433999999994</v>
      </c>
      <c r="N320" s="376">
        <v>0</v>
      </c>
      <c r="O320" s="376">
        <v>0</v>
      </c>
      <c r="P320" s="376">
        <v>65707.433999999994</v>
      </c>
      <c r="Q320" s="376">
        <v>0</v>
      </c>
      <c r="R320" s="376">
        <v>0</v>
      </c>
      <c r="S320" s="376">
        <v>0</v>
      </c>
      <c r="T320" s="376">
        <v>0</v>
      </c>
      <c r="U320" s="376">
        <v>0</v>
      </c>
      <c r="V320" s="376">
        <v>0</v>
      </c>
      <c r="W320" s="376">
        <v>0</v>
      </c>
      <c r="X320" s="376">
        <v>0</v>
      </c>
      <c r="Y320" s="376">
        <v>65707.433999999994</v>
      </c>
      <c r="Z320" s="376">
        <v>70576.145999999993</v>
      </c>
      <c r="AA320" s="377">
        <v>1</v>
      </c>
      <c r="AB320" s="378">
        <v>0</v>
      </c>
      <c r="AC320" s="378">
        <v>0</v>
      </c>
      <c r="AD320" s="378">
        <v>70576.145999999993</v>
      </c>
      <c r="AE320" s="378">
        <v>0</v>
      </c>
      <c r="AF320" s="376">
        <v>0</v>
      </c>
      <c r="AG320" s="376">
        <v>0</v>
      </c>
      <c r="AH320" s="376"/>
      <c r="AI320" s="376">
        <v>0</v>
      </c>
      <c r="AJ320" s="376">
        <v>0</v>
      </c>
      <c r="AK320" s="376">
        <v>0</v>
      </c>
      <c r="AL320" s="381" t="s">
        <v>4813</v>
      </c>
    </row>
    <row r="321" spans="2:38">
      <c r="B321" s="374" t="s">
        <v>4356</v>
      </c>
      <c r="C321" s="375" t="s">
        <v>4357</v>
      </c>
      <c r="D321" s="375" t="s">
        <v>2478</v>
      </c>
      <c r="E321" s="375" t="s">
        <v>4377</v>
      </c>
      <c r="F321" s="375" t="s">
        <v>4814</v>
      </c>
      <c r="G321" s="375" t="s">
        <v>1843</v>
      </c>
      <c r="H321" s="375" t="s">
        <v>3398</v>
      </c>
      <c r="I321" s="375" t="s">
        <v>3330</v>
      </c>
      <c r="J321" s="375" t="s">
        <v>4362</v>
      </c>
      <c r="K321" s="375" t="s">
        <v>4363</v>
      </c>
      <c r="L321" s="375" t="s">
        <v>3332</v>
      </c>
      <c r="M321" s="376">
        <v>68781.466</v>
      </c>
      <c r="N321" s="376">
        <v>0</v>
      </c>
      <c r="O321" s="376">
        <v>0</v>
      </c>
      <c r="P321" s="376">
        <v>68781.466</v>
      </c>
      <c r="Q321" s="376">
        <v>0</v>
      </c>
      <c r="R321" s="376">
        <v>0</v>
      </c>
      <c r="S321" s="376">
        <v>0</v>
      </c>
      <c r="T321" s="376">
        <v>0</v>
      </c>
      <c r="U321" s="376">
        <v>0</v>
      </c>
      <c r="V321" s="376">
        <v>0</v>
      </c>
      <c r="W321" s="376">
        <v>0</v>
      </c>
      <c r="X321" s="376">
        <v>0</v>
      </c>
      <c r="Y321" s="376">
        <v>68781.466</v>
      </c>
      <c r="Z321" s="376">
        <v>73877.953999999998</v>
      </c>
      <c r="AA321" s="377">
        <v>1</v>
      </c>
      <c r="AB321" s="378">
        <v>0</v>
      </c>
      <c r="AC321" s="378">
        <v>0</v>
      </c>
      <c r="AD321" s="378">
        <v>73877.953999999998</v>
      </c>
      <c r="AE321" s="378">
        <v>0</v>
      </c>
      <c r="AF321" s="376">
        <v>0</v>
      </c>
      <c r="AG321" s="376">
        <v>0</v>
      </c>
      <c r="AH321" s="376"/>
      <c r="AI321" s="376">
        <v>0</v>
      </c>
      <c r="AJ321" s="376">
        <v>0</v>
      </c>
      <c r="AK321" s="376">
        <v>0</v>
      </c>
      <c r="AL321" s="381" t="s">
        <v>4815</v>
      </c>
    </row>
    <row r="322" spans="2:38">
      <c r="B322" s="374" t="s">
        <v>4356</v>
      </c>
      <c r="C322" s="375" t="s">
        <v>4357</v>
      </c>
      <c r="D322" s="375" t="s">
        <v>2478</v>
      </c>
      <c r="E322" s="375" t="s">
        <v>4599</v>
      </c>
      <c r="F322" s="375" t="s">
        <v>4816</v>
      </c>
      <c r="G322" s="375" t="s">
        <v>1843</v>
      </c>
      <c r="H322" s="375" t="s">
        <v>3398</v>
      </c>
      <c r="I322" s="375" t="s">
        <v>3330</v>
      </c>
      <c r="J322" s="375" t="s">
        <v>4362</v>
      </c>
      <c r="K322" s="375" t="s">
        <v>4363</v>
      </c>
      <c r="L322" s="375" t="s">
        <v>3332</v>
      </c>
      <c r="M322" s="376">
        <v>61627.38</v>
      </c>
      <c r="N322" s="376">
        <v>0</v>
      </c>
      <c r="O322" s="376">
        <v>0</v>
      </c>
      <c r="P322" s="376">
        <v>61627.38</v>
      </c>
      <c r="Q322" s="376">
        <v>0</v>
      </c>
      <c r="R322" s="376">
        <v>0</v>
      </c>
      <c r="S322" s="376">
        <v>0</v>
      </c>
      <c r="T322" s="376">
        <v>0</v>
      </c>
      <c r="U322" s="376">
        <v>0</v>
      </c>
      <c r="V322" s="376">
        <v>0</v>
      </c>
      <c r="W322" s="376">
        <v>0</v>
      </c>
      <c r="X322" s="376">
        <v>0</v>
      </c>
      <c r="Y322" s="376">
        <v>61627.38</v>
      </c>
      <c r="Z322" s="376">
        <v>63972.53</v>
      </c>
      <c r="AA322" s="377">
        <v>1</v>
      </c>
      <c r="AB322" s="378">
        <v>0</v>
      </c>
      <c r="AC322" s="378">
        <v>0</v>
      </c>
      <c r="AD322" s="378">
        <v>63972.53</v>
      </c>
      <c r="AE322" s="378">
        <v>0</v>
      </c>
      <c r="AF322" s="376">
        <v>0</v>
      </c>
      <c r="AG322" s="376">
        <v>0</v>
      </c>
      <c r="AH322" s="376"/>
      <c r="AI322" s="376">
        <v>0</v>
      </c>
      <c r="AJ322" s="376">
        <v>0</v>
      </c>
      <c r="AK322" s="376">
        <v>0</v>
      </c>
      <c r="AL322" s="381" t="s">
        <v>4817</v>
      </c>
    </row>
    <row r="323" spans="2:38">
      <c r="B323" s="374" t="s">
        <v>4356</v>
      </c>
      <c r="C323" s="375" t="s">
        <v>4357</v>
      </c>
      <c r="D323" s="375" t="s">
        <v>2478</v>
      </c>
      <c r="E323" s="375" t="s">
        <v>4364</v>
      </c>
      <c r="F323" s="375" t="s">
        <v>4818</v>
      </c>
      <c r="G323" s="375" t="s">
        <v>1843</v>
      </c>
      <c r="H323" s="375" t="s">
        <v>3398</v>
      </c>
      <c r="I323" s="375" t="s">
        <v>3330</v>
      </c>
      <c r="J323" s="375" t="s">
        <v>4362</v>
      </c>
      <c r="K323" s="375" t="s">
        <v>4363</v>
      </c>
      <c r="L323" s="375" t="s">
        <v>3332</v>
      </c>
      <c r="M323" s="376">
        <v>60902.400000000001</v>
      </c>
      <c r="N323" s="376">
        <v>0</v>
      </c>
      <c r="O323" s="376">
        <v>0</v>
      </c>
      <c r="P323" s="376">
        <v>60902.400000000001</v>
      </c>
      <c r="Q323" s="376">
        <v>0</v>
      </c>
      <c r="R323" s="376">
        <v>0</v>
      </c>
      <c r="S323" s="376">
        <v>0</v>
      </c>
      <c r="T323" s="376">
        <v>0</v>
      </c>
      <c r="U323" s="376">
        <v>0</v>
      </c>
      <c r="V323" s="376">
        <v>0</v>
      </c>
      <c r="W323" s="376">
        <v>0</v>
      </c>
      <c r="X323" s="376">
        <v>0</v>
      </c>
      <c r="Y323" s="376">
        <v>60902.400000000001</v>
      </c>
      <c r="Z323" s="376">
        <v>66036.160000000003</v>
      </c>
      <c r="AA323" s="377">
        <v>1</v>
      </c>
      <c r="AB323" s="378">
        <v>0</v>
      </c>
      <c r="AC323" s="378">
        <v>0</v>
      </c>
      <c r="AD323" s="378">
        <v>66036.160000000003</v>
      </c>
      <c r="AE323" s="378">
        <v>0</v>
      </c>
      <c r="AF323" s="376">
        <v>0</v>
      </c>
      <c r="AG323" s="376">
        <v>0</v>
      </c>
      <c r="AH323" s="376"/>
      <c r="AI323" s="376">
        <v>0</v>
      </c>
      <c r="AJ323" s="376">
        <v>0</v>
      </c>
      <c r="AK323" s="376">
        <v>0</v>
      </c>
      <c r="AL323" s="381" t="s">
        <v>4819</v>
      </c>
    </row>
    <row r="324" spans="2:38">
      <c r="B324" s="374" t="s">
        <v>4356</v>
      </c>
      <c r="C324" s="375" t="s">
        <v>4357</v>
      </c>
      <c r="D324" s="375" t="s">
        <v>2478</v>
      </c>
      <c r="E324" s="375" t="s">
        <v>4507</v>
      </c>
      <c r="F324" s="375" t="s">
        <v>4820</v>
      </c>
      <c r="G324" s="375" t="s">
        <v>1843</v>
      </c>
      <c r="H324" s="375" t="s">
        <v>3398</v>
      </c>
      <c r="I324" s="375" t="s">
        <v>3330</v>
      </c>
      <c r="J324" s="375" t="s">
        <v>4362</v>
      </c>
      <c r="K324" s="375" t="s">
        <v>4363</v>
      </c>
      <c r="L324" s="375" t="s">
        <v>3332</v>
      </c>
      <c r="M324" s="376">
        <v>76479.456000000006</v>
      </c>
      <c r="N324" s="376">
        <v>0</v>
      </c>
      <c r="O324" s="376">
        <v>0</v>
      </c>
      <c r="P324" s="376">
        <v>76479.456000000006</v>
      </c>
      <c r="Q324" s="376">
        <v>0</v>
      </c>
      <c r="R324" s="376">
        <v>0</v>
      </c>
      <c r="S324" s="376">
        <v>0</v>
      </c>
      <c r="T324" s="376">
        <v>0</v>
      </c>
      <c r="U324" s="376">
        <v>0</v>
      </c>
      <c r="V324" s="376">
        <v>0</v>
      </c>
      <c r="W324" s="376">
        <v>0</v>
      </c>
      <c r="X324" s="376">
        <v>0</v>
      </c>
      <c r="Y324" s="376">
        <v>76479.456000000006</v>
      </c>
      <c r="Z324" s="376">
        <v>78830.665999999997</v>
      </c>
      <c r="AA324" s="377">
        <v>1</v>
      </c>
      <c r="AB324" s="378">
        <v>0</v>
      </c>
      <c r="AC324" s="378">
        <v>0</v>
      </c>
      <c r="AD324" s="378">
        <v>78830.665999999997</v>
      </c>
      <c r="AE324" s="378">
        <v>0</v>
      </c>
      <c r="AF324" s="376">
        <v>0</v>
      </c>
      <c r="AG324" s="376">
        <v>0</v>
      </c>
      <c r="AH324" s="376"/>
      <c r="AI324" s="376">
        <v>0</v>
      </c>
      <c r="AJ324" s="376">
        <v>0</v>
      </c>
      <c r="AK324" s="376">
        <v>0</v>
      </c>
      <c r="AL324" s="381" t="s">
        <v>4821</v>
      </c>
    </row>
    <row r="325" spans="2:38">
      <c r="B325" s="374" t="s">
        <v>4356</v>
      </c>
      <c r="C325" s="375" t="s">
        <v>4357</v>
      </c>
      <c r="D325" s="375" t="s">
        <v>2478</v>
      </c>
      <c r="E325" s="375" t="s">
        <v>4409</v>
      </c>
      <c r="F325" s="375" t="s">
        <v>4822</v>
      </c>
      <c r="G325" s="375" t="s">
        <v>1838</v>
      </c>
      <c r="H325" s="375" t="s">
        <v>3393</v>
      </c>
      <c r="I325" s="375" t="s">
        <v>3330</v>
      </c>
      <c r="J325" s="375" t="s">
        <v>4362</v>
      </c>
      <c r="K325" s="375" t="s">
        <v>4363</v>
      </c>
      <c r="L325" s="375" t="s">
        <v>3332</v>
      </c>
      <c r="M325" s="376">
        <v>67363.796000000002</v>
      </c>
      <c r="N325" s="376">
        <v>0</v>
      </c>
      <c r="O325" s="376">
        <v>0</v>
      </c>
      <c r="P325" s="376">
        <v>67363.796000000002</v>
      </c>
      <c r="Q325" s="376">
        <v>0</v>
      </c>
      <c r="R325" s="376">
        <v>0</v>
      </c>
      <c r="S325" s="376">
        <v>0</v>
      </c>
      <c r="T325" s="376">
        <v>0</v>
      </c>
      <c r="U325" s="376">
        <v>0</v>
      </c>
      <c r="V325" s="376">
        <v>0</v>
      </c>
      <c r="W325" s="376">
        <v>0</v>
      </c>
      <c r="X325" s="376">
        <v>0</v>
      </c>
      <c r="Y325" s="376">
        <v>67363.796000000002</v>
      </c>
      <c r="Z325" s="376">
        <v>68512.516000000003</v>
      </c>
      <c r="AA325" s="377">
        <v>1</v>
      </c>
      <c r="AB325" s="378">
        <v>0</v>
      </c>
      <c r="AC325" s="378">
        <v>0</v>
      </c>
      <c r="AD325" s="378">
        <v>68512.516000000003</v>
      </c>
      <c r="AE325" s="378">
        <v>0</v>
      </c>
      <c r="AF325" s="376">
        <v>0</v>
      </c>
      <c r="AG325" s="376">
        <v>0</v>
      </c>
      <c r="AH325" s="376"/>
      <c r="AI325" s="376">
        <v>0</v>
      </c>
      <c r="AJ325" s="376">
        <v>0</v>
      </c>
      <c r="AK325" s="376">
        <v>0</v>
      </c>
      <c r="AL325" s="381" t="s">
        <v>4823</v>
      </c>
    </row>
    <row r="326" spans="2:38">
      <c r="B326" s="374" t="s">
        <v>4356</v>
      </c>
      <c r="C326" s="375" t="s">
        <v>4357</v>
      </c>
      <c r="D326" s="375" t="s">
        <v>2478</v>
      </c>
      <c r="E326" s="375" t="s">
        <v>4507</v>
      </c>
      <c r="F326" s="375" t="s">
        <v>4824</v>
      </c>
      <c r="G326" s="375" t="s">
        <v>1843</v>
      </c>
      <c r="H326" s="375" t="s">
        <v>3398</v>
      </c>
      <c r="I326" s="375" t="s">
        <v>3330</v>
      </c>
      <c r="J326" s="375" t="s">
        <v>4362</v>
      </c>
      <c r="K326" s="375" t="s">
        <v>4363</v>
      </c>
      <c r="L326" s="375" t="s">
        <v>3332</v>
      </c>
      <c r="M326" s="376">
        <v>65267.807999999997</v>
      </c>
      <c r="N326" s="376">
        <v>0</v>
      </c>
      <c r="O326" s="376">
        <v>0</v>
      </c>
      <c r="P326" s="376">
        <v>65267.807999999997</v>
      </c>
      <c r="Q326" s="376">
        <v>0</v>
      </c>
      <c r="R326" s="376">
        <v>0</v>
      </c>
      <c r="S326" s="376">
        <v>0</v>
      </c>
      <c r="T326" s="376">
        <v>0</v>
      </c>
      <c r="U326" s="376">
        <v>0</v>
      </c>
      <c r="V326" s="376">
        <v>0</v>
      </c>
      <c r="W326" s="376">
        <v>0</v>
      </c>
      <c r="X326" s="376">
        <v>0</v>
      </c>
      <c r="Y326" s="376">
        <v>65267.807999999997</v>
      </c>
      <c r="Z326" s="376">
        <v>67274.338000000003</v>
      </c>
      <c r="AA326" s="377">
        <v>1</v>
      </c>
      <c r="AB326" s="378">
        <v>0</v>
      </c>
      <c r="AC326" s="378">
        <v>0</v>
      </c>
      <c r="AD326" s="378">
        <v>67274.338000000003</v>
      </c>
      <c r="AE326" s="378">
        <v>0</v>
      </c>
      <c r="AF326" s="376">
        <v>0</v>
      </c>
      <c r="AG326" s="376">
        <v>0</v>
      </c>
      <c r="AH326" s="376"/>
      <c r="AI326" s="376">
        <v>0</v>
      </c>
      <c r="AJ326" s="376">
        <v>0</v>
      </c>
      <c r="AK326" s="376">
        <v>0</v>
      </c>
      <c r="AL326" s="381" t="s">
        <v>4825</v>
      </c>
    </row>
    <row r="327" spans="2:38">
      <c r="B327" s="374" t="s">
        <v>4356</v>
      </c>
      <c r="C327" s="375" t="s">
        <v>4357</v>
      </c>
      <c r="D327" s="375" t="s">
        <v>2478</v>
      </c>
      <c r="E327" s="375" t="s">
        <v>4463</v>
      </c>
      <c r="F327" s="375" t="s">
        <v>4826</v>
      </c>
      <c r="G327" s="375" t="s">
        <v>397</v>
      </c>
      <c r="H327" s="375" t="s">
        <v>4530</v>
      </c>
      <c r="I327" s="375" t="s">
        <v>4370</v>
      </c>
      <c r="J327" s="375" t="s">
        <v>4362</v>
      </c>
      <c r="K327" s="375" t="s">
        <v>4363</v>
      </c>
      <c r="L327" s="375" t="s">
        <v>3332</v>
      </c>
      <c r="M327" s="376">
        <v>6480</v>
      </c>
      <c r="N327" s="376">
        <v>0</v>
      </c>
      <c r="O327" s="376">
        <v>0</v>
      </c>
      <c r="P327" s="376">
        <v>6480</v>
      </c>
      <c r="Q327" s="376">
        <v>0</v>
      </c>
      <c r="R327" s="376">
        <v>0</v>
      </c>
      <c r="S327" s="376">
        <v>0</v>
      </c>
      <c r="T327" s="376">
        <v>0</v>
      </c>
      <c r="U327" s="376">
        <v>0</v>
      </c>
      <c r="V327" s="376">
        <v>0</v>
      </c>
      <c r="W327" s="376">
        <v>0</v>
      </c>
      <c r="X327" s="376">
        <v>0</v>
      </c>
      <c r="Y327" s="376">
        <v>6480</v>
      </c>
      <c r="Z327" s="376">
        <v>6480</v>
      </c>
      <c r="AA327" s="377">
        <v>1</v>
      </c>
      <c r="AB327" s="378">
        <v>0</v>
      </c>
      <c r="AC327" s="378">
        <v>0</v>
      </c>
      <c r="AD327" s="378">
        <v>6480</v>
      </c>
      <c r="AE327" s="378">
        <v>0</v>
      </c>
      <c r="AF327" s="376">
        <v>0</v>
      </c>
      <c r="AG327" s="376">
        <v>0</v>
      </c>
      <c r="AH327" s="376"/>
      <c r="AI327" s="376">
        <v>0</v>
      </c>
      <c r="AJ327" s="376">
        <v>0</v>
      </c>
      <c r="AK327" s="376">
        <v>0</v>
      </c>
      <c r="AL327" s="381" t="s">
        <v>4827</v>
      </c>
    </row>
    <row r="328" spans="2:38">
      <c r="B328" s="374" t="s">
        <v>4356</v>
      </c>
      <c r="C328" s="375" t="s">
        <v>4357</v>
      </c>
      <c r="D328" s="375" t="s">
        <v>2478</v>
      </c>
      <c r="E328" s="375" t="s">
        <v>4409</v>
      </c>
      <c r="F328" s="375" t="s">
        <v>4828</v>
      </c>
      <c r="G328" s="375" t="s">
        <v>1838</v>
      </c>
      <c r="H328" s="375" t="s">
        <v>3393</v>
      </c>
      <c r="I328" s="375" t="s">
        <v>3330</v>
      </c>
      <c r="J328" s="375" t="s">
        <v>4362</v>
      </c>
      <c r="K328" s="375" t="s">
        <v>4363</v>
      </c>
      <c r="L328" s="375" t="s">
        <v>3332</v>
      </c>
      <c r="M328" s="376">
        <v>74465.400999999998</v>
      </c>
      <c r="N328" s="376">
        <v>0</v>
      </c>
      <c r="O328" s="376">
        <v>0</v>
      </c>
      <c r="P328" s="376">
        <v>74465.400999999998</v>
      </c>
      <c r="Q328" s="376">
        <v>0</v>
      </c>
      <c r="R328" s="376">
        <v>0</v>
      </c>
      <c r="S328" s="376">
        <v>0</v>
      </c>
      <c r="T328" s="376">
        <v>0</v>
      </c>
      <c r="U328" s="376">
        <v>0</v>
      </c>
      <c r="V328" s="376">
        <v>0</v>
      </c>
      <c r="W328" s="376">
        <v>0</v>
      </c>
      <c r="X328" s="376">
        <v>0</v>
      </c>
      <c r="Y328" s="376">
        <v>74465.400999999998</v>
      </c>
      <c r="Z328" s="376">
        <v>75735.221000000005</v>
      </c>
      <c r="AA328" s="377">
        <v>1</v>
      </c>
      <c r="AB328" s="378">
        <v>0</v>
      </c>
      <c r="AC328" s="378">
        <v>0</v>
      </c>
      <c r="AD328" s="378">
        <v>75735.221000000005</v>
      </c>
      <c r="AE328" s="378">
        <v>0</v>
      </c>
      <c r="AF328" s="376">
        <v>0</v>
      </c>
      <c r="AG328" s="376">
        <v>0</v>
      </c>
      <c r="AH328" s="376"/>
      <c r="AI328" s="376">
        <v>0</v>
      </c>
      <c r="AJ328" s="376">
        <v>0</v>
      </c>
      <c r="AK328" s="376">
        <v>0</v>
      </c>
      <c r="AL328" s="381" t="s">
        <v>4829</v>
      </c>
    </row>
    <row r="329" spans="2:38">
      <c r="B329" s="374" t="s">
        <v>4356</v>
      </c>
      <c r="C329" s="375" t="s">
        <v>4357</v>
      </c>
      <c r="D329" s="375" t="s">
        <v>2478</v>
      </c>
      <c r="E329" s="375" t="s">
        <v>4392</v>
      </c>
      <c r="F329" s="375" t="s">
        <v>4830</v>
      </c>
      <c r="G329" s="375" t="s">
        <v>1843</v>
      </c>
      <c r="H329" s="375" t="s">
        <v>3398</v>
      </c>
      <c r="I329" s="375" t="s">
        <v>3330</v>
      </c>
      <c r="J329" s="375" t="s">
        <v>4362</v>
      </c>
      <c r="K329" s="375" t="s">
        <v>4363</v>
      </c>
      <c r="L329" s="375" t="s">
        <v>3332</v>
      </c>
      <c r="M329" s="376">
        <v>24904.125</v>
      </c>
      <c r="N329" s="376">
        <v>0</v>
      </c>
      <c r="O329" s="376">
        <v>0</v>
      </c>
      <c r="P329" s="376">
        <v>24904.125</v>
      </c>
      <c r="Q329" s="376">
        <v>0</v>
      </c>
      <c r="R329" s="376">
        <v>0</v>
      </c>
      <c r="S329" s="376">
        <v>0</v>
      </c>
      <c r="T329" s="376">
        <v>0</v>
      </c>
      <c r="U329" s="376">
        <v>0</v>
      </c>
      <c r="V329" s="376">
        <v>0</v>
      </c>
      <c r="W329" s="376">
        <v>0</v>
      </c>
      <c r="X329" s="376">
        <v>0</v>
      </c>
      <c r="Y329" s="376">
        <v>24904.125</v>
      </c>
      <c r="Z329" s="376">
        <v>27859.005000000001</v>
      </c>
      <c r="AA329" s="377">
        <v>1</v>
      </c>
      <c r="AB329" s="378">
        <v>0</v>
      </c>
      <c r="AC329" s="378">
        <v>0</v>
      </c>
      <c r="AD329" s="378">
        <v>27859.005000000001</v>
      </c>
      <c r="AE329" s="378">
        <v>0</v>
      </c>
      <c r="AF329" s="376">
        <v>0</v>
      </c>
      <c r="AG329" s="376">
        <v>0</v>
      </c>
      <c r="AH329" s="376"/>
      <c r="AI329" s="376">
        <v>0</v>
      </c>
      <c r="AJ329" s="376">
        <v>0</v>
      </c>
      <c r="AK329" s="376">
        <v>0</v>
      </c>
      <c r="AL329" s="381" t="s">
        <v>4831</v>
      </c>
    </row>
    <row r="330" spans="2:38">
      <c r="B330" s="374" t="s">
        <v>4356</v>
      </c>
      <c r="C330" s="375" t="s">
        <v>4357</v>
      </c>
      <c r="D330" s="375" t="s">
        <v>2478</v>
      </c>
      <c r="E330" s="375" t="s">
        <v>4832</v>
      </c>
      <c r="F330" s="375" t="s">
        <v>4833</v>
      </c>
      <c r="G330" s="375" t="s">
        <v>1843</v>
      </c>
      <c r="H330" s="375" t="s">
        <v>3398</v>
      </c>
      <c r="I330" s="375" t="s">
        <v>3330</v>
      </c>
      <c r="J330" s="375" t="s">
        <v>4362</v>
      </c>
      <c r="K330" s="375" t="s">
        <v>4363</v>
      </c>
      <c r="L330" s="375" t="s">
        <v>3332</v>
      </c>
      <c r="M330" s="376">
        <v>101838.072</v>
      </c>
      <c r="N330" s="376">
        <v>0</v>
      </c>
      <c r="O330" s="376">
        <v>0</v>
      </c>
      <c r="P330" s="376">
        <v>101838.072</v>
      </c>
      <c r="Q330" s="376">
        <v>0</v>
      </c>
      <c r="R330" s="376">
        <v>0</v>
      </c>
      <c r="S330" s="376">
        <v>0</v>
      </c>
      <c r="T330" s="376">
        <v>0</v>
      </c>
      <c r="U330" s="376">
        <v>0</v>
      </c>
      <c r="V330" s="376">
        <v>0</v>
      </c>
      <c r="W330" s="376">
        <v>0</v>
      </c>
      <c r="X330" s="376">
        <v>0</v>
      </c>
      <c r="Y330" s="376">
        <v>101838.072</v>
      </c>
      <c r="Z330" s="376">
        <v>110197.842</v>
      </c>
      <c r="AA330" s="377">
        <v>1</v>
      </c>
      <c r="AB330" s="378">
        <v>0</v>
      </c>
      <c r="AC330" s="378">
        <v>0</v>
      </c>
      <c r="AD330" s="378">
        <v>110197.842</v>
      </c>
      <c r="AE330" s="378">
        <v>0</v>
      </c>
      <c r="AF330" s="376">
        <v>0</v>
      </c>
      <c r="AG330" s="376">
        <v>0</v>
      </c>
      <c r="AH330" s="376"/>
      <c r="AI330" s="376">
        <v>0</v>
      </c>
      <c r="AJ330" s="376">
        <v>0</v>
      </c>
      <c r="AK330" s="376">
        <v>0</v>
      </c>
      <c r="AL330" s="381" t="s">
        <v>4834</v>
      </c>
    </row>
    <row r="331" spans="2:38">
      <c r="B331" s="374" t="s">
        <v>4356</v>
      </c>
      <c r="C331" s="375" t="s">
        <v>4357</v>
      </c>
      <c r="D331" s="375" t="s">
        <v>2478</v>
      </c>
      <c r="E331" s="375" t="s">
        <v>2139</v>
      </c>
      <c r="F331" s="375" t="s">
        <v>2186</v>
      </c>
      <c r="G331" s="375" t="s">
        <v>1822</v>
      </c>
      <c r="H331" s="375" t="s">
        <v>3331</v>
      </c>
      <c r="I331" s="375" t="s">
        <v>3330</v>
      </c>
      <c r="J331" s="375" t="s">
        <v>4362</v>
      </c>
      <c r="K331" s="375" t="s">
        <v>4363</v>
      </c>
      <c r="L331" s="375" t="s">
        <v>3332</v>
      </c>
      <c r="M331" s="376">
        <v>22536.25</v>
      </c>
      <c r="N331" s="376">
        <v>0</v>
      </c>
      <c r="O331" s="376">
        <v>0</v>
      </c>
      <c r="P331" s="376">
        <v>22536.25</v>
      </c>
      <c r="Q331" s="376">
        <v>0</v>
      </c>
      <c r="R331" s="376">
        <v>0</v>
      </c>
      <c r="S331" s="376">
        <v>0</v>
      </c>
      <c r="T331" s="376">
        <v>0</v>
      </c>
      <c r="U331" s="376">
        <v>0</v>
      </c>
      <c r="V331" s="376">
        <v>0</v>
      </c>
      <c r="W331" s="376">
        <v>0</v>
      </c>
      <c r="X331" s="376">
        <v>0</v>
      </c>
      <c r="Y331" s="376">
        <v>22536.25</v>
      </c>
      <c r="Z331" s="376">
        <v>22699.93</v>
      </c>
      <c r="AA331" s="377">
        <v>1</v>
      </c>
      <c r="AB331" s="378">
        <v>0</v>
      </c>
      <c r="AC331" s="378">
        <v>0</v>
      </c>
      <c r="AD331" s="378">
        <v>22699.93</v>
      </c>
      <c r="AE331" s="378">
        <v>0</v>
      </c>
      <c r="AF331" s="376">
        <v>0</v>
      </c>
      <c r="AG331" s="376">
        <v>0</v>
      </c>
      <c r="AH331" s="376"/>
      <c r="AI331" s="376">
        <v>0</v>
      </c>
      <c r="AJ331" s="376">
        <v>0</v>
      </c>
      <c r="AK331" s="376">
        <v>0</v>
      </c>
      <c r="AL331" s="381" t="s">
        <v>2187</v>
      </c>
    </row>
    <row r="332" spans="2:38">
      <c r="B332" s="374" t="s">
        <v>4356</v>
      </c>
      <c r="C332" s="375" t="s">
        <v>4357</v>
      </c>
      <c r="D332" s="375" t="s">
        <v>2478</v>
      </c>
      <c r="E332" s="375" t="s">
        <v>4514</v>
      </c>
      <c r="F332" s="375" t="s">
        <v>4835</v>
      </c>
      <c r="G332" s="375" t="s">
        <v>1838</v>
      </c>
      <c r="H332" s="375" t="s">
        <v>3393</v>
      </c>
      <c r="I332" s="375" t="s">
        <v>3330</v>
      </c>
      <c r="J332" s="375" t="s">
        <v>4362</v>
      </c>
      <c r="K332" s="375" t="s">
        <v>4363</v>
      </c>
      <c r="L332" s="375" t="s">
        <v>3332</v>
      </c>
      <c r="M332" s="376">
        <v>67184.516000000003</v>
      </c>
      <c r="N332" s="376">
        <v>0</v>
      </c>
      <c r="O332" s="376">
        <v>0</v>
      </c>
      <c r="P332" s="376">
        <v>67184.516000000003</v>
      </c>
      <c r="Q332" s="376">
        <v>0</v>
      </c>
      <c r="R332" s="376">
        <v>0</v>
      </c>
      <c r="S332" s="376">
        <v>0</v>
      </c>
      <c r="T332" s="376">
        <v>0</v>
      </c>
      <c r="U332" s="376">
        <v>0</v>
      </c>
      <c r="V332" s="376">
        <v>0</v>
      </c>
      <c r="W332" s="376">
        <v>0</v>
      </c>
      <c r="X332" s="376">
        <v>0</v>
      </c>
      <c r="Y332" s="376">
        <v>67184.516000000003</v>
      </c>
      <c r="Z332" s="376">
        <v>68512.516000000003</v>
      </c>
      <c r="AA332" s="377">
        <v>1</v>
      </c>
      <c r="AB332" s="378">
        <v>0</v>
      </c>
      <c r="AC332" s="378">
        <v>0</v>
      </c>
      <c r="AD332" s="378">
        <v>68512.516000000003</v>
      </c>
      <c r="AE332" s="378">
        <v>0</v>
      </c>
      <c r="AF332" s="376">
        <v>0</v>
      </c>
      <c r="AG332" s="376">
        <v>0</v>
      </c>
      <c r="AH332" s="376"/>
      <c r="AI332" s="376">
        <v>0</v>
      </c>
      <c r="AJ332" s="376">
        <v>0</v>
      </c>
      <c r="AK332" s="376">
        <v>0</v>
      </c>
      <c r="AL332" s="381" t="s">
        <v>4836</v>
      </c>
    </row>
    <row r="333" spans="2:38">
      <c r="B333" s="374" t="s">
        <v>4356</v>
      </c>
      <c r="C333" s="375" t="s">
        <v>4357</v>
      </c>
      <c r="D333" s="375" t="s">
        <v>2478</v>
      </c>
      <c r="E333" s="375" t="s">
        <v>1815</v>
      </c>
      <c r="F333" s="375" t="s">
        <v>1823</v>
      </c>
      <c r="G333" s="375" t="s">
        <v>1822</v>
      </c>
      <c r="H333" s="375" t="s">
        <v>3331</v>
      </c>
      <c r="I333" s="375" t="s">
        <v>3330</v>
      </c>
      <c r="J333" s="375" t="s">
        <v>4362</v>
      </c>
      <c r="K333" s="375" t="s">
        <v>4363</v>
      </c>
      <c r="L333" s="375" t="s">
        <v>3332</v>
      </c>
      <c r="M333" s="376">
        <v>31037.55</v>
      </c>
      <c r="N333" s="376">
        <v>0</v>
      </c>
      <c r="O333" s="376">
        <v>0</v>
      </c>
      <c r="P333" s="376">
        <v>31037.55</v>
      </c>
      <c r="Q333" s="376">
        <v>0</v>
      </c>
      <c r="R333" s="376">
        <v>0</v>
      </c>
      <c r="S333" s="376">
        <v>0</v>
      </c>
      <c r="T333" s="376">
        <v>0</v>
      </c>
      <c r="U333" s="376">
        <v>0</v>
      </c>
      <c r="V333" s="376">
        <v>0</v>
      </c>
      <c r="W333" s="376">
        <v>0</v>
      </c>
      <c r="X333" s="376">
        <v>0</v>
      </c>
      <c r="Y333" s="376">
        <v>31037.55</v>
      </c>
      <c r="Z333" s="376">
        <v>30954.45</v>
      </c>
      <c r="AA333" s="377">
        <v>1</v>
      </c>
      <c r="AB333" s="378">
        <v>0</v>
      </c>
      <c r="AC333" s="378">
        <v>0</v>
      </c>
      <c r="AD333" s="378">
        <v>30954.45</v>
      </c>
      <c r="AE333" s="378">
        <v>0</v>
      </c>
      <c r="AF333" s="376">
        <v>0</v>
      </c>
      <c r="AG333" s="376">
        <v>0</v>
      </c>
      <c r="AH333" s="376"/>
      <c r="AI333" s="376">
        <v>0</v>
      </c>
      <c r="AJ333" s="376">
        <v>0</v>
      </c>
      <c r="AK333" s="376">
        <v>0</v>
      </c>
      <c r="AL333" s="381" t="s">
        <v>1824</v>
      </c>
    </row>
    <row r="334" spans="2:38">
      <c r="B334" s="374" t="s">
        <v>4356</v>
      </c>
      <c r="C334" s="375" t="s">
        <v>4357</v>
      </c>
      <c r="D334" s="375" t="s">
        <v>2478</v>
      </c>
      <c r="E334" s="375" t="s">
        <v>4575</v>
      </c>
      <c r="F334" s="375" t="s">
        <v>4837</v>
      </c>
      <c r="G334" s="375" t="s">
        <v>1822</v>
      </c>
      <c r="H334" s="375" t="s">
        <v>3331</v>
      </c>
      <c r="I334" s="375" t="s">
        <v>3330</v>
      </c>
      <c r="J334" s="375" t="s">
        <v>4362</v>
      </c>
      <c r="K334" s="375" t="s">
        <v>4363</v>
      </c>
      <c r="L334" s="375" t="s">
        <v>3332</v>
      </c>
      <c r="M334" s="376">
        <v>13566.495000000001</v>
      </c>
      <c r="N334" s="376">
        <v>0</v>
      </c>
      <c r="O334" s="376">
        <v>0</v>
      </c>
      <c r="P334" s="376">
        <v>13566.495000000001</v>
      </c>
      <c r="Q334" s="376">
        <v>0</v>
      </c>
      <c r="R334" s="376">
        <v>0</v>
      </c>
      <c r="S334" s="376">
        <v>0</v>
      </c>
      <c r="T334" s="376">
        <v>0</v>
      </c>
      <c r="U334" s="376">
        <v>0</v>
      </c>
      <c r="V334" s="376">
        <v>0</v>
      </c>
      <c r="W334" s="376">
        <v>0</v>
      </c>
      <c r="X334" s="376">
        <v>0</v>
      </c>
      <c r="Y334" s="376">
        <v>13566.495000000001</v>
      </c>
      <c r="Z334" s="376">
        <v>13826.321</v>
      </c>
      <c r="AA334" s="377">
        <v>1</v>
      </c>
      <c r="AB334" s="378">
        <v>0</v>
      </c>
      <c r="AC334" s="378">
        <v>0</v>
      </c>
      <c r="AD334" s="378">
        <v>13826.321</v>
      </c>
      <c r="AE334" s="378">
        <v>0</v>
      </c>
      <c r="AF334" s="376">
        <v>0</v>
      </c>
      <c r="AG334" s="376">
        <v>0</v>
      </c>
      <c r="AH334" s="376"/>
      <c r="AI334" s="376">
        <v>0</v>
      </c>
      <c r="AJ334" s="376">
        <v>0</v>
      </c>
      <c r="AK334" s="376">
        <v>0</v>
      </c>
      <c r="AL334" s="381" t="s">
        <v>4838</v>
      </c>
    </row>
    <row r="335" spans="2:38">
      <c r="B335" s="374" t="s">
        <v>4356</v>
      </c>
      <c r="C335" s="375" t="s">
        <v>4357</v>
      </c>
      <c r="D335" s="375" t="s">
        <v>2478</v>
      </c>
      <c r="E335" s="375" t="s">
        <v>4514</v>
      </c>
      <c r="F335" s="375" t="s">
        <v>4839</v>
      </c>
      <c r="G335" s="375" t="s">
        <v>1838</v>
      </c>
      <c r="H335" s="375" t="s">
        <v>3393</v>
      </c>
      <c r="I335" s="375" t="s">
        <v>3330</v>
      </c>
      <c r="J335" s="375" t="s">
        <v>4362</v>
      </c>
      <c r="K335" s="375" t="s">
        <v>4363</v>
      </c>
      <c r="L335" s="375" t="s">
        <v>3332</v>
      </c>
      <c r="M335" s="376">
        <v>74267.221000000005</v>
      </c>
      <c r="N335" s="376">
        <v>0</v>
      </c>
      <c r="O335" s="376">
        <v>0</v>
      </c>
      <c r="P335" s="376">
        <v>74267.221000000005</v>
      </c>
      <c r="Q335" s="376">
        <v>0</v>
      </c>
      <c r="R335" s="376">
        <v>0</v>
      </c>
      <c r="S335" s="376">
        <v>0</v>
      </c>
      <c r="T335" s="376">
        <v>0</v>
      </c>
      <c r="U335" s="376">
        <v>0</v>
      </c>
      <c r="V335" s="376">
        <v>0</v>
      </c>
      <c r="W335" s="376">
        <v>0</v>
      </c>
      <c r="X335" s="376">
        <v>0</v>
      </c>
      <c r="Y335" s="376">
        <v>74267.221000000005</v>
      </c>
      <c r="Z335" s="376">
        <v>75735.221000000005</v>
      </c>
      <c r="AA335" s="377">
        <v>1</v>
      </c>
      <c r="AB335" s="378">
        <v>0</v>
      </c>
      <c r="AC335" s="378">
        <v>0</v>
      </c>
      <c r="AD335" s="378">
        <v>75735.221000000005</v>
      </c>
      <c r="AE335" s="378">
        <v>0</v>
      </c>
      <c r="AF335" s="376">
        <v>0</v>
      </c>
      <c r="AG335" s="376">
        <v>0</v>
      </c>
      <c r="AH335" s="376"/>
      <c r="AI335" s="376">
        <v>0</v>
      </c>
      <c r="AJ335" s="376">
        <v>0</v>
      </c>
      <c r="AK335" s="376">
        <v>0</v>
      </c>
      <c r="AL335" s="381" t="s">
        <v>4840</v>
      </c>
    </row>
    <row r="336" spans="2:38">
      <c r="B336" s="374" t="s">
        <v>4356</v>
      </c>
      <c r="C336" s="375" t="s">
        <v>4366</v>
      </c>
      <c r="D336" s="375" t="s">
        <v>2478</v>
      </c>
      <c r="E336" s="375" t="s">
        <v>4465</v>
      </c>
      <c r="F336" s="375" t="s">
        <v>4841</v>
      </c>
      <c r="G336" s="375" t="s">
        <v>1843</v>
      </c>
      <c r="H336" s="375" t="s">
        <v>3398</v>
      </c>
      <c r="I336" s="375" t="s">
        <v>3330</v>
      </c>
      <c r="J336" s="375" t="s">
        <v>4362</v>
      </c>
      <c r="K336" s="375" t="s">
        <v>4363</v>
      </c>
      <c r="L336" s="375" t="s">
        <v>3332</v>
      </c>
      <c r="M336" s="376">
        <v>9000</v>
      </c>
      <c r="N336" s="376">
        <v>9000</v>
      </c>
      <c r="O336" s="376">
        <v>0</v>
      </c>
      <c r="P336" s="376"/>
      <c r="Q336" s="376">
        <v>0</v>
      </c>
      <c r="R336" s="376">
        <v>0</v>
      </c>
      <c r="S336" s="376">
        <v>0</v>
      </c>
      <c r="T336" s="376">
        <v>1440</v>
      </c>
      <c r="U336" s="376">
        <v>0</v>
      </c>
      <c r="V336" s="376">
        <v>0</v>
      </c>
      <c r="W336" s="376">
        <v>0</v>
      </c>
      <c r="X336" s="376">
        <v>0</v>
      </c>
      <c r="Y336" s="376">
        <v>10440</v>
      </c>
      <c r="Z336" s="376">
        <v>10440</v>
      </c>
      <c r="AA336" s="377">
        <v>1</v>
      </c>
      <c r="AB336" s="378">
        <v>9000</v>
      </c>
      <c r="AC336" s="378">
        <v>0</v>
      </c>
      <c r="AD336" s="378"/>
      <c r="AE336" s="378">
        <v>0</v>
      </c>
      <c r="AF336" s="376">
        <v>0</v>
      </c>
      <c r="AG336" s="376">
        <v>0</v>
      </c>
      <c r="AH336" s="376">
        <v>1440</v>
      </c>
      <c r="AI336" s="376">
        <v>0</v>
      </c>
      <c r="AJ336" s="376">
        <v>0</v>
      </c>
      <c r="AK336" s="376">
        <v>0</v>
      </c>
      <c r="AL336" s="381" t="s">
        <v>4842</v>
      </c>
    </row>
    <row r="337" spans="2:38">
      <c r="B337" s="374" t="s">
        <v>4356</v>
      </c>
      <c r="C337" s="375" t="s">
        <v>4357</v>
      </c>
      <c r="D337" s="375" t="s">
        <v>2478</v>
      </c>
      <c r="E337" s="375" t="s">
        <v>4392</v>
      </c>
      <c r="F337" s="375" t="s">
        <v>4843</v>
      </c>
      <c r="G337" s="375" t="s">
        <v>1843</v>
      </c>
      <c r="H337" s="375" t="s">
        <v>3398</v>
      </c>
      <c r="I337" s="375" t="s">
        <v>3330</v>
      </c>
      <c r="J337" s="375" t="s">
        <v>4362</v>
      </c>
      <c r="K337" s="375" t="s">
        <v>4363</v>
      </c>
      <c r="L337" s="375" t="s">
        <v>3332</v>
      </c>
      <c r="M337" s="376">
        <v>59032</v>
      </c>
      <c r="N337" s="376">
        <v>0</v>
      </c>
      <c r="O337" s="376">
        <v>0</v>
      </c>
      <c r="P337" s="376">
        <v>59032</v>
      </c>
      <c r="Q337" s="376">
        <v>0</v>
      </c>
      <c r="R337" s="376">
        <v>0</v>
      </c>
      <c r="S337" s="376">
        <v>0</v>
      </c>
      <c r="T337" s="376">
        <v>0</v>
      </c>
      <c r="U337" s="376">
        <v>0</v>
      </c>
      <c r="V337" s="376">
        <v>0</v>
      </c>
      <c r="W337" s="376">
        <v>0</v>
      </c>
      <c r="X337" s="376">
        <v>0</v>
      </c>
      <c r="Y337" s="376">
        <v>59032</v>
      </c>
      <c r="Z337" s="376">
        <v>66036.160000000003</v>
      </c>
      <c r="AA337" s="377">
        <v>1</v>
      </c>
      <c r="AB337" s="378">
        <v>0</v>
      </c>
      <c r="AC337" s="378">
        <v>0</v>
      </c>
      <c r="AD337" s="378">
        <v>66036.160000000003</v>
      </c>
      <c r="AE337" s="378">
        <v>0</v>
      </c>
      <c r="AF337" s="376">
        <v>0</v>
      </c>
      <c r="AG337" s="376">
        <v>0</v>
      </c>
      <c r="AH337" s="376"/>
      <c r="AI337" s="376">
        <v>0</v>
      </c>
      <c r="AJ337" s="376">
        <v>0</v>
      </c>
      <c r="AK337" s="376">
        <v>0</v>
      </c>
      <c r="AL337" s="381" t="s">
        <v>4844</v>
      </c>
    </row>
    <row r="338" spans="2:38">
      <c r="B338" s="374" t="s">
        <v>4356</v>
      </c>
      <c r="C338" s="375" t="s">
        <v>4357</v>
      </c>
      <c r="D338" s="375" t="s">
        <v>2478</v>
      </c>
      <c r="E338" s="375" t="s">
        <v>4364</v>
      </c>
      <c r="F338" s="375" t="s">
        <v>4845</v>
      </c>
      <c r="G338" s="375" t="s">
        <v>1843</v>
      </c>
      <c r="H338" s="375" t="s">
        <v>3398</v>
      </c>
      <c r="I338" s="375" t="s">
        <v>3330</v>
      </c>
      <c r="J338" s="375" t="s">
        <v>4362</v>
      </c>
      <c r="K338" s="375" t="s">
        <v>4363</v>
      </c>
      <c r="L338" s="375" t="s">
        <v>3332</v>
      </c>
      <c r="M338" s="376">
        <v>68515.199999999997</v>
      </c>
      <c r="N338" s="376">
        <v>0</v>
      </c>
      <c r="O338" s="376">
        <v>0</v>
      </c>
      <c r="P338" s="376">
        <v>68515.199999999997</v>
      </c>
      <c r="Q338" s="376">
        <v>0</v>
      </c>
      <c r="R338" s="376">
        <v>0</v>
      </c>
      <c r="S338" s="376">
        <v>0</v>
      </c>
      <c r="T338" s="376">
        <v>0</v>
      </c>
      <c r="U338" s="376">
        <v>0</v>
      </c>
      <c r="V338" s="376">
        <v>0</v>
      </c>
      <c r="W338" s="376">
        <v>0</v>
      </c>
      <c r="X338" s="376">
        <v>0</v>
      </c>
      <c r="Y338" s="376">
        <v>68515.199999999997</v>
      </c>
      <c r="Z338" s="376">
        <v>74290.679999999993</v>
      </c>
      <c r="AA338" s="377">
        <v>1</v>
      </c>
      <c r="AB338" s="378">
        <v>0</v>
      </c>
      <c r="AC338" s="378">
        <v>0</v>
      </c>
      <c r="AD338" s="378">
        <v>74290.679999999993</v>
      </c>
      <c r="AE338" s="378">
        <v>0</v>
      </c>
      <c r="AF338" s="376">
        <v>0</v>
      </c>
      <c r="AG338" s="376">
        <v>0</v>
      </c>
      <c r="AH338" s="376"/>
      <c r="AI338" s="376">
        <v>0</v>
      </c>
      <c r="AJ338" s="376">
        <v>0</v>
      </c>
      <c r="AK338" s="376">
        <v>0</v>
      </c>
      <c r="AL338" s="381" t="s">
        <v>4846</v>
      </c>
    </row>
    <row r="339" spans="2:38">
      <c r="B339" s="374" t="s">
        <v>4356</v>
      </c>
      <c r="C339" s="375" t="s">
        <v>4357</v>
      </c>
      <c r="D339" s="375" t="s">
        <v>2478</v>
      </c>
      <c r="E339" s="375" t="s">
        <v>4507</v>
      </c>
      <c r="F339" s="375" t="s">
        <v>4847</v>
      </c>
      <c r="G339" s="375" t="s">
        <v>1843</v>
      </c>
      <c r="H339" s="375" t="s">
        <v>3398</v>
      </c>
      <c r="I339" s="375" t="s">
        <v>3330</v>
      </c>
      <c r="J339" s="375" t="s">
        <v>4362</v>
      </c>
      <c r="K339" s="375" t="s">
        <v>4363</v>
      </c>
      <c r="L339" s="375" t="s">
        <v>3332</v>
      </c>
      <c r="M339" s="376">
        <v>62064.480000000003</v>
      </c>
      <c r="N339" s="376">
        <v>0</v>
      </c>
      <c r="O339" s="376">
        <v>0</v>
      </c>
      <c r="P339" s="376">
        <v>62064.480000000003</v>
      </c>
      <c r="Q339" s="376">
        <v>0</v>
      </c>
      <c r="R339" s="376">
        <v>0</v>
      </c>
      <c r="S339" s="376">
        <v>0</v>
      </c>
      <c r="T339" s="376">
        <v>0</v>
      </c>
      <c r="U339" s="376">
        <v>0</v>
      </c>
      <c r="V339" s="376">
        <v>0</v>
      </c>
      <c r="W339" s="376">
        <v>0</v>
      </c>
      <c r="X339" s="376">
        <v>0</v>
      </c>
      <c r="Y339" s="376">
        <v>62064.480000000003</v>
      </c>
      <c r="Z339" s="376">
        <v>63972.53</v>
      </c>
      <c r="AA339" s="377">
        <v>1</v>
      </c>
      <c r="AB339" s="378">
        <v>0</v>
      </c>
      <c r="AC339" s="378">
        <v>0</v>
      </c>
      <c r="AD339" s="378">
        <v>63972.53</v>
      </c>
      <c r="AE339" s="378">
        <v>0</v>
      </c>
      <c r="AF339" s="376">
        <v>0</v>
      </c>
      <c r="AG339" s="376">
        <v>0</v>
      </c>
      <c r="AH339" s="376"/>
      <c r="AI339" s="376">
        <v>0</v>
      </c>
      <c r="AJ339" s="376">
        <v>0</v>
      </c>
      <c r="AK339" s="376">
        <v>0</v>
      </c>
      <c r="AL339" s="381" t="s">
        <v>4848</v>
      </c>
    </row>
    <row r="340" spans="2:38">
      <c r="B340" s="374" t="s">
        <v>4356</v>
      </c>
      <c r="C340" s="375" t="s">
        <v>4357</v>
      </c>
      <c r="D340" s="375" t="s">
        <v>2478</v>
      </c>
      <c r="E340" s="375" t="s">
        <v>4359</v>
      </c>
      <c r="F340" s="375" t="s">
        <v>4849</v>
      </c>
      <c r="G340" s="375" t="s">
        <v>1843</v>
      </c>
      <c r="H340" s="375" t="s">
        <v>3398</v>
      </c>
      <c r="I340" s="375" t="s">
        <v>3330</v>
      </c>
      <c r="J340" s="375" t="s">
        <v>4362</v>
      </c>
      <c r="K340" s="375" t="s">
        <v>4363</v>
      </c>
      <c r="L340" s="375" t="s">
        <v>3332</v>
      </c>
      <c r="M340" s="376">
        <v>111119.769</v>
      </c>
      <c r="N340" s="376">
        <v>0</v>
      </c>
      <c r="O340" s="376">
        <v>0</v>
      </c>
      <c r="P340" s="376">
        <v>111119.769</v>
      </c>
      <c r="Q340" s="376">
        <v>0</v>
      </c>
      <c r="R340" s="376">
        <v>0</v>
      </c>
      <c r="S340" s="376">
        <v>0</v>
      </c>
      <c r="T340" s="376">
        <v>0</v>
      </c>
      <c r="U340" s="376">
        <v>0</v>
      </c>
      <c r="V340" s="376">
        <v>0</v>
      </c>
      <c r="W340" s="376">
        <v>0</v>
      </c>
      <c r="X340" s="376">
        <v>0</v>
      </c>
      <c r="Y340" s="376">
        <v>111119.769</v>
      </c>
      <c r="Z340" s="376">
        <v>116822.0943</v>
      </c>
      <c r="AA340" s="377">
        <v>1</v>
      </c>
      <c r="AB340" s="378">
        <v>0</v>
      </c>
      <c r="AC340" s="378">
        <v>0</v>
      </c>
      <c r="AD340" s="378">
        <v>116822.0943</v>
      </c>
      <c r="AE340" s="378">
        <v>0</v>
      </c>
      <c r="AF340" s="376">
        <v>0</v>
      </c>
      <c r="AG340" s="376">
        <v>0</v>
      </c>
      <c r="AH340" s="376"/>
      <c r="AI340" s="376">
        <v>0</v>
      </c>
      <c r="AJ340" s="376">
        <v>0</v>
      </c>
      <c r="AK340" s="376">
        <v>0</v>
      </c>
      <c r="AL340" s="381" t="s">
        <v>4850</v>
      </c>
    </row>
    <row r="341" spans="2:38">
      <c r="B341" s="374" t="s">
        <v>4356</v>
      </c>
      <c r="C341" s="375" t="s">
        <v>4357</v>
      </c>
      <c r="D341" s="375" t="s">
        <v>2478</v>
      </c>
      <c r="E341" s="375" t="s">
        <v>4851</v>
      </c>
      <c r="F341" s="375" t="s">
        <v>4852</v>
      </c>
      <c r="G341" s="375" t="s">
        <v>1843</v>
      </c>
      <c r="H341" s="375" t="s">
        <v>3398</v>
      </c>
      <c r="I341" s="375" t="s">
        <v>3330</v>
      </c>
      <c r="J341" s="375" t="s">
        <v>4362</v>
      </c>
      <c r="K341" s="375" t="s">
        <v>4363</v>
      </c>
      <c r="L341" s="375" t="s">
        <v>3332</v>
      </c>
      <c r="M341" s="376">
        <v>167469.48538599999</v>
      </c>
      <c r="N341" s="376">
        <v>0</v>
      </c>
      <c r="O341" s="376">
        <v>0</v>
      </c>
      <c r="P341" s="376">
        <v>167469.48538599999</v>
      </c>
      <c r="Q341" s="376">
        <v>0</v>
      </c>
      <c r="R341" s="376">
        <v>0</v>
      </c>
      <c r="S341" s="376">
        <v>0</v>
      </c>
      <c r="T341" s="376">
        <v>0</v>
      </c>
      <c r="U341" s="376">
        <v>0</v>
      </c>
      <c r="V341" s="376">
        <v>0</v>
      </c>
      <c r="W341" s="376">
        <v>0</v>
      </c>
      <c r="X341" s="376">
        <v>0</v>
      </c>
      <c r="Y341" s="376">
        <v>167469.48538599999</v>
      </c>
      <c r="Z341" s="376">
        <v>192395.939434</v>
      </c>
      <c r="AA341" s="377">
        <v>1</v>
      </c>
      <c r="AB341" s="378">
        <v>0</v>
      </c>
      <c r="AC341" s="378">
        <v>0</v>
      </c>
      <c r="AD341" s="378">
        <v>192395.939434</v>
      </c>
      <c r="AE341" s="378">
        <v>0</v>
      </c>
      <c r="AF341" s="376">
        <v>0</v>
      </c>
      <c r="AG341" s="376">
        <v>0</v>
      </c>
      <c r="AH341" s="376"/>
      <c r="AI341" s="376">
        <v>0</v>
      </c>
      <c r="AJ341" s="376">
        <v>0</v>
      </c>
      <c r="AK341" s="376">
        <v>0</v>
      </c>
      <c r="AL341" s="381" t="s">
        <v>4853</v>
      </c>
    </row>
    <row r="342" spans="2:38">
      <c r="B342" s="374" t="s">
        <v>4356</v>
      </c>
      <c r="C342" s="375" t="s">
        <v>4357</v>
      </c>
      <c r="D342" s="375" t="s">
        <v>2478</v>
      </c>
      <c r="E342" s="375" t="s">
        <v>4507</v>
      </c>
      <c r="F342" s="375" t="s">
        <v>4854</v>
      </c>
      <c r="G342" s="375" t="s">
        <v>1838</v>
      </c>
      <c r="H342" s="375" t="s">
        <v>3393</v>
      </c>
      <c r="I342" s="375" t="s">
        <v>3330</v>
      </c>
      <c r="J342" s="375" t="s">
        <v>4362</v>
      </c>
      <c r="K342" s="375" t="s">
        <v>4363</v>
      </c>
      <c r="L342" s="375" t="s">
        <v>3332</v>
      </c>
      <c r="M342" s="376">
        <v>102506.496</v>
      </c>
      <c r="N342" s="376">
        <v>0</v>
      </c>
      <c r="O342" s="376">
        <v>0</v>
      </c>
      <c r="P342" s="376">
        <v>102506.496</v>
      </c>
      <c r="Q342" s="376">
        <v>0</v>
      </c>
      <c r="R342" s="376">
        <v>0</v>
      </c>
      <c r="S342" s="376">
        <v>0</v>
      </c>
      <c r="T342" s="376">
        <v>0</v>
      </c>
      <c r="U342" s="376">
        <v>0</v>
      </c>
      <c r="V342" s="376">
        <v>0</v>
      </c>
      <c r="W342" s="376">
        <v>0</v>
      </c>
      <c r="X342" s="376">
        <v>0</v>
      </c>
      <c r="Y342" s="376">
        <v>102506.496</v>
      </c>
      <c r="Z342" s="376">
        <v>105657.856</v>
      </c>
      <c r="AA342" s="377">
        <v>1</v>
      </c>
      <c r="AB342" s="378">
        <v>0</v>
      </c>
      <c r="AC342" s="378">
        <v>0</v>
      </c>
      <c r="AD342" s="378">
        <v>105657.856</v>
      </c>
      <c r="AE342" s="378">
        <v>0</v>
      </c>
      <c r="AF342" s="376">
        <v>0</v>
      </c>
      <c r="AG342" s="376">
        <v>0</v>
      </c>
      <c r="AH342" s="376"/>
      <c r="AI342" s="376">
        <v>0</v>
      </c>
      <c r="AJ342" s="376">
        <v>0</v>
      </c>
      <c r="AK342" s="376">
        <v>0</v>
      </c>
      <c r="AL342" s="381" t="s">
        <v>4855</v>
      </c>
    </row>
    <row r="343" spans="2:38">
      <c r="B343" s="374" t="s">
        <v>4356</v>
      </c>
      <c r="C343" s="375" t="s">
        <v>4366</v>
      </c>
      <c r="D343" s="375" t="s">
        <v>2478</v>
      </c>
      <c r="E343" s="375" t="s">
        <v>1815</v>
      </c>
      <c r="F343" s="375" t="s">
        <v>1879</v>
      </c>
      <c r="G343" s="375" t="s">
        <v>417</v>
      </c>
      <c r="H343" s="375" t="s">
        <v>3442</v>
      </c>
      <c r="I343" s="375" t="s">
        <v>3330</v>
      </c>
      <c r="J343" s="375" t="s">
        <v>4362</v>
      </c>
      <c r="K343" s="375" t="s">
        <v>4363</v>
      </c>
      <c r="L343" s="375" t="s">
        <v>3332</v>
      </c>
      <c r="M343" s="376">
        <v>2200</v>
      </c>
      <c r="N343" s="376">
        <v>2200</v>
      </c>
      <c r="O343" s="376">
        <v>0</v>
      </c>
      <c r="P343" s="376"/>
      <c r="Q343" s="376">
        <v>0</v>
      </c>
      <c r="R343" s="376">
        <v>0</v>
      </c>
      <c r="S343" s="376">
        <v>0</v>
      </c>
      <c r="T343" s="376">
        <v>352</v>
      </c>
      <c r="U343" s="376">
        <v>0</v>
      </c>
      <c r="V343" s="376">
        <v>0</v>
      </c>
      <c r="W343" s="376">
        <v>0</v>
      </c>
      <c r="X343" s="376">
        <v>0</v>
      </c>
      <c r="Y343" s="376">
        <v>2552</v>
      </c>
      <c r="Z343" s="376">
        <v>2552</v>
      </c>
      <c r="AA343" s="377">
        <v>1</v>
      </c>
      <c r="AB343" s="378">
        <v>2200</v>
      </c>
      <c r="AC343" s="378">
        <v>0</v>
      </c>
      <c r="AD343" s="378"/>
      <c r="AE343" s="378">
        <v>0</v>
      </c>
      <c r="AF343" s="376">
        <v>0</v>
      </c>
      <c r="AG343" s="376">
        <v>0</v>
      </c>
      <c r="AH343" s="376">
        <v>352</v>
      </c>
      <c r="AI343" s="376">
        <v>0</v>
      </c>
      <c r="AJ343" s="376">
        <v>0</v>
      </c>
      <c r="AK343" s="376">
        <v>0</v>
      </c>
      <c r="AL343" s="381" t="s">
        <v>1880</v>
      </c>
    </row>
    <row r="344" spans="2:38">
      <c r="B344" s="374" t="s">
        <v>4356</v>
      </c>
      <c r="C344" s="375" t="s">
        <v>4357</v>
      </c>
      <c r="D344" s="375" t="s">
        <v>2478</v>
      </c>
      <c r="E344" s="375" t="s">
        <v>4631</v>
      </c>
      <c r="F344" s="375" t="s">
        <v>4856</v>
      </c>
      <c r="G344" s="375" t="s">
        <v>1843</v>
      </c>
      <c r="H344" s="375" t="s">
        <v>3398</v>
      </c>
      <c r="I344" s="375" t="s">
        <v>3330</v>
      </c>
      <c r="J344" s="375" t="s">
        <v>4362</v>
      </c>
      <c r="K344" s="375" t="s">
        <v>4363</v>
      </c>
      <c r="L344" s="375" t="s">
        <v>3332</v>
      </c>
      <c r="M344" s="376">
        <v>62941.440000000002</v>
      </c>
      <c r="N344" s="376">
        <v>0</v>
      </c>
      <c r="O344" s="376">
        <v>0</v>
      </c>
      <c r="P344" s="376">
        <v>62941.440000000002</v>
      </c>
      <c r="Q344" s="376">
        <v>0</v>
      </c>
      <c r="R344" s="376">
        <v>0</v>
      </c>
      <c r="S344" s="376">
        <v>0</v>
      </c>
      <c r="T344" s="376">
        <v>0</v>
      </c>
      <c r="U344" s="376">
        <v>0</v>
      </c>
      <c r="V344" s="376">
        <v>0</v>
      </c>
      <c r="W344" s="376">
        <v>0</v>
      </c>
      <c r="X344" s="376">
        <v>0</v>
      </c>
      <c r="Y344" s="376">
        <v>62941.440000000002</v>
      </c>
      <c r="Z344" s="376">
        <v>66036.160000000003</v>
      </c>
      <c r="AA344" s="377">
        <v>1</v>
      </c>
      <c r="AB344" s="378">
        <v>0</v>
      </c>
      <c r="AC344" s="378">
        <v>0</v>
      </c>
      <c r="AD344" s="378">
        <v>66036.160000000003</v>
      </c>
      <c r="AE344" s="378">
        <v>0</v>
      </c>
      <c r="AF344" s="376">
        <v>0</v>
      </c>
      <c r="AG344" s="376">
        <v>0</v>
      </c>
      <c r="AH344" s="376"/>
      <c r="AI344" s="376">
        <v>0</v>
      </c>
      <c r="AJ344" s="376">
        <v>0</v>
      </c>
      <c r="AK344" s="376">
        <v>0</v>
      </c>
      <c r="AL344" s="381" t="s">
        <v>4857</v>
      </c>
    </row>
    <row r="345" spans="2:38">
      <c r="B345" s="374" t="s">
        <v>4356</v>
      </c>
      <c r="C345" s="375" t="s">
        <v>4357</v>
      </c>
      <c r="D345" s="375" t="s">
        <v>2478</v>
      </c>
      <c r="E345" s="375" t="s">
        <v>4514</v>
      </c>
      <c r="F345" s="375" t="s">
        <v>4858</v>
      </c>
      <c r="G345" s="375" t="s">
        <v>1838</v>
      </c>
      <c r="H345" s="375" t="s">
        <v>3393</v>
      </c>
      <c r="I345" s="375" t="s">
        <v>3330</v>
      </c>
      <c r="J345" s="375" t="s">
        <v>4362</v>
      </c>
      <c r="K345" s="375" t="s">
        <v>4363</v>
      </c>
      <c r="L345" s="375" t="s">
        <v>3332</v>
      </c>
      <c r="M345" s="376">
        <v>95515.335999999996</v>
      </c>
      <c r="N345" s="376">
        <v>0</v>
      </c>
      <c r="O345" s="376">
        <v>0</v>
      </c>
      <c r="P345" s="376">
        <v>95515.335999999996</v>
      </c>
      <c r="Q345" s="376">
        <v>0</v>
      </c>
      <c r="R345" s="376">
        <v>0</v>
      </c>
      <c r="S345" s="376">
        <v>0</v>
      </c>
      <c r="T345" s="376">
        <v>0</v>
      </c>
      <c r="U345" s="376">
        <v>0</v>
      </c>
      <c r="V345" s="376">
        <v>0</v>
      </c>
      <c r="W345" s="376">
        <v>0</v>
      </c>
      <c r="X345" s="376">
        <v>0</v>
      </c>
      <c r="Y345" s="376">
        <v>95515.335999999996</v>
      </c>
      <c r="Z345" s="376">
        <v>97403.335999999996</v>
      </c>
      <c r="AA345" s="377">
        <v>1</v>
      </c>
      <c r="AB345" s="378">
        <v>0</v>
      </c>
      <c r="AC345" s="378">
        <v>0</v>
      </c>
      <c r="AD345" s="378">
        <v>97403.335999999996</v>
      </c>
      <c r="AE345" s="378">
        <v>0</v>
      </c>
      <c r="AF345" s="376">
        <v>0</v>
      </c>
      <c r="AG345" s="376">
        <v>0</v>
      </c>
      <c r="AH345" s="376"/>
      <c r="AI345" s="376">
        <v>0</v>
      </c>
      <c r="AJ345" s="376">
        <v>0</v>
      </c>
      <c r="AK345" s="376">
        <v>0</v>
      </c>
      <c r="AL345" s="381" t="s">
        <v>4859</v>
      </c>
    </row>
    <row r="346" spans="2:38">
      <c r="B346" s="374" t="s">
        <v>4356</v>
      </c>
      <c r="C346" s="375" t="s">
        <v>4357</v>
      </c>
      <c r="D346" s="375" t="s">
        <v>2478</v>
      </c>
      <c r="E346" s="375" t="s">
        <v>4631</v>
      </c>
      <c r="F346" s="375" t="s">
        <v>4860</v>
      </c>
      <c r="G346" s="375" t="s">
        <v>1843</v>
      </c>
      <c r="H346" s="375" t="s">
        <v>3398</v>
      </c>
      <c r="I346" s="375" t="s">
        <v>3330</v>
      </c>
      <c r="J346" s="375" t="s">
        <v>4362</v>
      </c>
      <c r="K346" s="375" t="s">
        <v>4363</v>
      </c>
      <c r="L346" s="375" t="s">
        <v>3332</v>
      </c>
      <c r="M346" s="376">
        <v>62941.440000000002</v>
      </c>
      <c r="N346" s="376">
        <v>0</v>
      </c>
      <c r="O346" s="376">
        <v>0</v>
      </c>
      <c r="P346" s="376">
        <v>62941.440000000002</v>
      </c>
      <c r="Q346" s="376">
        <v>0</v>
      </c>
      <c r="R346" s="376">
        <v>0</v>
      </c>
      <c r="S346" s="376">
        <v>0</v>
      </c>
      <c r="T346" s="376">
        <v>0</v>
      </c>
      <c r="U346" s="376">
        <v>0</v>
      </c>
      <c r="V346" s="376">
        <v>0</v>
      </c>
      <c r="W346" s="376">
        <v>0</v>
      </c>
      <c r="X346" s="376">
        <v>0</v>
      </c>
      <c r="Y346" s="376">
        <v>62941.440000000002</v>
      </c>
      <c r="Z346" s="376">
        <v>66036.160000000003</v>
      </c>
      <c r="AA346" s="377">
        <v>1</v>
      </c>
      <c r="AB346" s="378">
        <v>0</v>
      </c>
      <c r="AC346" s="378">
        <v>0</v>
      </c>
      <c r="AD346" s="378">
        <v>66036.160000000003</v>
      </c>
      <c r="AE346" s="378">
        <v>0</v>
      </c>
      <c r="AF346" s="376">
        <v>0</v>
      </c>
      <c r="AG346" s="376">
        <v>0</v>
      </c>
      <c r="AH346" s="376"/>
      <c r="AI346" s="376">
        <v>0</v>
      </c>
      <c r="AJ346" s="376">
        <v>0</v>
      </c>
      <c r="AK346" s="376">
        <v>0</v>
      </c>
      <c r="AL346" s="381" t="s">
        <v>4861</v>
      </c>
    </row>
    <row r="347" spans="2:38">
      <c r="B347" s="374" t="s">
        <v>4396</v>
      </c>
      <c r="C347" s="375" t="s">
        <v>4471</v>
      </c>
      <c r="D347" s="375" t="s">
        <v>2489</v>
      </c>
      <c r="E347" s="375" t="s">
        <v>4399</v>
      </c>
      <c r="F347" s="375" t="s">
        <v>4862</v>
      </c>
      <c r="G347" s="375" t="s">
        <v>4401</v>
      </c>
      <c r="H347" s="375" t="s">
        <v>4401</v>
      </c>
      <c r="I347" s="375"/>
      <c r="J347" s="375"/>
      <c r="K347" s="375"/>
      <c r="L347" s="375"/>
      <c r="M347" s="376">
        <v>13000</v>
      </c>
      <c r="N347" s="376">
        <v>0</v>
      </c>
      <c r="O347" s="376">
        <v>0</v>
      </c>
      <c r="P347" s="376">
        <v>0</v>
      </c>
      <c r="Q347" s="376">
        <v>0</v>
      </c>
      <c r="R347" s="376">
        <v>0</v>
      </c>
      <c r="S347" s="376">
        <v>13000</v>
      </c>
      <c r="T347" s="376">
        <v>0</v>
      </c>
      <c r="U347" s="376">
        <v>0</v>
      </c>
      <c r="V347" s="376">
        <v>0</v>
      </c>
      <c r="W347" s="376">
        <v>0</v>
      </c>
      <c r="X347" s="376">
        <v>0</v>
      </c>
      <c r="Y347" s="376">
        <v>13000</v>
      </c>
      <c r="Z347" s="376">
        <v>13000</v>
      </c>
      <c r="AA347" s="377">
        <v>1</v>
      </c>
      <c r="AB347" s="378">
        <v>0</v>
      </c>
      <c r="AC347" s="378">
        <v>0</v>
      </c>
      <c r="AD347" s="378">
        <v>0</v>
      </c>
      <c r="AE347" s="378">
        <v>0</v>
      </c>
      <c r="AF347" s="378">
        <v>0</v>
      </c>
      <c r="AG347" s="378">
        <v>0</v>
      </c>
      <c r="AH347" s="378">
        <v>0</v>
      </c>
      <c r="AI347" s="378">
        <v>0</v>
      </c>
      <c r="AJ347" s="378">
        <v>0</v>
      </c>
      <c r="AK347" s="378">
        <v>0</v>
      </c>
      <c r="AL347" s="381"/>
    </row>
    <row r="348" spans="2:38">
      <c r="B348" s="374" t="s">
        <v>4356</v>
      </c>
      <c r="C348" s="375" t="s">
        <v>4357</v>
      </c>
      <c r="D348" s="375" t="s">
        <v>2489</v>
      </c>
      <c r="E348" s="375" t="s">
        <v>4863</v>
      </c>
      <c r="F348" s="375" t="s">
        <v>4864</v>
      </c>
      <c r="G348" s="375" t="s">
        <v>2301</v>
      </c>
      <c r="H348" s="375" t="s">
        <v>4865</v>
      </c>
      <c r="I348" s="375" t="s">
        <v>3330</v>
      </c>
      <c r="J348" s="375" t="s">
        <v>4362</v>
      </c>
      <c r="K348" s="375" t="s">
        <v>4363</v>
      </c>
      <c r="L348" s="375" t="s">
        <v>3332</v>
      </c>
      <c r="M348" s="376">
        <v>69874.008000000002</v>
      </c>
      <c r="N348" s="376">
        <v>0</v>
      </c>
      <c r="O348" s="376">
        <v>0</v>
      </c>
      <c r="P348" s="376">
        <v>69874.008000000002</v>
      </c>
      <c r="Q348" s="376">
        <v>0</v>
      </c>
      <c r="R348" s="376">
        <v>0</v>
      </c>
      <c r="S348" s="376">
        <v>0</v>
      </c>
      <c r="T348" s="376">
        <v>0</v>
      </c>
      <c r="U348" s="376">
        <v>0</v>
      </c>
      <c r="V348" s="376">
        <v>0</v>
      </c>
      <c r="W348" s="376">
        <v>0</v>
      </c>
      <c r="X348" s="376">
        <v>0</v>
      </c>
      <c r="Y348" s="376">
        <v>69874.008000000002</v>
      </c>
      <c r="Z348" s="376">
        <v>70973.25</v>
      </c>
      <c r="AA348" s="377">
        <v>1</v>
      </c>
      <c r="AB348" s="378">
        <v>0</v>
      </c>
      <c r="AC348" s="378">
        <v>0</v>
      </c>
      <c r="AD348" s="378">
        <v>70973.25</v>
      </c>
      <c r="AE348" s="378">
        <v>0</v>
      </c>
      <c r="AF348" s="376">
        <v>0</v>
      </c>
      <c r="AG348" s="376">
        <v>0</v>
      </c>
      <c r="AH348" s="376"/>
      <c r="AI348" s="376">
        <v>0</v>
      </c>
      <c r="AJ348" s="376">
        <v>0</v>
      </c>
      <c r="AK348" s="376">
        <v>0</v>
      </c>
      <c r="AL348" s="381" t="s">
        <v>4866</v>
      </c>
    </row>
    <row r="349" spans="2:38">
      <c r="B349" s="374" t="s">
        <v>4356</v>
      </c>
      <c r="C349" s="375" t="s">
        <v>4366</v>
      </c>
      <c r="D349" s="375" t="s">
        <v>2498</v>
      </c>
      <c r="E349" s="375" t="s">
        <v>4575</v>
      </c>
      <c r="F349" s="375" t="s">
        <v>4867</v>
      </c>
      <c r="G349" s="375" t="s">
        <v>1825</v>
      </c>
      <c r="H349" s="375" t="s">
        <v>3366</v>
      </c>
      <c r="I349" s="375" t="s">
        <v>3330</v>
      </c>
      <c r="J349" s="375" t="s">
        <v>4362</v>
      </c>
      <c r="K349" s="375" t="s">
        <v>4363</v>
      </c>
      <c r="L349" s="375" t="s">
        <v>3332</v>
      </c>
      <c r="M349" s="376">
        <v>53800</v>
      </c>
      <c r="N349" s="376">
        <v>53800</v>
      </c>
      <c r="O349" s="376">
        <v>0</v>
      </c>
      <c r="P349" s="376"/>
      <c r="Q349" s="376">
        <v>0</v>
      </c>
      <c r="R349" s="376">
        <v>0</v>
      </c>
      <c r="S349" s="376">
        <v>0</v>
      </c>
      <c r="T349" s="376">
        <v>8608</v>
      </c>
      <c r="U349" s="376">
        <v>0</v>
      </c>
      <c r="V349" s="376">
        <v>0</v>
      </c>
      <c r="W349" s="376">
        <v>0</v>
      </c>
      <c r="X349" s="376">
        <v>0</v>
      </c>
      <c r="Y349" s="376">
        <v>62408</v>
      </c>
      <c r="Z349" s="376">
        <v>62408</v>
      </c>
      <c r="AA349" s="377">
        <v>1</v>
      </c>
      <c r="AB349" s="378">
        <v>53800</v>
      </c>
      <c r="AC349" s="378">
        <v>0</v>
      </c>
      <c r="AD349" s="378"/>
      <c r="AE349" s="378">
        <v>0</v>
      </c>
      <c r="AF349" s="376">
        <v>0</v>
      </c>
      <c r="AG349" s="376">
        <v>0</v>
      </c>
      <c r="AH349" s="376">
        <v>8608</v>
      </c>
      <c r="AI349" s="376">
        <v>0</v>
      </c>
      <c r="AJ349" s="376">
        <v>0</v>
      </c>
      <c r="AK349" s="376">
        <v>0</v>
      </c>
      <c r="AL349" s="381" t="s">
        <v>4868</v>
      </c>
    </row>
    <row r="350" spans="2:38">
      <c r="B350" s="374" t="s">
        <v>4356</v>
      </c>
      <c r="C350" s="375" t="s">
        <v>4366</v>
      </c>
      <c r="D350" s="375" t="s">
        <v>2498</v>
      </c>
      <c r="E350" s="375" t="s">
        <v>1961</v>
      </c>
      <c r="F350" s="375" t="s">
        <v>1984</v>
      </c>
      <c r="G350" s="375" t="s">
        <v>1833</v>
      </c>
      <c r="H350" s="375" t="s">
        <v>3338</v>
      </c>
      <c r="I350" s="375" t="s">
        <v>3330</v>
      </c>
      <c r="J350" s="375" t="s">
        <v>4362</v>
      </c>
      <c r="K350" s="375" t="s">
        <v>4363</v>
      </c>
      <c r="L350" s="375" t="s">
        <v>3332</v>
      </c>
      <c r="M350" s="376">
        <v>5500</v>
      </c>
      <c r="N350" s="376">
        <v>5500</v>
      </c>
      <c r="O350" s="376">
        <v>0</v>
      </c>
      <c r="P350" s="376"/>
      <c r="Q350" s="376">
        <v>0</v>
      </c>
      <c r="R350" s="376">
        <v>0</v>
      </c>
      <c r="S350" s="376">
        <v>0</v>
      </c>
      <c r="T350" s="376">
        <v>880</v>
      </c>
      <c r="U350" s="376">
        <v>0</v>
      </c>
      <c r="V350" s="376">
        <v>0</v>
      </c>
      <c r="W350" s="376">
        <v>0</v>
      </c>
      <c r="X350" s="376">
        <v>0</v>
      </c>
      <c r="Y350" s="376">
        <v>6380</v>
      </c>
      <c r="Z350" s="376">
        <v>6380</v>
      </c>
      <c r="AA350" s="377">
        <v>1</v>
      </c>
      <c r="AB350" s="378">
        <v>5500</v>
      </c>
      <c r="AC350" s="378">
        <v>0</v>
      </c>
      <c r="AD350" s="378"/>
      <c r="AE350" s="378">
        <v>0</v>
      </c>
      <c r="AF350" s="376">
        <v>0</v>
      </c>
      <c r="AG350" s="376">
        <v>0</v>
      </c>
      <c r="AH350" s="376">
        <v>880</v>
      </c>
      <c r="AI350" s="376">
        <v>0</v>
      </c>
      <c r="AJ350" s="376">
        <v>0</v>
      </c>
      <c r="AK350" s="376">
        <v>0</v>
      </c>
      <c r="AL350" s="381" t="s">
        <v>1985</v>
      </c>
    </row>
    <row r="351" spans="2:38">
      <c r="B351" s="374" t="s">
        <v>4356</v>
      </c>
      <c r="C351" s="375" t="s">
        <v>4366</v>
      </c>
      <c r="D351" s="375" t="s">
        <v>2498</v>
      </c>
      <c r="E351" s="375" t="s">
        <v>4456</v>
      </c>
      <c r="F351" s="375" t="s">
        <v>4869</v>
      </c>
      <c r="G351" s="375" t="s">
        <v>1825</v>
      </c>
      <c r="H351" s="375" t="s">
        <v>3366</v>
      </c>
      <c r="I351" s="375" t="s">
        <v>3330</v>
      </c>
      <c r="J351" s="375" t="s">
        <v>4362</v>
      </c>
      <c r="K351" s="375" t="s">
        <v>4363</v>
      </c>
      <c r="L351" s="375" t="s">
        <v>3332</v>
      </c>
      <c r="M351" s="376">
        <v>53800</v>
      </c>
      <c r="N351" s="376">
        <v>53800</v>
      </c>
      <c r="O351" s="376">
        <v>0</v>
      </c>
      <c r="P351" s="376"/>
      <c r="Q351" s="376">
        <v>0</v>
      </c>
      <c r="R351" s="376">
        <v>0</v>
      </c>
      <c r="S351" s="376">
        <v>0</v>
      </c>
      <c r="T351" s="376">
        <v>8608</v>
      </c>
      <c r="U351" s="376">
        <v>0</v>
      </c>
      <c r="V351" s="376">
        <v>0</v>
      </c>
      <c r="W351" s="376">
        <v>0</v>
      </c>
      <c r="X351" s="376">
        <v>0</v>
      </c>
      <c r="Y351" s="376">
        <v>62408</v>
      </c>
      <c r="Z351" s="376">
        <v>62408</v>
      </c>
      <c r="AA351" s="377">
        <v>1</v>
      </c>
      <c r="AB351" s="378">
        <v>53800</v>
      </c>
      <c r="AC351" s="378">
        <v>0</v>
      </c>
      <c r="AD351" s="378"/>
      <c r="AE351" s="378">
        <v>0</v>
      </c>
      <c r="AF351" s="376">
        <v>0</v>
      </c>
      <c r="AG351" s="376">
        <v>0</v>
      </c>
      <c r="AH351" s="376">
        <v>8608</v>
      </c>
      <c r="AI351" s="376">
        <v>0</v>
      </c>
      <c r="AJ351" s="376">
        <v>0</v>
      </c>
      <c r="AK351" s="376">
        <v>0</v>
      </c>
      <c r="AL351" s="381" t="s">
        <v>4870</v>
      </c>
    </row>
    <row r="352" spans="2:38">
      <c r="B352" s="374" t="s">
        <v>4396</v>
      </c>
      <c r="C352" s="375" t="s">
        <v>4765</v>
      </c>
      <c r="D352" s="375" t="s">
        <v>2498</v>
      </c>
      <c r="E352" s="375" t="s">
        <v>4399</v>
      </c>
      <c r="F352" s="375" t="s">
        <v>4871</v>
      </c>
      <c r="G352" s="375" t="s">
        <v>4401</v>
      </c>
      <c r="H352" s="375" t="s">
        <v>4401</v>
      </c>
      <c r="I352" s="375"/>
      <c r="J352" s="375"/>
      <c r="K352" s="375"/>
      <c r="L352" s="375"/>
      <c r="M352" s="376">
        <v>168.26</v>
      </c>
      <c r="N352" s="376">
        <v>0</v>
      </c>
      <c r="O352" s="376">
        <v>0</v>
      </c>
      <c r="P352" s="376">
        <v>0</v>
      </c>
      <c r="Q352" s="376">
        <v>0</v>
      </c>
      <c r="R352" s="376">
        <v>0</v>
      </c>
      <c r="S352" s="376">
        <v>168.26</v>
      </c>
      <c r="T352" s="376">
        <v>0</v>
      </c>
      <c r="U352" s="376">
        <v>0</v>
      </c>
      <c r="V352" s="376">
        <v>0</v>
      </c>
      <c r="W352" s="376">
        <v>0</v>
      </c>
      <c r="X352" s="376">
        <v>0</v>
      </c>
      <c r="Y352" s="376">
        <v>168.26</v>
      </c>
      <c r="Z352" s="376">
        <v>168.26</v>
      </c>
      <c r="AA352" s="377">
        <v>1</v>
      </c>
      <c r="AB352" s="378">
        <v>0</v>
      </c>
      <c r="AC352" s="378">
        <v>0</v>
      </c>
      <c r="AD352" s="378">
        <v>0</v>
      </c>
      <c r="AE352" s="378">
        <v>0</v>
      </c>
      <c r="AF352" s="376">
        <v>0</v>
      </c>
      <c r="AG352" s="376">
        <v>0</v>
      </c>
      <c r="AH352" s="376">
        <v>0</v>
      </c>
      <c r="AI352" s="376">
        <v>0</v>
      </c>
      <c r="AJ352" s="376">
        <v>0</v>
      </c>
      <c r="AK352" s="376">
        <v>0</v>
      </c>
      <c r="AL352" s="381"/>
    </row>
    <row r="353" spans="2:38">
      <c r="B353" s="374" t="s">
        <v>4356</v>
      </c>
      <c r="C353" s="375" t="s">
        <v>4366</v>
      </c>
      <c r="D353" s="375" t="s">
        <v>2498</v>
      </c>
      <c r="E353" s="375" t="s">
        <v>4438</v>
      </c>
      <c r="F353" s="375" t="s">
        <v>4872</v>
      </c>
      <c r="G353" s="375" t="s">
        <v>1825</v>
      </c>
      <c r="H353" s="375" t="s">
        <v>3366</v>
      </c>
      <c r="I353" s="375" t="s">
        <v>3330</v>
      </c>
      <c r="J353" s="375" t="s">
        <v>4362</v>
      </c>
      <c r="K353" s="375" t="s">
        <v>4363</v>
      </c>
      <c r="L353" s="375" t="s">
        <v>3332</v>
      </c>
      <c r="M353" s="376">
        <v>53800</v>
      </c>
      <c r="N353" s="376">
        <v>53800</v>
      </c>
      <c r="O353" s="376">
        <v>0</v>
      </c>
      <c r="P353" s="376"/>
      <c r="Q353" s="376">
        <v>0</v>
      </c>
      <c r="R353" s="376">
        <v>0</v>
      </c>
      <c r="S353" s="376">
        <v>0</v>
      </c>
      <c r="T353" s="376">
        <v>8608</v>
      </c>
      <c r="U353" s="376">
        <v>0</v>
      </c>
      <c r="V353" s="376">
        <v>0</v>
      </c>
      <c r="W353" s="376">
        <v>0</v>
      </c>
      <c r="X353" s="376">
        <v>0</v>
      </c>
      <c r="Y353" s="376">
        <v>62408</v>
      </c>
      <c r="Z353" s="376">
        <v>62408</v>
      </c>
      <c r="AA353" s="377">
        <v>1</v>
      </c>
      <c r="AB353" s="378">
        <v>53800</v>
      </c>
      <c r="AC353" s="378">
        <v>0</v>
      </c>
      <c r="AD353" s="378"/>
      <c r="AE353" s="378">
        <v>0</v>
      </c>
      <c r="AF353" s="376">
        <v>0</v>
      </c>
      <c r="AG353" s="376">
        <v>0</v>
      </c>
      <c r="AH353" s="376">
        <v>8608</v>
      </c>
      <c r="AI353" s="376">
        <v>0</v>
      </c>
      <c r="AJ353" s="376">
        <v>0</v>
      </c>
      <c r="AK353" s="376">
        <v>0</v>
      </c>
      <c r="AL353" s="381" t="s">
        <v>4873</v>
      </c>
    </row>
    <row r="354" spans="2:38">
      <c r="B354" s="374" t="s">
        <v>4356</v>
      </c>
      <c r="C354" s="375" t="s">
        <v>4366</v>
      </c>
      <c r="D354" s="375" t="s">
        <v>2498</v>
      </c>
      <c r="E354" s="375" t="s">
        <v>4575</v>
      </c>
      <c r="F354" s="375" t="s">
        <v>4874</v>
      </c>
      <c r="G354" s="375" t="s">
        <v>1825</v>
      </c>
      <c r="H354" s="375" t="s">
        <v>3366</v>
      </c>
      <c r="I354" s="375" t="s">
        <v>3330</v>
      </c>
      <c r="J354" s="375" t="s">
        <v>4362</v>
      </c>
      <c r="K354" s="375" t="s">
        <v>4363</v>
      </c>
      <c r="L354" s="375" t="s">
        <v>3332</v>
      </c>
      <c r="M354" s="376">
        <v>53800</v>
      </c>
      <c r="N354" s="376">
        <v>53800</v>
      </c>
      <c r="O354" s="376">
        <v>0</v>
      </c>
      <c r="P354" s="376"/>
      <c r="Q354" s="376">
        <v>0</v>
      </c>
      <c r="R354" s="376">
        <v>0</v>
      </c>
      <c r="S354" s="376">
        <v>0</v>
      </c>
      <c r="T354" s="376">
        <v>8608</v>
      </c>
      <c r="U354" s="376">
        <v>0</v>
      </c>
      <c r="V354" s="376">
        <v>0</v>
      </c>
      <c r="W354" s="376">
        <v>0</v>
      </c>
      <c r="X354" s="376">
        <v>0</v>
      </c>
      <c r="Y354" s="376">
        <v>62408</v>
      </c>
      <c r="Z354" s="376">
        <v>62408</v>
      </c>
      <c r="AA354" s="377">
        <v>1</v>
      </c>
      <c r="AB354" s="378">
        <v>53800</v>
      </c>
      <c r="AC354" s="378">
        <v>0</v>
      </c>
      <c r="AD354" s="378"/>
      <c r="AE354" s="378">
        <v>0</v>
      </c>
      <c r="AF354" s="376">
        <v>0</v>
      </c>
      <c r="AG354" s="376">
        <v>0</v>
      </c>
      <c r="AH354" s="376">
        <v>8608</v>
      </c>
      <c r="AI354" s="376">
        <v>0</v>
      </c>
      <c r="AJ354" s="376">
        <v>0</v>
      </c>
      <c r="AK354" s="376">
        <v>0</v>
      </c>
      <c r="AL354" s="381" t="s">
        <v>4875</v>
      </c>
    </row>
    <row r="355" spans="2:38">
      <c r="B355" s="374" t="s">
        <v>4356</v>
      </c>
      <c r="C355" s="375" t="s">
        <v>4366</v>
      </c>
      <c r="D355" s="375" t="s">
        <v>2498</v>
      </c>
      <c r="E355" s="375" t="s">
        <v>4456</v>
      </c>
      <c r="F355" s="375" t="s">
        <v>4876</v>
      </c>
      <c r="G355" s="375" t="s">
        <v>1825</v>
      </c>
      <c r="H355" s="375" t="s">
        <v>3366</v>
      </c>
      <c r="I355" s="375" t="s">
        <v>3330</v>
      </c>
      <c r="J355" s="375" t="s">
        <v>4362</v>
      </c>
      <c r="K355" s="375" t="s">
        <v>4363</v>
      </c>
      <c r="L355" s="375" t="s">
        <v>3332</v>
      </c>
      <c r="M355" s="376">
        <v>53800</v>
      </c>
      <c r="N355" s="376">
        <v>53800</v>
      </c>
      <c r="O355" s="376">
        <v>0</v>
      </c>
      <c r="P355" s="376"/>
      <c r="Q355" s="376">
        <v>0</v>
      </c>
      <c r="R355" s="376">
        <v>0</v>
      </c>
      <c r="S355" s="376">
        <v>0</v>
      </c>
      <c r="T355" s="376">
        <v>8608</v>
      </c>
      <c r="U355" s="376">
        <v>0</v>
      </c>
      <c r="V355" s="376">
        <v>0</v>
      </c>
      <c r="W355" s="376">
        <v>0</v>
      </c>
      <c r="X355" s="376">
        <v>0</v>
      </c>
      <c r="Y355" s="376">
        <v>62408</v>
      </c>
      <c r="Z355" s="376">
        <v>62408</v>
      </c>
      <c r="AA355" s="377">
        <v>1</v>
      </c>
      <c r="AB355" s="378">
        <v>53800</v>
      </c>
      <c r="AC355" s="378">
        <v>0</v>
      </c>
      <c r="AD355" s="378"/>
      <c r="AE355" s="378">
        <v>0</v>
      </c>
      <c r="AF355" s="376">
        <v>0</v>
      </c>
      <c r="AG355" s="376">
        <v>0</v>
      </c>
      <c r="AH355" s="376">
        <v>8608</v>
      </c>
      <c r="AI355" s="376">
        <v>0</v>
      </c>
      <c r="AJ355" s="376">
        <v>0</v>
      </c>
      <c r="AK355" s="376">
        <v>0</v>
      </c>
      <c r="AL355" s="381" t="s">
        <v>4877</v>
      </c>
    </row>
    <row r="356" spans="2:38">
      <c r="B356" s="374" t="s">
        <v>4356</v>
      </c>
      <c r="C356" s="375" t="s">
        <v>4366</v>
      </c>
      <c r="D356" s="375" t="s">
        <v>2498</v>
      </c>
      <c r="E356" s="375" t="s">
        <v>4528</v>
      </c>
      <c r="F356" s="375" t="s">
        <v>4878</v>
      </c>
      <c r="G356" s="375" t="s">
        <v>1825</v>
      </c>
      <c r="H356" s="375" t="s">
        <v>3366</v>
      </c>
      <c r="I356" s="375" t="s">
        <v>3330</v>
      </c>
      <c r="J356" s="375" t="s">
        <v>4362</v>
      </c>
      <c r="K356" s="375" t="s">
        <v>4363</v>
      </c>
      <c r="L356" s="375" t="s">
        <v>3332</v>
      </c>
      <c r="M356" s="376">
        <v>53800</v>
      </c>
      <c r="N356" s="376">
        <v>53800</v>
      </c>
      <c r="O356" s="376">
        <v>0</v>
      </c>
      <c r="P356" s="376"/>
      <c r="Q356" s="376">
        <v>0</v>
      </c>
      <c r="R356" s="376">
        <v>0</v>
      </c>
      <c r="S356" s="376">
        <v>0</v>
      </c>
      <c r="T356" s="376">
        <v>8608</v>
      </c>
      <c r="U356" s="376">
        <v>0</v>
      </c>
      <c r="V356" s="376">
        <v>0</v>
      </c>
      <c r="W356" s="376">
        <v>0</v>
      </c>
      <c r="X356" s="376">
        <v>0</v>
      </c>
      <c r="Y356" s="376">
        <v>62408</v>
      </c>
      <c r="Z356" s="376">
        <v>62408</v>
      </c>
      <c r="AA356" s="377">
        <v>1</v>
      </c>
      <c r="AB356" s="378">
        <v>53800</v>
      </c>
      <c r="AC356" s="378">
        <v>0</v>
      </c>
      <c r="AD356" s="378"/>
      <c r="AE356" s="378">
        <v>0</v>
      </c>
      <c r="AF356" s="376">
        <v>0</v>
      </c>
      <c r="AG356" s="376">
        <v>0</v>
      </c>
      <c r="AH356" s="376">
        <v>8608</v>
      </c>
      <c r="AI356" s="376">
        <v>0</v>
      </c>
      <c r="AJ356" s="376">
        <v>0</v>
      </c>
      <c r="AK356" s="376">
        <v>0</v>
      </c>
      <c r="AL356" s="381" t="s">
        <v>4879</v>
      </c>
    </row>
    <row r="357" spans="2:38">
      <c r="B357" s="374" t="s">
        <v>4356</v>
      </c>
      <c r="C357" s="375" t="s">
        <v>4366</v>
      </c>
      <c r="D357" s="375" t="s">
        <v>2498</v>
      </c>
      <c r="E357" s="375" t="s">
        <v>4456</v>
      </c>
      <c r="F357" s="375" t="s">
        <v>4880</v>
      </c>
      <c r="G357" s="375" t="s">
        <v>1825</v>
      </c>
      <c r="H357" s="375" t="s">
        <v>3366</v>
      </c>
      <c r="I357" s="375" t="s">
        <v>3330</v>
      </c>
      <c r="J357" s="375" t="s">
        <v>4362</v>
      </c>
      <c r="K357" s="375" t="s">
        <v>4363</v>
      </c>
      <c r="L357" s="375" t="s">
        <v>3332</v>
      </c>
      <c r="M357" s="376">
        <v>53800</v>
      </c>
      <c r="N357" s="376">
        <v>53800</v>
      </c>
      <c r="O357" s="376">
        <v>0</v>
      </c>
      <c r="P357" s="376"/>
      <c r="Q357" s="376">
        <v>0</v>
      </c>
      <c r="R357" s="376">
        <v>0</v>
      </c>
      <c r="S357" s="376">
        <v>0</v>
      </c>
      <c r="T357" s="376">
        <v>8608</v>
      </c>
      <c r="U357" s="376">
        <v>0</v>
      </c>
      <c r="V357" s="376">
        <v>0</v>
      </c>
      <c r="W357" s="376">
        <v>0</v>
      </c>
      <c r="X357" s="376">
        <v>0</v>
      </c>
      <c r="Y357" s="376">
        <v>62408</v>
      </c>
      <c r="Z357" s="376">
        <v>62408</v>
      </c>
      <c r="AA357" s="377">
        <v>1</v>
      </c>
      <c r="AB357" s="378">
        <v>53800</v>
      </c>
      <c r="AC357" s="378">
        <v>0</v>
      </c>
      <c r="AD357" s="378"/>
      <c r="AE357" s="378">
        <v>0</v>
      </c>
      <c r="AF357" s="376">
        <v>0</v>
      </c>
      <c r="AG357" s="376">
        <v>0</v>
      </c>
      <c r="AH357" s="376">
        <v>8608</v>
      </c>
      <c r="AI357" s="376">
        <v>0</v>
      </c>
      <c r="AJ357" s="376">
        <v>0</v>
      </c>
      <c r="AK357" s="376">
        <v>0</v>
      </c>
      <c r="AL357" s="381" t="s">
        <v>4881</v>
      </c>
    </row>
    <row r="358" spans="2:38">
      <c r="B358" s="374" t="s">
        <v>4356</v>
      </c>
      <c r="C358" s="375" t="s">
        <v>4366</v>
      </c>
      <c r="D358" s="375" t="s">
        <v>2498</v>
      </c>
      <c r="E358" s="375" t="s">
        <v>4425</v>
      </c>
      <c r="F358" s="375" t="s">
        <v>4882</v>
      </c>
      <c r="G358" s="375" t="s">
        <v>1825</v>
      </c>
      <c r="H358" s="375" t="s">
        <v>3366</v>
      </c>
      <c r="I358" s="375" t="s">
        <v>3330</v>
      </c>
      <c r="J358" s="375" t="s">
        <v>4362</v>
      </c>
      <c r="K358" s="375" t="s">
        <v>4363</v>
      </c>
      <c r="L358" s="375" t="s">
        <v>3332</v>
      </c>
      <c r="M358" s="376">
        <v>53800</v>
      </c>
      <c r="N358" s="376">
        <v>53800</v>
      </c>
      <c r="O358" s="376">
        <v>0</v>
      </c>
      <c r="P358" s="376"/>
      <c r="Q358" s="376">
        <v>0</v>
      </c>
      <c r="R358" s="376">
        <v>0</v>
      </c>
      <c r="S358" s="376">
        <v>0</v>
      </c>
      <c r="T358" s="376">
        <v>8608</v>
      </c>
      <c r="U358" s="376">
        <v>0</v>
      </c>
      <c r="V358" s="376">
        <v>0</v>
      </c>
      <c r="W358" s="376">
        <v>0</v>
      </c>
      <c r="X358" s="376">
        <v>0</v>
      </c>
      <c r="Y358" s="376">
        <v>62408</v>
      </c>
      <c r="Z358" s="376">
        <v>62408</v>
      </c>
      <c r="AA358" s="377">
        <v>1</v>
      </c>
      <c r="AB358" s="378">
        <v>53800</v>
      </c>
      <c r="AC358" s="378">
        <v>0</v>
      </c>
      <c r="AD358" s="378"/>
      <c r="AE358" s="378">
        <v>0</v>
      </c>
      <c r="AF358" s="376">
        <v>0</v>
      </c>
      <c r="AG358" s="376">
        <v>0</v>
      </c>
      <c r="AH358" s="376">
        <v>8608</v>
      </c>
      <c r="AI358" s="376">
        <v>0</v>
      </c>
      <c r="AJ358" s="376">
        <v>0</v>
      </c>
      <c r="AK358" s="376">
        <v>0</v>
      </c>
      <c r="AL358" s="381" t="s">
        <v>4883</v>
      </c>
    </row>
    <row r="359" spans="2:38">
      <c r="B359" s="374" t="s">
        <v>4356</v>
      </c>
      <c r="C359" s="375" t="s">
        <v>4366</v>
      </c>
      <c r="D359" s="375" t="s">
        <v>2498</v>
      </c>
      <c r="E359" s="375" t="s">
        <v>4377</v>
      </c>
      <c r="F359" s="375" t="s">
        <v>4884</v>
      </c>
      <c r="G359" s="375" t="s">
        <v>1825</v>
      </c>
      <c r="H359" s="375" t="s">
        <v>3366</v>
      </c>
      <c r="I359" s="375" t="s">
        <v>3330</v>
      </c>
      <c r="J359" s="375" t="s">
        <v>4362</v>
      </c>
      <c r="K359" s="375" t="s">
        <v>4363</v>
      </c>
      <c r="L359" s="375" t="s">
        <v>3332</v>
      </c>
      <c r="M359" s="376">
        <v>53800</v>
      </c>
      <c r="N359" s="376">
        <v>53800</v>
      </c>
      <c r="O359" s="376">
        <v>0</v>
      </c>
      <c r="P359" s="376"/>
      <c r="Q359" s="376">
        <v>0</v>
      </c>
      <c r="R359" s="376">
        <v>0</v>
      </c>
      <c r="S359" s="376">
        <v>0</v>
      </c>
      <c r="T359" s="376">
        <v>8608</v>
      </c>
      <c r="U359" s="376">
        <v>0</v>
      </c>
      <c r="V359" s="376">
        <v>0</v>
      </c>
      <c r="W359" s="376">
        <v>0</v>
      </c>
      <c r="X359" s="376">
        <v>0</v>
      </c>
      <c r="Y359" s="376">
        <v>62408</v>
      </c>
      <c r="Z359" s="376">
        <v>62408</v>
      </c>
      <c r="AA359" s="377">
        <v>1</v>
      </c>
      <c r="AB359" s="378">
        <v>53800</v>
      </c>
      <c r="AC359" s="378">
        <v>0</v>
      </c>
      <c r="AD359" s="378"/>
      <c r="AE359" s="378">
        <v>0</v>
      </c>
      <c r="AF359" s="376">
        <v>0</v>
      </c>
      <c r="AG359" s="376">
        <v>0</v>
      </c>
      <c r="AH359" s="376">
        <v>8608</v>
      </c>
      <c r="AI359" s="376">
        <v>0</v>
      </c>
      <c r="AJ359" s="376">
        <v>0</v>
      </c>
      <c r="AK359" s="376">
        <v>0</v>
      </c>
      <c r="AL359" s="381" t="s">
        <v>4885</v>
      </c>
    </row>
    <row r="360" spans="2:38">
      <c r="B360" s="374" t="s">
        <v>4356</v>
      </c>
      <c r="C360" s="375" t="s">
        <v>4366</v>
      </c>
      <c r="D360" s="375" t="s">
        <v>2498</v>
      </c>
      <c r="E360" s="375" t="s">
        <v>4487</v>
      </c>
      <c r="F360" s="375" t="s">
        <v>4886</v>
      </c>
      <c r="G360" s="375" t="s">
        <v>1825</v>
      </c>
      <c r="H360" s="375" t="s">
        <v>3366</v>
      </c>
      <c r="I360" s="375" t="s">
        <v>3330</v>
      </c>
      <c r="J360" s="375" t="s">
        <v>4362</v>
      </c>
      <c r="K360" s="375" t="s">
        <v>4363</v>
      </c>
      <c r="L360" s="375" t="s">
        <v>3332</v>
      </c>
      <c r="M360" s="376">
        <v>53800</v>
      </c>
      <c r="N360" s="376">
        <v>53800</v>
      </c>
      <c r="O360" s="376">
        <v>0</v>
      </c>
      <c r="P360" s="376"/>
      <c r="Q360" s="376">
        <v>0</v>
      </c>
      <c r="R360" s="376">
        <v>0</v>
      </c>
      <c r="S360" s="376">
        <v>0</v>
      </c>
      <c r="T360" s="376">
        <v>8608</v>
      </c>
      <c r="U360" s="376">
        <v>0</v>
      </c>
      <c r="V360" s="376">
        <v>0</v>
      </c>
      <c r="W360" s="376">
        <v>0</v>
      </c>
      <c r="X360" s="376">
        <v>0</v>
      </c>
      <c r="Y360" s="376">
        <v>62408</v>
      </c>
      <c r="Z360" s="376">
        <v>62408</v>
      </c>
      <c r="AA360" s="377">
        <v>1</v>
      </c>
      <c r="AB360" s="378">
        <v>53800</v>
      </c>
      <c r="AC360" s="378">
        <v>0</v>
      </c>
      <c r="AD360" s="378"/>
      <c r="AE360" s="378">
        <v>0</v>
      </c>
      <c r="AF360" s="376">
        <v>0</v>
      </c>
      <c r="AG360" s="376">
        <v>0</v>
      </c>
      <c r="AH360" s="376">
        <v>8608</v>
      </c>
      <c r="AI360" s="376">
        <v>0</v>
      </c>
      <c r="AJ360" s="376">
        <v>0</v>
      </c>
      <c r="AK360" s="376">
        <v>0</v>
      </c>
      <c r="AL360" s="381" t="s">
        <v>4887</v>
      </c>
    </row>
    <row r="361" spans="2:38">
      <c r="B361" s="374" t="s">
        <v>4356</v>
      </c>
      <c r="C361" s="375" t="s">
        <v>4366</v>
      </c>
      <c r="D361" s="375" t="s">
        <v>2498</v>
      </c>
      <c r="E361" s="375" t="s">
        <v>4487</v>
      </c>
      <c r="F361" s="375" t="s">
        <v>4888</v>
      </c>
      <c r="G361" s="375" t="s">
        <v>1825</v>
      </c>
      <c r="H361" s="375" t="s">
        <v>3366</v>
      </c>
      <c r="I361" s="375" t="s">
        <v>3330</v>
      </c>
      <c r="J361" s="375" t="s">
        <v>4362</v>
      </c>
      <c r="K361" s="375" t="s">
        <v>4363</v>
      </c>
      <c r="L361" s="375" t="s">
        <v>3332</v>
      </c>
      <c r="M361" s="376">
        <v>53800</v>
      </c>
      <c r="N361" s="376">
        <v>53800</v>
      </c>
      <c r="O361" s="376">
        <v>0</v>
      </c>
      <c r="P361" s="376"/>
      <c r="Q361" s="376">
        <v>0</v>
      </c>
      <c r="R361" s="376">
        <v>0</v>
      </c>
      <c r="S361" s="376">
        <v>0</v>
      </c>
      <c r="T361" s="376">
        <v>8608</v>
      </c>
      <c r="U361" s="376">
        <v>0</v>
      </c>
      <c r="V361" s="376">
        <v>0</v>
      </c>
      <c r="W361" s="376">
        <v>0</v>
      </c>
      <c r="X361" s="376">
        <v>0</v>
      </c>
      <c r="Y361" s="376">
        <v>62408</v>
      </c>
      <c r="Z361" s="376">
        <v>62408</v>
      </c>
      <c r="AA361" s="377">
        <v>1</v>
      </c>
      <c r="AB361" s="378">
        <v>53800</v>
      </c>
      <c r="AC361" s="378">
        <v>0</v>
      </c>
      <c r="AD361" s="378"/>
      <c r="AE361" s="378">
        <v>0</v>
      </c>
      <c r="AF361" s="376">
        <v>0</v>
      </c>
      <c r="AG361" s="376">
        <v>0</v>
      </c>
      <c r="AH361" s="376">
        <v>8608</v>
      </c>
      <c r="AI361" s="376">
        <v>0</v>
      </c>
      <c r="AJ361" s="376">
        <v>0</v>
      </c>
      <c r="AK361" s="376">
        <v>0</v>
      </c>
      <c r="AL361" s="381" t="s">
        <v>4889</v>
      </c>
    </row>
    <row r="362" spans="2:38">
      <c r="B362" s="374" t="s">
        <v>4356</v>
      </c>
      <c r="C362" s="375" t="s">
        <v>4366</v>
      </c>
      <c r="D362" s="375" t="s">
        <v>2498</v>
      </c>
      <c r="E362" s="375" t="s">
        <v>4481</v>
      </c>
      <c r="F362" s="375" t="s">
        <v>4890</v>
      </c>
      <c r="G362" s="375" t="s">
        <v>1825</v>
      </c>
      <c r="H362" s="375" t="s">
        <v>3366</v>
      </c>
      <c r="I362" s="375" t="s">
        <v>3330</v>
      </c>
      <c r="J362" s="375" t="s">
        <v>4362</v>
      </c>
      <c r="K362" s="375" t="s">
        <v>4363</v>
      </c>
      <c r="L362" s="375" t="s">
        <v>3332</v>
      </c>
      <c r="M362" s="376">
        <v>53800</v>
      </c>
      <c r="N362" s="376">
        <v>53800</v>
      </c>
      <c r="O362" s="376">
        <v>0</v>
      </c>
      <c r="P362" s="376"/>
      <c r="Q362" s="376">
        <v>0</v>
      </c>
      <c r="R362" s="376">
        <v>0</v>
      </c>
      <c r="S362" s="376">
        <v>0</v>
      </c>
      <c r="T362" s="376">
        <v>8608</v>
      </c>
      <c r="U362" s="376">
        <v>0</v>
      </c>
      <c r="V362" s="376">
        <v>0</v>
      </c>
      <c r="W362" s="376">
        <v>0</v>
      </c>
      <c r="X362" s="376">
        <v>0</v>
      </c>
      <c r="Y362" s="376">
        <v>62408</v>
      </c>
      <c r="Z362" s="376">
        <v>62408</v>
      </c>
      <c r="AA362" s="377">
        <v>1</v>
      </c>
      <c r="AB362" s="378">
        <v>53800</v>
      </c>
      <c r="AC362" s="378">
        <v>0</v>
      </c>
      <c r="AD362" s="378"/>
      <c r="AE362" s="378">
        <v>0</v>
      </c>
      <c r="AF362" s="376">
        <v>0</v>
      </c>
      <c r="AG362" s="376">
        <v>0</v>
      </c>
      <c r="AH362" s="376">
        <v>8608</v>
      </c>
      <c r="AI362" s="376">
        <v>0</v>
      </c>
      <c r="AJ362" s="376">
        <v>0</v>
      </c>
      <c r="AK362" s="376">
        <v>0</v>
      </c>
      <c r="AL362" s="381" t="s">
        <v>4891</v>
      </c>
    </row>
    <row r="363" spans="2:38">
      <c r="B363" s="374" t="s">
        <v>4356</v>
      </c>
      <c r="C363" s="375" t="s">
        <v>4366</v>
      </c>
      <c r="D363" s="375" t="s">
        <v>2498</v>
      </c>
      <c r="E363" s="375" t="s">
        <v>4575</v>
      </c>
      <c r="F363" s="375" t="s">
        <v>4892</v>
      </c>
      <c r="G363" s="375" t="s">
        <v>1825</v>
      </c>
      <c r="H363" s="375" t="s">
        <v>3366</v>
      </c>
      <c r="I363" s="375" t="s">
        <v>3330</v>
      </c>
      <c r="J363" s="375" t="s">
        <v>4362</v>
      </c>
      <c r="K363" s="375" t="s">
        <v>4363</v>
      </c>
      <c r="L363" s="375" t="s">
        <v>3332</v>
      </c>
      <c r="M363" s="376">
        <v>53800</v>
      </c>
      <c r="N363" s="376">
        <v>53800</v>
      </c>
      <c r="O363" s="376">
        <v>0</v>
      </c>
      <c r="P363" s="376"/>
      <c r="Q363" s="376">
        <v>0</v>
      </c>
      <c r="R363" s="376">
        <v>0</v>
      </c>
      <c r="S363" s="376">
        <v>0</v>
      </c>
      <c r="T363" s="376">
        <v>8608</v>
      </c>
      <c r="U363" s="376">
        <v>0</v>
      </c>
      <c r="V363" s="376">
        <v>0</v>
      </c>
      <c r="W363" s="376">
        <v>0</v>
      </c>
      <c r="X363" s="376">
        <v>0</v>
      </c>
      <c r="Y363" s="376">
        <v>62408</v>
      </c>
      <c r="Z363" s="376">
        <v>62408</v>
      </c>
      <c r="AA363" s="377">
        <v>1</v>
      </c>
      <c r="AB363" s="378">
        <v>53800</v>
      </c>
      <c r="AC363" s="378">
        <v>0</v>
      </c>
      <c r="AD363" s="378"/>
      <c r="AE363" s="378">
        <v>0</v>
      </c>
      <c r="AF363" s="376">
        <v>0</v>
      </c>
      <c r="AG363" s="376">
        <v>0</v>
      </c>
      <c r="AH363" s="376">
        <v>8608</v>
      </c>
      <c r="AI363" s="376">
        <v>0</v>
      </c>
      <c r="AJ363" s="376">
        <v>0</v>
      </c>
      <c r="AK363" s="376">
        <v>0</v>
      </c>
      <c r="AL363" s="381" t="s">
        <v>4893</v>
      </c>
    </row>
    <row r="364" spans="2:38">
      <c r="B364" s="374" t="s">
        <v>4356</v>
      </c>
      <c r="C364" s="375" t="s">
        <v>4366</v>
      </c>
      <c r="D364" s="375" t="s">
        <v>2498</v>
      </c>
      <c r="E364" s="375" t="s">
        <v>4377</v>
      </c>
      <c r="F364" s="375" t="s">
        <v>4894</v>
      </c>
      <c r="G364" s="375" t="s">
        <v>1825</v>
      </c>
      <c r="H364" s="375" t="s">
        <v>3366</v>
      </c>
      <c r="I364" s="375" t="s">
        <v>3330</v>
      </c>
      <c r="J364" s="375" t="s">
        <v>4362</v>
      </c>
      <c r="K364" s="375" t="s">
        <v>4363</v>
      </c>
      <c r="L364" s="375" t="s">
        <v>3332</v>
      </c>
      <c r="M364" s="376">
        <v>53800</v>
      </c>
      <c r="N364" s="376">
        <v>53800</v>
      </c>
      <c r="O364" s="376">
        <v>0</v>
      </c>
      <c r="P364" s="376"/>
      <c r="Q364" s="376">
        <v>0</v>
      </c>
      <c r="R364" s="376">
        <v>0</v>
      </c>
      <c r="S364" s="376">
        <v>0</v>
      </c>
      <c r="T364" s="376">
        <v>8608</v>
      </c>
      <c r="U364" s="376">
        <v>0</v>
      </c>
      <c r="V364" s="376">
        <v>0</v>
      </c>
      <c r="W364" s="376">
        <v>0</v>
      </c>
      <c r="X364" s="376">
        <v>0</v>
      </c>
      <c r="Y364" s="376">
        <v>62408</v>
      </c>
      <c r="Z364" s="376">
        <v>62408</v>
      </c>
      <c r="AA364" s="377">
        <v>1</v>
      </c>
      <c r="AB364" s="378">
        <v>53800</v>
      </c>
      <c r="AC364" s="378">
        <v>0</v>
      </c>
      <c r="AD364" s="378"/>
      <c r="AE364" s="378">
        <v>0</v>
      </c>
      <c r="AF364" s="376">
        <v>0</v>
      </c>
      <c r="AG364" s="376">
        <v>0</v>
      </c>
      <c r="AH364" s="376">
        <v>8608</v>
      </c>
      <c r="AI364" s="376">
        <v>0</v>
      </c>
      <c r="AJ364" s="376">
        <v>0</v>
      </c>
      <c r="AK364" s="376">
        <v>0</v>
      </c>
      <c r="AL364" s="381" t="s">
        <v>4895</v>
      </c>
    </row>
    <row r="365" spans="2:38">
      <c r="B365" s="374" t="s">
        <v>4356</v>
      </c>
      <c r="C365" s="375" t="s">
        <v>4366</v>
      </c>
      <c r="D365" s="375" t="s">
        <v>2498</v>
      </c>
      <c r="E365" s="375" t="s">
        <v>4479</v>
      </c>
      <c r="F365" s="375" t="s">
        <v>4896</v>
      </c>
      <c r="G365" s="375" t="s">
        <v>1825</v>
      </c>
      <c r="H365" s="375" t="s">
        <v>3366</v>
      </c>
      <c r="I365" s="375" t="s">
        <v>3330</v>
      </c>
      <c r="J365" s="375" t="s">
        <v>4362</v>
      </c>
      <c r="K365" s="375" t="s">
        <v>4363</v>
      </c>
      <c r="L365" s="375" t="s">
        <v>3332</v>
      </c>
      <c r="M365" s="376">
        <v>53800</v>
      </c>
      <c r="N365" s="376">
        <v>53800</v>
      </c>
      <c r="O365" s="376">
        <v>0</v>
      </c>
      <c r="P365" s="376"/>
      <c r="Q365" s="376">
        <v>0</v>
      </c>
      <c r="R365" s="376">
        <v>0</v>
      </c>
      <c r="S365" s="376">
        <v>0</v>
      </c>
      <c r="T365" s="376">
        <v>8608</v>
      </c>
      <c r="U365" s="376">
        <v>0</v>
      </c>
      <c r="V365" s="376">
        <v>0</v>
      </c>
      <c r="W365" s="376">
        <v>0</v>
      </c>
      <c r="X365" s="376">
        <v>0</v>
      </c>
      <c r="Y365" s="376">
        <v>62408</v>
      </c>
      <c r="Z365" s="376">
        <v>62408</v>
      </c>
      <c r="AA365" s="377">
        <v>1</v>
      </c>
      <c r="AB365" s="378">
        <v>53800</v>
      </c>
      <c r="AC365" s="378">
        <v>0</v>
      </c>
      <c r="AD365" s="378"/>
      <c r="AE365" s="378">
        <v>0</v>
      </c>
      <c r="AF365" s="376">
        <v>0</v>
      </c>
      <c r="AG365" s="376">
        <v>0</v>
      </c>
      <c r="AH365" s="376">
        <v>8608</v>
      </c>
      <c r="AI365" s="376">
        <v>0</v>
      </c>
      <c r="AJ365" s="376">
        <v>0</v>
      </c>
      <c r="AK365" s="376">
        <v>0</v>
      </c>
      <c r="AL365" s="381" t="s">
        <v>4897</v>
      </c>
    </row>
    <row r="366" spans="2:38">
      <c r="B366" s="374" t="s">
        <v>4356</v>
      </c>
      <c r="C366" s="375" t="s">
        <v>4366</v>
      </c>
      <c r="D366" s="375" t="s">
        <v>2498</v>
      </c>
      <c r="E366" s="375" t="s">
        <v>4456</v>
      </c>
      <c r="F366" s="375" t="s">
        <v>4898</v>
      </c>
      <c r="G366" s="375" t="s">
        <v>1825</v>
      </c>
      <c r="H366" s="375" t="s">
        <v>3366</v>
      </c>
      <c r="I366" s="375" t="s">
        <v>3330</v>
      </c>
      <c r="J366" s="375" t="s">
        <v>4362</v>
      </c>
      <c r="K366" s="375" t="s">
        <v>4363</v>
      </c>
      <c r="L366" s="375" t="s">
        <v>3332</v>
      </c>
      <c r="M366" s="376">
        <v>53800</v>
      </c>
      <c r="N366" s="376">
        <v>53800</v>
      </c>
      <c r="O366" s="376">
        <v>0</v>
      </c>
      <c r="P366" s="376"/>
      <c r="Q366" s="376">
        <v>0</v>
      </c>
      <c r="R366" s="376">
        <v>0</v>
      </c>
      <c r="S366" s="376">
        <v>0</v>
      </c>
      <c r="T366" s="376">
        <v>8608</v>
      </c>
      <c r="U366" s="376">
        <v>0</v>
      </c>
      <c r="V366" s="376">
        <v>0</v>
      </c>
      <c r="W366" s="376">
        <v>0</v>
      </c>
      <c r="X366" s="376">
        <v>0</v>
      </c>
      <c r="Y366" s="376">
        <v>62408</v>
      </c>
      <c r="Z366" s="376">
        <v>62408</v>
      </c>
      <c r="AA366" s="377">
        <v>1</v>
      </c>
      <c r="AB366" s="378">
        <v>53800</v>
      </c>
      <c r="AC366" s="378">
        <v>0</v>
      </c>
      <c r="AD366" s="378"/>
      <c r="AE366" s="378">
        <v>0</v>
      </c>
      <c r="AF366" s="376">
        <v>0</v>
      </c>
      <c r="AG366" s="376">
        <v>0</v>
      </c>
      <c r="AH366" s="376">
        <v>8608</v>
      </c>
      <c r="AI366" s="376">
        <v>0</v>
      </c>
      <c r="AJ366" s="376">
        <v>0</v>
      </c>
      <c r="AK366" s="376">
        <v>0</v>
      </c>
      <c r="AL366" s="381" t="s">
        <v>4899</v>
      </c>
    </row>
    <row r="367" spans="2:38">
      <c r="B367" s="374" t="s">
        <v>4356</v>
      </c>
      <c r="C367" s="375" t="s">
        <v>4366</v>
      </c>
      <c r="D367" s="375" t="s">
        <v>2498</v>
      </c>
      <c r="E367" s="375" t="s">
        <v>4575</v>
      </c>
      <c r="F367" s="375" t="s">
        <v>4900</v>
      </c>
      <c r="G367" s="375" t="s">
        <v>1825</v>
      </c>
      <c r="H367" s="375" t="s">
        <v>3366</v>
      </c>
      <c r="I367" s="375" t="s">
        <v>3330</v>
      </c>
      <c r="J367" s="375" t="s">
        <v>4362</v>
      </c>
      <c r="K367" s="375" t="s">
        <v>4363</v>
      </c>
      <c r="L367" s="375" t="s">
        <v>3332</v>
      </c>
      <c r="M367" s="376">
        <v>53800</v>
      </c>
      <c r="N367" s="376">
        <v>53800</v>
      </c>
      <c r="O367" s="376">
        <v>0</v>
      </c>
      <c r="P367" s="376"/>
      <c r="Q367" s="376">
        <v>0</v>
      </c>
      <c r="R367" s="376">
        <v>0</v>
      </c>
      <c r="S367" s="376">
        <v>0</v>
      </c>
      <c r="T367" s="376">
        <v>8608</v>
      </c>
      <c r="U367" s="376">
        <v>0</v>
      </c>
      <c r="V367" s="376">
        <v>0</v>
      </c>
      <c r="W367" s="376">
        <v>0</v>
      </c>
      <c r="X367" s="376">
        <v>0</v>
      </c>
      <c r="Y367" s="376">
        <v>62408</v>
      </c>
      <c r="Z367" s="376">
        <v>62408</v>
      </c>
      <c r="AA367" s="377">
        <v>1</v>
      </c>
      <c r="AB367" s="378">
        <v>53800</v>
      </c>
      <c r="AC367" s="378">
        <v>0</v>
      </c>
      <c r="AD367" s="378"/>
      <c r="AE367" s="378">
        <v>0</v>
      </c>
      <c r="AF367" s="376">
        <v>0</v>
      </c>
      <c r="AG367" s="376">
        <v>0</v>
      </c>
      <c r="AH367" s="376">
        <v>8608</v>
      </c>
      <c r="AI367" s="376">
        <v>0</v>
      </c>
      <c r="AJ367" s="376">
        <v>0</v>
      </c>
      <c r="AK367" s="376">
        <v>0</v>
      </c>
      <c r="AL367" s="381" t="s">
        <v>4901</v>
      </c>
    </row>
    <row r="368" spans="2:38">
      <c r="B368" s="374" t="s">
        <v>4356</v>
      </c>
      <c r="C368" s="375" t="s">
        <v>4366</v>
      </c>
      <c r="D368" s="375" t="s">
        <v>2498</v>
      </c>
      <c r="E368" s="375" t="s">
        <v>4456</v>
      </c>
      <c r="F368" s="375" t="s">
        <v>4902</v>
      </c>
      <c r="G368" s="375" t="s">
        <v>1825</v>
      </c>
      <c r="H368" s="375" t="s">
        <v>3366</v>
      </c>
      <c r="I368" s="375" t="s">
        <v>3330</v>
      </c>
      <c r="J368" s="375" t="s">
        <v>4362</v>
      </c>
      <c r="K368" s="375" t="s">
        <v>4363</v>
      </c>
      <c r="L368" s="375" t="s">
        <v>3332</v>
      </c>
      <c r="M368" s="376">
        <v>53800</v>
      </c>
      <c r="N368" s="376">
        <v>53800</v>
      </c>
      <c r="O368" s="376">
        <v>0</v>
      </c>
      <c r="P368" s="376"/>
      <c r="Q368" s="376">
        <v>0</v>
      </c>
      <c r="R368" s="376">
        <v>0</v>
      </c>
      <c r="S368" s="376">
        <v>0</v>
      </c>
      <c r="T368" s="376">
        <v>8608</v>
      </c>
      <c r="U368" s="376">
        <v>0</v>
      </c>
      <c r="V368" s="376">
        <v>0</v>
      </c>
      <c r="W368" s="376">
        <v>0</v>
      </c>
      <c r="X368" s="376">
        <v>0</v>
      </c>
      <c r="Y368" s="376">
        <v>62408</v>
      </c>
      <c r="Z368" s="376">
        <v>62408</v>
      </c>
      <c r="AA368" s="377">
        <v>1</v>
      </c>
      <c r="AB368" s="378">
        <v>53800</v>
      </c>
      <c r="AC368" s="378">
        <v>0</v>
      </c>
      <c r="AD368" s="378"/>
      <c r="AE368" s="378">
        <v>0</v>
      </c>
      <c r="AF368" s="376">
        <v>0</v>
      </c>
      <c r="AG368" s="376">
        <v>0</v>
      </c>
      <c r="AH368" s="376">
        <v>8608</v>
      </c>
      <c r="AI368" s="376">
        <v>0</v>
      </c>
      <c r="AJ368" s="376">
        <v>0</v>
      </c>
      <c r="AK368" s="376">
        <v>0</v>
      </c>
      <c r="AL368" s="381" t="s">
        <v>4903</v>
      </c>
    </row>
    <row r="369" spans="2:38">
      <c r="B369" s="374" t="s">
        <v>4356</v>
      </c>
      <c r="C369" s="375" t="s">
        <v>4366</v>
      </c>
      <c r="D369" s="375" t="s">
        <v>2498</v>
      </c>
      <c r="E369" s="375" t="s">
        <v>4479</v>
      </c>
      <c r="F369" s="375" t="s">
        <v>4904</v>
      </c>
      <c r="G369" s="375" t="s">
        <v>1825</v>
      </c>
      <c r="H369" s="375" t="s">
        <v>3366</v>
      </c>
      <c r="I369" s="375" t="s">
        <v>3330</v>
      </c>
      <c r="J369" s="375" t="s">
        <v>4362</v>
      </c>
      <c r="K369" s="375" t="s">
        <v>4363</v>
      </c>
      <c r="L369" s="375" t="s">
        <v>3332</v>
      </c>
      <c r="M369" s="376">
        <v>53800</v>
      </c>
      <c r="N369" s="376">
        <v>53800</v>
      </c>
      <c r="O369" s="376">
        <v>0</v>
      </c>
      <c r="P369" s="376"/>
      <c r="Q369" s="376">
        <v>0</v>
      </c>
      <c r="R369" s="376">
        <v>0</v>
      </c>
      <c r="S369" s="376">
        <v>0</v>
      </c>
      <c r="T369" s="376">
        <v>8608</v>
      </c>
      <c r="U369" s="376">
        <v>0</v>
      </c>
      <c r="V369" s="376">
        <v>0</v>
      </c>
      <c r="W369" s="376">
        <v>0</v>
      </c>
      <c r="X369" s="376">
        <v>0</v>
      </c>
      <c r="Y369" s="376">
        <v>62408</v>
      </c>
      <c r="Z369" s="376">
        <v>62408</v>
      </c>
      <c r="AA369" s="377">
        <v>1</v>
      </c>
      <c r="AB369" s="378">
        <v>53800</v>
      </c>
      <c r="AC369" s="378">
        <v>0</v>
      </c>
      <c r="AD369" s="378"/>
      <c r="AE369" s="378">
        <v>0</v>
      </c>
      <c r="AF369" s="376">
        <v>0</v>
      </c>
      <c r="AG369" s="376">
        <v>0</v>
      </c>
      <c r="AH369" s="376">
        <v>8608</v>
      </c>
      <c r="AI369" s="376">
        <v>0</v>
      </c>
      <c r="AJ369" s="376">
        <v>0</v>
      </c>
      <c r="AK369" s="376">
        <v>0</v>
      </c>
      <c r="AL369" s="381" t="s">
        <v>4905</v>
      </c>
    </row>
    <row r="370" spans="2:38">
      <c r="B370" s="374" t="s">
        <v>4356</v>
      </c>
      <c r="C370" s="375" t="s">
        <v>4366</v>
      </c>
      <c r="D370" s="375" t="s">
        <v>2498</v>
      </c>
      <c r="E370" s="375" t="s">
        <v>4528</v>
      </c>
      <c r="F370" s="375" t="s">
        <v>4906</v>
      </c>
      <c r="G370" s="375" t="s">
        <v>1825</v>
      </c>
      <c r="H370" s="375" t="s">
        <v>3366</v>
      </c>
      <c r="I370" s="375" t="s">
        <v>3330</v>
      </c>
      <c r="J370" s="375" t="s">
        <v>4362</v>
      </c>
      <c r="K370" s="375" t="s">
        <v>4363</v>
      </c>
      <c r="L370" s="375" t="s">
        <v>3332</v>
      </c>
      <c r="M370" s="376">
        <v>53800</v>
      </c>
      <c r="N370" s="376">
        <v>53800</v>
      </c>
      <c r="O370" s="376">
        <v>0</v>
      </c>
      <c r="P370" s="376"/>
      <c r="Q370" s="376">
        <v>0</v>
      </c>
      <c r="R370" s="376">
        <v>0</v>
      </c>
      <c r="S370" s="376">
        <v>0</v>
      </c>
      <c r="T370" s="376">
        <v>8608</v>
      </c>
      <c r="U370" s="376">
        <v>0</v>
      </c>
      <c r="V370" s="376">
        <v>0</v>
      </c>
      <c r="W370" s="376">
        <v>0</v>
      </c>
      <c r="X370" s="376">
        <v>0</v>
      </c>
      <c r="Y370" s="376">
        <v>62408</v>
      </c>
      <c r="Z370" s="376">
        <v>62408</v>
      </c>
      <c r="AA370" s="377">
        <v>1</v>
      </c>
      <c r="AB370" s="378">
        <v>53800</v>
      </c>
      <c r="AC370" s="378">
        <v>0</v>
      </c>
      <c r="AD370" s="378"/>
      <c r="AE370" s="378">
        <v>0</v>
      </c>
      <c r="AF370" s="376">
        <v>0</v>
      </c>
      <c r="AG370" s="376">
        <v>0</v>
      </c>
      <c r="AH370" s="376">
        <v>8608</v>
      </c>
      <c r="AI370" s="376">
        <v>0</v>
      </c>
      <c r="AJ370" s="376">
        <v>0</v>
      </c>
      <c r="AK370" s="376">
        <v>0</v>
      </c>
      <c r="AL370" s="381" t="s">
        <v>4907</v>
      </c>
    </row>
    <row r="371" spans="2:38">
      <c r="B371" s="374" t="s">
        <v>4356</v>
      </c>
      <c r="C371" s="375" t="s">
        <v>4366</v>
      </c>
      <c r="D371" s="375" t="s">
        <v>2498</v>
      </c>
      <c r="E371" s="375" t="s">
        <v>4456</v>
      </c>
      <c r="F371" s="375" t="s">
        <v>4908</v>
      </c>
      <c r="G371" s="375" t="s">
        <v>1825</v>
      </c>
      <c r="H371" s="375" t="s">
        <v>3366</v>
      </c>
      <c r="I371" s="375" t="s">
        <v>3330</v>
      </c>
      <c r="J371" s="375" t="s">
        <v>4362</v>
      </c>
      <c r="K371" s="375" t="s">
        <v>4363</v>
      </c>
      <c r="L371" s="375" t="s">
        <v>3332</v>
      </c>
      <c r="M371" s="376">
        <v>53800</v>
      </c>
      <c r="N371" s="376">
        <v>53800</v>
      </c>
      <c r="O371" s="376">
        <v>0</v>
      </c>
      <c r="P371" s="376"/>
      <c r="Q371" s="376">
        <v>0</v>
      </c>
      <c r="R371" s="376">
        <v>0</v>
      </c>
      <c r="S371" s="376">
        <v>0</v>
      </c>
      <c r="T371" s="376">
        <v>8608</v>
      </c>
      <c r="U371" s="376">
        <v>0</v>
      </c>
      <c r="V371" s="376">
        <v>0</v>
      </c>
      <c r="W371" s="376">
        <v>0</v>
      </c>
      <c r="X371" s="376">
        <v>0</v>
      </c>
      <c r="Y371" s="376">
        <v>62408</v>
      </c>
      <c r="Z371" s="376">
        <v>62408</v>
      </c>
      <c r="AA371" s="377">
        <v>1</v>
      </c>
      <c r="AB371" s="378">
        <v>53800</v>
      </c>
      <c r="AC371" s="378">
        <v>0</v>
      </c>
      <c r="AD371" s="378"/>
      <c r="AE371" s="378">
        <v>0</v>
      </c>
      <c r="AF371" s="376">
        <v>0</v>
      </c>
      <c r="AG371" s="376">
        <v>0</v>
      </c>
      <c r="AH371" s="376">
        <v>8608</v>
      </c>
      <c r="AI371" s="376">
        <v>0</v>
      </c>
      <c r="AJ371" s="376">
        <v>0</v>
      </c>
      <c r="AK371" s="376">
        <v>0</v>
      </c>
      <c r="AL371" s="381" t="s">
        <v>4909</v>
      </c>
    </row>
    <row r="372" spans="2:38">
      <c r="B372" s="374" t="s">
        <v>4356</v>
      </c>
      <c r="C372" s="375" t="s">
        <v>4366</v>
      </c>
      <c r="D372" s="375" t="s">
        <v>2498</v>
      </c>
      <c r="E372" s="375" t="s">
        <v>4575</v>
      </c>
      <c r="F372" s="375" t="s">
        <v>4910</v>
      </c>
      <c r="G372" s="375" t="s">
        <v>1825</v>
      </c>
      <c r="H372" s="375" t="s">
        <v>3366</v>
      </c>
      <c r="I372" s="375" t="s">
        <v>3330</v>
      </c>
      <c r="J372" s="375" t="s">
        <v>4362</v>
      </c>
      <c r="K372" s="375" t="s">
        <v>4363</v>
      </c>
      <c r="L372" s="375" t="s">
        <v>3332</v>
      </c>
      <c r="M372" s="376">
        <v>53800</v>
      </c>
      <c r="N372" s="376">
        <v>53800</v>
      </c>
      <c r="O372" s="376">
        <v>0</v>
      </c>
      <c r="P372" s="376"/>
      <c r="Q372" s="376">
        <v>0</v>
      </c>
      <c r="R372" s="376">
        <v>0</v>
      </c>
      <c r="S372" s="376">
        <v>0</v>
      </c>
      <c r="T372" s="376">
        <v>8608</v>
      </c>
      <c r="U372" s="376">
        <v>0</v>
      </c>
      <c r="V372" s="376">
        <v>0</v>
      </c>
      <c r="W372" s="376">
        <v>0</v>
      </c>
      <c r="X372" s="376">
        <v>0</v>
      </c>
      <c r="Y372" s="376">
        <v>62408</v>
      </c>
      <c r="Z372" s="376">
        <v>62408</v>
      </c>
      <c r="AA372" s="377">
        <v>1</v>
      </c>
      <c r="AB372" s="378">
        <v>53800</v>
      </c>
      <c r="AC372" s="378">
        <v>0</v>
      </c>
      <c r="AD372" s="378"/>
      <c r="AE372" s="378">
        <v>0</v>
      </c>
      <c r="AF372" s="376">
        <v>0</v>
      </c>
      <c r="AG372" s="376">
        <v>0</v>
      </c>
      <c r="AH372" s="376">
        <v>8608</v>
      </c>
      <c r="AI372" s="376">
        <v>0</v>
      </c>
      <c r="AJ372" s="376">
        <v>0</v>
      </c>
      <c r="AK372" s="376">
        <v>0</v>
      </c>
      <c r="AL372" s="381" t="s">
        <v>4911</v>
      </c>
    </row>
    <row r="373" spans="2:38">
      <c r="B373" s="374" t="s">
        <v>4396</v>
      </c>
      <c r="C373" s="375" t="s">
        <v>4471</v>
      </c>
      <c r="D373" s="375" t="s">
        <v>2498</v>
      </c>
      <c r="E373" s="375" t="s">
        <v>4399</v>
      </c>
      <c r="F373" s="375" t="s">
        <v>4912</v>
      </c>
      <c r="G373" s="375" t="s">
        <v>4401</v>
      </c>
      <c r="H373" s="375" t="s">
        <v>4401</v>
      </c>
      <c r="I373" s="375"/>
      <c r="J373" s="375"/>
      <c r="K373" s="375"/>
      <c r="L373" s="375"/>
      <c r="M373" s="376">
        <v>32000</v>
      </c>
      <c r="N373" s="376">
        <v>0</v>
      </c>
      <c r="O373" s="376">
        <v>0</v>
      </c>
      <c r="P373" s="376">
        <v>0</v>
      </c>
      <c r="Q373" s="376">
        <v>0</v>
      </c>
      <c r="R373" s="376">
        <v>0</v>
      </c>
      <c r="S373" s="376">
        <v>32000</v>
      </c>
      <c r="T373" s="376">
        <v>0</v>
      </c>
      <c r="U373" s="376">
        <v>0</v>
      </c>
      <c r="V373" s="376">
        <v>0</v>
      </c>
      <c r="W373" s="376">
        <v>0</v>
      </c>
      <c r="X373" s="376">
        <v>0</v>
      </c>
      <c r="Y373" s="376">
        <v>32000</v>
      </c>
      <c r="Z373" s="376">
        <v>32000</v>
      </c>
      <c r="AA373" s="377">
        <v>1</v>
      </c>
      <c r="AB373" s="378">
        <v>0</v>
      </c>
      <c r="AC373" s="378">
        <v>0</v>
      </c>
      <c r="AD373" s="378">
        <v>0</v>
      </c>
      <c r="AE373" s="378">
        <v>0</v>
      </c>
      <c r="AF373" s="378">
        <v>0</v>
      </c>
      <c r="AG373" s="378">
        <v>0</v>
      </c>
      <c r="AH373" s="378">
        <v>0</v>
      </c>
      <c r="AI373" s="378">
        <v>0</v>
      </c>
      <c r="AJ373" s="378">
        <v>0</v>
      </c>
      <c r="AK373" s="378">
        <v>0</v>
      </c>
      <c r="AL373" s="381"/>
    </row>
    <row r="374" spans="2:38">
      <c r="B374" s="374" t="s">
        <v>4356</v>
      </c>
      <c r="C374" s="375" t="s">
        <v>4366</v>
      </c>
      <c r="D374" s="375" t="s">
        <v>2498</v>
      </c>
      <c r="E374" s="375" t="s">
        <v>4377</v>
      </c>
      <c r="F374" s="375" t="s">
        <v>4913</v>
      </c>
      <c r="G374" s="375" t="s">
        <v>1825</v>
      </c>
      <c r="H374" s="375" t="s">
        <v>3366</v>
      </c>
      <c r="I374" s="375" t="s">
        <v>3330</v>
      </c>
      <c r="J374" s="375" t="s">
        <v>4362</v>
      </c>
      <c r="K374" s="375" t="s">
        <v>4363</v>
      </c>
      <c r="L374" s="375" t="s">
        <v>3332</v>
      </c>
      <c r="M374" s="376">
        <v>53800</v>
      </c>
      <c r="N374" s="376">
        <v>53800</v>
      </c>
      <c r="O374" s="376">
        <v>0</v>
      </c>
      <c r="P374" s="376"/>
      <c r="Q374" s="376">
        <v>0</v>
      </c>
      <c r="R374" s="376">
        <v>0</v>
      </c>
      <c r="S374" s="376">
        <v>0</v>
      </c>
      <c r="T374" s="376">
        <v>8608</v>
      </c>
      <c r="U374" s="376">
        <v>0</v>
      </c>
      <c r="V374" s="376">
        <v>0</v>
      </c>
      <c r="W374" s="376">
        <v>0</v>
      </c>
      <c r="X374" s="376">
        <v>0</v>
      </c>
      <c r="Y374" s="376">
        <v>62408</v>
      </c>
      <c r="Z374" s="376">
        <v>62408</v>
      </c>
      <c r="AA374" s="377">
        <v>1</v>
      </c>
      <c r="AB374" s="378">
        <v>53800</v>
      </c>
      <c r="AC374" s="378">
        <v>0</v>
      </c>
      <c r="AD374" s="378"/>
      <c r="AE374" s="378">
        <v>0</v>
      </c>
      <c r="AF374" s="376">
        <v>0</v>
      </c>
      <c r="AG374" s="376">
        <v>0</v>
      </c>
      <c r="AH374" s="376">
        <v>8608</v>
      </c>
      <c r="AI374" s="376">
        <v>0</v>
      </c>
      <c r="AJ374" s="376">
        <v>0</v>
      </c>
      <c r="AK374" s="376">
        <v>0</v>
      </c>
      <c r="AL374" s="381" t="s">
        <v>4914</v>
      </c>
    </row>
    <row r="375" spans="2:38">
      <c r="B375" s="374" t="s">
        <v>4356</v>
      </c>
      <c r="C375" s="375" t="s">
        <v>4366</v>
      </c>
      <c r="D375" s="375" t="s">
        <v>2498</v>
      </c>
      <c r="E375" s="375" t="s">
        <v>1961</v>
      </c>
      <c r="F375" s="375" t="s">
        <v>1986</v>
      </c>
      <c r="G375" s="375" t="s">
        <v>1833</v>
      </c>
      <c r="H375" s="375" t="s">
        <v>3338</v>
      </c>
      <c r="I375" s="375" t="s">
        <v>3330</v>
      </c>
      <c r="J375" s="375" t="s">
        <v>4362</v>
      </c>
      <c r="K375" s="375" t="s">
        <v>4363</v>
      </c>
      <c r="L375" s="375" t="s">
        <v>3332</v>
      </c>
      <c r="M375" s="376">
        <v>27000</v>
      </c>
      <c r="N375" s="376">
        <v>27000</v>
      </c>
      <c r="O375" s="376">
        <v>0</v>
      </c>
      <c r="P375" s="376"/>
      <c r="Q375" s="376">
        <v>0</v>
      </c>
      <c r="R375" s="376">
        <v>0</v>
      </c>
      <c r="S375" s="376">
        <v>0</v>
      </c>
      <c r="T375" s="376">
        <v>4320</v>
      </c>
      <c r="U375" s="376">
        <v>0</v>
      </c>
      <c r="V375" s="376">
        <v>0</v>
      </c>
      <c r="W375" s="376">
        <v>0</v>
      </c>
      <c r="X375" s="376">
        <v>0</v>
      </c>
      <c r="Y375" s="376">
        <v>31320</v>
      </c>
      <c r="Z375" s="376">
        <v>31320</v>
      </c>
      <c r="AA375" s="377">
        <v>1</v>
      </c>
      <c r="AB375" s="378">
        <v>27000</v>
      </c>
      <c r="AC375" s="378">
        <v>0</v>
      </c>
      <c r="AD375" s="378"/>
      <c r="AE375" s="378">
        <v>0</v>
      </c>
      <c r="AF375" s="376">
        <v>0</v>
      </c>
      <c r="AG375" s="376">
        <v>0</v>
      </c>
      <c r="AH375" s="376">
        <v>4320</v>
      </c>
      <c r="AI375" s="376">
        <v>0</v>
      </c>
      <c r="AJ375" s="376">
        <v>0</v>
      </c>
      <c r="AK375" s="376">
        <v>0</v>
      </c>
      <c r="AL375" s="381" t="s">
        <v>1987</v>
      </c>
    </row>
    <row r="376" spans="2:38">
      <c r="B376" s="374" t="s">
        <v>4356</v>
      </c>
      <c r="C376" s="375" t="s">
        <v>4366</v>
      </c>
      <c r="D376" s="375" t="s">
        <v>2498</v>
      </c>
      <c r="E376" s="375" t="s">
        <v>4425</v>
      </c>
      <c r="F376" s="375" t="s">
        <v>4915</v>
      </c>
      <c r="G376" s="375" t="s">
        <v>1825</v>
      </c>
      <c r="H376" s="375" t="s">
        <v>3366</v>
      </c>
      <c r="I376" s="375" t="s">
        <v>3330</v>
      </c>
      <c r="J376" s="375" t="s">
        <v>4362</v>
      </c>
      <c r="K376" s="375" t="s">
        <v>4363</v>
      </c>
      <c r="L376" s="375" t="s">
        <v>3332</v>
      </c>
      <c r="M376" s="376">
        <v>53800</v>
      </c>
      <c r="N376" s="376">
        <v>53800</v>
      </c>
      <c r="O376" s="376">
        <v>0</v>
      </c>
      <c r="P376" s="376"/>
      <c r="Q376" s="376">
        <v>0</v>
      </c>
      <c r="R376" s="376">
        <v>0</v>
      </c>
      <c r="S376" s="376">
        <v>0</v>
      </c>
      <c r="T376" s="376">
        <v>8608</v>
      </c>
      <c r="U376" s="376">
        <v>0</v>
      </c>
      <c r="V376" s="376">
        <v>0</v>
      </c>
      <c r="W376" s="376">
        <v>0</v>
      </c>
      <c r="X376" s="376">
        <v>0</v>
      </c>
      <c r="Y376" s="376">
        <v>62408</v>
      </c>
      <c r="Z376" s="376">
        <v>62408</v>
      </c>
      <c r="AA376" s="377">
        <v>1</v>
      </c>
      <c r="AB376" s="378">
        <v>53800</v>
      </c>
      <c r="AC376" s="378">
        <v>0</v>
      </c>
      <c r="AD376" s="378"/>
      <c r="AE376" s="378">
        <v>0</v>
      </c>
      <c r="AF376" s="376">
        <v>0</v>
      </c>
      <c r="AG376" s="376">
        <v>0</v>
      </c>
      <c r="AH376" s="376">
        <v>8608</v>
      </c>
      <c r="AI376" s="376">
        <v>0</v>
      </c>
      <c r="AJ376" s="376">
        <v>0</v>
      </c>
      <c r="AK376" s="376">
        <v>0</v>
      </c>
      <c r="AL376" s="381" t="s">
        <v>4916</v>
      </c>
    </row>
    <row r="377" spans="2:38">
      <c r="B377" s="374" t="s">
        <v>4356</v>
      </c>
      <c r="C377" s="375" t="s">
        <v>4357</v>
      </c>
      <c r="D377" s="375" t="s">
        <v>2498</v>
      </c>
      <c r="E377" s="375" t="s">
        <v>1815</v>
      </c>
      <c r="F377" s="375" t="s">
        <v>1873</v>
      </c>
      <c r="G377" s="375" t="s">
        <v>376</v>
      </c>
      <c r="H377" s="375" t="s">
        <v>4917</v>
      </c>
      <c r="I377" s="375" t="s">
        <v>3330</v>
      </c>
      <c r="J377" s="375" t="s">
        <v>4362</v>
      </c>
      <c r="K377" s="375" t="s">
        <v>4363</v>
      </c>
      <c r="L377" s="375" t="s">
        <v>3332</v>
      </c>
      <c r="M377" s="376">
        <v>95181.82</v>
      </c>
      <c r="N377" s="376">
        <v>0</v>
      </c>
      <c r="O377" s="376">
        <v>0</v>
      </c>
      <c r="P377" s="376">
        <v>95181.82</v>
      </c>
      <c r="Q377" s="376">
        <v>0</v>
      </c>
      <c r="R377" s="376">
        <v>0</v>
      </c>
      <c r="S377" s="376">
        <v>0</v>
      </c>
      <c r="T377" s="376">
        <v>0</v>
      </c>
      <c r="U377" s="376">
        <v>0</v>
      </c>
      <c r="V377" s="376">
        <v>0</v>
      </c>
      <c r="W377" s="376">
        <v>0</v>
      </c>
      <c r="X377" s="376">
        <v>0</v>
      </c>
      <c r="Y377" s="376">
        <v>95181.82</v>
      </c>
      <c r="Z377" s="376">
        <v>94535.52</v>
      </c>
      <c r="AA377" s="377">
        <v>1</v>
      </c>
      <c r="AB377" s="378">
        <v>0</v>
      </c>
      <c r="AC377" s="378">
        <v>0</v>
      </c>
      <c r="AD377" s="378">
        <v>94535.52</v>
      </c>
      <c r="AE377" s="378">
        <v>0</v>
      </c>
      <c r="AF377" s="376">
        <v>0</v>
      </c>
      <c r="AG377" s="376">
        <v>0</v>
      </c>
      <c r="AH377" s="376"/>
      <c r="AI377" s="376">
        <v>0</v>
      </c>
      <c r="AJ377" s="376">
        <v>0</v>
      </c>
      <c r="AK377" s="376">
        <v>0</v>
      </c>
      <c r="AL377" s="381" t="s">
        <v>1874</v>
      </c>
    </row>
    <row r="378" spans="2:38">
      <c r="B378" s="374" t="s">
        <v>4356</v>
      </c>
      <c r="C378" s="375" t="s">
        <v>4366</v>
      </c>
      <c r="D378" s="375" t="s">
        <v>2498</v>
      </c>
      <c r="E378" s="375" t="s">
        <v>4456</v>
      </c>
      <c r="F378" s="375" t="s">
        <v>4918</v>
      </c>
      <c r="G378" s="375" t="s">
        <v>1825</v>
      </c>
      <c r="H378" s="375" t="s">
        <v>3366</v>
      </c>
      <c r="I378" s="375" t="s">
        <v>3330</v>
      </c>
      <c r="J378" s="375" t="s">
        <v>4362</v>
      </c>
      <c r="K378" s="375" t="s">
        <v>4363</v>
      </c>
      <c r="L378" s="375" t="s">
        <v>3332</v>
      </c>
      <c r="M378" s="376">
        <v>53800</v>
      </c>
      <c r="N378" s="376">
        <v>53800</v>
      </c>
      <c r="O378" s="376">
        <v>0</v>
      </c>
      <c r="P378" s="376"/>
      <c r="Q378" s="376">
        <v>0</v>
      </c>
      <c r="R378" s="376">
        <v>0</v>
      </c>
      <c r="S378" s="376">
        <v>0</v>
      </c>
      <c r="T378" s="376">
        <v>8608</v>
      </c>
      <c r="U378" s="376">
        <v>0</v>
      </c>
      <c r="V378" s="376">
        <v>0</v>
      </c>
      <c r="W378" s="376">
        <v>0</v>
      </c>
      <c r="X378" s="376">
        <v>0</v>
      </c>
      <c r="Y378" s="376">
        <v>62408</v>
      </c>
      <c r="Z378" s="376">
        <v>62408</v>
      </c>
      <c r="AA378" s="377">
        <v>1</v>
      </c>
      <c r="AB378" s="378">
        <v>53800</v>
      </c>
      <c r="AC378" s="378">
        <v>0</v>
      </c>
      <c r="AD378" s="378"/>
      <c r="AE378" s="378">
        <v>0</v>
      </c>
      <c r="AF378" s="376">
        <v>0</v>
      </c>
      <c r="AG378" s="376">
        <v>0</v>
      </c>
      <c r="AH378" s="376">
        <v>8608</v>
      </c>
      <c r="AI378" s="376">
        <v>0</v>
      </c>
      <c r="AJ378" s="376">
        <v>0</v>
      </c>
      <c r="AK378" s="376">
        <v>0</v>
      </c>
      <c r="AL378" s="381" t="s">
        <v>4919</v>
      </c>
    </row>
    <row r="379" spans="2:38">
      <c r="B379" s="374" t="s">
        <v>4356</v>
      </c>
      <c r="C379" s="375" t="s">
        <v>4366</v>
      </c>
      <c r="D379" s="375" t="s">
        <v>2498</v>
      </c>
      <c r="E379" s="375" t="s">
        <v>4438</v>
      </c>
      <c r="F379" s="375" t="s">
        <v>4920</v>
      </c>
      <c r="G379" s="375" t="s">
        <v>1825</v>
      </c>
      <c r="H379" s="375" t="s">
        <v>3366</v>
      </c>
      <c r="I379" s="375" t="s">
        <v>3330</v>
      </c>
      <c r="J379" s="375" t="s">
        <v>4362</v>
      </c>
      <c r="K379" s="375" t="s">
        <v>4363</v>
      </c>
      <c r="L379" s="375" t="s">
        <v>3332</v>
      </c>
      <c r="M379" s="376">
        <v>53800</v>
      </c>
      <c r="N379" s="376">
        <v>53800</v>
      </c>
      <c r="O379" s="376">
        <v>0</v>
      </c>
      <c r="P379" s="376"/>
      <c r="Q379" s="376">
        <v>0</v>
      </c>
      <c r="R379" s="376">
        <v>0</v>
      </c>
      <c r="S379" s="376">
        <v>0</v>
      </c>
      <c r="T379" s="376">
        <v>8608</v>
      </c>
      <c r="U379" s="376">
        <v>0</v>
      </c>
      <c r="V379" s="376">
        <v>0</v>
      </c>
      <c r="W379" s="376">
        <v>0</v>
      </c>
      <c r="X379" s="376">
        <v>0</v>
      </c>
      <c r="Y379" s="376">
        <v>62408</v>
      </c>
      <c r="Z379" s="376">
        <v>62408</v>
      </c>
      <c r="AA379" s="377">
        <v>1</v>
      </c>
      <c r="AB379" s="378">
        <v>53800</v>
      </c>
      <c r="AC379" s="378">
        <v>0</v>
      </c>
      <c r="AD379" s="378"/>
      <c r="AE379" s="378">
        <v>0</v>
      </c>
      <c r="AF379" s="376">
        <v>0</v>
      </c>
      <c r="AG379" s="376">
        <v>0</v>
      </c>
      <c r="AH379" s="376">
        <v>8608</v>
      </c>
      <c r="AI379" s="376">
        <v>0</v>
      </c>
      <c r="AJ379" s="376">
        <v>0</v>
      </c>
      <c r="AK379" s="376">
        <v>0</v>
      </c>
      <c r="AL379" s="381" t="s">
        <v>4921</v>
      </c>
    </row>
    <row r="380" spans="2:38">
      <c r="B380" s="374" t="s">
        <v>4356</v>
      </c>
      <c r="C380" s="375" t="s">
        <v>4366</v>
      </c>
      <c r="D380" s="375" t="s">
        <v>2498</v>
      </c>
      <c r="E380" s="375" t="s">
        <v>4575</v>
      </c>
      <c r="F380" s="375" t="s">
        <v>4922</v>
      </c>
      <c r="G380" s="375" t="s">
        <v>1825</v>
      </c>
      <c r="H380" s="375" t="s">
        <v>3366</v>
      </c>
      <c r="I380" s="375" t="s">
        <v>3330</v>
      </c>
      <c r="J380" s="375" t="s">
        <v>4362</v>
      </c>
      <c r="K380" s="375" t="s">
        <v>4363</v>
      </c>
      <c r="L380" s="375" t="s">
        <v>3332</v>
      </c>
      <c r="M380" s="376">
        <v>53800</v>
      </c>
      <c r="N380" s="376">
        <v>53800</v>
      </c>
      <c r="O380" s="376">
        <v>0</v>
      </c>
      <c r="P380" s="376"/>
      <c r="Q380" s="376">
        <v>0</v>
      </c>
      <c r="R380" s="376">
        <v>0</v>
      </c>
      <c r="S380" s="376">
        <v>0</v>
      </c>
      <c r="T380" s="376">
        <v>8608</v>
      </c>
      <c r="U380" s="376">
        <v>0</v>
      </c>
      <c r="V380" s="376">
        <v>0</v>
      </c>
      <c r="W380" s="376">
        <v>0</v>
      </c>
      <c r="X380" s="376">
        <v>0</v>
      </c>
      <c r="Y380" s="376">
        <v>62408</v>
      </c>
      <c r="Z380" s="376">
        <v>62408</v>
      </c>
      <c r="AA380" s="377">
        <v>1</v>
      </c>
      <c r="AB380" s="378">
        <v>53800</v>
      </c>
      <c r="AC380" s="378">
        <v>0</v>
      </c>
      <c r="AD380" s="378"/>
      <c r="AE380" s="378">
        <v>0</v>
      </c>
      <c r="AF380" s="376">
        <v>0</v>
      </c>
      <c r="AG380" s="376">
        <v>0</v>
      </c>
      <c r="AH380" s="376">
        <v>8608</v>
      </c>
      <c r="AI380" s="376">
        <v>0</v>
      </c>
      <c r="AJ380" s="376">
        <v>0</v>
      </c>
      <c r="AK380" s="376">
        <v>0</v>
      </c>
      <c r="AL380" s="381" t="s">
        <v>4923</v>
      </c>
    </row>
    <row r="381" spans="2:38">
      <c r="B381" s="374" t="s">
        <v>4356</v>
      </c>
      <c r="C381" s="375" t="s">
        <v>4366</v>
      </c>
      <c r="D381" s="375" t="s">
        <v>2498</v>
      </c>
      <c r="E381" s="375" t="s">
        <v>4456</v>
      </c>
      <c r="F381" s="375" t="s">
        <v>4924</v>
      </c>
      <c r="G381" s="375" t="s">
        <v>1825</v>
      </c>
      <c r="H381" s="375" t="s">
        <v>3366</v>
      </c>
      <c r="I381" s="375" t="s">
        <v>3330</v>
      </c>
      <c r="J381" s="375" t="s">
        <v>4362</v>
      </c>
      <c r="K381" s="375" t="s">
        <v>4363</v>
      </c>
      <c r="L381" s="375" t="s">
        <v>3332</v>
      </c>
      <c r="M381" s="376">
        <v>53800</v>
      </c>
      <c r="N381" s="376">
        <v>53800</v>
      </c>
      <c r="O381" s="376">
        <v>0</v>
      </c>
      <c r="P381" s="376"/>
      <c r="Q381" s="376">
        <v>0</v>
      </c>
      <c r="R381" s="376">
        <v>0</v>
      </c>
      <c r="S381" s="376">
        <v>0</v>
      </c>
      <c r="T381" s="376">
        <v>8608</v>
      </c>
      <c r="U381" s="376">
        <v>0</v>
      </c>
      <c r="V381" s="376">
        <v>0</v>
      </c>
      <c r="W381" s="376">
        <v>0</v>
      </c>
      <c r="X381" s="376">
        <v>0</v>
      </c>
      <c r="Y381" s="376">
        <v>62408</v>
      </c>
      <c r="Z381" s="376">
        <v>62408</v>
      </c>
      <c r="AA381" s="377">
        <v>1</v>
      </c>
      <c r="AB381" s="378">
        <v>53800</v>
      </c>
      <c r="AC381" s="378">
        <v>0</v>
      </c>
      <c r="AD381" s="378"/>
      <c r="AE381" s="378">
        <v>0</v>
      </c>
      <c r="AF381" s="376">
        <v>0</v>
      </c>
      <c r="AG381" s="376">
        <v>0</v>
      </c>
      <c r="AH381" s="376">
        <v>8608</v>
      </c>
      <c r="AI381" s="376">
        <v>0</v>
      </c>
      <c r="AJ381" s="376">
        <v>0</v>
      </c>
      <c r="AK381" s="376">
        <v>0</v>
      </c>
      <c r="AL381" s="381" t="s">
        <v>4925</v>
      </c>
    </row>
    <row r="382" spans="2:38">
      <c r="B382" s="374" t="s">
        <v>4396</v>
      </c>
      <c r="C382" s="375" t="s">
        <v>4471</v>
      </c>
      <c r="D382" s="375" t="s">
        <v>2503</v>
      </c>
      <c r="E382" s="375" t="s">
        <v>4399</v>
      </c>
      <c r="F382" s="375" t="s">
        <v>4926</v>
      </c>
      <c r="G382" s="375" t="s">
        <v>4401</v>
      </c>
      <c r="H382" s="375" t="s">
        <v>4401</v>
      </c>
      <c r="I382" s="375"/>
      <c r="J382" s="375"/>
      <c r="K382" s="375"/>
      <c r="L382" s="375"/>
      <c r="M382" s="376">
        <v>7.0000000000000007E-2</v>
      </c>
      <c r="N382" s="376">
        <v>0</v>
      </c>
      <c r="O382" s="376">
        <v>0</v>
      </c>
      <c r="P382" s="376">
        <v>0</v>
      </c>
      <c r="Q382" s="376">
        <v>0</v>
      </c>
      <c r="R382" s="376">
        <v>0</v>
      </c>
      <c r="S382" s="376">
        <v>7.0000000000000007E-2</v>
      </c>
      <c r="T382" s="376">
        <v>0</v>
      </c>
      <c r="U382" s="376">
        <v>0</v>
      </c>
      <c r="V382" s="376">
        <v>0</v>
      </c>
      <c r="W382" s="376">
        <v>0</v>
      </c>
      <c r="X382" s="376">
        <v>0</v>
      </c>
      <c r="Y382" s="376">
        <v>7.0000000000000007E-2</v>
      </c>
      <c r="Z382" s="376">
        <v>7.0000000000000007E-2</v>
      </c>
      <c r="AA382" s="377">
        <v>1</v>
      </c>
      <c r="AB382" s="378">
        <v>0</v>
      </c>
      <c r="AC382" s="378">
        <v>0</v>
      </c>
      <c r="AD382" s="378">
        <v>0</v>
      </c>
      <c r="AE382" s="378">
        <v>0</v>
      </c>
      <c r="AF382" s="378">
        <v>0</v>
      </c>
      <c r="AG382" s="378">
        <v>0</v>
      </c>
      <c r="AH382" s="378">
        <v>0</v>
      </c>
      <c r="AI382" s="378">
        <v>0</v>
      </c>
      <c r="AJ382" s="378">
        <v>0</v>
      </c>
      <c r="AK382" s="378">
        <v>0</v>
      </c>
      <c r="AL382" s="381"/>
    </row>
    <row r="383" spans="2:38">
      <c r="B383" s="374" t="s">
        <v>4396</v>
      </c>
      <c r="C383" s="375" t="s">
        <v>4471</v>
      </c>
      <c r="D383" s="375" t="s">
        <v>2503</v>
      </c>
      <c r="E383" s="375" t="s">
        <v>4399</v>
      </c>
      <c r="F383" s="375" t="s">
        <v>4926</v>
      </c>
      <c r="G383" s="375" t="s">
        <v>4401</v>
      </c>
      <c r="H383" s="375" t="s">
        <v>4401</v>
      </c>
      <c r="I383" s="375"/>
      <c r="J383" s="375"/>
      <c r="K383" s="375"/>
      <c r="L383" s="375"/>
      <c r="M383" s="376">
        <v>0.33</v>
      </c>
      <c r="N383" s="376">
        <v>0</v>
      </c>
      <c r="O383" s="376">
        <v>0</v>
      </c>
      <c r="P383" s="376">
        <v>0</v>
      </c>
      <c r="Q383" s="376">
        <v>0</v>
      </c>
      <c r="R383" s="376">
        <v>0</v>
      </c>
      <c r="S383" s="376">
        <v>0.33</v>
      </c>
      <c r="T383" s="376">
        <v>0</v>
      </c>
      <c r="U383" s="376">
        <v>0</v>
      </c>
      <c r="V383" s="376">
        <v>0</v>
      </c>
      <c r="W383" s="376">
        <v>0</v>
      </c>
      <c r="X383" s="376">
        <v>0</v>
      </c>
      <c r="Y383" s="376">
        <v>0.33</v>
      </c>
      <c r="Z383" s="376">
        <v>0.33</v>
      </c>
      <c r="AA383" s="377">
        <v>1</v>
      </c>
      <c r="AB383" s="378">
        <v>0</v>
      </c>
      <c r="AC383" s="378">
        <v>0</v>
      </c>
      <c r="AD383" s="378">
        <v>0</v>
      </c>
      <c r="AE383" s="378">
        <v>0</v>
      </c>
      <c r="AF383" s="378">
        <v>0</v>
      </c>
      <c r="AG383" s="378">
        <v>0</v>
      </c>
      <c r="AH383" s="378">
        <v>0</v>
      </c>
      <c r="AI383" s="378">
        <v>0</v>
      </c>
      <c r="AJ383" s="378">
        <v>0</v>
      </c>
      <c r="AK383" s="378">
        <v>0</v>
      </c>
      <c r="AL383" s="381"/>
    </row>
    <row r="384" spans="2:38">
      <c r="B384" s="374" t="s">
        <v>4396</v>
      </c>
      <c r="C384" s="375" t="s">
        <v>4471</v>
      </c>
      <c r="D384" s="375" t="s">
        <v>2503</v>
      </c>
      <c r="E384" s="375" t="s">
        <v>4399</v>
      </c>
      <c r="F384" s="375" t="s">
        <v>4926</v>
      </c>
      <c r="G384" s="375" t="s">
        <v>4401</v>
      </c>
      <c r="H384" s="375" t="s">
        <v>4401</v>
      </c>
      <c r="I384" s="375"/>
      <c r="J384" s="375"/>
      <c r="K384" s="375"/>
      <c r="L384" s="375"/>
      <c r="M384" s="376">
        <v>0.08</v>
      </c>
      <c r="N384" s="376">
        <v>0</v>
      </c>
      <c r="O384" s="376">
        <v>0</v>
      </c>
      <c r="P384" s="376">
        <v>0</v>
      </c>
      <c r="Q384" s="376">
        <v>0</v>
      </c>
      <c r="R384" s="376">
        <v>0</v>
      </c>
      <c r="S384" s="376">
        <v>0.08</v>
      </c>
      <c r="T384" s="376">
        <v>0</v>
      </c>
      <c r="U384" s="376">
        <v>0</v>
      </c>
      <c r="V384" s="376">
        <v>0</v>
      </c>
      <c r="W384" s="376">
        <v>0</v>
      </c>
      <c r="X384" s="376">
        <v>0</v>
      </c>
      <c r="Y384" s="376">
        <v>0.08</v>
      </c>
      <c r="Z384" s="376">
        <v>0.08</v>
      </c>
      <c r="AA384" s="377">
        <v>1</v>
      </c>
      <c r="AB384" s="378">
        <v>0</v>
      </c>
      <c r="AC384" s="378">
        <v>0</v>
      </c>
      <c r="AD384" s="378">
        <v>0</v>
      </c>
      <c r="AE384" s="378">
        <v>0</v>
      </c>
      <c r="AF384" s="378">
        <v>0</v>
      </c>
      <c r="AG384" s="378">
        <v>0</v>
      </c>
      <c r="AH384" s="378">
        <v>0</v>
      </c>
      <c r="AI384" s="378">
        <v>0</v>
      </c>
      <c r="AJ384" s="378">
        <v>0</v>
      </c>
      <c r="AK384" s="378">
        <v>0</v>
      </c>
      <c r="AL384" s="381"/>
    </row>
    <row r="385" spans="2:38">
      <c r="B385" s="374" t="s">
        <v>4396</v>
      </c>
      <c r="C385" s="375" t="s">
        <v>4471</v>
      </c>
      <c r="D385" s="375" t="s">
        <v>2503</v>
      </c>
      <c r="E385" s="375" t="s">
        <v>4399</v>
      </c>
      <c r="F385" s="375" t="s">
        <v>4926</v>
      </c>
      <c r="G385" s="375" t="s">
        <v>4401</v>
      </c>
      <c r="H385" s="375" t="s">
        <v>4401</v>
      </c>
      <c r="I385" s="375"/>
      <c r="J385" s="375"/>
      <c r="K385" s="375"/>
      <c r="L385" s="375"/>
      <c r="M385" s="376">
        <v>0.03</v>
      </c>
      <c r="N385" s="376">
        <v>0</v>
      </c>
      <c r="O385" s="376">
        <v>0</v>
      </c>
      <c r="P385" s="376">
        <v>0</v>
      </c>
      <c r="Q385" s="376">
        <v>0</v>
      </c>
      <c r="R385" s="376">
        <v>0</v>
      </c>
      <c r="S385" s="376">
        <v>0.03</v>
      </c>
      <c r="T385" s="376">
        <v>0</v>
      </c>
      <c r="U385" s="376">
        <v>0</v>
      </c>
      <c r="V385" s="376">
        <v>0</v>
      </c>
      <c r="W385" s="376">
        <v>0</v>
      </c>
      <c r="X385" s="376">
        <v>0</v>
      </c>
      <c r="Y385" s="376">
        <v>0.03</v>
      </c>
      <c r="Z385" s="376">
        <v>0.03</v>
      </c>
      <c r="AA385" s="377">
        <v>1</v>
      </c>
      <c r="AB385" s="378">
        <v>0</v>
      </c>
      <c r="AC385" s="378">
        <v>0</v>
      </c>
      <c r="AD385" s="378">
        <v>0</v>
      </c>
      <c r="AE385" s="378">
        <v>0</v>
      </c>
      <c r="AF385" s="378">
        <v>0</v>
      </c>
      <c r="AG385" s="378">
        <v>0</v>
      </c>
      <c r="AH385" s="378">
        <v>0</v>
      </c>
      <c r="AI385" s="378">
        <v>0</v>
      </c>
      <c r="AJ385" s="378">
        <v>0</v>
      </c>
      <c r="AK385" s="378">
        <v>0</v>
      </c>
      <c r="AL385" s="381"/>
    </row>
    <row r="386" spans="2:38">
      <c r="B386" s="374" t="s">
        <v>4396</v>
      </c>
      <c r="C386" s="375" t="s">
        <v>4471</v>
      </c>
      <c r="D386" s="375" t="s">
        <v>2503</v>
      </c>
      <c r="E386" s="375" t="s">
        <v>4399</v>
      </c>
      <c r="F386" s="375" t="s">
        <v>4926</v>
      </c>
      <c r="G386" s="375" t="s">
        <v>4401</v>
      </c>
      <c r="H386" s="375" t="s">
        <v>4401</v>
      </c>
      <c r="I386" s="375"/>
      <c r="J386" s="375"/>
      <c r="K386" s="375"/>
      <c r="L386" s="375"/>
      <c r="M386" s="376">
        <v>0.02</v>
      </c>
      <c r="N386" s="376">
        <v>0</v>
      </c>
      <c r="O386" s="376">
        <v>0</v>
      </c>
      <c r="P386" s="376">
        <v>0</v>
      </c>
      <c r="Q386" s="376">
        <v>0</v>
      </c>
      <c r="R386" s="376">
        <v>0</v>
      </c>
      <c r="S386" s="376">
        <v>0.02</v>
      </c>
      <c r="T386" s="376">
        <v>0</v>
      </c>
      <c r="U386" s="376">
        <v>0</v>
      </c>
      <c r="V386" s="376">
        <v>0</v>
      </c>
      <c r="W386" s="376">
        <v>0</v>
      </c>
      <c r="X386" s="376">
        <v>0</v>
      </c>
      <c r="Y386" s="376">
        <v>0.02</v>
      </c>
      <c r="Z386" s="376">
        <v>0.02</v>
      </c>
      <c r="AA386" s="377">
        <v>1</v>
      </c>
      <c r="AB386" s="378">
        <v>0</v>
      </c>
      <c r="AC386" s="378">
        <v>0</v>
      </c>
      <c r="AD386" s="378">
        <v>0</v>
      </c>
      <c r="AE386" s="378">
        <v>0</v>
      </c>
      <c r="AF386" s="378">
        <v>0</v>
      </c>
      <c r="AG386" s="378">
        <v>0</v>
      </c>
      <c r="AH386" s="378">
        <v>0</v>
      </c>
      <c r="AI386" s="378">
        <v>0</v>
      </c>
      <c r="AJ386" s="378">
        <v>0</v>
      </c>
      <c r="AK386" s="378">
        <v>0</v>
      </c>
      <c r="AL386" s="381"/>
    </row>
    <row r="387" spans="2:38">
      <c r="B387" s="374" t="s">
        <v>4396</v>
      </c>
      <c r="C387" s="375" t="s">
        <v>4471</v>
      </c>
      <c r="D387" s="375" t="s">
        <v>2503</v>
      </c>
      <c r="E387" s="375" t="s">
        <v>4399</v>
      </c>
      <c r="F387" s="375" t="s">
        <v>4926</v>
      </c>
      <c r="G387" s="375" t="s">
        <v>4401</v>
      </c>
      <c r="H387" s="375" t="s">
        <v>4401</v>
      </c>
      <c r="I387" s="375"/>
      <c r="J387" s="375"/>
      <c r="K387" s="375"/>
      <c r="L387" s="375"/>
      <c r="M387" s="376">
        <v>0.03</v>
      </c>
      <c r="N387" s="376">
        <v>0</v>
      </c>
      <c r="O387" s="376">
        <v>0</v>
      </c>
      <c r="P387" s="376">
        <v>0</v>
      </c>
      <c r="Q387" s="376">
        <v>0</v>
      </c>
      <c r="R387" s="376">
        <v>0</v>
      </c>
      <c r="S387" s="376">
        <v>0.03</v>
      </c>
      <c r="T387" s="376">
        <v>0</v>
      </c>
      <c r="U387" s="376">
        <v>0</v>
      </c>
      <c r="V387" s="376">
        <v>0</v>
      </c>
      <c r="W387" s="376">
        <v>0</v>
      </c>
      <c r="X387" s="376">
        <v>0</v>
      </c>
      <c r="Y387" s="376">
        <v>0.03</v>
      </c>
      <c r="Z387" s="376">
        <v>0.03</v>
      </c>
      <c r="AA387" s="377">
        <v>1</v>
      </c>
      <c r="AB387" s="378">
        <v>0</v>
      </c>
      <c r="AC387" s="378">
        <v>0</v>
      </c>
      <c r="AD387" s="378">
        <v>0</v>
      </c>
      <c r="AE387" s="378">
        <v>0</v>
      </c>
      <c r="AF387" s="378">
        <v>0</v>
      </c>
      <c r="AG387" s="378">
        <v>0</v>
      </c>
      <c r="AH387" s="378">
        <v>0</v>
      </c>
      <c r="AI387" s="378">
        <v>0</v>
      </c>
      <c r="AJ387" s="378">
        <v>0</v>
      </c>
      <c r="AK387" s="378">
        <v>0</v>
      </c>
      <c r="AL387" s="381"/>
    </row>
    <row r="388" spans="2:38">
      <c r="B388" s="374" t="s">
        <v>4396</v>
      </c>
      <c r="C388" s="375" t="s">
        <v>4471</v>
      </c>
      <c r="D388" s="375" t="s">
        <v>2503</v>
      </c>
      <c r="E388" s="375" t="s">
        <v>4399</v>
      </c>
      <c r="F388" s="375" t="s">
        <v>4926</v>
      </c>
      <c r="G388" s="375" t="s">
        <v>4401</v>
      </c>
      <c r="H388" s="375" t="s">
        <v>4401</v>
      </c>
      <c r="I388" s="375"/>
      <c r="J388" s="375"/>
      <c r="K388" s="375"/>
      <c r="L388" s="375"/>
      <c r="M388" s="376">
        <v>0.14000000000000001</v>
      </c>
      <c r="N388" s="376">
        <v>0</v>
      </c>
      <c r="O388" s="376">
        <v>0</v>
      </c>
      <c r="P388" s="376">
        <v>0</v>
      </c>
      <c r="Q388" s="376">
        <v>0</v>
      </c>
      <c r="R388" s="376">
        <v>0</v>
      </c>
      <c r="S388" s="376">
        <v>0.14000000000000001</v>
      </c>
      <c r="T388" s="376">
        <v>0</v>
      </c>
      <c r="U388" s="376">
        <v>0</v>
      </c>
      <c r="V388" s="376">
        <v>0</v>
      </c>
      <c r="W388" s="376">
        <v>0</v>
      </c>
      <c r="X388" s="376">
        <v>0</v>
      </c>
      <c r="Y388" s="376">
        <v>0.14000000000000001</v>
      </c>
      <c r="Z388" s="376">
        <v>0.14000000000000001</v>
      </c>
      <c r="AA388" s="377">
        <v>1</v>
      </c>
      <c r="AB388" s="378">
        <v>0</v>
      </c>
      <c r="AC388" s="378">
        <v>0</v>
      </c>
      <c r="AD388" s="378">
        <v>0</v>
      </c>
      <c r="AE388" s="378">
        <v>0</v>
      </c>
      <c r="AF388" s="378">
        <v>0</v>
      </c>
      <c r="AG388" s="378">
        <v>0</v>
      </c>
      <c r="AH388" s="378">
        <v>0</v>
      </c>
      <c r="AI388" s="378">
        <v>0</v>
      </c>
      <c r="AJ388" s="378">
        <v>0</v>
      </c>
      <c r="AK388" s="378">
        <v>0</v>
      </c>
      <c r="AL388" s="381"/>
    </row>
    <row r="389" spans="2:38">
      <c r="B389" s="374" t="s">
        <v>4396</v>
      </c>
      <c r="C389" s="375" t="s">
        <v>4471</v>
      </c>
      <c r="D389" s="375" t="s">
        <v>2503</v>
      </c>
      <c r="E389" s="375" t="s">
        <v>4399</v>
      </c>
      <c r="F389" s="375" t="s">
        <v>4926</v>
      </c>
      <c r="G389" s="375" t="s">
        <v>4401</v>
      </c>
      <c r="H389" s="375" t="s">
        <v>4401</v>
      </c>
      <c r="I389" s="375"/>
      <c r="J389" s="375"/>
      <c r="K389" s="375"/>
      <c r="L389" s="375"/>
      <c r="M389" s="376">
        <v>0.02</v>
      </c>
      <c r="N389" s="376">
        <v>0</v>
      </c>
      <c r="O389" s="376">
        <v>0</v>
      </c>
      <c r="P389" s="376">
        <v>0</v>
      </c>
      <c r="Q389" s="376">
        <v>0</v>
      </c>
      <c r="R389" s="376">
        <v>0</v>
      </c>
      <c r="S389" s="376">
        <v>0.02</v>
      </c>
      <c r="T389" s="376">
        <v>0</v>
      </c>
      <c r="U389" s="376">
        <v>0</v>
      </c>
      <c r="V389" s="376">
        <v>0</v>
      </c>
      <c r="W389" s="376">
        <v>0</v>
      </c>
      <c r="X389" s="376">
        <v>0</v>
      </c>
      <c r="Y389" s="376">
        <v>0.02</v>
      </c>
      <c r="Z389" s="376">
        <v>0.02</v>
      </c>
      <c r="AA389" s="377">
        <v>1</v>
      </c>
      <c r="AB389" s="378">
        <v>0</v>
      </c>
      <c r="AC389" s="378">
        <v>0</v>
      </c>
      <c r="AD389" s="378">
        <v>0</v>
      </c>
      <c r="AE389" s="378">
        <v>0</v>
      </c>
      <c r="AF389" s="378">
        <v>0</v>
      </c>
      <c r="AG389" s="378">
        <v>0</v>
      </c>
      <c r="AH389" s="378">
        <v>0</v>
      </c>
      <c r="AI389" s="378">
        <v>0</v>
      </c>
      <c r="AJ389" s="378">
        <v>0</v>
      </c>
      <c r="AK389" s="378">
        <v>0</v>
      </c>
      <c r="AL389" s="381"/>
    </row>
    <row r="390" spans="2:38">
      <c r="B390" s="374" t="s">
        <v>4396</v>
      </c>
      <c r="C390" s="375" t="s">
        <v>4471</v>
      </c>
      <c r="D390" s="375" t="s">
        <v>2503</v>
      </c>
      <c r="E390" s="375" t="s">
        <v>4399</v>
      </c>
      <c r="F390" s="375" t="s">
        <v>4926</v>
      </c>
      <c r="G390" s="375" t="s">
        <v>4401</v>
      </c>
      <c r="H390" s="375" t="s">
        <v>4401</v>
      </c>
      <c r="I390" s="375"/>
      <c r="J390" s="375"/>
      <c r="K390" s="375"/>
      <c r="L390" s="375"/>
      <c r="M390" s="376">
        <v>0.02</v>
      </c>
      <c r="N390" s="376">
        <v>0</v>
      </c>
      <c r="O390" s="376">
        <v>0</v>
      </c>
      <c r="P390" s="376">
        <v>0</v>
      </c>
      <c r="Q390" s="376">
        <v>0</v>
      </c>
      <c r="R390" s="376">
        <v>0</v>
      </c>
      <c r="S390" s="376">
        <v>0.02</v>
      </c>
      <c r="T390" s="376">
        <v>0</v>
      </c>
      <c r="U390" s="376">
        <v>0</v>
      </c>
      <c r="V390" s="376">
        <v>0</v>
      </c>
      <c r="W390" s="376">
        <v>0</v>
      </c>
      <c r="X390" s="376">
        <v>0</v>
      </c>
      <c r="Y390" s="376">
        <v>0.02</v>
      </c>
      <c r="Z390" s="376">
        <v>0.02</v>
      </c>
      <c r="AA390" s="377">
        <v>1</v>
      </c>
      <c r="AB390" s="378">
        <v>0</v>
      </c>
      <c r="AC390" s="378">
        <v>0</v>
      </c>
      <c r="AD390" s="378">
        <v>0</v>
      </c>
      <c r="AE390" s="378">
        <v>0</v>
      </c>
      <c r="AF390" s="378">
        <v>0</v>
      </c>
      <c r="AG390" s="378">
        <v>0</v>
      </c>
      <c r="AH390" s="378">
        <v>0</v>
      </c>
      <c r="AI390" s="378">
        <v>0</v>
      </c>
      <c r="AJ390" s="378">
        <v>0</v>
      </c>
      <c r="AK390" s="378">
        <v>0</v>
      </c>
      <c r="AL390" s="381"/>
    </row>
    <row r="391" spans="2:38">
      <c r="B391" s="374" t="s">
        <v>4396</v>
      </c>
      <c r="C391" s="375" t="s">
        <v>4471</v>
      </c>
      <c r="D391" s="375" t="s">
        <v>2503</v>
      </c>
      <c r="E391" s="375" t="s">
        <v>4399</v>
      </c>
      <c r="F391" s="375" t="s">
        <v>4926</v>
      </c>
      <c r="G391" s="375" t="s">
        <v>4401</v>
      </c>
      <c r="H391" s="375" t="s">
        <v>4401</v>
      </c>
      <c r="I391" s="375"/>
      <c r="J391" s="375"/>
      <c r="K391" s="375"/>
      <c r="L391" s="375"/>
      <c r="M391" s="376">
        <v>0.27</v>
      </c>
      <c r="N391" s="376">
        <v>0</v>
      </c>
      <c r="O391" s="376">
        <v>0</v>
      </c>
      <c r="P391" s="376">
        <v>0</v>
      </c>
      <c r="Q391" s="376">
        <v>0</v>
      </c>
      <c r="R391" s="376">
        <v>0</v>
      </c>
      <c r="S391" s="376">
        <v>0.27</v>
      </c>
      <c r="T391" s="376">
        <v>0</v>
      </c>
      <c r="U391" s="376">
        <v>0</v>
      </c>
      <c r="V391" s="376">
        <v>0</v>
      </c>
      <c r="W391" s="376">
        <v>0</v>
      </c>
      <c r="X391" s="376">
        <v>0</v>
      </c>
      <c r="Y391" s="376">
        <v>0.27</v>
      </c>
      <c r="Z391" s="376">
        <v>0.27</v>
      </c>
      <c r="AA391" s="377">
        <v>1</v>
      </c>
      <c r="AB391" s="378">
        <v>0</v>
      </c>
      <c r="AC391" s="378">
        <v>0</v>
      </c>
      <c r="AD391" s="378">
        <v>0</v>
      </c>
      <c r="AE391" s="378">
        <v>0</v>
      </c>
      <c r="AF391" s="378">
        <v>0</v>
      </c>
      <c r="AG391" s="378">
        <v>0</v>
      </c>
      <c r="AH391" s="378">
        <v>0</v>
      </c>
      <c r="AI391" s="378">
        <v>0</v>
      </c>
      <c r="AJ391" s="378">
        <v>0</v>
      </c>
      <c r="AK391" s="378">
        <v>0</v>
      </c>
      <c r="AL391" s="381"/>
    </row>
    <row r="392" spans="2:38">
      <c r="B392" s="374" t="s">
        <v>4396</v>
      </c>
      <c r="C392" s="375" t="s">
        <v>4471</v>
      </c>
      <c r="D392" s="375" t="s">
        <v>2503</v>
      </c>
      <c r="E392" s="375" t="s">
        <v>4399</v>
      </c>
      <c r="F392" s="375" t="s">
        <v>4926</v>
      </c>
      <c r="G392" s="375" t="s">
        <v>4401</v>
      </c>
      <c r="H392" s="375" t="s">
        <v>4401</v>
      </c>
      <c r="I392" s="375"/>
      <c r="J392" s="375"/>
      <c r="K392" s="375"/>
      <c r="L392" s="375"/>
      <c r="M392" s="376">
        <v>0.37</v>
      </c>
      <c r="N392" s="376">
        <v>0</v>
      </c>
      <c r="O392" s="376">
        <v>0</v>
      </c>
      <c r="P392" s="376">
        <v>0</v>
      </c>
      <c r="Q392" s="376">
        <v>0</v>
      </c>
      <c r="R392" s="376">
        <v>0</v>
      </c>
      <c r="S392" s="376">
        <v>0.37</v>
      </c>
      <c r="T392" s="376">
        <v>0</v>
      </c>
      <c r="U392" s="376">
        <v>0</v>
      </c>
      <c r="V392" s="376">
        <v>0</v>
      </c>
      <c r="W392" s="376">
        <v>0</v>
      </c>
      <c r="X392" s="376">
        <v>0</v>
      </c>
      <c r="Y392" s="376">
        <v>0.37</v>
      </c>
      <c r="Z392" s="376">
        <v>0.37</v>
      </c>
      <c r="AA392" s="377">
        <v>1</v>
      </c>
      <c r="AB392" s="378">
        <v>0</v>
      </c>
      <c r="AC392" s="378">
        <v>0</v>
      </c>
      <c r="AD392" s="378">
        <v>0</v>
      </c>
      <c r="AE392" s="378">
        <v>0</v>
      </c>
      <c r="AF392" s="378">
        <v>0</v>
      </c>
      <c r="AG392" s="378">
        <v>0</v>
      </c>
      <c r="AH392" s="378">
        <v>0</v>
      </c>
      <c r="AI392" s="378">
        <v>0</v>
      </c>
      <c r="AJ392" s="378">
        <v>0</v>
      </c>
      <c r="AK392" s="378">
        <v>0</v>
      </c>
      <c r="AL392" s="381"/>
    </row>
    <row r="393" spans="2:38">
      <c r="B393" s="374" t="s">
        <v>4396</v>
      </c>
      <c r="C393" s="375" t="s">
        <v>4471</v>
      </c>
      <c r="D393" s="375" t="s">
        <v>2503</v>
      </c>
      <c r="E393" s="375" t="s">
        <v>4399</v>
      </c>
      <c r="F393" s="375" t="s">
        <v>4926</v>
      </c>
      <c r="G393" s="375" t="s">
        <v>4401</v>
      </c>
      <c r="H393" s="375" t="s">
        <v>4401</v>
      </c>
      <c r="I393" s="375"/>
      <c r="J393" s="375"/>
      <c r="K393" s="375"/>
      <c r="L393" s="375"/>
      <c r="M393" s="376">
        <v>0.09</v>
      </c>
      <c r="N393" s="376">
        <v>0</v>
      </c>
      <c r="O393" s="376">
        <v>0</v>
      </c>
      <c r="P393" s="376">
        <v>0</v>
      </c>
      <c r="Q393" s="376">
        <v>0</v>
      </c>
      <c r="R393" s="376">
        <v>0</v>
      </c>
      <c r="S393" s="376">
        <v>0.09</v>
      </c>
      <c r="T393" s="376">
        <v>0</v>
      </c>
      <c r="U393" s="376">
        <v>0</v>
      </c>
      <c r="V393" s="376">
        <v>0</v>
      </c>
      <c r="W393" s="376">
        <v>0</v>
      </c>
      <c r="X393" s="376">
        <v>0</v>
      </c>
      <c r="Y393" s="376">
        <v>0.09</v>
      </c>
      <c r="Z393" s="376">
        <v>0.09</v>
      </c>
      <c r="AA393" s="377">
        <v>1</v>
      </c>
      <c r="AB393" s="378">
        <v>0</v>
      </c>
      <c r="AC393" s="378">
        <v>0</v>
      </c>
      <c r="AD393" s="378">
        <v>0</v>
      </c>
      <c r="AE393" s="378">
        <v>0</v>
      </c>
      <c r="AF393" s="378">
        <v>0</v>
      </c>
      <c r="AG393" s="378">
        <v>0</v>
      </c>
      <c r="AH393" s="378">
        <v>0</v>
      </c>
      <c r="AI393" s="378">
        <v>0</v>
      </c>
      <c r="AJ393" s="378">
        <v>0</v>
      </c>
      <c r="AK393" s="378">
        <v>0</v>
      </c>
      <c r="AL393" s="381"/>
    </row>
    <row r="394" spans="2:38">
      <c r="B394" s="374" t="s">
        <v>4396</v>
      </c>
      <c r="C394" s="375" t="s">
        <v>4471</v>
      </c>
      <c r="D394" s="375" t="s">
        <v>2503</v>
      </c>
      <c r="E394" s="375" t="s">
        <v>4399</v>
      </c>
      <c r="F394" s="375" t="s">
        <v>4926</v>
      </c>
      <c r="G394" s="375" t="s">
        <v>4401</v>
      </c>
      <c r="H394" s="375" t="s">
        <v>4401</v>
      </c>
      <c r="I394" s="375"/>
      <c r="J394" s="375"/>
      <c r="K394" s="375"/>
      <c r="L394" s="375"/>
      <c r="M394" s="376">
        <v>0.16</v>
      </c>
      <c r="N394" s="376">
        <v>0</v>
      </c>
      <c r="O394" s="376">
        <v>0</v>
      </c>
      <c r="P394" s="376">
        <v>0</v>
      </c>
      <c r="Q394" s="376">
        <v>0</v>
      </c>
      <c r="R394" s="376">
        <v>0</v>
      </c>
      <c r="S394" s="376">
        <v>0.16</v>
      </c>
      <c r="T394" s="376">
        <v>0</v>
      </c>
      <c r="U394" s="376">
        <v>0</v>
      </c>
      <c r="V394" s="376">
        <v>0</v>
      </c>
      <c r="W394" s="376">
        <v>0</v>
      </c>
      <c r="X394" s="376">
        <v>0</v>
      </c>
      <c r="Y394" s="376">
        <v>0.16</v>
      </c>
      <c r="Z394" s="376">
        <v>0.16</v>
      </c>
      <c r="AA394" s="377">
        <v>1</v>
      </c>
      <c r="AB394" s="378">
        <v>0</v>
      </c>
      <c r="AC394" s="378">
        <v>0</v>
      </c>
      <c r="AD394" s="378">
        <v>0</v>
      </c>
      <c r="AE394" s="378">
        <v>0</v>
      </c>
      <c r="AF394" s="378">
        <v>0</v>
      </c>
      <c r="AG394" s="378">
        <v>0</v>
      </c>
      <c r="AH394" s="378">
        <v>0</v>
      </c>
      <c r="AI394" s="378">
        <v>0</v>
      </c>
      <c r="AJ394" s="378">
        <v>0</v>
      </c>
      <c r="AK394" s="378">
        <v>0</v>
      </c>
      <c r="AL394" s="381"/>
    </row>
    <row r="395" spans="2:38">
      <c r="B395" s="374" t="s">
        <v>4396</v>
      </c>
      <c r="C395" s="375" t="s">
        <v>4471</v>
      </c>
      <c r="D395" s="375" t="s">
        <v>2503</v>
      </c>
      <c r="E395" s="375" t="s">
        <v>4399</v>
      </c>
      <c r="F395" s="375" t="s">
        <v>4926</v>
      </c>
      <c r="G395" s="375" t="s">
        <v>4401</v>
      </c>
      <c r="H395" s="375" t="s">
        <v>4401</v>
      </c>
      <c r="I395" s="375"/>
      <c r="J395" s="375"/>
      <c r="K395" s="375"/>
      <c r="L395" s="375"/>
      <c r="M395" s="376">
        <v>0.11</v>
      </c>
      <c r="N395" s="376">
        <v>0</v>
      </c>
      <c r="O395" s="376">
        <v>0</v>
      </c>
      <c r="P395" s="376">
        <v>0</v>
      </c>
      <c r="Q395" s="376">
        <v>0</v>
      </c>
      <c r="R395" s="376">
        <v>0</v>
      </c>
      <c r="S395" s="376">
        <v>0.11</v>
      </c>
      <c r="T395" s="376">
        <v>0</v>
      </c>
      <c r="U395" s="376">
        <v>0</v>
      </c>
      <c r="V395" s="376">
        <v>0</v>
      </c>
      <c r="W395" s="376">
        <v>0</v>
      </c>
      <c r="X395" s="376">
        <v>0</v>
      </c>
      <c r="Y395" s="376">
        <v>0.11</v>
      </c>
      <c r="Z395" s="376">
        <v>0.11</v>
      </c>
      <c r="AA395" s="377">
        <v>1</v>
      </c>
      <c r="AB395" s="378">
        <v>0</v>
      </c>
      <c r="AC395" s="378">
        <v>0</v>
      </c>
      <c r="AD395" s="378">
        <v>0</v>
      </c>
      <c r="AE395" s="378">
        <v>0</v>
      </c>
      <c r="AF395" s="378">
        <v>0</v>
      </c>
      <c r="AG395" s="378">
        <v>0</v>
      </c>
      <c r="AH395" s="378">
        <v>0</v>
      </c>
      <c r="AI395" s="378">
        <v>0</v>
      </c>
      <c r="AJ395" s="378">
        <v>0</v>
      </c>
      <c r="AK395" s="378">
        <v>0</v>
      </c>
      <c r="AL395" s="381"/>
    </row>
    <row r="396" spans="2:38">
      <c r="B396" s="374" t="s">
        <v>4396</v>
      </c>
      <c r="C396" s="375" t="s">
        <v>4471</v>
      </c>
      <c r="D396" s="375" t="s">
        <v>2503</v>
      </c>
      <c r="E396" s="375" t="s">
        <v>4399</v>
      </c>
      <c r="F396" s="375" t="s">
        <v>4926</v>
      </c>
      <c r="G396" s="375" t="s">
        <v>4401</v>
      </c>
      <c r="H396" s="375" t="s">
        <v>4401</v>
      </c>
      <c r="I396" s="375"/>
      <c r="J396" s="375"/>
      <c r="K396" s="375"/>
      <c r="L396" s="375"/>
      <c r="M396" s="376">
        <v>0.22</v>
      </c>
      <c r="N396" s="376">
        <v>0</v>
      </c>
      <c r="O396" s="376">
        <v>0</v>
      </c>
      <c r="P396" s="376">
        <v>0</v>
      </c>
      <c r="Q396" s="376">
        <v>0</v>
      </c>
      <c r="R396" s="376">
        <v>0</v>
      </c>
      <c r="S396" s="376">
        <v>0.22</v>
      </c>
      <c r="T396" s="376">
        <v>0</v>
      </c>
      <c r="U396" s="376">
        <v>0</v>
      </c>
      <c r="V396" s="376">
        <v>0</v>
      </c>
      <c r="W396" s="376">
        <v>0</v>
      </c>
      <c r="X396" s="376">
        <v>0</v>
      </c>
      <c r="Y396" s="376">
        <v>0.22</v>
      </c>
      <c r="Z396" s="376">
        <v>0.22</v>
      </c>
      <c r="AA396" s="377">
        <v>1</v>
      </c>
      <c r="AB396" s="378">
        <v>0</v>
      </c>
      <c r="AC396" s="378">
        <v>0</v>
      </c>
      <c r="AD396" s="378">
        <v>0</v>
      </c>
      <c r="AE396" s="378">
        <v>0</v>
      </c>
      <c r="AF396" s="378">
        <v>0</v>
      </c>
      <c r="AG396" s="378">
        <v>0</v>
      </c>
      <c r="AH396" s="378">
        <v>0</v>
      </c>
      <c r="AI396" s="378">
        <v>0</v>
      </c>
      <c r="AJ396" s="378">
        <v>0</v>
      </c>
      <c r="AK396" s="378">
        <v>0</v>
      </c>
      <c r="AL396" s="381"/>
    </row>
    <row r="397" spans="2:38">
      <c r="B397" s="374" t="s">
        <v>4396</v>
      </c>
      <c r="C397" s="375" t="s">
        <v>4471</v>
      </c>
      <c r="D397" s="375" t="s">
        <v>2503</v>
      </c>
      <c r="E397" s="375" t="s">
        <v>4399</v>
      </c>
      <c r="F397" s="375" t="s">
        <v>4926</v>
      </c>
      <c r="G397" s="375" t="s">
        <v>4401</v>
      </c>
      <c r="H397" s="375" t="s">
        <v>4401</v>
      </c>
      <c r="I397" s="375"/>
      <c r="J397" s="375"/>
      <c r="K397" s="375"/>
      <c r="L397" s="375"/>
      <c r="M397" s="376">
        <v>0.01</v>
      </c>
      <c r="N397" s="376">
        <v>0</v>
      </c>
      <c r="O397" s="376">
        <v>0</v>
      </c>
      <c r="P397" s="376">
        <v>0</v>
      </c>
      <c r="Q397" s="376">
        <v>0</v>
      </c>
      <c r="R397" s="376">
        <v>0</v>
      </c>
      <c r="S397" s="376">
        <v>0.01</v>
      </c>
      <c r="T397" s="376">
        <v>0</v>
      </c>
      <c r="U397" s="376">
        <v>0</v>
      </c>
      <c r="V397" s="376">
        <v>0</v>
      </c>
      <c r="W397" s="376">
        <v>0</v>
      </c>
      <c r="X397" s="376">
        <v>0</v>
      </c>
      <c r="Y397" s="376">
        <v>0.01</v>
      </c>
      <c r="Z397" s="376">
        <v>0.01</v>
      </c>
      <c r="AA397" s="377">
        <v>1</v>
      </c>
      <c r="AB397" s="378">
        <v>0</v>
      </c>
      <c r="AC397" s="378">
        <v>0</v>
      </c>
      <c r="AD397" s="378">
        <v>0</v>
      </c>
      <c r="AE397" s="378">
        <v>0</v>
      </c>
      <c r="AF397" s="378">
        <v>0</v>
      </c>
      <c r="AG397" s="378">
        <v>0</v>
      </c>
      <c r="AH397" s="378">
        <v>0</v>
      </c>
      <c r="AI397" s="378">
        <v>0</v>
      </c>
      <c r="AJ397" s="378">
        <v>0</v>
      </c>
      <c r="AK397" s="378">
        <v>0</v>
      </c>
      <c r="AL397" s="381"/>
    </row>
    <row r="398" spans="2:38">
      <c r="B398" s="374" t="s">
        <v>4396</v>
      </c>
      <c r="C398" s="375" t="s">
        <v>4471</v>
      </c>
      <c r="D398" s="375" t="s">
        <v>2503</v>
      </c>
      <c r="E398" s="375" t="s">
        <v>4399</v>
      </c>
      <c r="F398" s="375" t="s">
        <v>4926</v>
      </c>
      <c r="G398" s="375" t="s">
        <v>4401</v>
      </c>
      <c r="H398" s="375" t="s">
        <v>4401</v>
      </c>
      <c r="I398" s="375"/>
      <c r="J398" s="375"/>
      <c r="K398" s="375"/>
      <c r="L398" s="375"/>
      <c r="M398" s="376">
        <v>0.1</v>
      </c>
      <c r="N398" s="376">
        <v>0</v>
      </c>
      <c r="O398" s="376">
        <v>0</v>
      </c>
      <c r="P398" s="376">
        <v>0</v>
      </c>
      <c r="Q398" s="376">
        <v>0</v>
      </c>
      <c r="R398" s="376">
        <v>0</v>
      </c>
      <c r="S398" s="376">
        <v>0.1</v>
      </c>
      <c r="T398" s="376">
        <v>0</v>
      </c>
      <c r="U398" s="376">
        <v>0</v>
      </c>
      <c r="V398" s="376">
        <v>0</v>
      </c>
      <c r="W398" s="376">
        <v>0</v>
      </c>
      <c r="X398" s="376">
        <v>0</v>
      </c>
      <c r="Y398" s="376">
        <v>0.1</v>
      </c>
      <c r="Z398" s="376">
        <v>0.1</v>
      </c>
      <c r="AA398" s="377">
        <v>1</v>
      </c>
      <c r="AB398" s="378">
        <v>0</v>
      </c>
      <c r="AC398" s="378">
        <v>0</v>
      </c>
      <c r="AD398" s="378">
        <v>0</v>
      </c>
      <c r="AE398" s="378">
        <v>0</v>
      </c>
      <c r="AF398" s="378">
        <v>0</v>
      </c>
      <c r="AG398" s="378">
        <v>0</v>
      </c>
      <c r="AH398" s="378">
        <v>0</v>
      </c>
      <c r="AI398" s="378">
        <v>0</v>
      </c>
      <c r="AJ398" s="378">
        <v>0</v>
      </c>
      <c r="AK398" s="378">
        <v>0</v>
      </c>
      <c r="AL398" s="381"/>
    </row>
    <row r="399" spans="2:38">
      <c r="B399" s="374" t="s">
        <v>4396</v>
      </c>
      <c r="C399" s="375" t="s">
        <v>4471</v>
      </c>
      <c r="D399" s="375" t="s">
        <v>2503</v>
      </c>
      <c r="E399" s="375" t="s">
        <v>4399</v>
      </c>
      <c r="F399" s="375" t="s">
        <v>4926</v>
      </c>
      <c r="G399" s="375" t="s">
        <v>4401</v>
      </c>
      <c r="H399" s="375" t="s">
        <v>4401</v>
      </c>
      <c r="I399" s="375"/>
      <c r="J399" s="375"/>
      <c r="K399" s="375"/>
      <c r="L399" s="375"/>
      <c r="M399" s="376">
        <v>0.08</v>
      </c>
      <c r="N399" s="376">
        <v>0</v>
      </c>
      <c r="O399" s="376">
        <v>0</v>
      </c>
      <c r="P399" s="376">
        <v>0</v>
      </c>
      <c r="Q399" s="376">
        <v>0</v>
      </c>
      <c r="R399" s="376">
        <v>0</v>
      </c>
      <c r="S399" s="376">
        <v>0.08</v>
      </c>
      <c r="T399" s="376">
        <v>0</v>
      </c>
      <c r="U399" s="376">
        <v>0</v>
      </c>
      <c r="V399" s="376">
        <v>0</v>
      </c>
      <c r="W399" s="376">
        <v>0</v>
      </c>
      <c r="X399" s="376">
        <v>0</v>
      </c>
      <c r="Y399" s="376">
        <v>0.08</v>
      </c>
      <c r="Z399" s="376">
        <v>0.08</v>
      </c>
      <c r="AA399" s="377">
        <v>1</v>
      </c>
      <c r="AB399" s="378">
        <v>0</v>
      </c>
      <c r="AC399" s="378">
        <v>0</v>
      </c>
      <c r="AD399" s="378">
        <v>0</v>
      </c>
      <c r="AE399" s="378">
        <v>0</v>
      </c>
      <c r="AF399" s="378">
        <v>0</v>
      </c>
      <c r="AG399" s="378">
        <v>0</v>
      </c>
      <c r="AH399" s="378">
        <v>0</v>
      </c>
      <c r="AI399" s="378">
        <v>0</v>
      </c>
      <c r="AJ399" s="378">
        <v>0</v>
      </c>
      <c r="AK399" s="378">
        <v>0</v>
      </c>
      <c r="AL399" s="381"/>
    </row>
    <row r="400" spans="2:38">
      <c r="B400" s="374" t="s">
        <v>4396</v>
      </c>
      <c r="C400" s="375" t="s">
        <v>4471</v>
      </c>
      <c r="D400" s="375" t="s">
        <v>2503</v>
      </c>
      <c r="E400" s="375" t="s">
        <v>4399</v>
      </c>
      <c r="F400" s="375" t="s">
        <v>4926</v>
      </c>
      <c r="G400" s="375" t="s">
        <v>4401</v>
      </c>
      <c r="H400" s="375" t="s">
        <v>4401</v>
      </c>
      <c r="I400" s="375"/>
      <c r="J400" s="375"/>
      <c r="K400" s="375"/>
      <c r="L400" s="375"/>
      <c r="M400" s="376">
        <v>0.13</v>
      </c>
      <c r="N400" s="376">
        <v>0</v>
      </c>
      <c r="O400" s="376">
        <v>0</v>
      </c>
      <c r="P400" s="376">
        <v>0</v>
      </c>
      <c r="Q400" s="376">
        <v>0</v>
      </c>
      <c r="R400" s="376">
        <v>0</v>
      </c>
      <c r="S400" s="376">
        <v>0.13</v>
      </c>
      <c r="T400" s="376">
        <v>0</v>
      </c>
      <c r="U400" s="376">
        <v>0</v>
      </c>
      <c r="V400" s="376">
        <v>0</v>
      </c>
      <c r="W400" s="376">
        <v>0</v>
      </c>
      <c r="X400" s="376">
        <v>0</v>
      </c>
      <c r="Y400" s="376">
        <v>0.13</v>
      </c>
      <c r="Z400" s="376">
        <v>0.13</v>
      </c>
      <c r="AA400" s="377">
        <v>1</v>
      </c>
      <c r="AB400" s="378">
        <v>0</v>
      </c>
      <c r="AC400" s="378">
        <v>0</v>
      </c>
      <c r="AD400" s="378">
        <v>0</v>
      </c>
      <c r="AE400" s="378">
        <v>0</v>
      </c>
      <c r="AF400" s="378">
        <v>0</v>
      </c>
      <c r="AG400" s="378">
        <v>0</v>
      </c>
      <c r="AH400" s="378">
        <v>0</v>
      </c>
      <c r="AI400" s="378">
        <v>0</v>
      </c>
      <c r="AJ400" s="378">
        <v>0</v>
      </c>
      <c r="AK400" s="378">
        <v>0</v>
      </c>
      <c r="AL400" s="381"/>
    </row>
    <row r="401" spans="2:38">
      <c r="B401" s="374" t="s">
        <v>4396</v>
      </c>
      <c r="C401" s="375" t="s">
        <v>4471</v>
      </c>
      <c r="D401" s="375" t="s">
        <v>2503</v>
      </c>
      <c r="E401" s="375" t="s">
        <v>4399</v>
      </c>
      <c r="F401" s="375" t="s">
        <v>4926</v>
      </c>
      <c r="G401" s="375" t="s">
        <v>4401</v>
      </c>
      <c r="H401" s="375" t="s">
        <v>4401</v>
      </c>
      <c r="I401" s="375"/>
      <c r="J401" s="375"/>
      <c r="K401" s="375"/>
      <c r="L401" s="375"/>
      <c r="M401" s="376">
        <v>0.04</v>
      </c>
      <c r="N401" s="376">
        <v>0</v>
      </c>
      <c r="O401" s="376">
        <v>0</v>
      </c>
      <c r="P401" s="376">
        <v>0</v>
      </c>
      <c r="Q401" s="376">
        <v>0</v>
      </c>
      <c r="R401" s="376">
        <v>0</v>
      </c>
      <c r="S401" s="376">
        <v>0.04</v>
      </c>
      <c r="T401" s="376">
        <v>0</v>
      </c>
      <c r="U401" s="376">
        <v>0</v>
      </c>
      <c r="V401" s="376">
        <v>0</v>
      </c>
      <c r="W401" s="376">
        <v>0</v>
      </c>
      <c r="X401" s="376">
        <v>0</v>
      </c>
      <c r="Y401" s="376">
        <v>0.04</v>
      </c>
      <c r="Z401" s="376">
        <v>0.04</v>
      </c>
      <c r="AA401" s="377">
        <v>1</v>
      </c>
      <c r="AB401" s="378">
        <v>0</v>
      </c>
      <c r="AC401" s="378">
        <v>0</v>
      </c>
      <c r="AD401" s="378">
        <v>0</v>
      </c>
      <c r="AE401" s="378">
        <v>0</v>
      </c>
      <c r="AF401" s="378">
        <v>0</v>
      </c>
      <c r="AG401" s="378">
        <v>0</v>
      </c>
      <c r="AH401" s="378">
        <v>0</v>
      </c>
      <c r="AI401" s="378">
        <v>0</v>
      </c>
      <c r="AJ401" s="378">
        <v>0</v>
      </c>
      <c r="AK401" s="378">
        <v>0</v>
      </c>
      <c r="AL401" s="381"/>
    </row>
    <row r="402" spans="2:38">
      <c r="B402" s="374" t="s">
        <v>4396</v>
      </c>
      <c r="C402" s="375" t="s">
        <v>4471</v>
      </c>
      <c r="D402" s="375" t="s">
        <v>2503</v>
      </c>
      <c r="E402" s="375" t="s">
        <v>4399</v>
      </c>
      <c r="F402" s="375" t="s">
        <v>4926</v>
      </c>
      <c r="G402" s="375" t="s">
        <v>4401</v>
      </c>
      <c r="H402" s="375" t="s">
        <v>4401</v>
      </c>
      <c r="I402" s="375"/>
      <c r="J402" s="375"/>
      <c r="K402" s="375"/>
      <c r="L402" s="375"/>
      <c r="M402" s="376">
        <v>0.01</v>
      </c>
      <c r="N402" s="376">
        <v>0</v>
      </c>
      <c r="O402" s="376">
        <v>0</v>
      </c>
      <c r="P402" s="376">
        <v>0</v>
      </c>
      <c r="Q402" s="376">
        <v>0</v>
      </c>
      <c r="R402" s="376">
        <v>0</v>
      </c>
      <c r="S402" s="376">
        <v>0.01</v>
      </c>
      <c r="T402" s="376">
        <v>0</v>
      </c>
      <c r="U402" s="376">
        <v>0</v>
      </c>
      <c r="V402" s="376">
        <v>0</v>
      </c>
      <c r="W402" s="376">
        <v>0</v>
      </c>
      <c r="X402" s="376">
        <v>0</v>
      </c>
      <c r="Y402" s="376">
        <v>0.01</v>
      </c>
      <c r="Z402" s="376">
        <v>0.01</v>
      </c>
      <c r="AA402" s="377">
        <v>1</v>
      </c>
      <c r="AB402" s="378">
        <v>0</v>
      </c>
      <c r="AC402" s="378">
        <v>0</v>
      </c>
      <c r="AD402" s="378">
        <v>0</v>
      </c>
      <c r="AE402" s="378">
        <v>0</v>
      </c>
      <c r="AF402" s="378">
        <v>0</v>
      </c>
      <c r="AG402" s="378">
        <v>0</v>
      </c>
      <c r="AH402" s="378">
        <v>0</v>
      </c>
      <c r="AI402" s="378">
        <v>0</v>
      </c>
      <c r="AJ402" s="378">
        <v>0</v>
      </c>
      <c r="AK402" s="378">
        <v>0</v>
      </c>
      <c r="AL402" s="381"/>
    </row>
    <row r="403" spans="2:38">
      <c r="B403" s="374" t="s">
        <v>4396</v>
      </c>
      <c r="C403" s="375" t="s">
        <v>4471</v>
      </c>
      <c r="D403" s="375" t="s">
        <v>2503</v>
      </c>
      <c r="E403" s="375" t="s">
        <v>4399</v>
      </c>
      <c r="F403" s="375" t="s">
        <v>4926</v>
      </c>
      <c r="G403" s="375" t="s">
        <v>4401</v>
      </c>
      <c r="H403" s="375" t="s">
        <v>4401</v>
      </c>
      <c r="I403" s="375"/>
      <c r="J403" s="375"/>
      <c r="K403" s="375"/>
      <c r="L403" s="375"/>
      <c r="M403" s="376">
        <v>0.13</v>
      </c>
      <c r="N403" s="376">
        <v>0</v>
      </c>
      <c r="O403" s="376">
        <v>0</v>
      </c>
      <c r="P403" s="376">
        <v>0</v>
      </c>
      <c r="Q403" s="376">
        <v>0</v>
      </c>
      <c r="R403" s="376">
        <v>0</v>
      </c>
      <c r="S403" s="376">
        <v>0.13</v>
      </c>
      <c r="T403" s="376">
        <v>0</v>
      </c>
      <c r="U403" s="376">
        <v>0</v>
      </c>
      <c r="V403" s="376">
        <v>0</v>
      </c>
      <c r="W403" s="376">
        <v>0</v>
      </c>
      <c r="X403" s="376">
        <v>0</v>
      </c>
      <c r="Y403" s="376">
        <v>0.13</v>
      </c>
      <c r="Z403" s="376">
        <v>0.13</v>
      </c>
      <c r="AA403" s="377">
        <v>1</v>
      </c>
      <c r="AB403" s="378">
        <v>0</v>
      </c>
      <c r="AC403" s="378">
        <v>0</v>
      </c>
      <c r="AD403" s="378">
        <v>0</v>
      </c>
      <c r="AE403" s="378">
        <v>0</v>
      </c>
      <c r="AF403" s="378">
        <v>0</v>
      </c>
      <c r="AG403" s="378">
        <v>0</v>
      </c>
      <c r="AH403" s="378">
        <v>0</v>
      </c>
      <c r="AI403" s="378">
        <v>0</v>
      </c>
      <c r="AJ403" s="378">
        <v>0</v>
      </c>
      <c r="AK403" s="378">
        <v>0</v>
      </c>
      <c r="AL403" s="381"/>
    </row>
    <row r="404" spans="2:38">
      <c r="B404" s="374" t="s">
        <v>4396</v>
      </c>
      <c r="C404" s="375" t="s">
        <v>4471</v>
      </c>
      <c r="D404" s="375" t="s">
        <v>2503</v>
      </c>
      <c r="E404" s="375" t="s">
        <v>4399</v>
      </c>
      <c r="F404" s="375" t="s">
        <v>4926</v>
      </c>
      <c r="G404" s="375" t="s">
        <v>4401</v>
      </c>
      <c r="H404" s="375" t="s">
        <v>4401</v>
      </c>
      <c r="I404" s="375"/>
      <c r="J404" s="375"/>
      <c r="K404" s="375"/>
      <c r="L404" s="375"/>
      <c r="M404" s="376">
        <v>0.13</v>
      </c>
      <c r="N404" s="376">
        <v>0</v>
      </c>
      <c r="O404" s="376">
        <v>0</v>
      </c>
      <c r="P404" s="376">
        <v>0</v>
      </c>
      <c r="Q404" s="376">
        <v>0</v>
      </c>
      <c r="R404" s="376">
        <v>0</v>
      </c>
      <c r="S404" s="376">
        <v>0.13</v>
      </c>
      <c r="T404" s="376">
        <v>0</v>
      </c>
      <c r="U404" s="376">
        <v>0</v>
      </c>
      <c r="V404" s="376">
        <v>0</v>
      </c>
      <c r="W404" s="376">
        <v>0</v>
      </c>
      <c r="X404" s="376">
        <v>0</v>
      </c>
      <c r="Y404" s="376">
        <v>0.13</v>
      </c>
      <c r="Z404" s="376">
        <v>0.13</v>
      </c>
      <c r="AA404" s="377">
        <v>1</v>
      </c>
      <c r="AB404" s="378">
        <v>0</v>
      </c>
      <c r="AC404" s="378">
        <v>0</v>
      </c>
      <c r="AD404" s="378">
        <v>0</v>
      </c>
      <c r="AE404" s="378">
        <v>0</v>
      </c>
      <c r="AF404" s="378">
        <v>0</v>
      </c>
      <c r="AG404" s="378">
        <v>0</v>
      </c>
      <c r="AH404" s="378">
        <v>0</v>
      </c>
      <c r="AI404" s="378">
        <v>0</v>
      </c>
      <c r="AJ404" s="378">
        <v>0</v>
      </c>
      <c r="AK404" s="378">
        <v>0</v>
      </c>
      <c r="AL404" s="381"/>
    </row>
    <row r="405" spans="2:38">
      <c r="B405" s="374" t="s">
        <v>4396</v>
      </c>
      <c r="C405" s="375" t="s">
        <v>4471</v>
      </c>
      <c r="D405" s="375" t="s">
        <v>2503</v>
      </c>
      <c r="E405" s="375" t="s">
        <v>4399</v>
      </c>
      <c r="F405" s="375" t="s">
        <v>4926</v>
      </c>
      <c r="G405" s="375" t="s">
        <v>4401</v>
      </c>
      <c r="H405" s="375" t="s">
        <v>4401</v>
      </c>
      <c r="I405" s="375"/>
      <c r="J405" s="375"/>
      <c r="K405" s="375"/>
      <c r="L405" s="375"/>
      <c r="M405" s="376">
        <v>0.01</v>
      </c>
      <c r="N405" s="376">
        <v>0</v>
      </c>
      <c r="O405" s="376">
        <v>0</v>
      </c>
      <c r="P405" s="376">
        <v>0</v>
      </c>
      <c r="Q405" s="376">
        <v>0</v>
      </c>
      <c r="R405" s="376">
        <v>0</v>
      </c>
      <c r="S405" s="376">
        <v>0.01</v>
      </c>
      <c r="T405" s="376">
        <v>0</v>
      </c>
      <c r="U405" s="376">
        <v>0</v>
      </c>
      <c r="V405" s="376">
        <v>0</v>
      </c>
      <c r="W405" s="376">
        <v>0</v>
      </c>
      <c r="X405" s="376">
        <v>0</v>
      </c>
      <c r="Y405" s="376">
        <v>0.01</v>
      </c>
      <c r="Z405" s="376">
        <v>0.01</v>
      </c>
      <c r="AA405" s="377">
        <v>1</v>
      </c>
      <c r="AB405" s="378">
        <v>0</v>
      </c>
      <c r="AC405" s="378">
        <v>0</v>
      </c>
      <c r="AD405" s="378">
        <v>0</v>
      </c>
      <c r="AE405" s="378">
        <v>0</v>
      </c>
      <c r="AF405" s="378">
        <v>0</v>
      </c>
      <c r="AG405" s="378">
        <v>0</v>
      </c>
      <c r="AH405" s="378">
        <v>0</v>
      </c>
      <c r="AI405" s="378">
        <v>0</v>
      </c>
      <c r="AJ405" s="378">
        <v>0</v>
      </c>
      <c r="AK405" s="378">
        <v>0</v>
      </c>
      <c r="AL405" s="381"/>
    </row>
    <row r="406" spans="2:38">
      <c r="B406" s="374" t="s">
        <v>4396</v>
      </c>
      <c r="C406" s="375" t="s">
        <v>4471</v>
      </c>
      <c r="D406" s="375" t="s">
        <v>2503</v>
      </c>
      <c r="E406" s="375" t="s">
        <v>4399</v>
      </c>
      <c r="F406" s="375" t="s">
        <v>4926</v>
      </c>
      <c r="G406" s="375" t="s">
        <v>4401</v>
      </c>
      <c r="H406" s="375" t="s">
        <v>4401</v>
      </c>
      <c r="I406" s="375"/>
      <c r="J406" s="375"/>
      <c r="K406" s="375"/>
      <c r="L406" s="375"/>
      <c r="M406" s="376">
        <v>0.09</v>
      </c>
      <c r="N406" s="376">
        <v>0</v>
      </c>
      <c r="O406" s="376">
        <v>0</v>
      </c>
      <c r="P406" s="376">
        <v>0</v>
      </c>
      <c r="Q406" s="376">
        <v>0</v>
      </c>
      <c r="R406" s="376">
        <v>0</v>
      </c>
      <c r="S406" s="376">
        <v>0.09</v>
      </c>
      <c r="T406" s="376">
        <v>0</v>
      </c>
      <c r="U406" s="376">
        <v>0</v>
      </c>
      <c r="V406" s="376">
        <v>0</v>
      </c>
      <c r="W406" s="376">
        <v>0</v>
      </c>
      <c r="X406" s="376">
        <v>0</v>
      </c>
      <c r="Y406" s="376">
        <v>0.09</v>
      </c>
      <c r="Z406" s="376">
        <v>0.09</v>
      </c>
      <c r="AA406" s="377">
        <v>1</v>
      </c>
      <c r="AB406" s="378">
        <v>0</v>
      </c>
      <c r="AC406" s="378">
        <v>0</v>
      </c>
      <c r="AD406" s="378">
        <v>0</v>
      </c>
      <c r="AE406" s="378">
        <v>0</v>
      </c>
      <c r="AF406" s="378">
        <v>0</v>
      </c>
      <c r="AG406" s="378">
        <v>0</v>
      </c>
      <c r="AH406" s="378">
        <v>0</v>
      </c>
      <c r="AI406" s="378">
        <v>0</v>
      </c>
      <c r="AJ406" s="378">
        <v>0</v>
      </c>
      <c r="AK406" s="378">
        <v>0</v>
      </c>
      <c r="AL406" s="381"/>
    </row>
    <row r="407" spans="2:38">
      <c r="B407" s="374" t="s">
        <v>4356</v>
      </c>
      <c r="C407" s="375" t="s">
        <v>4357</v>
      </c>
      <c r="D407" s="375" t="s">
        <v>4927</v>
      </c>
      <c r="E407" s="375" t="s">
        <v>4771</v>
      </c>
      <c r="F407" s="375" t="s">
        <v>4928</v>
      </c>
      <c r="G407" s="375" t="s">
        <v>425</v>
      </c>
      <c r="H407" s="375" t="s">
        <v>3465</v>
      </c>
      <c r="I407" s="375" t="s">
        <v>3330</v>
      </c>
      <c r="J407" s="375" t="s">
        <v>4362</v>
      </c>
      <c r="K407" s="375" t="s">
        <v>4363</v>
      </c>
      <c r="L407" s="375" t="s">
        <v>3332</v>
      </c>
      <c r="M407" s="376">
        <v>16106.56</v>
      </c>
      <c r="N407" s="376">
        <v>0</v>
      </c>
      <c r="O407" s="376">
        <v>0</v>
      </c>
      <c r="P407" s="376">
        <v>16106.56</v>
      </c>
      <c r="Q407" s="376">
        <v>0</v>
      </c>
      <c r="R407" s="376">
        <v>0</v>
      </c>
      <c r="S407" s="376">
        <v>0</v>
      </c>
      <c r="T407" s="376">
        <v>0</v>
      </c>
      <c r="U407" s="376">
        <v>0</v>
      </c>
      <c r="V407" s="376">
        <v>0</v>
      </c>
      <c r="W407" s="376">
        <v>0</v>
      </c>
      <c r="X407" s="376">
        <v>0</v>
      </c>
      <c r="Y407" s="376">
        <v>16106.56</v>
      </c>
      <c r="Z407" s="376">
        <v>16393.36</v>
      </c>
      <c r="AA407" s="377">
        <v>1</v>
      </c>
      <c r="AB407" s="378">
        <v>0</v>
      </c>
      <c r="AC407" s="378">
        <v>0</v>
      </c>
      <c r="AD407" s="378">
        <v>16393.36</v>
      </c>
      <c r="AE407" s="378">
        <v>0</v>
      </c>
      <c r="AF407" s="376">
        <v>0</v>
      </c>
      <c r="AG407" s="376">
        <v>0</v>
      </c>
      <c r="AH407" s="376"/>
      <c r="AI407" s="376">
        <v>0</v>
      </c>
      <c r="AJ407" s="376">
        <v>0</v>
      </c>
      <c r="AK407" s="376">
        <v>0</v>
      </c>
      <c r="AL407" s="381" t="s">
        <v>4929</v>
      </c>
    </row>
    <row r="408" spans="2:38">
      <c r="B408" s="374" t="s">
        <v>4396</v>
      </c>
      <c r="C408" s="375" t="s">
        <v>4471</v>
      </c>
      <c r="D408" s="375" t="s">
        <v>4927</v>
      </c>
      <c r="E408" s="375" t="s">
        <v>4399</v>
      </c>
      <c r="F408" s="375" t="s">
        <v>4930</v>
      </c>
      <c r="G408" s="375" t="s">
        <v>4401</v>
      </c>
      <c r="H408" s="375" t="s">
        <v>4401</v>
      </c>
      <c r="I408" s="375"/>
      <c r="J408" s="375"/>
      <c r="K408" s="375"/>
      <c r="L408" s="375"/>
      <c r="M408" s="376">
        <v>0.1</v>
      </c>
      <c r="N408" s="376">
        <v>0</v>
      </c>
      <c r="O408" s="376">
        <v>0</v>
      </c>
      <c r="P408" s="376">
        <v>0</v>
      </c>
      <c r="Q408" s="376">
        <v>0</v>
      </c>
      <c r="R408" s="376">
        <v>0</v>
      </c>
      <c r="S408" s="376">
        <v>0.1</v>
      </c>
      <c r="T408" s="376">
        <v>0</v>
      </c>
      <c r="U408" s="376">
        <v>0</v>
      </c>
      <c r="V408" s="376">
        <v>0</v>
      </c>
      <c r="W408" s="376">
        <v>0</v>
      </c>
      <c r="X408" s="376">
        <v>0</v>
      </c>
      <c r="Y408" s="376">
        <v>0.1</v>
      </c>
      <c r="Z408" s="376">
        <v>0.1</v>
      </c>
      <c r="AA408" s="377">
        <v>1</v>
      </c>
      <c r="AB408" s="378">
        <v>0</v>
      </c>
      <c r="AC408" s="378">
        <v>0</v>
      </c>
      <c r="AD408" s="378">
        <v>0</v>
      </c>
      <c r="AE408" s="378">
        <v>0</v>
      </c>
      <c r="AF408" s="378">
        <v>0</v>
      </c>
      <c r="AG408" s="378">
        <v>0</v>
      </c>
      <c r="AH408" s="378">
        <v>0</v>
      </c>
      <c r="AI408" s="378">
        <v>0</v>
      </c>
      <c r="AJ408" s="378">
        <v>0</v>
      </c>
      <c r="AK408" s="378">
        <v>0</v>
      </c>
      <c r="AL408" s="381"/>
    </row>
    <row r="409" spans="2:38">
      <c r="B409" s="374" t="s">
        <v>4396</v>
      </c>
      <c r="C409" s="375" t="s">
        <v>4471</v>
      </c>
      <c r="D409" s="375" t="s">
        <v>4927</v>
      </c>
      <c r="E409" s="375" t="s">
        <v>4399</v>
      </c>
      <c r="F409" s="375" t="s">
        <v>4930</v>
      </c>
      <c r="G409" s="375" t="s">
        <v>4401</v>
      </c>
      <c r="H409" s="375" t="s">
        <v>4401</v>
      </c>
      <c r="I409" s="375"/>
      <c r="J409" s="375"/>
      <c r="K409" s="375"/>
      <c r="L409" s="375"/>
      <c r="M409" s="376">
        <v>0.04</v>
      </c>
      <c r="N409" s="376">
        <v>0</v>
      </c>
      <c r="O409" s="376">
        <v>0</v>
      </c>
      <c r="P409" s="376">
        <v>0</v>
      </c>
      <c r="Q409" s="376">
        <v>0</v>
      </c>
      <c r="R409" s="376">
        <v>0</v>
      </c>
      <c r="S409" s="376">
        <v>0.04</v>
      </c>
      <c r="T409" s="376">
        <v>0</v>
      </c>
      <c r="U409" s="376">
        <v>0</v>
      </c>
      <c r="V409" s="376">
        <v>0</v>
      </c>
      <c r="W409" s="376">
        <v>0</v>
      </c>
      <c r="X409" s="376">
        <v>0</v>
      </c>
      <c r="Y409" s="376">
        <v>0.04</v>
      </c>
      <c r="Z409" s="376">
        <v>0.04</v>
      </c>
      <c r="AA409" s="377">
        <v>1</v>
      </c>
      <c r="AB409" s="378">
        <v>0</v>
      </c>
      <c r="AC409" s="378">
        <v>0</v>
      </c>
      <c r="AD409" s="378">
        <v>0</v>
      </c>
      <c r="AE409" s="378">
        <v>0</v>
      </c>
      <c r="AF409" s="378">
        <v>0</v>
      </c>
      <c r="AG409" s="378">
        <v>0</v>
      </c>
      <c r="AH409" s="378">
        <v>0</v>
      </c>
      <c r="AI409" s="378">
        <v>0</v>
      </c>
      <c r="AJ409" s="378">
        <v>0</v>
      </c>
      <c r="AK409" s="378">
        <v>0</v>
      </c>
      <c r="AL409" s="381"/>
    </row>
    <row r="410" spans="2:38">
      <c r="B410" s="374" t="s">
        <v>4396</v>
      </c>
      <c r="C410" s="375" t="s">
        <v>4471</v>
      </c>
      <c r="D410" s="375" t="s">
        <v>4927</v>
      </c>
      <c r="E410" s="375" t="s">
        <v>4399</v>
      </c>
      <c r="F410" s="375" t="s">
        <v>4930</v>
      </c>
      <c r="G410" s="375" t="s">
        <v>4401</v>
      </c>
      <c r="H410" s="375" t="s">
        <v>4401</v>
      </c>
      <c r="I410" s="375"/>
      <c r="J410" s="375"/>
      <c r="K410" s="375"/>
      <c r="L410" s="375"/>
      <c r="M410" s="376">
        <v>0.01</v>
      </c>
      <c r="N410" s="376">
        <v>0</v>
      </c>
      <c r="O410" s="376">
        <v>0</v>
      </c>
      <c r="P410" s="376">
        <v>0</v>
      </c>
      <c r="Q410" s="376">
        <v>0</v>
      </c>
      <c r="R410" s="376">
        <v>0</v>
      </c>
      <c r="S410" s="376">
        <v>0.01</v>
      </c>
      <c r="T410" s="376">
        <v>0</v>
      </c>
      <c r="U410" s="376">
        <v>0</v>
      </c>
      <c r="V410" s="376">
        <v>0</v>
      </c>
      <c r="W410" s="376">
        <v>0</v>
      </c>
      <c r="X410" s="376">
        <v>0</v>
      </c>
      <c r="Y410" s="376">
        <v>0.01</v>
      </c>
      <c r="Z410" s="376">
        <v>0.01</v>
      </c>
      <c r="AA410" s="377">
        <v>1</v>
      </c>
      <c r="AB410" s="378">
        <v>0</v>
      </c>
      <c r="AC410" s="378">
        <v>0</v>
      </c>
      <c r="AD410" s="378">
        <v>0</v>
      </c>
      <c r="AE410" s="378">
        <v>0</v>
      </c>
      <c r="AF410" s="378">
        <v>0</v>
      </c>
      <c r="AG410" s="378">
        <v>0</v>
      </c>
      <c r="AH410" s="378">
        <v>0</v>
      </c>
      <c r="AI410" s="378">
        <v>0</v>
      </c>
      <c r="AJ410" s="378">
        <v>0</v>
      </c>
      <c r="AK410" s="378">
        <v>0</v>
      </c>
      <c r="AL410" s="381"/>
    </row>
    <row r="411" spans="2:38">
      <c r="B411" s="374" t="s">
        <v>4396</v>
      </c>
      <c r="C411" s="375" t="s">
        <v>4471</v>
      </c>
      <c r="D411" s="375" t="s">
        <v>4927</v>
      </c>
      <c r="E411" s="375" t="s">
        <v>4399</v>
      </c>
      <c r="F411" s="375" t="s">
        <v>4930</v>
      </c>
      <c r="G411" s="375" t="s">
        <v>4401</v>
      </c>
      <c r="H411" s="375" t="s">
        <v>4401</v>
      </c>
      <c r="I411" s="375"/>
      <c r="J411" s="375"/>
      <c r="K411" s="375"/>
      <c r="L411" s="375"/>
      <c r="M411" s="376">
        <v>0.04</v>
      </c>
      <c r="N411" s="376">
        <v>0</v>
      </c>
      <c r="O411" s="376">
        <v>0</v>
      </c>
      <c r="P411" s="376">
        <v>0</v>
      </c>
      <c r="Q411" s="376">
        <v>0</v>
      </c>
      <c r="R411" s="376">
        <v>0</v>
      </c>
      <c r="S411" s="376">
        <v>0.04</v>
      </c>
      <c r="T411" s="376">
        <v>0</v>
      </c>
      <c r="U411" s="376">
        <v>0</v>
      </c>
      <c r="V411" s="376">
        <v>0</v>
      </c>
      <c r="W411" s="376">
        <v>0</v>
      </c>
      <c r="X411" s="376">
        <v>0</v>
      </c>
      <c r="Y411" s="376">
        <v>0.04</v>
      </c>
      <c r="Z411" s="376">
        <v>0.04</v>
      </c>
      <c r="AA411" s="377">
        <v>1</v>
      </c>
      <c r="AB411" s="378">
        <v>0</v>
      </c>
      <c r="AC411" s="378">
        <v>0</v>
      </c>
      <c r="AD411" s="378">
        <v>0</v>
      </c>
      <c r="AE411" s="378">
        <v>0</v>
      </c>
      <c r="AF411" s="378">
        <v>0</v>
      </c>
      <c r="AG411" s="378">
        <v>0</v>
      </c>
      <c r="AH411" s="378">
        <v>0</v>
      </c>
      <c r="AI411" s="378">
        <v>0</v>
      </c>
      <c r="AJ411" s="378">
        <v>0</v>
      </c>
      <c r="AK411" s="378">
        <v>0</v>
      </c>
      <c r="AL411" s="381"/>
    </row>
    <row r="412" spans="2:38">
      <c r="B412" s="374" t="s">
        <v>4396</v>
      </c>
      <c r="C412" s="375" t="s">
        <v>4471</v>
      </c>
      <c r="D412" s="375" t="s">
        <v>4927</v>
      </c>
      <c r="E412" s="375" t="s">
        <v>4399</v>
      </c>
      <c r="F412" s="375" t="s">
        <v>4930</v>
      </c>
      <c r="G412" s="375" t="s">
        <v>4401</v>
      </c>
      <c r="H412" s="375" t="s">
        <v>4401</v>
      </c>
      <c r="I412" s="375"/>
      <c r="J412" s="375"/>
      <c r="K412" s="375"/>
      <c r="L412" s="375"/>
      <c r="M412" s="376">
        <v>7.0000000000000007E-2</v>
      </c>
      <c r="N412" s="376">
        <v>0</v>
      </c>
      <c r="O412" s="376">
        <v>0</v>
      </c>
      <c r="P412" s="376">
        <v>0</v>
      </c>
      <c r="Q412" s="376">
        <v>0</v>
      </c>
      <c r="R412" s="376">
        <v>0</v>
      </c>
      <c r="S412" s="376">
        <v>7.0000000000000007E-2</v>
      </c>
      <c r="T412" s="376">
        <v>0</v>
      </c>
      <c r="U412" s="376">
        <v>0</v>
      </c>
      <c r="V412" s="376">
        <v>0</v>
      </c>
      <c r="W412" s="376">
        <v>0</v>
      </c>
      <c r="X412" s="376">
        <v>0</v>
      </c>
      <c r="Y412" s="376">
        <v>7.0000000000000007E-2</v>
      </c>
      <c r="Z412" s="376">
        <v>7.0000000000000007E-2</v>
      </c>
      <c r="AA412" s="377">
        <v>1</v>
      </c>
      <c r="AB412" s="378">
        <v>0</v>
      </c>
      <c r="AC412" s="378">
        <v>0</v>
      </c>
      <c r="AD412" s="378">
        <v>0</v>
      </c>
      <c r="AE412" s="378">
        <v>0</v>
      </c>
      <c r="AF412" s="378">
        <v>0</v>
      </c>
      <c r="AG412" s="378">
        <v>0</v>
      </c>
      <c r="AH412" s="378">
        <v>0</v>
      </c>
      <c r="AI412" s="378">
        <v>0</v>
      </c>
      <c r="AJ412" s="378">
        <v>0</v>
      </c>
      <c r="AK412" s="378">
        <v>0</v>
      </c>
      <c r="AL412" s="381"/>
    </row>
    <row r="413" spans="2:38">
      <c r="B413" s="374" t="s">
        <v>4396</v>
      </c>
      <c r="C413" s="375" t="s">
        <v>4471</v>
      </c>
      <c r="D413" s="375" t="s">
        <v>4927</v>
      </c>
      <c r="E413" s="375" t="s">
        <v>4399</v>
      </c>
      <c r="F413" s="375" t="s">
        <v>4930</v>
      </c>
      <c r="G413" s="375" t="s">
        <v>4401</v>
      </c>
      <c r="H413" s="375" t="s">
        <v>4401</v>
      </c>
      <c r="I413" s="375"/>
      <c r="J413" s="375"/>
      <c r="K413" s="375"/>
      <c r="L413" s="375"/>
      <c r="M413" s="376">
        <v>0.36</v>
      </c>
      <c r="N413" s="376">
        <v>0</v>
      </c>
      <c r="O413" s="376">
        <v>0</v>
      </c>
      <c r="P413" s="376">
        <v>0</v>
      </c>
      <c r="Q413" s="376">
        <v>0</v>
      </c>
      <c r="R413" s="376">
        <v>0</v>
      </c>
      <c r="S413" s="376">
        <v>0.36</v>
      </c>
      <c r="T413" s="376">
        <v>0</v>
      </c>
      <c r="U413" s="376">
        <v>0</v>
      </c>
      <c r="V413" s="376">
        <v>0</v>
      </c>
      <c r="W413" s="376">
        <v>0</v>
      </c>
      <c r="X413" s="376">
        <v>0</v>
      </c>
      <c r="Y413" s="376">
        <v>0.36</v>
      </c>
      <c r="Z413" s="376">
        <v>0.36</v>
      </c>
      <c r="AA413" s="377">
        <v>1</v>
      </c>
      <c r="AB413" s="378">
        <v>0</v>
      </c>
      <c r="AC413" s="378">
        <v>0</v>
      </c>
      <c r="AD413" s="378">
        <v>0</v>
      </c>
      <c r="AE413" s="378">
        <v>0</v>
      </c>
      <c r="AF413" s="378">
        <v>0</v>
      </c>
      <c r="AG413" s="378">
        <v>0</v>
      </c>
      <c r="AH413" s="378">
        <v>0</v>
      </c>
      <c r="AI413" s="378">
        <v>0</v>
      </c>
      <c r="AJ413" s="378">
        <v>0</v>
      </c>
      <c r="AK413" s="378">
        <v>0</v>
      </c>
      <c r="AL413" s="381"/>
    </row>
    <row r="414" spans="2:38">
      <c r="B414" s="374" t="s">
        <v>4396</v>
      </c>
      <c r="C414" s="375" t="s">
        <v>4471</v>
      </c>
      <c r="D414" s="375" t="s">
        <v>4927</v>
      </c>
      <c r="E414" s="375" t="s">
        <v>4399</v>
      </c>
      <c r="F414" s="375" t="s">
        <v>4930</v>
      </c>
      <c r="G414" s="375" t="s">
        <v>4401</v>
      </c>
      <c r="H414" s="375" t="s">
        <v>4401</v>
      </c>
      <c r="I414" s="375"/>
      <c r="J414" s="375"/>
      <c r="K414" s="375"/>
      <c r="L414" s="375"/>
      <c r="M414" s="376">
        <v>0.08</v>
      </c>
      <c r="N414" s="376">
        <v>0</v>
      </c>
      <c r="O414" s="376">
        <v>0</v>
      </c>
      <c r="P414" s="376">
        <v>0</v>
      </c>
      <c r="Q414" s="376">
        <v>0</v>
      </c>
      <c r="R414" s="376">
        <v>0</v>
      </c>
      <c r="S414" s="376">
        <v>0.08</v>
      </c>
      <c r="T414" s="376">
        <v>0</v>
      </c>
      <c r="U414" s="376">
        <v>0</v>
      </c>
      <c r="V414" s="376">
        <v>0</v>
      </c>
      <c r="W414" s="376">
        <v>0</v>
      </c>
      <c r="X414" s="376">
        <v>0</v>
      </c>
      <c r="Y414" s="376">
        <v>0.08</v>
      </c>
      <c r="Z414" s="376">
        <v>0.08</v>
      </c>
      <c r="AA414" s="377">
        <v>1</v>
      </c>
      <c r="AB414" s="378">
        <v>0</v>
      </c>
      <c r="AC414" s="378">
        <v>0</v>
      </c>
      <c r="AD414" s="378">
        <v>0</v>
      </c>
      <c r="AE414" s="378">
        <v>0</v>
      </c>
      <c r="AF414" s="378">
        <v>0</v>
      </c>
      <c r="AG414" s="378">
        <v>0</v>
      </c>
      <c r="AH414" s="378">
        <v>0</v>
      </c>
      <c r="AI414" s="378">
        <v>0</v>
      </c>
      <c r="AJ414" s="378">
        <v>0</v>
      </c>
      <c r="AK414" s="378">
        <v>0</v>
      </c>
      <c r="AL414" s="381"/>
    </row>
    <row r="415" spans="2:38">
      <c r="B415" s="374" t="s">
        <v>4396</v>
      </c>
      <c r="C415" s="375" t="s">
        <v>4471</v>
      </c>
      <c r="D415" s="375" t="s">
        <v>4927</v>
      </c>
      <c r="E415" s="375" t="s">
        <v>4399</v>
      </c>
      <c r="F415" s="375" t="s">
        <v>4930</v>
      </c>
      <c r="G415" s="375" t="s">
        <v>4401</v>
      </c>
      <c r="H415" s="375" t="s">
        <v>4401</v>
      </c>
      <c r="I415" s="375"/>
      <c r="J415" s="375"/>
      <c r="K415" s="375"/>
      <c r="L415" s="375"/>
      <c r="M415" s="376">
        <v>0.08</v>
      </c>
      <c r="N415" s="376">
        <v>0</v>
      </c>
      <c r="O415" s="376">
        <v>0</v>
      </c>
      <c r="P415" s="376">
        <v>0</v>
      </c>
      <c r="Q415" s="376">
        <v>0</v>
      </c>
      <c r="R415" s="376">
        <v>0</v>
      </c>
      <c r="S415" s="376">
        <v>0.08</v>
      </c>
      <c r="T415" s="376">
        <v>0</v>
      </c>
      <c r="U415" s="376">
        <v>0</v>
      </c>
      <c r="V415" s="376">
        <v>0</v>
      </c>
      <c r="W415" s="376">
        <v>0</v>
      </c>
      <c r="X415" s="376">
        <v>0</v>
      </c>
      <c r="Y415" s="376">
        <v>0.08</v>
      </c>
      <c r="Z415" s="376">
        <v>0.08</v>
      </c>
      <c r="AA415" s="377">
        <v>1</v>
      </c>
      <c r="AB415" s="378">
        <v>0</v>
      </c>
      <c r="AC415" s="378">
        <v>0</v>
      </c>
      <c r="AD415" s="378">
        <v>0</v>
      </c>
      <c r="AE415" s="378">
        <v>0</v>
      </c>
      <c r="AF415" s="378">
        <v>0</v>
      </c>
      <c r="AG415" s="378">
        <v>0</v>
      </c>
      <c r="AH415" s="378">
        <v>0</v>
      </c>
      <c r="AI415" s="378">
        <v>0</v>
      </c>
      <c r="AJ415" s="378">
        <v>0</v>
      </c>
      <c r="AK415" s="378">
        <v>0</v>
      </c>
      <c r="AL415" s="381"/>
    </row>
    <row r="416" spans="2:38">
      <c r="B416" s="374" t="s">
        <v>4396</v>
      </c>
      <c r="C416" s="375" t="s">
        <v>4471</v>
      </c>
      <c r="D416" s="375" t="s">
        <v>4927</v>
      </c>
      <c r="E416" s="375" t="s">
        <v>4399</v>
      </c>
      <c r="F416" s="375" t="s">
        <v>4930</v>
      </c>
      <c r="G416" s="375" t="s">
        <v>4401</v>
      </c>
      <c r="H416" s="375" t="s">
        <v>4401</v>
      </c>
      <c r="I416" s="375"/>
      <c r="J416" s="375"/>
      <c r="K416" s="375"/>
      <c r="L416" s="375"/>
      <c r="M416" s="376">
        <v>0.11</v>
      </c>
      <c r="N416" s="376">
        <v>0</v>
      </c>
      <c r="O416" s="376">
        <v>0</v>
      </c>
      <c r="P416" s="376">
        <v>0</v>
      </c>
      <c r="Q416" s="376">
        <v>0</v>
      </c>
      <c r="R416" s="376">
        <v>0</v>
      </c>
      <c r="S416" s="376">
        <v>0.11</v>
      </c>
      <c r="T416" s="376">
        <v>0</v>
      </c>
      <c r="U416" s="376">
        <v>0</v>
      </c>
      <c r="V416" s="376">
        <v>0</v>
      </c>
      <c r="W416" s="376">
        <v>0</v>
      </c>
      <c r="X416" s="376">
        <v>0</v>
      </c>
      <c r="Y416" s="376">
        <v>0.11</v>
      </c>
      <c r="Z416" s="376">
        <v>0.11</v>
      </c>
      <c r="AA416" s="377">
        <v>1</v>
      </c>
      <c r="AB416" s="378">
        <v>0</v>
      </c>
      <c r="AC416" s="378">
        <v>0</v>
      </c>
      <c r="AD416" s="378">
        <v>0</v>
      </c>
      <c r="AE416" s="378">
        <v>0</v>
      </c>
      <c r="AF416" s="378">
        <v>0</v>
      </c>
      <c r="AG416" s="378">
        <v>0</v>
      </c>
      <c r="AH416" s="378">
        <v>0</v>
      </c>
      <c r="AI416" s="378">
        <v>0</v>
      </c>
      <c r="AJ416" s="378">
        <v>0</v>
      </c>
      <c r="AK416" s="378">
        <v>0</v>
      </c>
      <c r="AL416" s="381"/>
    </row>
    <row r="417" spans="2:38">
      <c r="B417" s="374" t="s">
        <v>4396</v>
      </c>
      <c r="C417" s="375" t="s">
        <v>4471</v>
      </c>
      <c r="D417" s="375" t="s">
        <v>4927</v>
      </c>
      <c r="E417" s="375" t="s">
        <v>4399</v>
      </c>
      <c r="F417" s="375" t="s">
        <v>4930</v>
      </c>
      <c r="G417" s="375" t="s">
        <v>4401</v>
      </c>
      <c r="H417" s="375" t="s">
        <v>4401</v>
      </c>
      <c r="I417" s="375"/>
      <c r="J417" s="375"/>
      <c r="K417" s="375"/>
      <c r="L417" s="375"/>
      <c r="M417" s="376">
        <v>0.17</v>
      </c>
      <c r="N417" s="376">
        <v>0</v>
      </c>
      <c r="O417" s="376">
        <v>0</v>
      </c>
      <c r="P417" s="376">
        <v>0</v>
      </c>
      <c r="Q417" s="376">
        <v>0</v>
      </c>
      <c r="R417" s="376">
        <v>0</v>
      </c>
      <c r="S417" s="376">
        <v>0.17</v>
      </c>
      <c r="T417" s="376">
        <v>0</v>
      </c>
      <c r="U417" s="376">
        <v>0</v>
      </c>
      <c r="V417" s="376">
        <v>0</v>
      </c>
      <c r="W417" s="376">
        <v>0</v>
      </c>
      <c r="X417" s="376">
        <v>0</v>
      </c>
      <c r="Y417" s="376">
        <v>0.17</v>
      </c>
      <c r="Z417" s="376">
        <v>0.17</v>
      </c>
      <c r="AA417" s="377">
        <v>1</v>
      </c>
      <c r="AB417" s="378">
        <v>0</v>
      </c>
      <c r="AC417" s="378">
        <v>0</v>
      </c>
      <c r="AD417" s="378">
        <v>0</v>
      </c>
      <c r="AE417" s="378">
        <v>0</v>
      </c>
      <c r="AF417" s="378">
        <v>0</v>
      </c>
      <c r="AG417" s="378">
        <v>0</v>
      </c>
      <c r="AH417" s="378">
        <v>0</v>
      </c>
      <c r="AI417" s="378">
        <v>0</v>
      </c>
      <c r="AJ417" s="378">
        <v>0</v>
      </c>
      <c r="AK417" s="378">
        <v>0</v>
      </c>
      <c r="AL417" s="381"/>
    </row>
    <row r="418" spans="2:38">
      <c r="B418" s="374" t="s">
        <v>4396</v>
      </c>
      <c r="C418" s="375" t="s">
        <v>4471</v>
      </c>
      <c r="D418" s="375" t="s">
        <v>4927</v>
      </c>
      <c r="E418" s="375" t="s">
        <v>4399</v>
      </c>
      <c r="F418" s="375" t="s">
        <v>4930</v>
      </c>
      <c r="G418" s="375" t="s">
        <v>4401</v>
      </c>
      <c r="H418" s="375" t="s">
        <v>4401</v>
      </c>
      <c r="I418" s="375"/>
      <c r="J418" s="375"/>
      <c r="K418" s="375"/>
      <c r="L418" s="375"/>
      <c r="M418" s="376">
        <v>0.08</v>
      </c>
      <c r="N418" s="376">
        <v>0</v>
      </c>
      <c r="O418" s="376">
        <v>0</v>
      </c>
      <c r="P418" s="376">
        <v>0</v>
      </c>
      <c r="Q418" s="376">
        <v>0</v>
      </c>
      <c r="R418" s="376">
        <v>0</v>
      </c>
      <c r="S418" s="376">
        <v>0.08</v>
      </c>
      <c r="T418" s="376">
        <v>0</v>
      </c>
      <c r="U418" s="376">
        <v>0</v>
      </c>
      <c r="V418" s="376">
        <v>0</v>
      </c>
      <c r="W418" s="376">
        <v>0</v>
      </c>
      <c r="X418" s="376">
        <v>0</v>
      </c>
      <c r="Y418" s="376">
        <v>0.08</v>
      </c>
      <c r="Z418" s="376">
        <v>0.08</v>
      </c>
      <c r="AA418" s="377">
        <v>1</v>
      </c>
      <c r="AB418" s="378">
        <v>0</v>
      </c>
      <c r="AC418" s="378">
        <v>0</v>
      </c>
      <c r="AD418" s="378">
        <v>0</v>
      </c>
      <c r="AE418" s="378">
        <v>0</v>
      </c>
      <c r="AF418" s="378">
        <v>0</v>
      </c>
      <c r="AG418" s="378">
        <v>0</v>
      </c>
      <c r="AH418" s="378">
        <v>0</v>
      </c>
      <c r="AI418" s="378">
        <v>0</v>
      </c>
      <c r="AJ418" s="378">
        <v>0</v>
      </c>
      <c r="AK418" s="378">
        <v>0</v>
      </c>
      <c r="AL418" s="381"/>
    </row>
    <row r="419" spans="2:38">
      <c r="B419" s="374" t="s">
        <v>4396</v>
      </c>
      <c r="C419" s="375" t="s">
        <v>4471</v>
      </c>
      <c r="D419" s="375" t="s">
        <v>4927</v>
      </c>
      <c r="E419" s="375" t="s">
        <v>4399</v>
      </c>
      <c r="F419" s="375" t="s">
        <v>4930</v>
      </c>
      <c r="G419" s="375" t="s">
        <v>4401</v>
      </c>
      <c r="H419" s="375" t="s">
        <v>4401</v>
      </c>
      <c r="I419" s="375"/>
      <c r="J419" s="375"/>
      <c r="K419" s="375"/>
      <c r="L419" s="375"/>
      <c r="M419" s="376">
        <v>0.31</v>
      </c>
      <c r="N419" s="376">
        <v>0</v>
      </c>
      <c r="O419" s="376">
        <v>0</v>
      </c>
      <c r="P419" s="376">
        <v>0</v>
      </c>
      <c r="Q419" s="376">
        <v>0</v>
      </c>
      <c r="R419" s="376">
        <v>0</v>
      </c>
      <c r="S419" s="376">
        <v>0.31</v>
      </c>
      <c r="T419" s="376">
        <v>0</v>
      </c>
      <c r="U419" s="376">
        <v>0</v>
      </c>
      <c r="V419" s="376">
        <v>0</v>
      </c>
      <c r="W419" s="376">
        <v>0</v>
      </c>
      <c r="X419" s="376">
        <v>0</v>
      </c>
      <c r="Y419" s="376">
        <v>0.31</v>
      </c>
      <c r="Z419" s="376">
        <v>0.31</v>
      </c>
      <c r="AA419" s="377">
        <v>1</v>
      </c>
      <c r="AB419" s="378">
        <v>0</v>
      </c>
      <c r="AC419" s="378">
        <v>0</v>
      </c>
      <c r="AD419" s="378">
        <v>0</v>
      </c>
      <c r="AE419" s="378">
        <v>0</v>
      </c>
      <c r="AF419" s="378">
        <v>0</v>
      </c>
      <c r="AG419" s="378">
        <v>0</v>
      </c>
      <c r="AH419" s="378">
        <v>0</v>
      </c>
      <c r="AI419" s="378">
        <v>0</v>
      </c>
      <c r="AJ419" s="378">
        <v>0</v>
      </c>
      <c r="AK419" s="378">
        <v>0</v>
      </c>
      <c r="AL419" s="381"/>
    </row>
    <row r="420" spans="2:38">
      <c r="B420" s="374" t="s">
        <v>4396</v>
      </c>
      <c r="C420" s="375" t="s">
        <v>4471</v>
      </c>
      <c r="D420" s="375" t="s">
        <v>4927</v>
      </c>
      <c r="E420" s="375" t="s">
        <v>4399</v>
      </c>
      <c r="F420" s="375" t="s">
        <v>4930</v>
      </c>
      <c r="G420" s="375" t="s">
        <v>4401</v>
      </c>
      <c r="H420" s="375" t="s">
        <v>4401</v>
      </c>
      <c r="I420" s="375"/>
      <c r="J420" s="375"/>
      <c r="K420" s="375"/>
      <c r="L420" s="375"/>
      <c r="M420" s="376">
        <v>0.81</v>
      </c>
      <c r="N420" s="376">
        <v>0</v>
      </c>
      <c r="O420" s="376">
        <v>0</v>
      </c>
      <c r="P420" s="376">
        <v>0</v>
      </c>
      <c r="Q420" s="376">
        <v>0</v>
      </c>
      <c r="R420" s="376">
        <v>0</v>
      </c>
      <c r="S420" s="376">
        <v>0.81</v>
      </c>
      <c r="T420" s="376">
        <v>0</v>
      </c>
      <c r="U420" s="376">
        <v>0</v>
      </c>
      <c r="V420" s="376">
        <v>0</v>
      </c>
      <c r="W420" s="376">
        <v>0</v>
      </c>
      <c r="X420" s="376">
        <v>0</v>
      </c>
      <c r="Y420" s="376">
        <v>0.81</v>
      </c>
      <c r="Z420" s="376">
        <v>0.81</v>
      </c>
      <c r="AA420" s="377">
        <v>1</v>
      </c>
      <c r="AB420" s="378">
        <v>0</v>
      </c>
      <c r="AC420" s="378">
        <v>0</v>
      </c>
      <c r="AD420" s="378">
        <v>0</v>
      </c>
      <c r="AE420" s="378">
        <v>0</v>
      </c>
      <c r="AF420" s="378">
        <v>0</v>
      </c>
      <c r="AG420" s="378">
        <v>0</v>
      </c>
      <c r="AH420" s="378">
        <v>0</v>
      </c>
      <c r="AI420" s="378">
        <v>0</v>
      </c>
      <c r="AJ420" s="378">
        <v>0</v>
      </c>
      <c r="AK420" s="378">
        <v>0</v>
      </c>
      <c r="AL420" s="381"/>
    </row>
    <row r="421" spans="2:38">
      <c r="B421" s="374" t="s">
        <v>4396</v>
      </c>
      <c r="C421" s="375" t="s">
        <v>4471</v>
      </c>
      <c r="D421" s="375" t="s">
        <v>4927</v>
      </c>
      <c r="E421" s="375" t="s">
        <v>4399</v>
      </c>
      <c r="F421" s="375" t="s">
        <v>4930</v>
      </c>
      <c r="G421" s="375" t="s">
        <v>4401</v>
      </c>
      <c r="H421" s="375" t="s">
        <v>4401</v>
      </c>
      <c r="I421" s="375"/>
      <c r="J421" s="375"/>
      <c r="K421" s="375"/>
      <c r="L421" s="375"/>
      <c r="M421" s="376">
        <v>0.03</v>
      </c>
      <c r="N421" s="376">
        <v>0</v>
      </c>
      <c r="O421" s="376">
        <v>0</v>
      </c>
      <c r="P421" s="376">
        <v>0</v>
      </c>
      <c r="Q421" s="376">
        <v>0</v>
      </c>
      <c r="R421" s="376">
        <v>0</v>
      </c>
      <c r="S421" s="376">
        <v>0.03</v>
      </c>
      <c r="T421" s="376">
        <v>0</v>
      </c>
      <c r="U421" s="376">
        <v>0</v>
      </c>
      <c r="V421" s="376">
        <v>0</v>
      </c>
      <c r="W421" s="376">
        <v>0</v>
      </c>
      <c r="X421" s="376">
        <v>0</v>
      </c>
      <c r="Y421" s="376">
        <v>0.03</v>
      </c>
      <c r="Z421" s="376">
        <v>0.03</v>
      </c>
      <c r="AA421" s="377">
        <v>1</v>
      </c>
      <c r="AB421" s="378">
        <v>0</v>
      </c>
      <c r="AC421" s="378">
        <v>0</v>
      </c>
      <c r="AD421" s="378">
        <v>0</v>
      </c>
      <c r="AE421" s="378">
        <v>0</v>
      </c>
      <c r="AF421" s="378">
        <v>0</v>
      </c>
      <c r="AG421" s="378">
        <v>0</v>
      </c>
      <c r="AH421" s="378">
        <v>0</v>
      </c>
      <c r="AI421" s="378">
        <v>0</v>
      </c>
      <c r="AJ421" s="378">
        <v>0</v>
      </c>
      <c r="AK421" s="378">
        <v>0</v>
      </c>
      <c r="AL421" s="381"/>
    </row>
    <row r="422" spans="2:38">
      <c r="B422" s="374" t="s">
        <v>4396</v>
      </c>
      <c r="C422" s="375" t="s">
        <v>4471</v>
      </c>
      <c r="D422" s="375" t="s">
        <v>4927</v>
      </c>
      <c r="E422" s="375" t="s">
        <v>4399</v>
      </c>
      <c r="F422" s="375" t="s">
        <v>4926</v>
      </c>
      <c r="G422" s="375" t="s">
        <v>4401</v>
      </c>
      <c r="H422" s="375" t="s">
        <v>4401</v>
      </c>
      <c r="I422" s="375"/>
      <c r="J422" s="375"/>
      <c r="K422" s="375"/>
      <c r="L422" s="375"/>
      <c r="M422" s="376">
        <v>0.04</v>
      </c>
      <c r="N422" s="376">
        <v>0</v>
      </c>
      <c r="O422" s="376">
        <v>0</v>
      </c>
      <c r="P422" s="376">
        <v>0</v>
      </c>
      <c r="Q422" s="376">
        <v>0</v>
      </c>
      <c r="R422" s="376">
        <v>0</v>
      </c>
      <c r="S422" s="376">
        <v>0.04</v>
      </c>
      <c r="T422" s="376">
        <v>0</v>
      </c>
      <c r="U422" s="376">
        <v>0</v>
      </c>
      <c r="V422" s="376">
        <v>0</v>
      </c>
      <c r="W422" s="376">
        <v>0</v>
      </c>
      <c r="X422" s="376">
        <v>0</v>
      </c>
      <c r="Y422" s="376">
        <v>0.04</v>
      </c>
      <c r="Z422" s="376">
        <v>0.04</v>
      </c>
      <c r="AA422" s="377">
        <v>1</v>
      </c>
      <c r="AB422" s="378">
        <v>0</v>
      </c>
      <c r="AC422" s="378">
        <v>0</v>
      </c>
      <c r="AD422" s="378">
        <v>0</v>
      </c>
      <c r="AE422" s="378">
        <v>0</v>
      </c>
      <c r="AF422" s="378">
        <v>0</v>
      </c>
      <c r="AG422" s="378">
        <v>0</v>
      </c>
      <c r="AH422" s="378">
        <v>0</v>
      </c>
      <c r="AI422" s="378">
        <v>0</v>
      </c>
      <c r="AJ422" s="378">
        <v>0</v>
      </c>
      <c r="AK422" s="378">
        <v>0</v>
      </c>
      <c r="AL422" s="381"/>
    </row>
    <row r="423" spans="2:38">
      <c r="B423" s="374" t="s">
        <v>4396</v>
      </c>
      <c r="C423" s="375" t="s">
        <v>4471</v>
      </c>
      <c r="D423" s="375" t="s">
        <v>4927</v>
      </c>
      <c r="E423" s="375" t="s">
        <v>4399</v>
      </c>
      <c r="F423" s="375" t="s">
        <v>4926</v>
      </c>
      <c r="G423" s="375" t="s">
        <v>4401</v>
      </c>
      <c r="H423" s="375" t="s">
        <v>4401</v>
      </c>
      <c r="I423" s="375"/>
      <c r="J423" s="375"/>
      <c r="K423" s="375"/>
      <c r="L423" s="375"/>
      <c r="M423" s="376">
        <v>0.06</v>
      </c>
      <c r="N423" s="376">
        <v>0</v>
      </c>
      <c r="O423" s="376">
        <v>0</v>
      </c>
      <c r="P423" s="376">
        <v>0</v>
      </c>
      <c r="Q423" s="376">
        <v>0</v>
      </c>
      <c r="R423" s="376">
        <v>0</v>
      </c>
      <c r="S423" s="376">
        <v>0.06</v>
      </c>
      <c r="T423" s="376">
        <v>0</v>
      </c>
      <c r="U423" s="376">
        <v>0</v>
      </c>
      <c r="V423" s="376">
        <v>0</v>
      </c>
      <c r="W423" s="376">
        <v>0</v>
      </c>
      <c r="X423" s="376">
        <v>0</v>
      </c>
      <c r="Y423" s="376">
        <v>0.06</v>
      </c>
      <c r="Z423" s="376">
        <v>0.06</v>
      </c>
      <c r="AA423" s="377">
        <v>1</v>
      </c>
      <c r="AB423" s="378">
        <v>0</v>
      </c>
      <c r="AC423" s="378">
        <v>0</v>
      </c>
      <c r="AD423" s="378">
        <v>0</v>
      </c>
      <c r="AE423" s="378">
        <v>0</v>
      </c>
      <c r="AF423" s="378">
        <v>0</v>
      </c>
      <c r="AG423" s="378">
        <v>0</v>
      </c>
      <c r="AH423" s="378">
        <v>0</v>
      </c>
      <c r="AI423" s="378">
        <v>0</v>
      </c>
      <c r="AJ423" s="378">
        <v>0</v>
      </c>
      <c r="AK423" s="378">
        <v>0</v>
      </c>
      <c r="AL423" s="381"/>
    </row>
    <row r="424" spans="2:38">
      <c r="B424" s="374" t="s">
        <v>4396</v>
      </c>
      <c r="C424" s="375" t="s">
        <v>4471</v>
      </c>
      <c r="D424" s="375" t="s">
        <v>4927</v>
      </c>
      <c r="E424" s="375" t="s">
        <v>4399</v>
      </c>
      <c r="F424" s="375" t="s">
        <v>4926</v>
      </c>
      <c r="G424" s="375" t="s">
        <v>4401</v>
      </c>
      <c r="H424" s="375" t="s">
        <v>4401</v>
      </c>
      <c r="I424" s="375"/>
      <c r="J424" s="375"/>
      <c r="K424" s="375"/>
      <c r="L424" s="375"/>
      <c r="M424" s="376">
        <v>0.06</v>
      </c>
      <c r="N424" s="376">
        <v>0</v>
      </c>
      <c r="O424" s="376">
        <v>0</v>
      </c>
      <c r="P424" s="376">
        <v>0</v>
      </c>
      <c r="Q424" s="376">
        <v>0</v>
      </c>
      <c r="R424" s="376">
        <v>0</v>
      </c>
      <c r="S424" s="376">
        <v>0.06</v>
      </c>
      <c r="T424" s="376">
        <v>0</v>
      </c>
      <c r="U424" s="376">
        <v>0</v>
      </c>
      <c r="V424" s="376">
        <v>0</v>
      </c>
      <c r="W424" s="376">
        <v>0</v>
      </c>
      <c r="X424" s="376">
        <v>0</v>
      </c>
      <c r="Y424" s="376">
        <v>0.06</v>
      </c>
      <c r="Z424" s="376">
        <v>0.06</v>
      </c>
      <c r="AA424" s="377">
        <v>1</v>
      </c>
      <c r="AB424" s="378">
        <v>0</v>
      </c>
      <c r="AC424" s="378">
        <v>0</v>
      </c>
      <c r="AD424" s="378">
        <v>0</v>
      </c>
      <c r="AE424" s="378">
        <v>0</v>
      </c>
      <c r="AF424" s="378">
        <v>0</v>
      </c>
      <c r="AG424" s="378">
        <v>0</v>
      </c>
      <c r="AH424" s="378">
        <v>0</v>
      </c>
      <c r="AI424" s="378">
        <v>0</v>
      </c>
      <c r="AJ424" s="378">
        <v>0</v>
      </c>
      <c r="AK424" s="378">
        <v>0</v>
      </c>
      <c r="AL424" s="381"/>
    </row>
    <row r="425" spans="2:38">
      <c r="B425" s="374" t="s">
        <v>4396</v>
      </c>
      <c r="C425" s="375" t="s">
        <v>4471</v>
      </c>
      <c r="D425" s="375" t="s">
        <v>4927</v>
      </c>
      <c r="E425" s="375" t="s">
        <v>4399</v>
      </c>
      <c r="F425" s="375" t="s">
        <v>4926</v>
      </c>
      <c r="G425" s="375" t="s">
        <v>4401</v>
      </c>
      <c r="H425" s="375" t="s">
        <v>4401</v>
      </c>
      <c r="I425" s="375"/>
      <c r="J425" s="375"/>
      <c r="K425" s="375"/>
      <c r="L425" s="375"/>
      <c r="M425" s="376">
        <v>0.08</v>
      </c>
      <c r="N425" s="376">
        <v>0</v>
      </c>
      <c r="O425" s="376">
        <v>0</v>
      </c>
      <c r="P425" s="376">
        <v>0</v>
      </c>
      <c r="Q425" s="376">
        <v>0</v>
      </c>
      <c r="R425" s="376">
        <v>0</v>
      </c>
      <c r="S425" s="376">
        <v>0.08</v>
      </c>
      <c r="T425" s="376">
        <v>0</v>
      </c>
      <c r="U425" s="376">
        <v>0</v>
      </c>
      <c r="V425" s="376">
        <v>0</v>
      </c>
      <c r="W425" s="376">
        <v>0</v>
      </c>
      <c r="X425" s="376">
        <v>0</v>
      </c>
      <c r="Y425" s="376">
        <v>0.08</v>
      </c>
      <c r="Z425" s="376">
        <v>0.08</v>
      </c>
      <c r="AA425" s="377">
        <v>1</v>
      </c>
      <c r="AB425" s="378">
        <v>0</v>
      </c>
      <c r="AC425" s="378">
        <v>0</v>
      </c>
      <c r="AD425" s="378">
        <v>0</v>
      </c>
      <c r="AE425" s="378">
        <v>0</v>
      </c>
      <c r="AF425" s="378">
        <v>0</v>
      </c>
      <c r="AG425" s="378">
        <v>0</v>
      </c>
      <c r="AH425" s="378">
        <v>0</v>
      </c>
      <c r="AI425" s="378">
        <v>0</v>
      </c>
      <c r="AJ425" s="378">
        <v>0</v>
      </c>
      <c r="AK425" s="378">
        <v>0</v>
      </c>
      <c r="AL425" s="381"/>
    </row>
    <row r="426" spans="2:38">
      <c r="B426" s="374" t="s">
        <v>4396</v>
      </c>
      <c r="C426" s="375" t="s">
        <v>4471</v>
      </c>
      <c r="D426" s="375" t="s">
        <v>4927</v>
      </c>
      <c r="E426" s="375" t="s">
        <v>4399</v>
      </c>
      <c r="F426" s="375" t="s">
        <v>4926</v>
      </c>
      <c r="G426" s="375" t="s">
        <v>4401</v>
      </c>
      <c r="H426" s="375" t="s">
        <v>4401</v>
      </c>
      <c r="I426" s="375"/>
      <c r="J426" s="375"/>
      <c r="K426" s="375"/>
      <c r="L426" s="375"/>
      <c r="M426" s="376">
        <v>0.05</v>
      </c>
      <c r="N426" s="376">
        <v>0</v>
      </c>
      <c r="O426" s="376">
        <v>0</v>
      </c>
      <c r="P426" s="376">
        <v>0</v>
      </c>
      <c r="Q426" s="376">
        <v>0</v>
      </c>
      <c r="R426" s="376">
        <v>0</v>
      </c>
      <c r="S426" s="376">
        <v>0.05</v>
      </c>
      <c r="T426" s="376">
        <v>0</v>
      </c>
      <c r="U426" s="376">
        <v>0</v>
      </c>
      <c r="V426" s="376">
        <v>0</v>
      </c>
      <c r="W426" s="376">
        <v>0</v>
      </c>
      <c r="X426" s="376">
        <v>0</v>
      </c>
      <c r="Y426" s="376">
        <v>0.05</v>
      </c>
      <c r="Z426" s="376">
        <v>0.05</v>
      </c>
      <c r="AA426" s="377">
        <v>1</v>
      </c>
      <c r="AB426" s="378">
        <v>0</v>
      </c>
      <c r="AC426" s="378">
        <v>0</v>
      </c>
      <c r="AD426" s="378">
        <v>0</v>
      </c>
      <c r="AE426" s="378">
        <v>0</v>
      </c>
      <c r="AF426" s="378">
        <v>0</v>
      </c>
      <c r="AG426" s="378">
        <v>0</v>
      </c>
      <c r="AH426" s="378">
        <v>0</v>
      </c>
      <c r="AI426" s="378">
        <v>0</v>
      </c>
      <c r="AJ426" s="378">
        <v>0</v>
      </c>
      <c r="AK426" s="378">
        <v>0</v>
      </c>
      <c r="AL426" s="381"/>
    </row>
    <row r="427" spans="2:38">
      <c r="B427" s="374" t="s">
        <v>4396</v>
      </c>
      <c r="C427" s="375" t="s">
        <v>4471</v>
      </c>
      <c r="D427" s="375" t="s">
        <v>4927</v>
      </c>
      <c r="E427" s="375" t="s">
        <v>4399</v>
      </c>
      <c r="F427" s="375" t="s">
        <v>4926</v>
      </c>
      <c r="G427" s="375" t="s">
        <v>4401</v>
      </c>
      <c r="H427" s="375" t="s">
        <v>4401</v>
      </c>
      <c r="I427" s="375"/>
      <c r="J427" s="375"/>
      <c r="K427" s="375"/>
      <c r="L427" s="375"/>
      <c r="M427" s="376">
        <v>0.03</v>
      </c>
      <c r="N427" s="376">
        <v>0</v>
      </c>
      <c r="O427" s="376">
        <v>0</v>
      </c>
      <c r="P427" s="376">
        <v>0</v>
      </c>
      <c r="Q427" s="376">
        <v>0</v>
      </c>
      <c r="R427" s="376">
        <v>0</v>
      </c>
      <c r="S427" s="376">
        <v>0.03</v>
      </c>
      <c r="T427" s="376">
        <v>0</v>
      </c>
      <c r="U427" s="376">
        <v>0</v>
      </c>
      <c r="V427" s="376">
        <v>0</v>
      </c>
      <c r="W427" s="376">
        <v>0</v>
      </c>
      <c r="X427" s="376">
        <v>0</v>
      </c>
      <c r="Y427" s="376">
        <v>0.03</v>
      </c>
      <c r="Z427" s="376">
        <v>0.03</v>
      </c>
      <c r="AA427" s="377">
        <v>1</v>
      </c>
      <c r="AB427" s="378">
        <v>0</v>
      </c>
      <c r="AC427" s="378">
        <v>0</v>
      </c>
      <c r="AD427" s="378">
        <v>0</v>
      </c>
      <c r="AE427" s="378">
        <v>0</v>
      </c>
      <c r="AF427" s="378">
        <v>0</v>
      </c>
      <c r="AG427" s="378">
        <v>0</v>
      </c>
      <c r="AH427" s="378">
        <v>0</v>
      </c>
      <c r="AI427" s="378">
        <v>0</v>
      </c>
      <c r="AJ427" s="378">
        <v>0</v>
      </c>
      <c r="AK427" s="378">
        <v>0</v>
      </c>
      <c r="AL427" s="381"/>
    </row>
    <row r="428" spans="2:38">
      <c r="B428" s="374" t="s">
        <v>4396</v>
      </c>
      <c r="C428" s="375" t="s">
        <v>4471</v>
      </c>
      <c r="D428" s="375" t="s">
        <v>4927</v>
      </c>
      <c r="E428" s="375" t="s">
        <v>4399</v>
      </c>
      <c r="F428" s="375" t="s">
        <v>4926</v>
      </c>
      <c r="G428" s="375" t="s">
        <v>4401</v>
      </c>
      <c r="H428" s="375" t="s">
        <v>4401</v>
      </c>
      <c r="I428" s="375"/>
      <c r="J428" s="375"/>
      <c r="K428" s="375"/>
      <c r="L428" s="375"/>
      <c r="M428" s="376">
        <v>0.08</v>
      </c>
      <c r="N428" s="376">
        <v>0</v>
      </c>
      <c r="O428" s="376">
        <v>0</v>
      </c>
      <c r="P428" s="376">
        <v>0</v>
      </c>
      <c r="Q428" s="376">
        <v>0</v>
      </c>
      <c r="R428" s="376">
        <v>0</v>
      </c>
      <c r="S428" s="376">
        <v>0.08</v>
      </c>
      <c r="T428" s="376">
        <v>0</v>
      </c>
      <c r="U428" s="376">
        <v>0</v>
      </c>
      <c r="V428" s="376">
        <v>0</v>
      </c>
      <c r="W428" s="376">
        <v>0</v>
      </c>
      <c r="X428" s="376">
        <v>0</v>
      </c>
      <c r="Y428" s="376">
        <v>0.08</v>
      </c>
      <c r="Z428" s="376">
        <v>0.08</v>
      </c>
      <c r="AA428" s="377">
        <v>1</v>
      </c>
      <c r="AB428" s="378">
        <v>0</v>
      </c>
      <c r="AC428" s="378">
        <v>0</v>
      </c>
      <c r="AD428" s="378">
        <v>0</v>
      </c>
      <c r="AE428" s="378">
        <v>0</v>
      </c>
      <c r="AF428" s="378">
        <v>0</v>
      </c>
      <c r="AG428" s="378">
        <v>0</v>
      </c>
      <c r="AH428" s="378">
        <v>0</v>
      </c>
      <c r="AI428" s="378">
        <v>0</v>
      </c>
      <c r="AJ428" s="378">
        <v>0</v>
      </c>
      <c r="AK428" s="378">
        <v>0</v>
      </c>
      <c r="AL428" s="381"/>
    </row>
    <row r="429" spans="2:38">
      <c r="B429" s="374" t="s">
        <v>4396</v>
      </c>
      <c r="C429" s="375" t="s">
        <v>4471</v>
      </c>
      <c r="D429" s="375" t="s">
        <v>4927</v>
      </c>
      <c r="E429" s="375" t="s">
        <v>4399</v>
      </c>
      <c r="F429" s="375" t="s">
        <v>4926</v>
      </c>
      <c r="G429" s="375" t="s">
        <v>4401</v>
      </c>
      <c r="H429" s="375" t="s">
        <v>4401</v>
      </c>
      <c r="I429" s="375"/>
      <c r="J429" s="375"/>
      <c r="K429" s="375"/>
      <c r="L429" s="375"/>
      <c r="M429" s="376">
        <v>0.02</v>
      </c>
      <c r="N429" s="376">
        <v>0</v>
      </c>
      <c r="O429" s="376">
        <v>0</v>
      </c>
      <c r="P429" s="376">
        <v>0</v>
      </c>
      <c r="Q429" s="376">
        <v>0</v>
      </c>
      <c r="R429" s="376">
        <v>0</v>
      </c>
      <c r="S429" s="376">
        <v>0.02</v>
      </c>
      <c r="T429" s="376">
        <v>0</v>
      </c>
      <c r="U429" s="376">
        <v>0</v>
      </c>
      <c r="V429" s="376">
        <v>0</v>
      </c>
      <c r="W429" s="376">
        <v>0</v>
      </c>
      <c r="X429" s="376">
        <v>0</v>
      </c>
      <c r="Y429" s="376">
        <v>0.02</v>
      </c>
      <c r="Z429" s="376">
        <v>0.02</v>
      </c>
      <c r="AA429" s="377">
        <v>1</v>
      </c>
      <c r="AB429" s="378">
        <v>0</v>
      </c>
      <c r="AC429" s="378">
        <v>0</v>
      </c>
      <c r="AD429" s="378">
        <v>0</v>
      </c>
      <c r="AE429" s="378">
        <v>0</v>
      </c>
      <c r="AF429" s="378">
        <v>0</v>
      </c>
      <c r="AG429" s="378">
        <v>0</v>
      </c>
      <c r="AH429" s="378">
        <v>0</v>
      </c>
      <c r="AI429" s="378">
        <v>0</v>
      </c>
      <c r="AJ429" s="378">
        <v>0</v>
      </c>
      <c r="AK429" s="378">
        <v>0</v>
      </c>
      <c r="AL429" s="381"/>
    </row>
    <row r="430" spans="2:38">
      <c r="B430" s="374" t="s">
        <v>4396</v>
      </c>
      <c r="C430" s="375" t="s">
        <v>4471</v>
      </c>
      <c r="D430" s="375" t="s">
        <v>4927</v>
      </c>
      <c r="E430" s="375" t="s">
        <v>4399</v>
      </c>
      <c r="F430" s="375" t="s">
        <v>4926</v>
      </c>
      <c r="G430" s="375" t="s">
        <v>4401</v>
      </c>
      <c r="H430" s="375" t="s">
        <v>4401</v>
      </c>
      <c r="I430" s="375"/>
      <c r="J430" s="375"/>
      <c r="K430" s="375"/>
      <c r="L430" s="375"/>
      <c r="M430" s="376">
        <v>0.08</v>
      </c>
      <c r="N430" s="376">
        <v>0</v>
      </c>
      <c r="O430" s="376">
        <v>0</v>
      </c>
      <c r="P430" s="376">
        <v>0</v>
      </c>
      <c r="Q430" s="376">
        <v>0</v>
      </c>
      <c r="R430" s="376">
        <v>0</v>
      </c>
      <c r="S430" s="376">
        <v>0.08</v>
      </c>
      <c r="T430" s="376">
        <v>0</v>
      </c>
      <c r="U430" s="376">
        <v>0</v>
      </c>
      <c r="V430" s="376">
        <v>0</v>
      </c>
      <c r="W430" s="376">
        <v>0</v>
      </c>
      <c r="X430" s="376">
        <v>0</v>
      </c>
      <c r="Y430" s="376">
        <v>0.08</v>
      </c>
      <c r="Z430" s="376">
        <v>0.08</v>
      </c>
      <c r="AA430" s="377">
        <v>1</v>
      </c>
      <c r="AB430" s="378">
        <v>0</v>
      </c>
      <c r="AC430" s="378">
        <v>0</v>
      </c>
      <c r="AD430" s="378">
        <v>0</v>
      </c>
      <c r="AE430" s="378">
        <v>0</v>
      </c>
      <c r="AF430" s="378">
        <v>0</v>
      </c>
      <c r="AG430" s="378">
        <v>0</v>
      </c>
      <c r="AH430" s="378">
        <v>0</v>
      </c>
      <c r="AI430" s="378">
        <v>0</v>
      </c>
      <c r="AJ430" s="378">
        <v>0</v>
      </c>
      <c r="AK430" s="378">
        <v>0</v>
      </c>
      <c r="AL430" s="381"/>
    </row>
    <row r="431" spans="2:38">
      <c r="B431" s="374" t="s">
        <v>4396</v>
      </c>
      <c r="C431" s="375" t="s">
        <v>4471</v>
      </c>
      <c r="D431" s="375" t="s">
        <v>4927</v>
      </c>
      <c r="E431" s="375" t="s">
        <v>4399</v>
      </c>
      <c r="F431" s="375" t="s">
        <v>4926</v>
      </c>
      <c r="G431" s="375" t="s">
        <v>4401</v>
      </c>
      <c r="H431" s="375" t="s">
        <v>4401</v>
      </c>
      <c r="I431" s="375"/>
      <c r="J431" s="375"/>
      <c r="K431" s="375"/>
      <c r="L431" s="375"/>
      <c r="M431" s="376">
        <v>0.23</v>
      </c>
      <c r="N431" s="376">
        <v>0</v>
      </c>
      <c r="O431" s="376">
        <v>0</v>
      </c>
      <c r="P431" s="376">
        <v>0</v>
      </c>
      <c r="Q431" s="376">
        <v>0</v>
      </c>
      <c r="R431" s="376">
        <v>0</v>
      </c>
      <c r="S431" s="376">
        <v>0.23</v>
      </c>
      <c r="T431" s="376">
        <v>0</v>
      </c>
      <c r="U431" s="376">
        <v>0</v>
      </c>
      <c r="V431" s="376">
        <v>0</v>
      </c>
      <c r="W431" s="376">
        <v>0</v>
      </c>
      <c r="X431" s="376">
        <v>0</v>
      </c>
      <c r="Y431" s="376">
        <v>0.23</v>
      </c>
      <c r="Z431" s="376">
        <v>0.23</v>
      </c>
      <c r="AA431" s="377">
        <v>1</v>
      </c>
      <c r="AB431" s="378">
        <v>0</v>
      </c>
      <c r="AC431" s="378">
        <v>0</v>
      </c>
      <c r="AD431" s="378">
        <v>0</v>
      </c>
      <c r="AE431" s="378">
        <v>0</v>
      </c>
      <c r="AF431" s="378">
        <v>0</v>
      </c>
      <c r="AG431" s="378">
        <v>0</v>
      </c>
      <c r="AH431" s="378">
        <v>0</v>
      </c>
      <c r="AI431" s="378">
        <v>0</v>
      </c>
      <c r="AJ431" s="378">
        <v>0</v>
      </c>
      <c r="AK431" s="378">
        <v>0</v>
      </c>
      <c r="AL431" s="381"/>
    </row>
    <row r="432" spans="2:38">
      <c r="B432" s="374" t="s">
        <v>4396</v>
      </c>
      <c r="C432" s="375" t="s">
        <v>4471</v>
      </c>
      <c r="D432" s="375" t="s">
        <v>4927</v>
      </c>
      <c r="E432" s="375" t="s">
        <v>4399</v>
      </c>
      <c r="F432" s="375" t="s">
        <v>4926</v>
      </c>
      <c r="G432" s="375" t="s">
        <v>4401</v>
      </c>
      <c r="H432" s="375" t="s">
        <v>4401</v>
      </c>
      <c r="I432" s="375"/>
      <c r="J432" s="375"/>
      <c r="K432" s="375"/>
      <c r="L432" s="375"/>
      <c r="M432" s="376">
        <v>0.17</v>
      </c>
      <c r="N432" s="376">
        <v>0</v>
      </c>
      <c r="O432" s="376">
        <v>0</v>
      </c>
      <c r="P432" s="376">
        <v>0</v>
      </c>
      <c r="Q432" s="376">
        <v>0</v>
      </c>
      <c r="R432" s="376">
        <v>0</v>
      </c>
      <c r="S432" s="376">
        <v>0.17</v>
      </c>
      <c r="T432" s="376">
        <v>0</v>
      </c>
      <c r="U432" s="376">
        <v>0</v>
      </c>
      <c r="V432" s="376">
        <v>0</v>
      </c>
      <c r="W432" s="376">
        <v>0</v>
      </c>
      <c r="X432" s="376">
        <v>0</v>
      </c>
      <c r="Y432" s="376">
        <v>0.17</v>
      </c>
      <c r="Z432" s="376">
        <v>0.17</v>
      </c>
      <c r="AA432" s="377">
        <v>1</v>
      </c>
      <c r="AB432" s="378">
        <v>0</v>
      </c>
      <c r="AC432" s="378">
        <v>0</v>
      </c>
      <c r="AD432" s="378">
        <v>0</v>
      </c>
      <c r="AE432" s="378">
        <v>0</v>
      </c>
      <c r="AF432" s="378">
        <v>0</v>
      </c>
      <c r="AG432" s="378">
        <v>0</v>
      </c>
      <c r="AH432" s="378">
        <v>0</v>
      </c>
      <c r="AI432" s="378">
        <v>0</v>
      </c>
      <c r="AJ432" s="378">
        <v>0</v>
      </c>
      <c r="AK432" s="378">
        <v>0</v>
      </c>
      <c r="AL432" s="381"/>
    </row>
    <row r="433" spans="2:38">
      <c r="B433" s="374" t="s">
        <v>4396</v>
      </c>
      <c r="C433" s="375" t="s">
        <v>4471</v>
      </c>
      <c r="D433" s="375" t="s">
        <v>4927</v>
      </c>
      <c r="E433" s="375" t="s">
        <v>4399</v>
      </c>
      <c r="F433" s="375" t="s">
        <v>4926</v>
      </c>
      <c r="G433" s="375" t="s">
        <v>4401</v>
      </c>
      <c r="H433" s="375" t="s">
        <v>4401</v>
      </c>
      <c r="I433" s="375"/>
      <c r="J433" s="375"/>
      <c r="K433" s="375"/>
      <c r="L433" s="375"/>
      <c r="M433" s="376">
        <v>0.06</v>
      </c>
      <c r="N433" s="376">
        <v>0</v>
      </c>
      <c r="O433" s="376">
        <v>0</v>
      </c>
      <c r="P433" s="376">
        <v>0</v>
      </c>
      <c r="Q433" s="376">
        <v>0</v>
      </c>
      <c r="R433" s="376">
        <v>0</v>
      </c>
      <c r="S433" s="376">
        <v>0.06</v>
      </c>
      <c r="T433" s="376">
        <v>0</v>
      </c>
      <c r="U433" s="376">
        <v>0</v>
      </c>
      <c r="V433" s="376">
        <v>0</v>
      </c>
      <c r="W433" s="376">
        <v>0</v>
      </c>
      <c r="X433" s="376">
        <v>0</v>
      </c>
      <c r="Y433" s="376">
        <v>0.06</v>
      </c>
      <c r="Z433" s="376">
        <v>0.06</v>
      </c>
      <c r="AA433" s="377">
        <v>1</v>
      </c>
      <c r="AB433" s="378">
        <v>0</v>
      </c>
      <c r="AC433" s="378">
        <v>0</v>
      </c>
      <c r="AD433" s="378">
        <v>0</v>
      </c>
      <c r="AE433" s="378">
        <v>0</v>
      </c>
      <c r="AF433" s="378">
        <v>0</v>
      </c>
      <c r="AG433" s="378">
        <v>0</v>
      </c>
      <c r="AH433" s="378">
        <v>0</v>
      </c>
      <c r="AI433" s="378">
        <v>0</v>
      </c>
      <c r="AJ433" s="378">
        <v>0</v>
      </c>
      <c r="AK433" s="378">
        <v>0</v>
      </c>
      <c r="AL433" s="381"/>
    </row>
    <row r="434" spans="2:38">
      <c r="B434" s="374" t="s">
        <v>4396</v>
      </c>
      <c r="C434" s="375" t="s">
        <v>4471</v>
      </c>
      <c r="D434" s="375" t="s">
        <v>4927</v>
      </c>
      <c r="E434" s="375" t="s">
        <v>4399</v>
      </c>
      <c r="F434" s="375" t="s">
        <v>4926</v>
      </c>
      <c r="G434" s="375" t="s">
        <v>4401</v>
      </c>
      <c r="H434" s="375" t="s">
        <v>4401</v>
      </c>
      <c r="I434" s="375"/>
      <c r="J434" s="375"/>
      <c r="K434" s="375"/>
      <c r="L434" s="375"/>
      <c r="M434" s="376">
        <v>0.13</v>
      </c>
      <c r="N434" s="376">
        <v>0</v>
      </c>
      <c r="O434" s="376">
        <v>0</v>
      </c>
      <c r="P434" s="376">
        <v>0</v>
      </c>
      <c r="Q434" s="376">
        <v>0</v>
      </c>
      <c r="R434" s="376">
        <v>0</v>
      </c>
      <c r="S434" s="376">
        <v>0.13</v>
      </c>
      <c r="T434" s="376">
        <v>0</v>
      </c>
      <c r="U434" s="376">
        <v>0</v>
      </c>
      <c r="V434" s="376">
        <v>0</v>
      </c>
      <c r="W434" s="376">
        <v>0</v>
      </c>
      <c r="X434" s="376">
        <v>0</v>
      </c>
      <c r="Y434" s="376">
        <v>0.13</v>
      </c>
      <c r="Z434" s="376">
        <v>0.13</v>
      </c>
      <c r="AA434" s="377">
        <v>1</v>
      </c>
      <c r="AB434" s="378">
        <v>0</v>
      </c>
      <c r="AC434" s="378">
        <v>0</v>
      </c>
      <c r="AD434" s="378">
        <v>0</v>
      </c>
      <c r="AE434" s="378">
        <v>0</v>
      </c>
      <c r="AF434" s="378">
        <v>0</v>
      </c>
      <c r="AG434" s="378">
        <v>0</v>
      </c>
      <c r="AH434" s="378">
        <v>0</v>
      </c>
      <c r="AI434" s="378">
        <v>0</v>
      </c>
      <c r="AJ434" s="378">
        <v>0</v>
      </c>
      <c r="AK434" s="378">
        <v>0</v>
      </c>
      <c r="AL434" s="381"/>
    </row>
    <row r="435" spans="2:38">
      <c r="B435" s="374" t="s">
        <v>4396</v>
      </c>
      <c r="C435" s="375" t="s">
        <v>4471</v>
      </c>
      <c r="D435" s="375" t="s">
        <v>4927</v>
      </c>
      <c r="E435" s="375" t="s">
        <v>4399</v>
      </c>
      <c r="F435" s="375" t="s">
        <v>4926</v>
      </c>
      <c r="G435" s="375" t="s">
        <v>4401</v>
      </c>
      <c r="H435" s="375" t="s">
        <v>4401</v>
      </c>
      <c r="I435" s="375"/>
      <c r="J435" s="375"/>
      <c r="K435" s="375"/>
      <c r="L435" s="375"/>
      <c r="M435" s="376">
        <v>0.05</v>
      </c>
      <c r="N435" s="376">
        <v>0</v>
      </c>
      <c r="O435" s="376">
        <v>0</v>
      </c>
      <c r="P435" s="376">
        <v>0</v>
      </c>
      <c r="Q435" s="376">
        <v>0</v>
      </c>
      <c r="R435" s="376">
        <v>0</v>
      </c>
      <c r="S435" s="376">
        <v>0.05</v>
      </c>
      <c r="T435" s="376">
        <v>0</v>
      </c>
      <c r="U435" s="376">
        <v>0</v>
      </c>
      <c r="V435" s="376">
        <v>0</v>
      </c>
      <c r="W435" s="376">
        <v>0</v>
      </c>
      <c r="X435" s="376">
        <v>0</v>
      </c>
      <c r="Y435" s="376">
        <v>0.05</v>
      </c>
      <c r="Z435" s="376">
        <v>0.05</v>
      </c>
      <c r="AA435" s="377">
        <v>1</v>
      </c>
      <c r="AB435" s="378">
        <v>0</v>
      </c>
      <c r="AC435" s="378">
        <v>0</v>
      </c>
      <c r="AD435" s="378">
        <v>0</v>
      </c>
      <c r="AE435" s="378">
        <v>0</v>
      </c>
      <c r="AF435" s="378">
        <v>0</v>
      </c>
      <c r="AG435" s="378">
        <v>0</v>
      </c>
      <c r="AH435" s="378">
        <v>0</v>
      </c>
      <c r="AI435" s="378">
        <v>0</v>
      </c>
      <c r="AJ435" s="378">
        <v>0</v>
      </c>
      <c r="AK435" s="378">
        <v>0</v>
      </c>
      <c r="AL435" s="381"/>
    </row>
    <row r="436" spans="2:38">
      <c r="B436" s="374" t="s">
        <v>4356</v>
      </c>
      <c r="C436" s="375" t="s">
        <v>4357</v>
      </c>
      <c r="D436" s="375" t="s">
        <v>4927</v>
      </c>
      <c r="E436" s="375" t="s">
        <v>4373</v>
      </c>
      <c r="F436" s="375" t="s">
        <v>4931</v>
      </c>
      <c r="G436" s="375" t="s">
        <v>1843</v>
      </c>
      <c r="H436" s="375" t="s">
        <v>3398</v>
      </c>
      <c r="I436" s="375" t="s">
        <v>3330</v>
      </c>
      <c r="J436" s="375" t="s">
        <v>4362</v>
      </c>
      <c r="K436" s="375" t="s">
        <v>4363</v>
      </c>
      <c r="L436" s="375" t="s">
        <v>3332</v>
      </c>
      <c r="M436" s="376">
        <v>107348.1</v>
      </c>
      <c r="N436" s="376">
        <v>0</v>
      </c>
      <c r="O436" s="376">
        <v>0</v>
      </c>
      <c r="P436" s="376">
        <v>107348.1</v>
      </c>
      <c r="Q436" s="376">
        <v>0</v>
      </c>
      <c r="R436" s="376">
        <v>0</v>
      </c>
      <c r="S436" s="376">
        <v>0</v>
      </c>
      <c r="T436" s="376">
        <v>0</v>
      </c>
      <c r="U436" s="376">
        <v>0</v>
      </c>
      <c r="V436" s="376">
        <v>0</v>
      </c>
      <c r="W436" s="376">
        <v>0</v>
      </c>
      <c r="X436" s="376">
        <v>0</v>
      </c>
      <c r="Y436" s="376">
        <v>107348.1</v>
      </c>
      <c r="Z436" s="376">
        <v>113728.935</v>
      </c>
      <c r="AA436" s="377">
        <v>1</v>
      </c>
      <c r="AB436" s="378">
        <v>0</v>
      </c>
      <c r="AC436" s="378">
        <v>0</v>
      </c>
      <c r="AD436" s="378">
        <v>113728.935</v>
      </c>
      <c r="AE436" s="378">
        <v>0</v>
      </c>
      <c r="AF436" s="376">
        <v>0</v>
      </c>
      <c r="AG436" s="376">
        <v>0</v>
      </c>
      <c r="AH436" s="376"/>
      <c r="AI436" s="376">
        <v>0</v>
      </c>
      <c r="AJ436" s="376">
        <v>0</v>
      </c>
      <c r="AK436" s="376">
        <v>0</v>
      </c>
      <c r="AL436" s="381" t="s">
        <v>4932</v>
      </c>
    </row>
    <row r="437" spans="2:38">
      <c r="B437" s="374" t="s">
        <v>4356</v>
      </c>
      <c r="C437" s="375" t="s">
        <v>4357</v>
      </c>
      <c r="D437" s="375" t="s">
        <v>4927</v>
      </c>
      <c r="E437" s="375" t="s">
        <v>4487</v>
      </c>
      <c r="F437" s="375" t="s">
        <v>4933</v>
      </c>
      <c r="G437" s="375" t="s">
        <v>1843</v>
      </c>
      <c r="H437" s="375" t="s">
        <v>3398</v>
      </c>
      <c r="I437" s="375" t="s">
        <v>3330</v>
      </c>
      <c r="J437" s="375" t="s">
        <v>4362</v>
      </c>
      <c r="K437" s="375" t="s">
        <v>4363</v>
      </c>
      <c r="L437" s="375" t="s">
        <v>3332</v>
      </c>
      <c r="M437" s="376">
        <v>85537.75</v>
      </c>
      <c r="N437" s="376">
        <v>0</v>
      </c>
      <c r="O437" s="376">
        <v>0</v>
      </c>
      <c r="P437" s="376">
        <v>85537.75</v>
      </c>
      <c r="Q437" s="376">
        <v>0</v>
      </c>
      <c r="R437" s="376">
        <v>0</v>
      </c>
      <c r="S437" s="376">
        <v>0</v>
      </c>
      <c r="T437" s="376">
        <v>0</v>
      </c>
      <c r="U437" s="376">
        <v>0</v>
      </c>
      <c r="V437" s="376">
        <v>0</v>
      </c>
      <c r="W437" s="376">
        <v>0</v>
      </c>
      <c r="X437" s="376">
        <v>0</v>
      </c>
      <c r="Y437" s="376">
        <v>85537.75</v>
      </c>
      <c r="Z437" s="376">
        <v>88114.31</v>
      </c>
      <c r="AA437" s="377">
        <v>1</v>
      </c>
      <c r="AB437" s="378">
        <v>0</v>
      </c>
      <c r="AC437" s="378">
        <v>0</v>
      </c>
      <c r="AD437" s="378">
        <v>88114.31</v>
      </c>
      <c r="AE437" s="378">
        <v>0</v>
      </c>
      <c r="AF437" s="376">
        <v>0</v>
      </c>
      <c r="AG437" s="376">
        <v>0</v>
      </c>
      <c r="AH437" s="376"/>
      <c r="AI437" s="376">
        <v>0</v>
      </c>
      <c r="AJ437" s="376">
        <v>0</v>
      </c>
      <c r="AK437" s="376">
        <v>0</v>
      </c>
      <c r="AL437" s="381" t="s">
        <v>4934</v>
      </c>
    </row>
    <row r="438" spans="2:38">
      <c r="B438" s="374" t="s">
        <v>4356</v>
      </c>
      <c r="C438" s="375" t="s">
        <v>4357</v>
      </c>
      <c r="D438" s="375" t="s">
        <v>4927</v>
      </c>
      <c r="E438" s="375" t="s">
        <v>4465</v>
      </c>
      <c r="F438" s="375" t="s">
        <v>4935</v>
      </c>
      <c r="G438" s="375" t="s">
        <v>1843</v>
      </c>
      <c r="H438" s="375" t="s">
        <v>3398</v>
      </c>
      <c r="I438" s="375" t="s">
        <v>3330</v>
      </c>
      <c r="J438" s="375" t="s">
        <v>4362</v>
      </c>
      <c r="K438" s="375" t="s">
        <v>4363</v>
      </c>
      <c r="L438" s="375" t="s">
        <v>3332</v>
      </c>
      <c r="M438" s="376">
        <v>72110.25</v>
      </c>
      <c r="N438" s="376">
        <v>0</v>
      </c>
      <c r="O438" s="376">
        <v>0</v>
      </c>
      <c r="P438" s="376">
        <v>72110.25</v>
      </c>
      <c r="Q438" s="376">
        <v>0</v>
      </c>
      <c r="R438" s="376">
        <v>0</v>
      </c>
      <c r="S438" s="376">
        <v>0</v>
      </c>
      <c r="T438" s="376">
        <v>0</v>
      </c>
      <c r="U438" s="376">
        <v>0</v>
      </c>
      <c r="V438" s="376">
        <v>0</v>
      </c>
      <c r="W438" s="376">
        <v>0</v>
      </c>
      <c r="X438" s="376">
        <v>0</v>
      </c>
      <c r="Y438" s="376">
        <v>72110.25</v>
      </c>
      <c r="Z438" s="376">
        <v>72110.25</v>
      </c>
      <c r="AA438" s="377">
        <v>1</v>
      </c>
      <c r="AB438" s="378">
        <v>0</v>
      </c>
      <c r="AC438" s="378">
        <v>0</v>
      </c>
      <c r="AD438" s="378">
        <v>72110.25</v>
      </c>
      <c r="AE438" s="378">
        <v>0</v>
      </c>
      <c r="AF438" s="376">
        <v>0</v>
      </c>
      <c r="AG438" s="376">
        <v>0</v>
      </c>
      <c r="AH438" s="376"/>
      <c r="AI438" s="376">
        <v>0</v>
      </c>
      <c r="AJ438" s="376">
        <v>0</v>
      </c>
      <c r="AK438" s="376">
        <v>0</v>
      </c>
      <c r="AL438" s="381" t="s">
        <v>4936</v>
      </c>
    </row>
    <row r="439" spans="2:38">
      <c r="B439" s="374" t="s">
        <v>4356</v>
      </c>
      <c r="C439" s="375" t="s">
        <v>4366</v>
      </c>
      <c r="D439" s="375" t="s">
        <v>4927</v>
      </c>
      <c r="E439" s="375" t="s">
        <v>2445</v>
      </c>
      <c r="F439" s="375" t="s">
        <v>2450</v>
      </c>
      <c r="G439" s="375" t="s">
        <v>395</v>
      </c>
      <c r="H439" s="375" t="s">
        <v>3375</v>
      </c>
      <c r="I439" s="375" t="s">
        <v>3330</v>
      </c>
      <c r="J439" s="375" t="s">
        <v>4362</v>
      </c>
      <c r="K439" s="375" t="s">
        <v>4363</v>
      </c>
      <c r="L439" s="375" t="s">
        <v>3332</v>
      </c>
      <c r="M439" s="376">
        <v>375.93</v>
      </c>
      <c r="N439" s="376">
        <v>375.93</v>
      </c>
      <c r="O439" s="376">
        <v>0</v>
      </c>
      <c r="P439" s="376"/>
      <c r="Q439" s="376">
        <v>0</v>
      </c>
      <c r="R439" s="376">
        <v>0</v>
      </c>
      <c r="S439" s="376">
        <v>0</v>
      </c>
      <c r="T439" s="376">
        <v>60.15</v>
      </c>
      <c r="U439" s="376">
        <v>0</v>
      </c>
      <c r="V439" s="376">
        <v>0</v>
      </c>
      <c r="W439" s="376">
        <v>0</v>
      </c>
      <c r="X439" s="376">
        <v>0</v>
      </c>
      <c r="Y439" s="376">
        <v>436.08</v>
      </c>
      <c r="Z439" s="376">
        <v>436.08</v>
      </c>
      <c r="AA439" s="377">
        <v>1</v>
      </c>
      <c r="AB439" s="378">
        <v>375.93</v>
      </c>
      <c r="AC439" s="378">
        <v>0</v>
      </c>
      <c r="AD439" s="378"/>
      <c r="AE439" s="378">
        <v>0</v>
      </c>
      <c r="AF439" s="376">
        <v>0</v>
      </c>
      <c r="AG439" s="376">
        <v>0</v>
      </c>
      <c r="AH439" s="376">
        <v>60.15</v>
      </c>
      <c r="AI439" s="376">
        <v>0</v>
      </c>
      <c r="AJ439" s="376">
        <v>0</v>
      </c>
      <c r="AK439" s="376">
        <v>0</v>
      </c>
      <c r="AL439" s="381" t="s">
        <v>2451</v>
      </c>
    </row>
    <row r="440" spans="2:38">
      <c r="B440" s="374" t="s">
        <v>4356</v>
      </c>
      <c r="C440" s="375" t="s">
        <v>4357</v>
      </c>
      <c r="D440" s="375" t="s">
        <v>4927</v>
      </c>
      <c r="E440" s="375" t="s">
        <v>4465</v>
      </c>
      <c r="F440" s="375" t="s">
        <v>4937</v>
      </c>
      <c r="G440" s="375" t="s">
        <v>1843</v>
      </c>
      <c r="H440" s="375" t="s">
        <v>3398</v>
      </c>
      <c r="I440" s="375" t="s">
        <v>3330</v>
      </c>
      <c r="J440" s="375" t="s">
        <v>4362</v>
      </c>
      <c r="K440" s="375" t="s">
        <v>4363</v>
      </c>
      <c r="L440" s="375" t="s">
        <v>3332</v>
      </c>
      <c r="M440" s="376">
        <v>58932</v>
      </c>
      <c r="N440" s="376">
        <v>0</v>
      </c>
      <c r="O440" s="376">
        <v>0</v>
      </c>
      <c r="P440" s="376">
        <v>58932</v>
      </c>
      <c r="Q440" s="376">
        <v>0</v>
      </c>
      <c r="R440" s="376">
        <v>0</v>
      </c>
      <c r="S440" s="376">
        <v>0</v>
      </c>
      <c r="T440" s="376">
        <v>0</v>
      </c>
      <c r="U440" s="376">
        <v>0</v>
      </c>
      <c r="V440" s="376">
        <v>0</v>
      </c>
      <c r="W440" s="376">
        <v>0</v>
      </c>
      <c r="X440" s="376">
        <v>0</v>
      </c>
      <c r="Y440" s="376">
        <v>58932</v>
      </c>
      <c r="Z440" s="376">
        <v>61475.1</v>
      </c>
      <c r="AA440" s="377">
        <v>1</v>
      </c>
      <c r="AB440" s="378">
        <v>0</v>
      </c>
      <c r="AC440" s="378">
        <v>0</v>
      </c>
      <c r="AD440" s="378">
        <v>61475.1</v>
      </c>
      <c r="AE440" s="378">
        <v>0</v>
      </c>
      <c r="AF440" s="376">
        <v>0</v>
      </c>
      <c r="AG440" s="376">
        <v>0</v>
      </c>
      <c r="AH440" s="376"/>
      <c r="AI440" s="376">
        <v>0</v>
      </c>
      <c r="AJ440" s="376">
        <v>0</v>
      </c>
      <c r="AK440" s="376">
        <v>0</v>
      </c>
      <c r="AL440" s="381" t="s">
        <v>4938</v>
      </c>
    </row>
    <row r="441" spans="2:38">
      <c r="B441" s="374" t="s">
        <v>4356</v>
      </c>
      <c r="C441" s="375" t="s">
        <v>4357</v>
      </c>
      <c r="D441" s="375" t="s">
        <v>4927</v>
      </c>
      <c r="E441" s="375" t="s">
        <v>4431</v>
      </c>
      <c r="F441" s="375" t="s">
        <v>4939</v>
      </c>
      <c r="G441" s="375" t="s">
        <v>1843</v>
      </c>
      <c r="H441" s="375" t="s">
        <v>3398</v>
      </c>
      <c r="I441" s="375" t="s">
        <v>3330</v>
      </c>
      <c r="J441" s="375" t="s">
        <v>4362</v>
      </c>
      <c r="K441" s="375" t="s">
        <v>4363</v>
      </c>
      <c r="L441" s="375" t="s">
        <v>3332</v>
      </c>
      <c r="M441" s="376">
        <v>65515.95</v>
      </c>
      <c r="N441" s="376">
        <v>0</v>
      </c>
      <c r="O441" s="376">
        <v>0</v>
      </c>
      <c r="P441" s="376">
        <v>65515.95</v>
      </c>
      <c r="Q441" s="376">
        <v>0</v>
      </c>
      <c r="R441" s="376">
        <v>0</v>
      </c>
      <c r="S441" s="376">
        <v>0</v>
      </c>
      <c r="T441" s="376">
        <v>0</v>
      </c>
      <c r="U441" s="376">
        <v>0</v>
      </c>
      <c r="V441" s="376">
        <v>0</v>
      </c>
      <c r="W441" s="376">
        <v>0</v>
      </c>
      <c r="X441" s="376">
        <v>0</v>
      </c>
      <c r="Y441" s="376">
        <v>65515.95</v>
      </c>
      <c r="Z441" s="376">
        <v>65163.606</v>
      </c>
      <c r="AA441" s="377">
        <v>1</v>
      </c>
      <c r="AB441" s="378">
        <v>0</v>
      </c>
      <c r="AC441" s="378">
        <v>0</v>
      </c>
      <c r="AD441" s="378">
        <v>65163.606</v>
      </c>
      <c r="AE441" s="378">
        <v>0</v>
      </c>
      <c r="AF441" s="376">
        <v>0</v>
      </c>
      <c r="AG441" s="376">
        <v>0</v>
      </c>
      <c r="AH441" s="376"/>
      <c r="AI441" s="376">
        <v>0</v>
      </c>
      <c r="AJ441" s="376">
        <v>0</v>
      </c>
      <c r="AK441" s="376">
        <v>0</v>
      </c>
      <c r="AL441" s="381" t="s">
        <v>4940</v>
      </c>
    </row>
    <row r="442" spans="2:38">
      <c r="B442" s="374" t="s">
        <v>4356</v>
      </c>
      <c r="C442" s="375" t="s">
        <v>4366</v>
      </c>
      <c r="D442" s="375" t="s">
        <v>4927</v>
      </c>
      <c r="E442" s="375" t="s">
        <v>1961</v>
      </c>
      <c r="F442" s="375" t="s">
        <v>2003</v>
      </c>
      <c r="G442" s="375" t="s">
        <v>417</v>
      </c>
      <c r="H442" s="375" t="s">
        <v>3442</v>
      </c>
      <c r="I442" s="375" t="s">
        <v>3330</v>
      </c>
      <c r="J442" s="375" t="s">
        <v>4362</v>
      </c>
      <c r="K442" s="375" t="s">
        <v>4363</v>
      </c>
      <c r="L442" s="375" t="s">
        <v>3332</v>
      </c>
      <c r="M442" s="376">
        <v>15700</v>
      </c>
      <c r="N442" s="376">
        <v>15700</v>
      </c>
      <c r="O442" s="376">
        <v>0</v>
      </c>
      <c r="P442" s="376"/>
      <c r="Q442" s="376">
        <v>0</v>
      </c>
      <c r="R442" s="376">
        <v>0</v>
      </c>
      <c r="S442" s="376">
        <v>0</v>
      </c>
      <c r="T442" s="376">
        <v>2512</v>
      </c>
      <c r="U442" s="376">
        <v>0</v>
      </c>
      <c r="V442" s="376">
        <v>0</v>
      </c>
      <c r="W442" s="376">
        <v>0</v>
      </c>
      <c r="X442" s="376">
        <v>0</v>
      </c>
      <c r="Y442" s="376">
        <v>18212</v>
      </c>
      <c r="Z442" s="376">
        <v>18212</v>
      </c>
      <c r="AA442" s="377">
        <v>1</v>
      </c>
      <c r="AB442" s="378">
        <v>15700</v>
      </c>
      <c r="AC442" s="378">
        <v>0</v>
      </c>
      <c r="AD442" s="378"/>
      <c r="AE442" s="378">
        <v>0</v>
      </c>
      <c r="AF442" s="376">
        <v>0</v>
      </c>
      <c r="AG442" s="376">
        <v>0</v>
      </c>
      <c r="AH442" s="376">
        <v>2512</v>
      </c>
      <c r="AI442" s="376">
        <v>0</v>
      </c>
      <c r="AJ442" s="376">
        <v>0</v>
      </c>
      <c r="AK442" s="376">
        <v>0</v>
      </c>
      <c r="AL442" s="381" t="s">
        <v>2004</v>
      </c>
    </row>
    <row r="443" spans="2:38">
      <c r="B443" s="374" t="s">
        <v>4356</v>
      </c>
      <c r="C443" s="375" t="s">
        <v>4357</v>
      </c>
      <c r="D443" s="375" t="s">
        <v>4927</v>
      </c>
      <c r="E443" s="375" t="s">
        <v>4465</v>
      </c>
      <c r="F443" s="375" t="s">
        <v>4941</v>
      </c>
      <c r="G443" s="375" t="s">
        <v>1843</v>
      </c>
      <c r="H443" s="375" t="s">
        <v>3398</v>
      </c>
      <c r="I443" s="375" t="s">
        <v>3330</v>
      </c>
      <c r="J443" s="375" t="s">
        <v>4362</v>
      </c>
      <c r="K443" s="375" t="s">
        <v>4363</v>
      </c>
      <c r="L443" s="375" t="s">
        <v>3332</v>
      </c>
      <c r="M443" s="376">
        <v>60896.4</v>
      </c>
      <c r="N443" s="376">
        <v>0</v>
      </c>
      <c r="O443" s="376">
        <v>0</v>
      </c>
      <c r="P443" s="376">
        <v>60896.4</v>
      </c>
      <c r="Q443" s="376">
        <v>0</v>
      </c>
      <c r="R443" s="376">
        <v>0</v>
      </c>
      <c r="S443" s="376">
        <v>0</v>
      </c>
      <c r="T443" s="376">
        <v>0</v>
      </c>
      <c r="U443" s="376">
        <v>0</v>
      </c>
      <c r="V443" s="376">
        <v>0</v>
      </c>
      <c r="W443" s="376">
        <v>0</v>
      </c>
      <c r="X443" s="376">
        <v>0</v>
      </c>
      <c r="Y443" s="376">
        <v>60896.4</v>
      </c>
      <c r="Z443" s="376">
        <v>63524.27</v>
      </c>
      <c r="AA443" s="377">
        <v>1</v>
      </c>
      <c r="AB443" s="378">
        <v>0</v>
      </c>
      <c r="AC443" s="378">
        <v>0</v>
      </c>
      <c r="AD443" s="378">
        <v>63524.27</v>
      </c>
      <c r="AE443" s="378">
        <v>0</v>
      </c>
      <c r="AF443" s="376">
        <v>0</v>
      </c>
      <c r="AG443" s="376">
        <v>0</v>
      </c>
      <c r="AH443" s="376"/>
      <c r="AI443" s="376">
        <v>0</v>
      </c>
      <c r="AJ443" s="376">
        <v>0</v>
      </c>
      <c r="AK443" s="376">
        <v>0</v>
      </c>
      <c r="AL443" s="381" t="s">
        <v>4942</v>
      </c>
    </row>
    <row r="444" spans="2:38">
      <c r="B444" s="374" t="s">
        <v>4356</v>
      </c>
      <c r="C444" s="375" t="s">
        <v>4357</v>
      </c>
      <c r="D444" s="375" t="s">
        <v>4927</v>
      </c>
      <c r="E444" s="375" t="s">
        <v>4431</v>
      </c>
      <c r="F444" s="375" t="s">
        <v>4943</v>
      </c>
      <c r="G444" s="375" t="s">
        <v>1843</v>
      </c>
      <c r="H444" s="375" t="s">
        <v>3398</v>
      </c>
      <c r="I444" s="375" t="s">
        <v>3330</v>
      </c>
      <c r="J444" s="375" t="s">
        <v>4362</v>
      </c>
      <c r="K444" s="375" t="s">
        <v>4363</v>
      </c>
      <c r="L444" s="375" t="s">
        <v>3332</v>
      </c>
      <c r="M444" s="376">
        <v>52536.375</v>
      </c>
      <c r="N444" s="376">
        <v>0</v>
      </c>
      <c r="O444" s="376">
        <v>0</v>
      </c>
      <c r="P444" s="376">
        <v>52536.375</v>
      </c>
      <c r="Q444" s="376">
        <v>0</v>
      </c>
      <c r="R444" s="376">
        <v>0</v>
      </c>
      <c r="S444" s="376">
        <v>0</v>
      </c>
      <c r="T444" s="376">
        <v>0</v>
      </c>
      <c r="U444" s="376">
        <v>0</v>
      </c>
      <c r="V444" s="376">
        <v>0</v>
      </c>
      <c r="W444" s="376">
        <v>0</v>
      </c>
      <c r="X444" s="376">
        <v>0</v>
      </c>
      <c r="Y444" s="376">
        <v>52536.375</v>
      </c>
      <c r="Z444" s="376">
        <v>52253.834999999999</v>
      </c>
      <c r="AA444" s="377">
        <v>1</v>
      </c>
      <c r="AB444" s="378">
        <v>0</v>
      </c>
      <c r="AC444" s="378">
        <v>0</v>
      </c>
      <c r="AD444" s="378">
        <v>52253.834999999999</v>
      </c>
      <c r="AE444" s="378">
        <v>0</v>
      </c>
      <c r="AF444" s="376">
        <v>0</v>
      </c>
      <c r="AG444" s="376">
        <v>0</v>
      </c>
      <c r="AH444" s="376"/>
      <c r="AI444" s="376">
        <v>0</v>
      </c>
      <c r="AJ444" s="376">
        <v>0</v>
      </c>
      <c r="AK444" s="376">
        <v>0</v>
      </c>
      <c r="AL444" s="381" t="s">
        <v>4944</v>
      </c>
    </row>
    <row r="445" spans="2:38">
      <c r="B445" s="374" t="s">
        <v>4356</v>
      </c>
      <c r="C445" s="375" t="s">
        <v>4357</v>
      </c>
      <c r="D445" s="375" t="s">
        <v>4927</v>
      </c>
      <c r="E445" s="375" t="s">
        <v>4475</v>
      </c>
      <c r="F445" s="375" t="s">
        <v>4945</v>
      </c>
      <c r="G445" s="375" t="s">
        <v>425</v>
      </c>
      <c r="H445" s="375" t="s">
        <v>3465</v>
      </c>
      <c r="I445" s="375" t="s">
        <v>3330</v>
      </c>
      <c r="J445" s="375" t="s">
        <v>4362</v>
      </c>
      <c r="K445" s="375" t="s">
        <v>4363</v>
      </c>
      <c r="L445" s="375" t="s">
        <v>3332</v>
      </c>
      <c r="M445" s="376">
        <v>6411.7439999999997</v>
      </c>
      <c r="N445" s="376">
        <v>0</v>
      </c>
      <c r="O445" s="376">
        <v>0</v>
      </c>
      <c r="P445" s="376">
        <v>6411.7439999999997</v>
      </c>
      <c r="Q445" s="376">
        <v>0</v>
      </c>
      <c r="R445" s="376">
        <v>0</v>
      </c>
      <c r="S445" s="376">
        <v>0</v>
      </c>
      <c r="T445" s="376">
        <v>0</v>
      </c>
      <c r="U445" s="376">
        <v>0</v>
      </c>
      <c r="V445" s="376">
        <v>0</v>
      </c>
      <c r="W445" s="376">
        <v>0</v>
      </c>
      <c r="X445" s="376">
        <v>0</v>
      </c>
      <c r="Y445" s="376">
        <v>6411.7439999999997</v>
      </c>
      <c r="Z445" s="376">
        <v>6557.3440000000001</v>
      </c>
      <c r="AA445" s="377">
        <v>1</v>
      </c>
      <c r="AB445" s="378">
        <v>0</v>
      </c>
      <c r="AC445" s="378">
        <v>0</v>
      </c>
      <c r="AD445" s="378">
        <v>6557.3440000000001</v>
      </c>
      <c r="AE445" s="378">
        <v>0</v>
      </c>
      <c r="AF445" s="376">
        <v>0</v>
      </c>
      <c r="AG445" s="376">
        <v>0</v>
      </c>
      <c r="AH445" s="376"/>
      <c r="AI445" s="376">
        <v>0</v>
      </c>
      <c r="AJ445" s="376">
        <v>0</v>
      </c>
      <c r="AK445" s="376">
        <v>0</v>
      </c>
      <c r="AL445" s="381" t="s">
        <v>4946</v>
      </c>
    </row>
    <row r="446" spans="2:38">
      <c r="B446" s="374" t="s">
        <v>4356</v>
      </c>
      <c r="C446" s="375" t="s">
        <v>4357</v>
      </c>
      <c r="D446" s="375" t="s">
        <v>4927</v>
      </c>
      <c r="E446" s="375" t="s">
        <v>4475</v>
      </c>
      <c r="F446" s="375" t="s">
        <v>4947</v>
      </c>
      <c r="G446" s="375" t="s">
        <v>425</v>
      </c>
      <c r="H446" s="375" t="s">
        <v>3465</v>
      </c>
      <c r="I446" s="375" t="s">
        <v>3330</v>
      </c>
      <c r="J446" s="375" t="s">
        <v>4362</v>
      </c>
      <c r="K446" s="375" t="s">
        <v>4363</v>
      </c>
      <c r="L446" s="375" t="s">
        <v>3332</v>
      </c>
      <c r="M446" s="376">
        <v>8014.68</v>
      </c>
      <c r="N446" s="376">
        <v>0</v>
      </c>
      <c r="O446" s="376">
        <v>0</v>
      </c>
      <c r="P446" s="376">
        <v>8014.68</v>
      </c>
      <c r="Q446" s="376">
        <v>0</v>
      </c>
      <c r="R446" s="376">
        <v>0</v>
      </c>
      <c r="S446" s="376">
        <v>0</v>
      </c>
      <c r="T446" s="376">
        <v>0</v>
      </c>
      <c r="U446" s="376">
        <v>0</v>
      </c>
      <c r="V446" s="376">
        <v>0</v>
      </c>
      <c r="W446" s="376">
        <v>0</v>
      </c>
      <c r="X446" s="376">
        <v>0</v>
      </c>
      <c r="Y446" s="376">
        <v>8014.68</v>
      </c>
      <c r="Z446" s="376">
        <v>8196.68</v>
      </c>
      <c r="AA446" s="377">
        <v>1</v>
      </c>
      <c r="AB446" s="378">
        <v>0</v>
      </c>
      <c r="AC446" s="378">
        <v>0</v>
      </c>
      <c r="AD446" s="378">
        <v>8196.68</v>
      </c>
      <c r="AE446" s="378">
        <v>0</v>
      </c>
      <c r="AF446" s="376">
        <v>0</v>
      </c>
      <c r="AG446" s="376">
        <v>0</v>
      </c>
      <c r="AH446" s="376"/>
      <c r="AI446" s="376">
        <v>0</v>
      </c>
      <c r="AJ446" s="376">
        <v>0</v>
      </c>
      <c r="AK446" s="376">
        <v>0</v>
      </c>
      <c r="AL446" s="381" t="s">
        <v>4948</v>
      </c>
    </row>
    <row r="447" spans="2:38">
      <c r="B447" s="374" t="s">
        <v>4356</v>
      </c>
      <c r="C447" s="375" t="s">
        <v>4357</v>
      </c>
      <c r="D447" s="375" t="s">
        <v>4927</v>
      </c>
      <c r="E447" s="375" t="s">
        <v>4475</v>
      </c>
      <c r="F447" s="375" t="s">
        <v>4949</v>
      </c>
      <c r="G447" s="375" t="s">
        <v>425</v>
      </c>
      <c r="H447" s="375" t="s">
        <v>3465</v>
      </c>
      <c r="I447" s="375" t="s">
        <v>3330</v>
      </c>
      <c r="J447" s="375" t="s">
        <v>4362</v>
      </c>
      <c r="K447" s="375" t="s">
        <v>4363</v>
      </c>
      <c r="L447" s="375" t="s">
        <v>3332</v>
      </c>
      <c r="M447" s="376">
        <v>33060.555</v>
      </c>
      <c r="N447" s="376">
        <v>0</v>
      </c>
      <c r="O447" s="376">
        <v>0</v>
      </c>
      <c r="P447" s="376">
        <v>33060.555</v>
      </c>
      <c r="Q447" s="376">
        <v>0</v>
      </c>
      <c r="R447" s="376">
        <v>0</v>
      </c>
      <c r="S447" s="376">
        <v>0</v>
      </c>
      <c r="T447" s="376">
        <v>0</v>
      </c>
      <c r="U447" s="376">
        <v>0</v>
      </c>
      <c r="V447" s="376">
        <v>0</v>
      </c>
      <c r="W447" s="376">
        <v>0</v>
      </c>
      <c r="X447" s="376">
        <v>0</v>
      </c>
      <c r="Y447" s="376">
        <v>33060.555</v>
      </c>
      <c r="Z447" s="376">
        <v>33811.305</v>
      </c>
      <c r="AA447" s="377">
        <v>1</v>
      </c>
      <c r="AB447" s="378">
        <v>0</v>
      </c>
      <c r="AC447" s="378">
        <v>0</v>
      </c>
      <c r="AD447" s="378">
        <v>33811.305</v>
      </c>
      <c r="AE447" s="378">
        <v>0</v>
      </c>
      <c r="AF447" s="376">
        <v>0</v>
      </c>
      <c r="AG447" s="376">
        <v>0</v>
      </c>
      <c r="AH447" s="376"/>
      <c r="AI447" s="376">
        <v>0</v>
      </c>
      <c r="AJ447" s="376">
        <v>0</v>
      </c>
      <c r="AK447" s="376">
        <v>0</v>
      </c>
      <c r="AL447" s="381" t="s">
        <v>4950</v>
      </c>
    </row>
    <row r="448" spans="2:38">
      <c r="B448" s="374" t="s">
        <v>4356</v>
      </c>
      <c r="C448" s="375" t="s">
        <v>4357</v>
      </c>
      <c r="D448" s="375" t="s">
        <v>4927</v>
      </c>
      <c r="E448" s="375" t="s">
        <v>4771</v>
      </c>
      <c r="F448" s="375" t="s">
        <v>4951</v>
      </c>
      <c r="G448" s="375" t="s">
        <v>425</v>
      </c>
      <c r="H448" s="375" t="s">
        <v>3465</v>
      </c>
      <c r="I448" s="375" t="s">
        <v>3330</v>
      </c>
      <c r="J448" s="375" t="s">
        <v>4362</v>
      </c>
      <c r="K448" s="375" t="s">
        <v>4363</v>
      </c>
      <c r="L448" s="375" t="s">
        <v>3332</v>
      </c>
      <c r="M448" s="376">
        <v>27179.82</v>
      </c>
      <c r="N448" s="376">
        <v>0</v>
      </c>
      <c r="O448" s="376">
        <v>0</v>
      </c>
      <c r="P448" s="376">
        <v>27179.82</v>
      </c>
      <c r="Q448" s="376">
        <v>0</v>
      </c>
      <c r="R448" s="376">
        <v>0</v>
      </c>
      <c r="S448" s="376">
        <v>0</v>
      </c>
      <c r="T448" s="376">
        <v>0</v>
      </c>
      <c r="U448" s="376">
        <v>0</v>
      </c>
      <c r="V448" s="376">
        <v>0</v>
      </c>
      <c r="W448" s="376">
        <v>0</v>
      </c>
      <c r="X448" s="376">
        <v>0</v>
      </c>
      <c r="Y448" s="376">
        <v>27179.82</v>
      </c>
      <c r="Z448" s="376">
        <v>27663.794999999998</v>
      </c>
      <c r="AA448" s="377">
        <v>1</v>
      </c>
      <c r="AB448" s="378">
        <v>0</v>
      </c>
      <c r="AC448" s="378">
        <v>0</v>
      </c>
      <c r="AD448" s="378">
        <v>27663.794999999998</v>
      </c>
      <c r="AE448" s="378">
        <v>0</v>
      </c>
      <c r="AF448" s="376">
        <v>0</v>
      </c>
      <c r="AG448" s="376">
        <v>0</v>
      </c>
      <c r="AH448" s="376"/>
      <c r="AI448" s="376">
        <v>0</v>
      </c>
      <c r="AJ448" s="376">
        <v>0</v>
      </c>
      <c r="AK448" s="376">
        <v>0</v>
      </c>
      <c r="AL448" s="381" t="s">
        <v>4952</v>
      </c>
    </row>
    <row r="449" spans="2:38">
      <c r="B449" s="374" t="s">
        <v>4356</v>
      </c>
      <c r="C449" s="375" t="s">
        <v>4357</v>
      </c>
      <c r="D449" s="375" t="s">
        <v>4927</v>
      </c>
      <c r="E449" s="375" t="s">
        <v>4475</v>
      </c>
      <c r="F449" s="375" t="s">
        <v>4953</v>
      </c>
      <c r="G449" s="375" t="s">
        <v>425</v>
      </c>
      <c r="H449" s="375" t="s">
        <v>3465</v>
      </c>
      <c r="I449" s="375" t="s">
        <v>3330</v>
      </c>
      <c r="J449" s="375" t="s">
        <v>4362</v>
      </c>
      <c r="K449" s="375" t="s">
        <v>4363</v>
      </c>
      <c r="L449" s="375" t="s">
        <v>3332</v>
      </c>
      <c r="M449" s="376">
        <v>117415.06200000001</v>
      </c>
      <c r="N449" s="376">
        <v>0</v>
      </c>
      <c r="O449" s="376">
        <v>0</v>
      </c>
      <c r="P449" s="376">
        <v>117415.06200000001</v>
      </c>
      <c r="Q449" s="376">
        <v>0</v>
      </c>
      <c r="R449" s="376">
        <v>0</v>
      </c>
      <c r="S449" s="376">
        <v>0</v>
      </c>
      <c r="T449" s="376">
        <v>0</v>
      </c>
      <c r="U449" s="376">
        <v>0</v>
      </c>
      <c r="V449" s="376">
        <v>0</v>
      </c>
      <c r="W449" s="376">
        <v>0</v>
      </c>
      <c r="X449" s="376">
        <v>0</v>
      </c>
      <c r="Y449" s="376">
        <v>117415.06200000001</v>
      </c>
      <c r="Z449" s="376">
        <v>120081.36199999999</v>
      </c>
      <c r="AA449" s="377">
        <v>1</v>
      </c>
      <c r="AB449" s="378">
        <v>0</v>
      </c>
      <c r="AC449" s="378">
        <v>0</v>
      </c>
      <c r="AD449" s="378">
        <v>120081.36199999999</v>
      </c>
      <c r="AE449" s="378">
        <v>0</v>
      </c>
      <c r="AF449" s="376">
        <v>0</v>
      </c>
      <c r="AG449" s="376">
        <v>0</v>
      </c>
      <c r="AH449" s="376"/>
      <c r="AI449" s="376">
        <v>0</v>
      </c>
      <c r="AJ449" s="376">
        <v>0</v>
      </c>
      <c r="AK449" s="376">
        <v>0</v>
      </c>
      <c r="AL449" s="381" t="s">
        <v>4954</v>
      </c>
    </row>
    <row r="450" spans="2:38">
      <c r="B450" s="374" t="s">
        <v>4356</v>
      </c>
      <c r="C450" s="375" t="s">
        <v>4357</v>
      </c>
      <c r="D450" s="375" t="s">
        <v>4927</v>
      </c>
      <c r="E450" s="375" t="s">
        <v>4475</v>
      </c>
      <c r="F450" s="375" t="s">
        <v>4955</v>
      </c>
      <c r="G450" s="375" t="s">
        <v>425</v>
      </c>
      <c r="H450" s="375" t="s">
        <v>3465</v>
      </c>
      <c r="I450" s="375" t="s">
        <v>3330</v>
      </c>
      <c r="J450" s="375" t="s">
        <v>4362</v>
      </c>
      <c r="K450" s="375" t="s">
        <v>4363</v>
      </c>
      <c r="L450" s="375" t="s">
        <v>3332</v>
      </c>
      <c r="M450" s="376">
        <v>118216.53</v>
      </c>
      <c r="N450" s="376">
        <v>0</v>
      </c>
      <c r="O450" s="376">
        <v>0</v>
      </c>
      <c r="P450" s="376">
        <v>118216.53</v>
      </c>
      <c r="Q450" s="376">
        <v>0</v>
      </c>
      <c r="R450" s="376">
        <v>0</v>
      </c>
      <c r="S450" s="376">
        <v>0</v>
      </c>
      <c r="T450" s="376">
        <v>0</v>
      </c>
      <c r="U450" s="376">
        <v>0</v>
      </c>
      <c r="V450" s="376">
        <v>0</v>
      </c>
      <c r="W450" s="376">
        <v>0</v>
      </c>
      <c r="X450" s="376">
        <v>0</v>
      </c>
      <c r="Y450" s="376">
        <v>118216.53</v>
      </c>
      <c r="Z450" s="376">
        <v>120901.03</v>
      </c>
      <c r="AA450" s="377">
        <v>1</v>
      </c>
      <c r="AB450" s="378">
        <v>0</v>
      </c>
      <c r="AC450" s="378">
        <v>0</v>
      </c>
      <c r="AD450" s="378">
        <v>120901.03</v>
      </c>
      <c r="AE450" s="378">
        <v>0</v>
      </c>
      <c r="AF450" s="376">
        <v>0</v>
      </c>
      <c r="AG450" s="376">
        <v>0</v>
      </c>
      <c r="AH450" s="376"/>
      <c r="AI450" s="376">
        <v>0</v>
      </c>
      <c r="AJ450" s="376">
        <v>0</v>
      </c>
      <c r="AK450" s="376">
        <v>0</v>
      </c>
      <c r="AL450" s="381" t="s">
        <v>4956</v>
      </c>
    </row>
    <row r="451" spans="2:38">
      <c r="B451" s="374" t="s">
        <v>4356</v>
      </c>
      <c r="C451" s="375" t="s">
        <v>4357</v>
      </c>
      <c r="D451" s="375" t="s">
        <v>4927</v>
      </c>
      <c r="E451" s="375" t="s">
        <v>4771</v>
      </c>
      <c r="F451" s="375" t="s">
        <v>4957</v>
      </c>
      <c r="G451" s="375" t="s">
        <v>425</v>
      </c>
      <c r="H451" s="375" t="s">
        <v>3465</v>
      </c>
      <c r="I451" s="375" t="s">
        <v>3330</v>
      </c>
      <c r="J451" s="375" t="s">
        <v>4362</v>
      </c>
      <c r="K451" s="375" t="s">
        <v>4363</v>
      </c>
      <c r="L451" s="375" t="s">
        <v>3332</v>
      </c>
      <c r="M451" s="376">
        <v>98652.68</v>
      </c>
      <c r="N451" s="376">
        <v>0</v>
      </c>
      <c r="O451" s="376">
        <v>0</v>
      </c>
      <c r="P451" s="376">
        <v>98652.68</v>
      </c>
      <c r="Q451" s="376">
        <v>0</v>
      </c>
      <c r="R451" s="376">
        <v>0</v>
      </c>
      <c r="S451" s="376">
        <v>0</v>
      </c>
      <c r="T451" s="376">
        <v>0</v>
      </c>
      <c r="U451" s="376">
        <v>0</v>
      </c>
      <c r="V451" s="376">
        <v>0</v>
      </c>
      <c r="W451" s="376">
        <v>0</v>
      </c>
      <c r="X451" s="376">
        <v>0</v>
      </c>
      <c r="Y451" s="376">
        <v>98652.68</v>
      </c>
      <c r="Z451" s="376">
        <v>100409.33</v>
      </c>
      <c r="AA451" s="377">
        <v>1</v>
      </c>
      <c r="AB451" s="378">
        <v>0</v>
      </c>
      <c r="AC451" s="378">
        <v>0</v>
      </c>
      <c r="AD451" s="378">
        <v>100409.33</v>
      </c>
      <c r="AE451" s="378">
        <v>0</v>
      </c>
      <c r="AF451" s="376">
        <v>0</v>
      </c>
      <c r="AG451" s="376">
        <v>0</v>
      </c>
      <c r="AH451" s="376"/>
      <c r="AI451" s="376">
        <v>0</v>
      </c>
      <c r="AJ451" s="376">
        <v>0</v>
      </c>
      <c r="AK451" s="376">
        <v>0</v>
      </c>
      <c r="AL451" s="381" t="s">
        <v>4958</v>
      </c>
    </row>
    <row r="452" spans="2:38">
      <c r="B452" s="374" t="s">
        <v>4356</v>
      </c>
      <c r="C452" s="375" t="s">
        <v>4357</v>
      </c>
      <c r="D452" s="375" t="s">
        <v>4927</v>
      </c>
      <c r="E452" s="375" t="s">
        <v>4771</v>
      </c>
      <c r="F452" s="375" t="s">
        <v>4959</v>
      </c>
      <c r="G452" s="375" t="s">
        <v>425</v>
      </c>
      <c r="H452" s="375" t="s">
        <v>3465</v>
      </c>
      <c r="I452" s="375" t="s">
        <v>3330</v>
      </c>
      <c r="J452" s="375" t="s">
        <v>4362</v>
      </c>
      <c r="K452" s="375" t="s">
        <v>4363</v>
      </c>
      <c r="L452" s="375" t="s">
        <v>3332</v>
      </c>
      <c r="M452" s="376">
        <v>4831.9679999999998</v>
      </c>
      <c r="N452" s="376">
        <v>0</v>
      </c>
      <c r="O452" s="376">
        <v>0</v>
      </c>
      <c r="P452" s="376">
        <v>4831.9679999999998</v>
      </c>
      <c r="Q452" s="376">
        <v>0</v>
      </c>
      <c r="R452" s="376">
        <v>0</v>
      </c>
      <c r="S452" s="376">
        <v>0</v>
      </c>
      <c r="T452" s="376">
        <v>0</v>
      </c>
      <c r="U452" s="376">
        <v>0</v>
      </c>
      <c r="V452" s="376">
        <v>0</v>
      </c>
      <c r="W452" s="376">
        <v>0</v>
      </c>
      <c r="X452" s="376">
        <v>0</v>
      </c>
      <c r="Y452" s="376">
        <v>4831.9679999999998</v>
      </c>
      <c r="Z452" s="376">
        <v>4918.0079999999998</v>
      </c>
      <c r="AA452" s="377">
        <v>1</v>
      </c>
      <c r="AB452" s="378">
        <v>0</v>
      </c>
      <c r="AC452" s="378">
        <v>0</v>
      </c>
      <c r="AD452" s="378">
        <v>4918.0079999999998</v>
      </c>
      <c r="AE452" s="378">
        <v>0</v>
      </c>
      <c r="AF452" s="376">
        <v>0</v>
      </c>
      <c r="AG452" s="376">
        <v>0</v>
      </c>
      <c r="AH452" s="376"/>
      <c r="AI452" s="376">
        <v>0</v>
      </c>
      <c r="AJ452" s="376">
        <v>0</v>
      </c>
      <c r="AK452" s="376">
        <v>0</v>
      </c>
      <c r="AL452" s="381" t="s">
        <v>4960</v>
      </c>
    </row>
    <row r="453" spans="2:38">
      <c r="B453" s="374" t="s">
        <v>4356</v>
      </c>
      <c r="C453" s="375" t="s">
        <v>4357</v>
      </c>
      <c r="D453" s="375" t="s">
        <v>4927</v>
      </c>
      <c r="E453" s="375" t="s">
        <v>4589</v>
      </c>
      <c r="F453" s="375" t="s">
        <v>4961</v>
      </c>
      <c r="G453" s="375" t="s">
        <v>425</v>
      </c>
      <c r="H453" s="375" t="s">
        <v>3465</v>
      </c>
      <c r="I453" s="375" t="s">
        <v>3330</v>
      </c>
      <c r="J453" s="375" t="s">
        <v>4362</v>
      </c>
      <c r="K453" s="375" t="s">
        <v>4363</v>
      </c>
      <c r="L453" s="375" t="s">
        <v>3332</v>
      </c>
      <c r="M453" s="376">
        <v>10284.65</v>
      </c>
      <c r="N453" s="376">
        <v>0</v>
      </c>
      <c r="O453" s="376">
        <v>0</v>
      </c>
      <c r="P453" s="376">
        <v>10284.65</v>
      </c>
      <c r="Q453" s="376">
        <v>0</v>
      </c>
      <c r="R453" s="376">
        <v>0</v>
      </c>
      <c r="S453" s="376">
        <v>0</v>
      </c>
      <c r="T453" s="376">
        <v>0</v>
      </c>
      <c r="U453" s="376">
        <v>0</v>
      </c>
      <c r="V453" s="376">
        <v>0</v>
      </c>
      <c r="W453" s="376">
        <v>0</v>
      </c>
      <c r="X453" s="376">
        <v>0</v>
      </c>
      <c r="Y453" s="376">
        <v>10284.65</v>
      </c>
      <c r="Z453" s="376">
        <v>10245.85</v>
      </c>
      <c r="AA453" s="377">
        <v>1</v>
      </c>
      <c r="AB453" s="378">
        <v>0</v>
      </c>
      <c r="AC453" s="378">
        <v>0</v>
      </c>
      <c r="AD453" s="378">
        <v>10245.85</v>
      </c>
      <c r="AE453" s="378">
        <v>0</v>
      </c>
      <c r="AF453" s="376">
        <v>0</v>
      </c>
      <c r="AG453" s="376">
        <v>0</v>
      </c>
      <c r="AH453" s="376"/>
      <c r="AI453" s="376">
        <v>0</v>
      </c>
      <c r="AJ453" s="376">
        <v>0</v>
      </c>
      <c r="AK453" s="376">
        <v>0</v>
      </c>
      <c r="AL453" s="381" t="s">
        <v>4962</v>
      </c>
    </row>
    <row r="454" spans="2:38">
      <c r="B454" s="374" t="s">
        <v>4356</v>
      </c>
      <c r="C454" s="375" t="s">
        <v>4357</v>
      </c>
      <c r="D454" s="375" t="s">
        <v>4927</v>
      </c>
      <c r="E454" s="375" t="s">
        <v>4771</v>
      </c>
      <c r="F454" s="375" t="s">
        <v>4963</v>
      </c>
      <c r="G454" s="375" t="s">
        <v>425</v>
      </c>
      <c r="H454" s="375" t="s">
        <v>3465</v>
      </c>
      <c r="I454" s="375" t="s">
        <v>3330</v>
      </c>
      <c r="J454" s="375" t="s">
        <v>4362</v>
      </c>
      <c r="K454" s="375" t="s">
        <v>4363</v>
      </c>
      <c r="L454" s="375" t="s">
        <v>3332</v>
      </c>
      <c r="M454" s="376">
        <v>5033.3</v>
      </c>
      <c r="N454" s="376">
        <v>0</v>
      </c>
      <c r="O454" s="376">
        <v>0</v>
      </c>
      <c r="P454" s="376">
        <v>5033.3</v>
      </c>
      <c r="Q454" s="376">
        <v>0</v>
      </c>
      <c r="R454" s="376">
        <v>0</v>
      </c>
      <c r="S454" s="376">
        <v>0</v>
      </c>
      <c r="T454" s="376">
        <v>0</v>
      </c>
      <c r="U454" s="376">
        <v>0</v>
      </c>
      <c r="V454" s="376">
        <v>0</v>
      </c>
      <c r="W454" s="376">
        <v>0</v>
      </c>
      <c r="X454" s="376">
        <v>0</v>
      </c>
      <c r="Y454" s="376">
        <v>5033.3</v>
      </c>
      <c r="Z454" s="376">
        <v>5122.9250000000002</v>
      </c>
      <c r="AA454" s="377">
        <v>1</v>
      </c>
      <c r="AB454" s="378">
        <v>0</v>
      </c>
      <c r="AC454" s="378">
        <v>0</v>
      </c>
      <c r="AD454" s="378">
        <v>5122.9250000000002</v>
      </c>
      <c r="AE454" s="378">
        <v>0</v>
      </c>
      <c r="AF454" s="376">
        <v>0</v>
      </c>
      <c r="AG454" s="376">
        <v>0</v>
      </c>
      <c r="AH454" s="376"/>
      <c r="AI454" s="376">
        <v>0</v>
      </c>
      <c r="AJ454" s="376">
        <v>0</v>
      </c>
      <c r="AK454" s="376">
        <v>0</v>
      </c>
      <c r="AL454" s="381" t="s">
        <v>4964</v>
      </c>
    </row>
    <row r="455" spans="2:38">
      <c r="B455" s="374" t="s">
        <v>4356</v>
      </c>
      <c r="C455" s="375" t="s">
        <v>4357</v>
      </c>
      <c r="D455" s="375" t="s">
        <v>4927</v>
      </c>
      <c r="E455" s="375" t="s">
        <v>4771</v>
      </c>
      <c r="F455" s="375" t="s">
        <v>4965</v>
      </c>
      <c r="G455" s="375" t="s">
        <v>425</v>
      </c>
      <c r="H455" s="375" t="s">
        <v>3465</v>
      </c>
      <c r="I455" s="375" t="s">
        <v>3330</v>
      </c>
      <c r="J455" s="375" t="s">
        <v>4362</v>
      </c>
      <c r="K455" s="375" t="s">
        <v>4363</v>
      </c>
      <c r="L455" s="375" t="s">
        <v>3332</v>
      </c>
      <c r="M455" s="376">
        <v>11073.26</v>
      </c>
      <c r="N455" s="376">
        <v>0</v>
      </c>
      <c r="O455" s="376">
        <v>0</v>
      </c>
      <c r="P455" s="376">
        <v>11073.26</v>
      </c>
      <c r="Q455" s="376">
        <v>0</v>
      </c>
      <c r="R455" s="376">
        <v>0</v>
      </c>
      <c r="S455" s="376">
        <v>0</v>
      </c>
      <c r="T455" s="376">
        <v>0</v>
      </c>
      <c r="U455" s="376">
        <v>0</v>
      </c>
      <c r="V455" s="376">
        <v>0</v>
      </c>
      <c r="W455" s="376">
        <v>0</v>
      </c>
      <c r="X455" s="376">
        <v>0</v>
      </c>
      <c r="Y455" s="376">
        <v>11073.26</v>
      </c>
      <c r="Z455" s="376">
        <v>11270.434999999999</v>
      </c>
      <c r="AA455" s="377">
        <v>1</v>
      </c>
      <c r="AB455" s="378">
        <v>0</v>
      </c>
      <c r="AC455" s="378">
        <v>0</v>
      </c>
      <c r="AD455" s="378">
        <v>11270.434999999999</v>
      </c>
      <c r="AE455" s="378">
        <v>0</v>
      </c>
      <c r="AF455" s="376">
        <v>0</v>
      </c>
      <c r="AG455" s="376">
        <v>0</v>
      </c>
      <c r="AH455" s="376"/>
      <c r="AI455" s="376">
        <v>0</v>
      </c>
      <c r="AJ455" s="376">
        <v>0</v>
      </c>
      <c r="AK455" s="376">
        <v>0</v>
      </c>
      <c r="AL455" s="381" t="s">
        <v>4966</v>
      </c>
    </row>
    <row r="456" spans="2:38">
      <c r="B456" s="374" t="s">
        <v>4356</v>
      </c>
      <c r="C456" s="375" t="s">
        <v>4357</v>
      </c>
      <c r="D456" s="375" t="s">
        <v>4927</v>
      </c>
      <c r="E456" s="375" t="s">
        <v>4589</v>
      </c>
      <c r="F456" s="375" t="s">
        <v>4967</v>
      </c>
      <c r="G456" s="375" t="s">
        <v>425</v>
      </c>
      <c r="H456" s="375" t="s">
        <v>3465</v>
      </c>
      <c r="I456" s="375" t="s">
        <v>3330</v>
      </c>
      <c r="J456" s="375" t="s">
        <v>4362</v>
      </c>
      <c r="K456" s="375" t="s">
        <v>4363</v>
      </c>
      <c r="L456" s="375" t="s">
        <v>3332</v>
      </c>
      <c r="M456" s="376">
        <v>16455.439999999999</v>
      </c>
      <c r="N456" s="376">
        <v>0</v>
      </c>
      <c r="O456" s="376">
        <v>0</v>
      </c>
      <c r="P456" s="376">
        <v>16455.439999999999</v>
      </c>
      <c r="Q456" s="376">
        <v>0</v>
      </c>
      <c r="R456" s="376">
        <v>0</v>
      </c>
      <c r="S456" s="376">
        <v>0</v>
      </c>
      <c r="T456" s="376">
        <v>0</v>
      </c>
      <c r="U456" s="376">
        <v>0</v>
      </c>
      <c r="V456" s="376">
        <v>0</v>
      </c>
      <c r="W456" s="376">
        <v>0</v>
      </c>
      <c r="X456" s="376">
        <v>0</v>
      </c>
      <c r="Y456" s="376">
        <v>16455.439999999999</v>
      </c>
      <c r="Z456" s="376">
        <v>16393.36</v>
      </c>
      <c r="AA456" s="377">
        <v>1</v>
      </c>
      <c r="AB456" s="378">
        <v>0</v>
      </c>
      <c r="AC456" s="378">
        <v>0</v>
      </c>
      <c r="AD456" s="378">
        <v>16393.36</v>
      </c>
      <c r="AE456" s="378">
        <v>0</v>
      </c>
      <c r="AF456" s="376">
        <v>0</v>
      </c>
      <c r="AG456" s="376">
        <v>0</v>
      </c>
      <c r="AH456" s="376"/>
      <c r="AI456" s="376">
        <v>0</v>
      </c>
      <c r="AJ456" s="376">
        <v>0</v>
      </c>
      <c r="AK456" s="376">
        <v>0</v>
      </c>
      <c r="AL456" s="381" t="s">
        <v>4968</v>
      </c>
    </row>
    <row r="457" spans="2:38">
      <c r="B457" s="374" t="s">
        <v>4356</v>
      </c>
      <c r="C457" s="375" t="s">
        <v>4357</v>
      </c>
      <c r="D457" s="375" t="s">
        <v>4927</v>
      </c>
      <c r="E457" s="375" t="s">
        <v>4771</v>
      </c>
      <c r="F457" s="375" t="s">
        <v>4969</v>
      </c>
      <c r="G457" s="375" t="s">
        <v>425</v>
      </c>
      <c r="H457" s="375" t="s">
        <v>3465</v>
      </c>
      <c r="I457" s="375" t="s">
        <v>3330</v>
      </c>
      <c r="J457" s="375" t="s">
        <v>4362</v>
      </c>
      <c r="K457" s="375" t="s">
        <v>4363</v>
      </c>
      <c r="L457" s="375" t="s">
        <v>3332</v>
      </c>
      <c r="M457" s="376">
        <v>9663.9359999999997</v>
      </c>
      <c r="N457" s="376">
        <v>0</v>
      </c>
      <c r="O457" s="376">
        <v>0</v>
      </c>
      <c r="P457" s="376">
        <v>9663.9359999999997</v>
      </c>
      <c r="Q457" s="376">
        <v>0</v>
      </c>
      <c r="R457" s="376">
        <v>0</v>
      </c>
      <c r="S457" s="376">
        <v>0</v>
      </c>
      <c r="T457" s="376">
        <v>0</v>
      </c>
      <c r="U457" s="376">
        <v>0</v>
      </c>
      <c r="V457" s="376">
        <v>0</v>
      </c>
      <c r="W457" s="376">
        <v>0</v>
      </c>
      <c r="X457" s="376">
        <v>0</v>
      </c>
      <c r="Y457" s="376">
        <v>9663.9359999999997</v>
      </c>
      <c r="Z457" s="376">
        <v>9836.0159999999996</v>
      </c>
      <c r="AA457" s="377">
        <v>1</v>
      </c>
      <c r="AB457" s="378">
        <v>0</v>
      </c>
      <c r="AC457" s="378">
        <v>0</v>
      </c>
      <c r="AD457" s="378">
        <v>9836.0159999999996</v>
      </c>
      <c r="AE457" s="378">
        <v>0</v>
      </c>
      <c r="AF457" s="376">
        <v>0</v>
      </c>
      <c r="AG457" s="376">
        <v>0</v>
      </c>
      <c r="AH457" s="376"/>
      <c r="AI457" s="376">
        <v>0</v>
      </c>
      <c r="AJ457" s="376">
        <v>0</v>
      </c>
      <c r="AK457" s="376">
        <v>0</v>
      </c>
      <c r="AL457" s="381" t="s">
        <v>4970</v>
      </c>
    </row>
    <row r="458" spans="2:38">
      <c r="B458" s="374" t="s">
        <v>4356</v>
      </c>
      <c r="C458" s="375" t="s">
        <v>4357</v>
      </c>
      <c r="D458" s="375" t="s">
        <v>4927</v>
      </c>
      <c r="E458" s="375" t="s">
        <v>4771</v>
      </c>
      <c r="F458" s="375" t="s">
        <v>4971</v>
      </c>
      <c r="G458" s="375" t="s">
        <v>425</v>
      </c>
      <c r="H458" s="375" t="s">
        <v>3465</v>
      </c>
      <c r="I458" s="375" t="s">
        <v>3330</v>
      </c>
      <c r="J458" s="375" t="s">
        <v>4362</v>
      </c>
      <c r="K458" s="375" t="s">
        <v>4363</v>
      </c>
      <c r="L458" s="375" t="s">
        <v>3332</v>
      </c>
      <c r="M458" s="376">
        <v>90599.4</v>
      </c>
      <c r="N458" s="376">
        <v>0</v>
      </c>
      <c r="O458" s="376">
        <v>0</v>
      </c>
      <c r="P458" s="376">
        <v>90599.4</v>
      </c>
      <c r="Q458" s="376">
        <v>0</v>
      </c>
      <c r="R458" s="376">
        <v>0</v>
      </c>
      <c r="S458" s="376">
        <v>0</v>
      </c>
      <c r="T458" s="376">
        <v>0</v>
      </c>
      <c r="U458" s="376">
        <v>0</v>
      </c>
      <c r="V458" s="376">
        <v>0</v>
      </c>
      <c r="W458" s="376">
        <v>0</v>
      </c>
      <c r="X458" s="376">
        <v>0</v>
      </c>
      <c r="Y458" s="376">
        <v>90599.4</v>
      </c>
      <c r="Z458" s="376">
        <v>92212.65</v>
      </c>
      <c r="AA458" s="377">
        <v>1</v>
      </c>
      <c r="AB458" s="378">
        <v>0</v>
      </c>
      <c r="AC458" s="378">
        <v>0</v>
      </c>
      <c r="AD458" s="378">
        <v>92212.65</v>
      </c>
      <c r="AE458" s="378">
        <v>0</v>
      </c>
      <c r="AF458" s="376">
        <v>0</v>
      </c>
      <c r="AG458" s="376">
        <v>0</v>
      </c>
      <c r="AH458" s="376"/>
      <c r="AI458" s="376">
        <v>0</v>
      </c>
      <c r="AJ458" s="376">
        <v>0</v>
      </c>
      <c r="AK458" s="376">
        <v>0</v>
      </c>
      <c r="AL458" s="381" t="s">
        <v>4972</v>
      </c>
    </row>
    <row r="459" spans="2:38">
      <c r="B459" s="374" t="s">
        <v>4356</v>
      </c>
      <c r="C459" s="375" t="s">
        <v>4357</v>
      </c>
      <c r="D459" s="375" t="s">
        <v>4927</v>
      </c>
      <c r="E459" s="375" t="s">
        <v>4475</v>
      </c>
      <c r="F459" s="375" t="s">
        <v>4973</v>
      </c>
      <c r="G459" s="375" t="s">
        <v>425</v>
      </c>
      <c r="H459" s="375" t="s">
        <v>3465</v>
      </c>
      <c r="I459" s="375" t="s">
        <v>3330</v>
      </c>
      <c r="J459" s="375" t="s">
        <v>4362</v>
      </c>
      <c r="K459" s="375" t="s">
        <v>4363</v>
      </c>
      <c r="L459" s="375" t="s">
        <v>3332</v>
      </c>
      <c r="M459" s="376">
        <v>93170.654999999999</v>
      </c>
      <c r="N459" s="376">
        <v>0</v>
      </c>
      <c r="O459" s="376">
        <v>0</v>
      </c>
      <c r="P459" s="376">
        <v>93170.654999999999</v>
      </c>
      <c r="Q459" s="376">
        <v>0</v>
      </c>
      <c r="R459" s="376">
        <v>0</v>
      </c>
      <c r="S459" s="376">
        <v>0</v>
      </c>
      <c r="T459" s="376">
        <v>0</v>
      </c>
      <c r="U459" s="376">
        <v>0</v>
      </c>
      <c r="V459" s="376">
        <v>0</v>
      </c>
      <c r="W459" s="376">
        <v>0</v>
      </c>
      <c r="X459" s="376">
        <v>0</v>
      </c>
      <c r="Y459" s="376">
        <v>93170.654999999999</v>
      </c>
      <c r="Z459" s="376">
        <v>95286.404999999999</v>
      </c>
      <c r="AA459" s="377">
        <v>1</v>
      </c>
      <c r="AB459" s="378">
        <v>0</v>
      </c>
      <c r="AC459" s="378">
        <v>0</v>
      </c>
      <c r="AD459" s="378">
        <v>95286.404999999999</v>
      </c>
      <c r="AE459" s="378">
        <v>0</v>
      </c>
      <c r="AF459" s="376">
        <v>0</v>
      </c>
      <c r="AG459" s="376">
        <v>0</v>
      </c>
      <c r="AH459" s="376"/>
      <c r="AI459" s="376">
        <v>0</v>
      </c>
      <c r="AJ459" s="376">
        <v>0</v>
      </c>
      <c r="AK459" s="376">
        <v>0</v>
      </c>
      <c r="AL459" s="381" t="s">
        <v>4974</v>
      </c>
    </row>
    <row r="460" spans="2:38">
      <c r="B460" s="374" t="s">
        <v>4356</v>
      </c>
      <c r="C460" s="375" t="s">
        <v>4357</v>
      </c>
      <c r="D460" s="375" t="s">
        <v>4927</v>
      </c>
      <c r="E460" s="375" t="s">
        <v>4532</v>
      </c>
      <c r="F460" s="375" t="s">
        <v>4975</v>
      </c>
      <c r="G460" s="375" t="s">
        <v>425</v>
      </c>
      <c r="H460" s="375" t="s">
        <v>3465</v>
      </c>
      <c r="I460" s="375" t="s">
        <v>3330</v>
      </c>
      <c r="J460" s="375" t="s">
        <v>4362</v>
      </c>
      <c r="K460" s="375" t="s">
        <v>4363</v>
      </c>
      <c r="L460" s="375" t="s">
        <v>3332</v>
      </c>
      <c r="M460" s="376">
        <v>1621.56</v>
      </c>
      <c r="N460" s="376">
        <v>0</v>
      </c>
      <c r="O460" s="376">
        <v>0</v>
      </c>
      <c r="P460" s="376">
        <v>1621.56</v>
      </c>
      <c r="Q460" s="376">
        <v>0</v>
      </c>
      <c r="R460" s="376">
        <v>0</v>
      </c>
      <c r="S460" s="376">
        <v>0</v>
      </c>
      <c r="T460" s="376">
        <v>0</v>
      </c>
      <c r="U460" s="376">
        <v>0</v>
      </c>
      <c r="V460" s="376">
        <v>0</v>
      </c>
      <c r="W460" s="376">
        <v>0</v>
      </c>
      <c r="X460" s="376">
        <v>0</v>
      </c>
      <c r="Y460" s="376">
        <v>1621.56</v>
      </c>
      <c r="Z460" s="376">
        <v>1639.336</v>
      </c>
      <c r="AA460" s="377">
        <v>1</v>
      </c>
      <c r="AB460" s="378">
        <v>0</v>
      </c>
      <c r="AC460" s="378">
        <v>0</v>
      </c>
      <c r="AD460" s="378">
        <v>1639.336</v>
      </c>
      <c r="AE460" s="378">
        <v>0</v>
      </c>
      <c r="AF460" s="376">
        <v>0</v>
      </c>
      <c r="AG460" s="376">
        <v>0</v>
      </c>
      <c r="AH460" s="376"/>
      <c r="AI460" s="376">
        <v>0</v>
      </c>
      <c r="AJ460" s="376">
        <v>0</v>
      </c>
      <c r="AK460" s="376">
        <v>0</v>
      </c>
      <c r="AL460" s="381" t="s">
        <v>4976</v>
      </c>
    </row>
    <row r="461" spans="2:38">
      <c r="B461" s="374" t="s">
        <v>4356</v>
      </c>
      <c r="C461" s="375" t="s">
        <v>4357</v>
      </c>
      <c r="D461" s="375" t="s">
        <v>4927</v>
      </c>
      <c r="E461" s="375" t="s">
        <v>4381</v>
      </c>
      <c r="F461" s="375" t="s">
        <v>4977</v>
      </c>
      <c r="G461" s="375" t="s">
        <v>425</v>
      </c>
      <c r="H461" s="375" t="s">
        <v>3465</v>
      </c>
      <c r="I461" s="375" t="s">
        <v>3330</v>
      </c>
      <c r="J461" s="375" t="s">
        <v>4362</v>
      </c>
      <c r="K461" s="375" t="s">
        <v>4363</v>
      </c>
      <c r="L461" s="375" t="s">
        <v>3332</v>
      </c>
      <c r="M461" s="376">
        <v>118611.16</v>
      </c>
      <c r="N461" s="376">
        <v>0</v>
      </c>
      <c r="O461" s="376">
        <v>0</v>
      </c>
      <c r="P461" s="376">
        <v>118611.16</v>
      </c>
      <c r="Q461" s="376">
        <v>0</v>
      </c>
      <c r="R461" s="376">
        <v>0</v>
      </c>
      <c r="S461" s="376">
        <v>0</v>
      </c>
      <c r="T461" s="376">
        <v>0</v>
      </c>
      <c r="U461" s="376">
        <v>0</v>
      </c>
      <c r="V461" s="376">
        <v>0</v>
      </c>
      <c r="W461" s="376">
        <v>0</v>
      </c>
      <c r="X461" s="376">
        <v>0</v>
      </c>
      <c r="Y461" s="376">
        <v>118611.16</v>
      </c>
      <c r="Z461" s="376">
        <v>118851.86</v>
      </c>
      <c r="AA461" s="377">
        <v>1</v>
      </c>
      <c r="AB461" s="378">
        <v>0</v>
      </c>
      <c r="AC461" s="378">
        <v>0</v>
      </c>
      <c r="AD461" s="378">
        <v>118851.86</v>
      </c>
      <c r="AE461" s="378">
        <v>0</v>
      </c>
      <c r="AF461" s="376">
        <v>0</v>
      </c>
      <c r="AG461" s="376">
        <v>0</v>
      </c>
      <c r="AH461" s="376"/>
      <c r="AI461" s="376">
        <v>0</v>
      </c>
      <c r="AJ461" s="376">
        <v>0</v>
      </c>
      <c r="AK461" s="376">
        <v>0</v>
      </c>
      <c r="AL461" s="381" t="s">
        <v>4978</v>
      </c>
    </row>
    <row r="462" spans="2:38">
      <c r="B462" s="374" t="s">
        <v>4356</v>
      </c>
      <c r="C462" s="375" t="s">
        <v>4357</v>
      </c>
      <c r="D462" s="375" t="s">
        <v>4927</v>
      </c>
      <c r="E462" s="375" t="s">
        <v>4771</v>
      </c>
      <c r="F462" s="375" t="s">
        <v>1629</v>
      </c>
      <c r="G462" s="375" t="s">
        <v>425</v>
      </c>
      <c r="H462" s="375" t="s">
        <v>3465</v>
      </c>
      <c r="I462" s="375" t="s">
        <v>3330</v>
      </c>
      <c r="J462" s="375" t="s">
        <v>4362</v>
      </c>
      <c r="K462" s="375" t="s">
        <v>4363</v>
      </c>
      <c r="L462" s="375" t="s">
        <v>3332</v>
      </c>
      <c r="M462" s="376">
        <v>17113.22</v>
      </c>
      <c r="N462" s="376">
        <v>0</v>
      </c>
      <c r="O462" s="376">
        <v>0</v>
      </c>
      <c r="P462" s="376">
        <v>17113.22</v>
      </c>
      <c r="Q462" s="376">
        <v>0</v>
      </c>
      <c r="R462" s="376">
        <v>0</v>
      </c>
      <c r="S462" s="376">
        <v>0</v>
      </c>
      <c r="T462" s="376">
        <v>0</v>
      </c>
      <c r="U462" s="376">
        <v>0</v>
      </c>
      <c r="V462" s="376">
        <v>0</v>
      </c>
      <c r="W462" s="376">
        <v>0</v>
      </c>
      <c r="X462" s="376">
        <v>0</v>
      </c>
      <c r="Y462" s="376">
        <v>17113.22</v>
      </c>
      <c r="Z462" s="376">
        <v>17417.945</v>
      </c>
      <c r="AA462" s="377">
        <v>1</v>
      </c>
      <c r="AB462" s="378">
        <v>0</v>
      </c>
      <c r="AC462" s="378">
        <v>0</v>
      </c>
      <c r="AD462" s="378">
        <v>17417.945</v>
      </c>
      <c r="AE462" s="378">
        <v>0</v>
      </c>
      <c r="AF462" s="376">
        <v>0</v>
      </c>
      <c r="AG462" s="376">
        <v>0</v>
      </c>
      <c r="AH462" s="376"/>
      <c r="AI462" s="376">
        <v>0</v>
      </c>
      <c r="AJ462" s="376">
        <v>0</v>
      </c>
      <c r="AK462" s="376">
        <v>0</v>
      </c>
      <c r="AL462" s="381" t="s">
        <v>4979</v>
      </c>
    </row>
    <row r="463" spans="2:38">
      <c r="B463" s="374" t="s">
        <v>4356</v>
      </c>
      <c r="C463" s="375" t="s">
        <v>4357</v>
      </c>
      <c r="D463" s="375" t="s">
        <v>4927</v>
      </c>
      <c r="E463" s="375" t="s">
        <v>4475</v>
      </c>
      <c r="F463" s="375" t="s">
        <v>4980</v>
      </c>
      <c r="G463" s="375" t="s">
        <v>425</v>
      </c>
      <c r="H463" s="375" t="s">
        <v>3465</v>
      </c>
      <c r="I463" s="375" t="s">
        <v>3330</v>
      </c>
      <c r="J463" s="375" t="s">
        <v>4362</v>
      </c>
      <c r="K463" s="375" t="s">
        <v>4363</v>
      </c>
      <c r="L463" s="375" t="s">
        <v>3332</v>
      </c>
      <c r="M463" s="376">
        <v>100183.5</v>
      </c>
      <c r="N463" s="376">
        <v>0</v>
      </c>
      <c r="O463" s="376">
        <v>0</v>
      </c>
      <c r="P463" s="376">
        <v>100183.5</v>
      </c>
      <c r="Q463" s="376">
        <v>0</v>
      </c>
      <c r="R463" s="376">
        <v>0</v>
      </c>
      <c r="S463" s="376">
        <v>0</v>
      </c>
      <c r="T463" s="376">
        <v>0</v>
      </c>
      <c r="U463" s="376">
        <v>0</v>
      </c>
      <c r="V463" s="376">
        <v>0</v>
      </c>
      <c r="W463" s="376">
        <v>0</v>
      </c>
      <c r="X463" s="376">
        <v>0</v>
      </c>
      <c r="Y463" s="376">
        <v>100183.5</v>
      </c>
      <c r="Z463" s="376">
        <v>102458.5</v>
      </c>
      <c r="AA463" s="377">
        <v>1</v>
      </c>
      <c r="AB463" s="378">
        <v>0</v>
      </c>
      <c r="AC463" s="378">
        <v>0</v>
      </c>
      <c r="AD463" s="378">
        <v>102458.5</v>
      </c>
      <c r="AE463" s="378">
        <v>0</v>
      </c>
      <c r="AF463" s="376">
        <v>0</v>
      </c>
      <c r="AG463" s="376">
        <v>0</v>
      </c>
      <c r="AH463" s="376"/>
      <c r="AI463" s="376">
        <v>0</v>
      </c>
      <c r="AJ463" s="376">
        <v>0</v>
      </c>
      <c r="AK463" s="376">
        <v>0</v>
      </c>
      <c r="AL463" s="381" t="s">
        <v>4981</v>
      </c>
    </row>
    <row r="464" spans="2:38">
      <c r="B464" s="374" t="s">
        <v>4356</v>
      </c>
      <c r="C464" s="375" t="s">
        <v>4357</v>
      </c>
      <c r="D464" s="375" t="s">
        <v>4927</v>
      </c>
      <c r="E464" s="375" t="s">
        <v>4589</v>
      </c>
      <c r="F464" s="375" t="s">
        <v>4982</v>
      </c>
      <c r="G464" s="375" t="s">
        <v>425</v>
      </c>
      <c r="H464" s="375" t="s">
        <v>3465</v>
      </c>
      <c r="I464" s="375" t="s">
        <v>3330</v>
      </c>
      <c r="J464" s="375" t="s">
        <v>4362</v>
      </c>
      <c r="K464" s="375" t="s">
        <v>4363</v>
      </c>
      <c r="L464" s="375" t="s">
        <v>3332</v>
      </c>
      <c r="M464" s="376">
        <v>17483.904999999999</v>
      </c>
      <c r="N464" s="376">
        <v>0</v>
      </c>
      <c r="O464" s="376">
        <v>0</v>
      </c>
      <c r="P464" s="376">
        <v>17483.904999999999</v>
      </c>
      <c r="Q464" s="376">
        <v>0</v>
      </c>
      <c r="R464" s="376">
        <v>0</v>
      </c>
      <c r="S464" s="376">
        <v>0</v>
      </c>
      <c r="T464" s="376">
        <v>0</v>
      </c>
      <c r="U464" s="376">
        <v>0</v>
      </c>
      <c r="V464" s="376">
        <v>0</v>
      </c>
      <c r="W464" s="376">
        <v>0</v>
      </c>
      <c r="X464" s="376">
        <v>0</v>
      </c>
      <c r="Y464" s="376">
        <v>17483.904999999999</v>
      </c>
      <c r="Z464" s="376">
        <v>17417.945</v>
      </c>
      <c r="AA464" s="377">
        <v>1</v>
      </c>
      <c r="AB464" s="378">
        <v>0</v>
      </c>
      <c r="AC464" s="378">
        <v>0</v>
      </c>
      <c r="AD464" s="378">
        <v>17417.945</v>
      </c>
      <c r="AE464" s="378">
        <v>0</v>
      </c>
      <c r="AF464" s="376">
        <v>0</v>
      </c>
      <c r="AG464" s="376">
        <v>0</v>
      </c>
      <c r="AH464" s="376"/>
      <c r="AI464" s="376">
        <v>0</v>
      </c>
      <c r="AJ464" s="376">
        <v>0</v>
      </c>
      <c r="AK464" s="376">
        <v>0</v>
      </c>
      <c r="AL464" s="381" t="s">
        <v>4983</v>
      </c>
    </row>
    <row r="465" spans="2:38">
      <c r="B465" s="374" t="s">
        <v>4356</v>
      </c>
      <c r="C465" s="375" t="s">
        <v>4357</v>
      </c>
      <c r="D465" s="375" t="s">
        <v>4927</v>
      </c>
      <c r="E465" s="375" t="s">
        <v>4475</v>
      </c>
      <c r="F465" s="375" t="s">
        <v>4984</v>
      </c>
      <c r="G465" s="375" t="s">
        <v>425</v>
      </c>
      <c r="H465" s="375" t="s">
        <v>3465</v>
      </c>
      <c r="I465" s="375" t="s">
        <v>3330</v>
      </c>
      <c r="J465" s="375" t="s">
        <v>4362</v>
      </c>
      <c r="K465" s="375" t="s">
        <v>4363</v>
      </c>
      <c r="L465" s="375" t="s">
        <v>3332</v>
      </c>
      <c r="M465" s="376">
        <v>14626.790999999999</v>
      </c>
      <c r="N465" s="376">
        <v>0</v>
      </c>
      <c r="O465" s="376">
        <v>0</v>
      </c>
      <c r="P465" s="376">
        <v>14626.790999999999</v>
      </c>
      <c r="Q465" s="376">
        <v>0</v>
      </c>
      <c r="R465" s="376">
        <v>0</v>
      </c>
      <c r="S465" s="376">
        <v>0</v>
      </c>
      <c r="T465" s="376">
        <v>0</v>
      </c>
      <c r="U465" s="376">
        <v>0</v>
      </c>
      <c r="V465" s="376">
        <v>0</v>
      </c>
      <c r="W465" s="376">
        <v>0</v>
      </c>
      <c r="X465" s="376">
        <v>0</v>
      </c>
      <c r="Y465" s="376">
        <v>14626.790999999999</v>
      </c>
      <c r="Z465" s="376">
        <v>14958.941000000001</v>
      </c>
      <c r="AA465" s="377">
        <v>1</v>
      </c>
      <c r="AB465" s="378">
        <v>0</v>
      </c>
      <c r="AC465" s="378">
        <v>0</v>
      </c>
      <c r="AD465" s="378">
        <v>14958.941000000001</v>
      </c>
      <c r="AE465" s="378">
        <v>0</v>
      </c>
      <c r="AF465" s="376">
        <v>0</v>
      </c>
      <c r="AG465" s="376">
        <v>0</v>
      </c>
      <c r="AH465" s="376"/>
      <c r="AI465" s="376">
        <v>0</v>
      </c>
      <c r="AJ465" s="376">
        <v>0</v>
      </c>
      <c r="AK465" s="376">
        <v>0</v>
      </c>
      <c r="AL465" s="381" t="s">
        <v>4985</v>
      </c>
    </row>
    <row r="466" spans="2:38">
      <c r="B466" s="374" t="s">
        <v>4356</v>
      </c>
      <c r="C466" s="375" t="s">
        <v>4357</v>
      </c>
      <c r="D466" s="375" t="s">
        <v>4927</v>
      </c>
      <c r="E466" s="375" t="s">
        <v>4771</v>
      </c>
      <c r="F466" s="375" t="s">
        <v>4986</v>
      </c>
      <c r="G466" s="375" t="s">
        <v>425</v>
      </c>
      <c r="H466" s="375" t="s">
        <v>3465</v>
      </c>
      <c r="I466" s="375" t="s">
        <v>3330</v>
      </c>
      <c r="J466" s="375" t="s">
        <v>4362</v>
      </c>
      <c r="K466" s="375" t="s">
        <v>4363</v>
      </c>
      <c r="L466" s="375" t="s">
        <v>3332</v>
      </c>
      <c r="M466" s="376">
        <v>10066.6</v>
      </c>
      <c r="N466" s="376">
        <v>0</v>
      </c>
      <c r="O466" s="376">
        <v>0</v>
      </c>
      <c r="P466" s="376">
        <v>10066.6</v>
      </c>
      <c r="Q466" s="376">
        <v>0</v>
      </c>
      <c r="R466" s="376">
        <v>0</v>
      </c>
      <c r="S466" s="376">
        <v>0</v>
      </c>
      <c r="T466" s="376">
        <v>0</v>
      </c>
      <c r="U466" s="376">
        <v>0</v>
      </c>
      <c r="V466" s="376">
        <v>0</v>
      </c>
      <c r="W466" s="376">
        <v>0</v>
      </c>
      <c r="X466" s="376">
        <v>0</v>
      </c>
      <c r="Y466" s="376">
        <v>10066.6</v>
      </c>
      <c r="Z466" s="376">
        <v>10245.85</v>
      </c>
      <c r="AA466" s="377">
        <v>1</v>
      </c>
      <c r="AB466" s="378">
        <v>0</v>
      </c>
      <c r="AC466" s="378">
        <v>0</v>
      </c>
      <c r="AD466" s="378">
        <v>10245.85</v>
      </c>
      <c r="AE466" s="378">
        <v>0</v>
      </c>
      <c r="AF466" s="376">
        <v>0</v>
      </c>
      <c r="AG466" s="376">
        <v>0</v>
      </c>
      <c r="AH466" s="376"/>
      <c r="AI466" s="376">
        <v>0</v>
      </c>
      <c r="AJ466" s="376">
        <v>0</v>
      </c>
      <c r="AK466" s="376">
        <v>0</v>
      </c>
      <c r="AL466" s="381" t="s">
        <v>4987</v>
      </c>
    </row>
    <row r="467" spans="2:38">
      <c r="B467" s="374" t="s">
        <v>4356</v>
      </c>
      <c r="C467" s="375" t="s">
        <v>4357</v>
      </c>
      <c r="D467" s="375" t="s">
        <v>4927</v>
      </c>
      <c r="E467" s="375" t="s">
        <v>4771</v>
      </c>
      <c r="F467" s="375" t="s">
        <v>4988</v>
      </c>
      <c r="G467" s="375" t="s">
        <v>425</v>
      </c>
      <c r="H467" s="375" t="s">
        <v>3465</v>
      </c>
      <c r="I467" s="375" t="s">
        <v>3330</v>
      </c>
      <c r="J467" s="375" t="s">
        <v>4362</v>
      </c>
      <c r="K467" s="375" t="s">
        <v>4363</v>
      </c>
      <c r="L467" s="375" t="s">
        <v>3332</v>
      </c>
      <c r="M467" s="376">
        <v>8455.9439999999995</v>
      </c>
      <c r="N467" s="376">
        <v>0</v>
      </c>
      <c r="O467" s="376">
        <v>0</v>
      </c>
      <c r="P467" s="376">
        <v>8455.9439999999995</v>
      </c>
      <c r="Q467" s="376">
        <v>0</v>
      </c>
      <c r="R467" s="376">
        <v>0</v>
      </c>
      <c r="S467" s="376">
        <v>0</v>
      </c>
      <c r="T467" s="376">
        <v>0</v>
      </c>
      <c r="U467" s="376">
        <v>0</v>
      </c>
      <c r="V467" s="376">
        <v>0</v>
      </c>
      <c r="W467" s="376">
        <v>0</v>
      </c>
      <c r="X467" s="376">
        <v>0</v>
      </c>
      <c r="Y467" s="376">
        <v>8455.9439999999995</v>
      </c>
      <c r="Z467" s="376">
        <v>8606.5139999999992</v>
      </c>
      <c r="AA467" s="377">
        <v>1</v>
      </c>
      <c r="AB467" s="378">
        <v>0</v>
      </c>
      <c r="AC467" s="378">
        <v>0</v>
      </c>
      <c r="AD467" s="378">
        <v>8606.5139999999992</v>
      </c>
      <c r="AE467" s="378">
        <v>0</v>
      </c>
      <c r="AF467" s="376">
        <v>0</v>
      </c>
      <c r="AG467" s="376">
        <v>0</v>
      </c>
      <c r="AH467" s="376"/>
      <c r="AI467" s="376">
        <v>0</v>
      </c>
      <c r="AJ467" s="376">
        <v>0</v>
      </c>
      <c r="AK467" s="376">
        <v>0</v>
      </c>
      <c r="AL467" s="381" t="s">
        <v>4989</v>
      </c>
    </row>
    <row r="468" spans="2:38">
      <c r="B468" s="374" t="s">
        <v>4356</v>
      </c>
      <c r="C468" s="375" t="s">
        <v>4357</v>
      </c>
      <c r="D468" s="375" t="s">
        <v>4927</v>
      </c>
      <c r="E468" s="375" t="s">
        <v>4475</v>
      </c>
      <c r="F468" s="375" t="s">
        <v>4990</v>
      </c>
      <c r="G468" s="375" t="s">
        <v>425</v>
      </c>
      <c r="H468" s="375" t="s">
        <v>3465</v>
      </c>
      <c r="I468" s="375" t="s">
        <v>3330</v>
      </c>
      <c r="J468" s="375" t="s">
        <v>4362</v>
      </c>
      <c r="K468" s="375" t="s">
        <v>4363</v>
      </c>
      <c r="L468" s="375" t="s">
        <v>3332</v>
      </c>
      <c r="M468" s="376">
        <v>15628.626</v>
      </c>
      <c r="N468" s="376">
        <v>0</v>
      </c>
      <c r="O468" s="376">
        <v>0</v>
      </c>
      <c r="P468" s="376">
        <v>15628.626</v>
      </c>
      <c r="Q468" s="376">
        <v>0</v>
      </c>
      <c r="R468" s="376">
        <v>0</v>
      </c>
      <c r="S468" s="376">
        <v>0</v>
      </c>
      <c r="T468" s="376">
        <v>0</v>
      </c>
      <c r="U468" s="376">
        <v>0</v>
      </c>
      <c r="V468" s="376">
        <v>0</v>
      </c>
      <c r="W468" s="376">
        <v>0</v>
      </c>
      <c r="X468" s="376">
        <v>0</v>
      </c>
      <c r="Y468" s="376">
        <v>15628.626</v>
      </c>
      <c r="Z468" s="376">
        <v>15983.526</v>
      </c>
      <c r="AA468" s="377">
        <v>1</v>
      </c>
      <c r="AB468" s="378">
        <v>0</v>
      </c>
      <c r="AC468" s="378">
        <v>0</v>
      </c>
      <c r="AD468" s="378">
        <v>15983.526</v>
      </c>
      <c r="AE468" s="378">
        <v>0</v>
      </c>
      <c r="AF468" s="376">
        <v>0</v>
      </c>
      <c r="AG468" s="376">
        <v>0</v>
      </c>
      <c r="AH468" s="376"/>
      <c r="AI468" s="376">
        <v>0</v>
      </c>
      <c r="AJ468" s="376">
        <v>0</v>
      </c>
      <c r="AK468" s="376">
        <v>0</v>
      </c>
      <c r="AL468" s="381" t="s">
        <v>4991</v>
      </c>
    </row>
    <row r="469" spans="2:38">
      <c r="B469" s="374" t="s">
        <v>4356</v>
      </c>
      <c r="C469" s="375" t="s">
        <v>4357</v>
      </c>
      <c r="D469" s="375" t="s">
        <v>4927</v>
      </c>
      <c r="E469" s="375" t="s">
        <v>4771</v>
      </c>
      <c r="F469" s="375" t="s">
        <v>4992</v>
      </c>
      <c r="G469" s="375" t="s">
        <v>425</v>
      </c>
      <c r="H469" s="375" t="s">
        <v>3465</v>
      </c>
      <c r="I469" s="375" t="s">
        <v>3330</v>
      </c>
      <c r="J469" s="375" t="s">
        <v>4362</v>
      </c>
      <c r="K469" s="375" t="s">
        <v>4363</v>
      </c>
      <c r="L469" s="375" t="s">
        <v>3332</v>
      </c>
      <c r="M469" s="376">
        <v>16307.892</v>
      </c>
      <c r="N469" s="376">
        <v>0</v>
      </c>
      <c r="O469" s="376">
        <v>0</v>
      </c>
      <c r="P469" s="376">
        <v>16307.892</v>
      </c>
      <c r="Q469" s="376">
        <v>0</v>
      </c>
      <c r="R469" s="376">
        <v>0</v>
      </c>
      <c r="S469" s="376">
        <v>0</v>
      </c>
      <c r="T469" s="376">
        <v>0</v>
      </c>
      <c r="U469" s="376">
        <v>0</v>
      </c>
      <c r="V469" s="376">
        <v>0</v>
      </c>
      <c r="W469" s="376">
        <v>0</v>
      </c>
      <c r="X469" s="376">
        <v>0</v>
      </c>
      <c r="Y469" s="376">
        <v>16307.892</v>
      </c>
      <c r="Z469" s="376">
        <v>16598.276999999998</v>
      </c>
      <c r="AA469" s="377">
        <v>1</v>
      </c>
      <c r="AB469" s="378">
        <v>0</v>
      </c>
      <c r="AC469" s="378">
        <v>0</v>
      </c>
      <c r="AD469" s="378">
        <v>16598.276999999998</v>
      </c>
      <c r="AE469" s="378">
        <v>0</v>
      </c>
      <c r="AF469" s="376">
        <v>0</v>
      </c>
      <c r="AG469" s="376">
        <v>0</v>
      </c>
      <c r="AH469" s="376"/>
      <c r="AI469" s="376">
        <v>0</v>
      </c>
      <c r="AJ469" s="376">
        <v>0</v>
      </c>
      <c r="AK469" s="376">
        <v>0</v>
      </c>
      <c r="AL469" s="381" t="s">
        <v>4993</v>
      </c>
    </row>
    <row r="470" spans="2:38">
      <c r="B470" s="374" t="s">
        <v>4356</v>
      </c>
      <c r="C470" s="375" t="s">
        <v>4357</v>
      </c>
      <c r="D470" s="375" t="s">
        <v>4927</v>
      </c>
      <c r="E470" s="375" t="s">
        <v>4589</v>
      </c>
      <c r="F470" s="375" t="s">
        <v>4994</v>
      </c>
      <c r="G470" s="375" t="s">
        <v>425</v>
      </c>
      <c r="H470" s="375" t="s">
        <v>3465</v>
      </c>
      <c r="I470" s="375" t="s">
        <v>3330</v>
      </c>
      <c r="J470" s="375" t="s">
        <v>4362</v>
      </c>
      <c r="K470" s="375" t="s">
        <v>4363</v>
      </c>
      <c r="L470" s="375" t="s">
        <v>3332</v>
      </c>
      <c r="M470" s="376">
        <v>57594.04</v>
      </c>
      <c r="N470" s="376">
        <v>0</v>
      </c>
      <c r="O470" s="376">
        <v>0</v>
      </c>
      <c r="P470" s="376">
        <v>57594.04</v>
      </c>
      <c r="Q470" s="376">
        <v>0</v>
      </c>
      <c r="R470" s="376">
        <v>0</v>
      </c>
      <c r="S470" s="376">
        <v>0</v>
      </c>
      <c r="T470" s="376">
        <v>0</v>
      </c>
      <c r="U470" s="376">
        <v>0</v>
      </c>
      <c r="V470" s="376">
        <v>0</v>
      </c>
      <c r="W470" s="376">
        <v>0</v>
      </c>
      <c r="X470" s="376">
        <v>0</v>
      </c>
      <c r="Y470" s="376">
        <v>57594.04</v>
      </c>
      <c r="Z470" s="376">
        <v>57376.76</v>
      </c>
      <c r="AA470" s="377">
        <v>1</v>
      </c>
      <c r="AB470" s="378">
        <v>0</v>
      </c>
      <c r="AC470" s="378">
        <v>0</v>
      </c>
      <c r="AD470" s="378">
        <v>57376.76</v>
      </c>
      <c r="AE470" s="378">
        <v>0</v>
      </c>
      <c r="AF470" s="376">
        <v>0</v>
      </c>
      <c r="AG470" s="376">
        <v>0</v>
      </c>
      <c r="AH470" s="376"/>
      <c r="AI470" s="376">
        <v>0</v>
      </c>
      <c r="AJ470" s="376">
        <v>0</v>
      </c>
      <c r="AK470" s="376">
        <v>0</v>
      </c>
      <c r="AL470" s="381" t="s">
        <v>4995</v>
      </c>
    </row>
    <row r="471" spans="2:38">
      <c r="B471" s="374" t="s">
        <v>4356</v>
      </c>
      <c r="C471" s="375" t="s">
        <v>4357</v>
      </c>
      <c r="D471" s="375" t="s">
        <v>4927</v>
      </c>
      <c r="E471" s="375" t="s">
        <v>4532</v>
      </c>
      <c r="F471" s="375" t="s">
        <v>4996</v>
      </c>
      <c r="G471" s="375" t="s">
        <v>425</v>
      </c>
      <c r="H471" s="375" t="s">
        <v>3465</v>
      </c>
      <c r="I471" s="375" t="s">
        <v>3330</v>
      </c>
      <c r="J471" s="375" t="s">
        <v>4362</v>
      </c>
      <c r="K471" s="375" t="s">
        <v>4363</v>
      </c>
      <c r="L471" s="375" t="s">
        <v>3332</v>
      </c>
      <c r="M471" s="376">
        <v>99320.55</v>
      </c>
      <c r="N471" s="376">
        <v>0</v>
      </c>
      <c r="O471" s="376">
        <v>0</v>
      </c>
      <c r="P471" s="376">
        <v>99320.55</v>
      </c>
      <c r="Q471" s="376">
        <v>0</v>
      </c>
      <c r="R471" s="376">
        <v>0</v>
      </c>
      <c r="S471" s="376">
        <v>0</v>
      </c>
      <c r="T471" s="376">
        <v>0</v>
      </c>
      <c r="U471" s="376">
        <v>0</v>
      </c>
      <c r="V471" s="376">
        <v>0</v>
      </c>
      <c r="W471" s="376">
        <v>0</v>
      </c>
      <c r="X471" s="376">
        <v>0</v>
      </c>
      <c r="Y471" s="376">
        <v>99320.55</v>
      </c>
      <c r="Z471" s="376">
        <v>100409.33</v>
      </c>
      <c r="AA471" s="377">
        <v>1</v>
      </c>
      <c r="AB471" s="378">
        <v>0</v>
      </c>
      <c r="AC471" s="378">
        <v>0</v>
      </c>
      <c r="AD471" s="378">
        <v>100409.33</v>
      </c>
      <c r="AE471" s="378">
        <v>0</v>
      </c>
      <c r="AF471" s="376">
        <v>0</v>
      </c>
      <c r="AG471" s="376">
        <v>0</v>
      </c>
      <c r="AH471" s="376"/>
      <c r="AI471" s="376">
        <v>0</v>
      </c>
      <c r="AJ471" s="376">
        <v>0</v>
      </c>
      <c r="AK471" s="376">
        <v>0</v>
      </c>
      <c r="AL471" s="381" t="s">
        <v>4997</v>
      </c>
    </row>
    <row r="472" spans="2:38">
      <c r="B472" s="374" t="s">
        <v>4356</v>
      </c>
      <c r="C472" s="375" t="s">
        <v>4357</v>
      </c>
      <c r="D472" s="375" t="s">
        <v>4927</v>
      </c>
      <c r="E472" s="375" t="s">
        <v>4589</v>
      </c>
      <c r="F472" s="375" t="s">
        <v>4998</v>
      </c>
      <c r="G472" s="375" t="s">
        <v>425</v>
      </c>
      <c r="H472" s="375" t="s">
        <v>3465</v>
      </c>
      <c r="I472" s="375" t="s">
        <v>3330</v>
      </c>
      <c r="J472" s="375" t="s">
        <v>4362</v>
      </c>
      <c r="K472" s="375" t="s">
        <v>4363</v>
      </c>
      <c r="L472" s="375" t="s">
        <v>3332</v>
      </c>
      <c r="M472" s="376">
        <v>6170.79</v>
      </c>
      <c r="N472" s="376">
        <v>0</v>
      </c>
      <c r="O472" s="376">
        <v>0</v>
      </c>
      <c r="P472" s="376">
        <v>6170.79</v>
      </c>
      <c r="Q472" s="376">
        <v>0</v>
      </c>
      <c r="R472" s="376">
        <v>0</v>
      </c>
      <c r="S472" s="376">
        <v>0</v>
      </c>
      <c r="T472" s="376">
        <v>0</v>
      </c>
      <c r="U472" s="376">
        <v>0</v>
      </c>
      <c r="V472" s="376">
        <v>0</v>
      </c>
      <c r="W472" s="376">
        <v>0</v>
      </c>
      <c r="X472" s="376">
        <v>0</v>
      </c>
      <c r="Y472" s="376">
        <v>6170.79</v>
      </c>
      <c r="Z472" s="376">
        <v>6147.51</v>
      </c>
      <c r="AA472" s="377">
        <v>1</v>
      </c>
      <c r="AB472" s="378">
        <v>0</v>
      </c>
      <c r="AC472" s="378">
        <v>0</v>
      </c>
      <c r="AD472" s="378">
        <v>6147.51</v>
      </c>
      <c r="AE472" s="378">
        <v>0</v>
      </c>
      <c r="AF472" s="376">
        <v>0</v>
      </c>
      <c r="AG472" s="376">
        <v>0</v>
      </c>
      <c r="AH472" s="376"/>
      <c r="AI472" s="376">
        <v>0</v>
      </c>
      <c r="AJ472" s="376">
        <v>0</v>
      </c>
      <c r="AK472" s="376">
        <v>0</v>
      </c>
      <c r="AL472" s="381" t="s">
        <v>4999</v>
      </c>
    </row>
    <row r="473" spans="2:38">
      <c r="B473" s="374" t="s">
        <v>4356</v>
      </c>
      <c r="C473" s="375" t="s">
        <v>4357</v>
      </c>
      <c r="D473" s="375" t="s">
        <v>4927</v>
      </c>
      <c r="E473" s="375" t="s">
        <v>4532</v>
      </c>
      <c r="F473" s="375" t="s">
        <v>5000</v>
      </c>
      <c r="G473" s="375" t="s">
        <v>425</v>
      </c>
      <c r="H473" s="375" t="s">
        <v>3465</v>
      </c>
      <c r="I473" s="375" t="s">
        <v>3330</v>
      </c>
      <c r="J473" s="375" t="s">
        <v>4362</v>
      </c>
      <c r="K473" s="375" t="s">
        <v>4363</v>
      </c>
      <c r="L473" s="375" t="s">
        <v>3332</v>
      </c>
      <c r="M473" s="376">
        <v>117563.1</v>
      </c>
      <c r="N473" s="376">
        <v>0</v>
      </c>
      <c r="O473" s="376">
        <v>0</v>
      </c>
      <c r="P473" s="376">
        <v>117563.1</v>
      </c>
      <c r="Q473" s="376">
        <v>0</v>
      </c>
      <c r="R473" s="376">
        <v>0</v>
      </c>
      <c r="S473" s="376">
        <v>0</v>
      </c>
      <c r="T473" s="376">
        <v>0</v>
      </c>
      <c r="U473" s="376">
        <v>0</v>
      </c>
      <c r="V473" s="376">
        <v>0</v>
      </c>
      <c r="W473" s="376">
        <v>0</v>
      </c>
      <c r="X473" s="376">
        <v>0</v>
      </c>
      <c r="Y473" s="376">
        <v>117563.1</v>
      </c>
      <c r="Z473" s="376">
        <v>118851.86</v>
      </c>
      <c r="AA473" s="377">
        <v>1</v>
      </c>
      <c r="AB473" s="378">
        <v>0</v>
      </c>
      <c r="AC473" s="378">
        <v>0</v>
      </c>
      <c r="AD473" s="378">
        <v>118851.86</v>
      </c>
      <c r="AE473" s="378">
        <v>0</v>
      </c>
      <c r="AF473" s="376">
        <v>0</v>
      </c>
      <c r="AG473" s="376">
        <v>0</v>
      </c>
      <c r="AH473" s="376"/>
      <c r="AI473" s="376">
        <v>0</v>
      </c>
      <c r="AJ473" s="376">
        <v>0</v>
      </c>
      <c r="AK473" s="376">
        <v>0</v>
      </c>
      <c r="AL473" s="381" t="s">
        <v>5001</v>
      </c>
    </row>
    <row r="474" spans="2:38">
      <c r="B474" s="374" t="s">
        <v>4356</v>
      </c>
      <c r="C474" s="375" t="s">
        <v>4357</v>
      </c>
      <c r="D474" s="375" t="s">
        <v>4927</v>
      </c>
      <c r="E474" s="375" t="s">
        <v>4532</v>
      </c>
      <c r="F474" s="375" t="s">
        <v>5002</v>
      </c>
      <c r="G474" s="375" t="s">
        <v>425</v>
      </c>
      <c r="H474" s="375" t="s">
        <v>3465</v>
      </c>
      <c r="I474" s="375" t="s">
        <v>3330</v>
      </c>
      <c r="J474" s="375" t="s">
        <v>4362</v>
      </c>
      <c r="K474" s="375" t="s">
        <v>4363</v>
      </c>
      <c r="L474" s="375" t="s">
        <v>3332</v>
      </c>
      <c r="M474" s="376">
        <v>105401.4</v>
      </c>
      <c r="N474" s="376">
        <v>0</v>
      </c>
      <c r="O474" s="376">
        <v>0</v>
      </c>
      <c r="P474" s="376">
        <v>105401.4</v>
      </c>
      <c r="Q474" s="376">
        <v>0</v>
      </c>
      <c r="R474" s="376">
        <v>0</v>
      </c>
      <c r="S474" s="376">
        <v>0</v>
      </c>
      <c r="T474" s="376">
        <v>0</v>
      </c>
      <c r="U474" s="376">
        <v>0</v>
      </c>
      <c r="V474" s="376">
        <v>0</v>
      </c>
      <c r="W474" s="376">
        <v>0</v>
      </c>
      <c r="X474" s="376">
        <v>0</v>
      </c>
      <c r="Y474" s="376">
        <v>105401.4</v>
      </c>
      <c r="Z474" s="376">
        <v>106556.84</v>
      </c>
      <c r="AA474" s="377">
        <v>1</v>
      </c>
      <c r="AB474" s="378">
        <v>0</v>
      </c>
      <c r="AC474" s="378">
        <v>0</v>
      </c>
      <c r="AD474" s="378">
        <v>106556.84</v>
      </c>
      <c r="AE474" s="378">
        <v>0</v>
      </c>
      <c r="AF474" s="376">
        <v>0</v>
      </c>
      <c r="AG474" s="376">
        <v>0</v>
      </c>
      <c r="AH474" s="376"/>
      <c r="AI474" s="376">
        <v>0</v>
      </c>
      <c r="AJ474" s="376">
        <v>0</v>
      </c>
      <c r="AK474" s="376">
        <v>0</v>
      </c>
      <c r="AL474" s="381" t="s">
        <v>5003</v>
      </c>
    </row>
    <row r="475" spans="2:38">
      <c r="B475" s="374" t="s">
        <v>4356</v>
      </c>
      <c r="C475" s="375" t="s">
        <v>4357</v>
      </c>
      <c r="D475" s="375" t="s">
        <v>4927</v>
      </c>
      <c r="E475" s="375" t="s">
        <v>4532</v>
      </c>
      <c r="F475" s="375" t="s">
        <v>5004</v>
      </c>
      <c r="G475" s="375" t="s">
        <v>425</v>
      </c>
      <c r="H475" s="375" t="s">
        <v>3465</v>
      </c>
      <c r="I475" s="375" t="s">
        <v>3330</v>
      </c>
      <c r="J475" s="375" t="s">
        <v>4362</v>
      </c>
      <c r="K475" s="375" t="s">
        <v>4363</v>
      </c>
      <c r="L475" s="375" t="s">
        <v>3332</v>
      </c>
      <c r="M475" s="376">
        <v>9121.2749999999996</v>
      </c>
      <c r="N475" s="376">
        <v>0</v>
      </c>
      <c r="O475" s="376">
        <v>0</v>
      </c>
      <c r="P475" s="376">
        <v>9121.2749999999996</v>
      </c>
      <c r="Q475" s="376">
        <v>0</v>
      </c>
      <c r="R475" s="376">
        <v>0</v>
      </c>
      <c r="S475" s="376">
        <v>0</v>
      </c>
      <c r="T475" s="376">
        <v>0</v>
      </c>
      <c r="U475" s="376">
        <v>0</v>
      </c>
      <c r="V475" s="376">
        <v>0</v>
      </c>
      <c r="W475" s="376">
        <v>0</v>
      </c>
      <c r="X475" s="376">
        <v>0</v>
      </c>
      <c r="Y475" s="376">
        <v>9121.2749999999996</v>
      </c>
      <c r="Z475" s="376">
        <v>9221.2649999999994</v>
      </c>
      <c r="AA475" s="377">
        <v>1</v>
      </c>
      <c r="AB475" s="378">
        <v>0</v>
      </c>
      <c r="AC475" s="378">
        <v>0</v>
      </c>
      <c r="AD475" s="378">
        <v>9221.2649999999994</v>
      </c>
      <c r="AE475" s="378">
        <v>0</v>
      </c>
      <c r="AF475" s="376">
        <v>0</v>
      </c>
      <c r="AG475" s="376">
        <v>0</v>
      </c>
      <c r="AH475" s="376"/>
      <c r="AI475" s="376">
        <v>0</v>
      </c>
      <c r="AJ475" s="376">
        <v>0</v>
      </c>
      <c r="AK475" s="376">
        <v>0</v>
      </c>
      <c r="AL475" s="381" t="s">
        <v>5005</v>
      </c>
    </row>
    <row r="476" spans="2:38">
      <c r="B476" s="374" t="s">
        <v>4356</v>
      </c>
      <c r="C476" s="375" t="s">
        <v>4357</v>
      </c>
      <c r="D476" s="375" t="s">
        <v>4927</v>
      </c>
      <c r="E476" s="375" t="s">
        <v>4771</v>
      </c>
      <c r="F476" s="375" t="s">
        <v>5006</v>
      </c>
      <c r="G476" s="375" t="s">
        <v>425</v>
      </c>
      <c r="H476" s="375" t="s">
        <v>3465</v>
      </c>
      <c r="I476" s="375" t="s">
        <v>3330</v>
      </c>
      <c r="J476" s="375" t="s">
        <v>4362</v>
      </c>
      <c r="K476" s="375" t="s">
        <v>4363</v>
      </c>
      <c r="L476" s="375" t="s">
        <v>3332</v>
      </c>
      <c r="M476" s="376">
        <v>93619.38</v>
      </c>
      <c r="N476" s="376">
        <v>0</v>
      </c>
      <c r="O476" s="376">
        <v>0</v>
      </c>
      <c r="P476" s="376">
        <v>93619.38</v>
      </c>
      <c r="Q476" s="376">
        <v>0</v>
      </c>
      <c r="R476" s="376">
        <v>0</v>
      </c>
      <c r="S476" s="376">
        <v>0</v>
      </c>
      <c r="T476" s="376">
        <v>0</v>
      </c>
      <c r="U476" s="376">
        <v>0</v>
      </c>
      <c r="V476" s="376">
        <v>0</v>
      </c>
      <c r="W476" s="376">
        <v>0</v>
      </c>
      <c r="X476" s="376">
        <v>0</v>
      </c>
      <c r="Y476" s="376">
        <v>93619.38</v>
      </c>
      <c r="Z476" s="376">
        <v>95286.404999999999</v>
      </c>
      <c r="AA476" s="377">
        <v>1</v>
      </c>
      <c r="AB476" s="378">
        <v>0</v>
      </c>
      <c r="AC476" s="378">
        <v>0</v>
      </c>
      <c r="AD476" s="378">
        <v>95286.404999999999</v>
      </c>
      <c r="AE476" s="378">
        <v>0</v>
      </c>
      <c r="AF476" s="376">
        <v>0</v>
      </c>
      <c r="AG476" s="376">
        <v>0</v>
      </c>
      <c r="AH476" s="376"/>
      <c r="AI476" s="376">
        <v>0</v>
      </c>
      <c r="AJ476" s="376">
        <v>0</v>
      </c>
      <c r="AK476" s="376">
        <v>0</v>
      </c>
      <c r="AL476" s="381" t="s">
        <v>5007</v>
      </c>
    </row>
    <row r="477" spans="2:38">
      <c r="B477" s="374" t="s">
        <v>4356</v>
      </c>
      <c r="C477" s="375" t="s">
        <v>4357</v>
      </c>
      <c r="D477" s="375" t="s">
        <v>4927</v>
      </c>
      <c r="E477" s="375" t="s">
        <v>4771</v>
      </c>
      <c r="F477" s="375" t="s">
        <v>5008</v>
      </c>
      <c r="G477" s="375" t="s">
        <v>425</v>
      </c>
      <c r="H477" s="375" t="s">
        <v>3465</v>
      </c>
      <c r="I477" s="375" t="s">
        <v>3330</v>
      </c>
      <c r="J477" s="375" t="s">
        <v>4362</v>
      </c>
      <c r="K477" s="375" t="s">
        <v>4363</v>
      </c>
      <c r="L477" s="375" t="s">
        <v>3332</v>
      </c>
      <c r="M477" s="376">
        <v>15703.896000000001</v>
      </c>
      <c r="N477" s="376">
        <v>0</v>
      </c>
      <c r="O477" s="376">
        <v>0</v>
      </c>
      <c r="P477" s="376">
        <v>15703.896000000001</v>
      </c>
      <c r="Q477" s="376">
        <v>0</v>
      </c>
      <c r="R477" s="376">
        <v>0</v>
      </c>
      <c r="S477" s="376">
        <v>0</v>
      </c>
      <c r="T477" s="376">
        <v>0</v>
      </c>
      <c r="U477" s="376">
        <v>0</v>
      </c>
      <c r="V477" s="376">
        <v>0</v>
      </c>
      <c r="W477" s="376">
        <v>0</v>
      </c>
      <c r="X477" s="376">
        <v>0</v>
      </c>
      <c r="Y477" s="376">
        <v>15703.896000000001</v>
      </c>
      <c r="Z477" s="376">
        <v>15983.526</v>
      </c>
      <c r="AA477" s="377">
        <v>1</v>
      </c>
      <c r="AB477" s="378">
        <v>0</v>
      </c>
      <c r="AC477" s="378">
        <v>0</v>
      </c>
      <c r="AD477" s="378">
        <v>15983.526</v>
      </c>
      <c r="AE477" s="378">
        <v>0</v>
      </c>
      <c r="AF477" s="376">
        <v>0</v>
      </c>
      <c r="AG477" s="376">
        <v>0</v>
      </c>
      <c r="AH477" s="376"/>
      <c r="AI477" s="376">
        <v>0</v>
      </c>
      <c r="AJ477" s="376">
        <v>0</v>
      </c>
      <c r="AK477" s="376">
        <v>0</v>
      </c>
      <c r="AL477" s="381" t="s">
        <v>5009</v>
      </c>
    </row>
    <row r="478" spans="2:38">
      <c r="B478" s="374" t="s">
        <v>4356</v>
      </c>
      <c r="C478" s="375" t="s">
        <v>4357</v>
      </c>
      <c r="D478" s="375" t="s">
        <v>4927</v>
      </c>
      <c r="E478" s="375" t="s">
        <v>4532</v>
      </c>
      <c r="F478" s="375" t="s">
        <v>5010</v>
      </c>
      <c r="G478" s="375" t="s">
        <v>425</v>
      </c>
      <c r="H478" s="375" t="s">
        <v>3465</v>
      </c>
      <c r="I478" s="375" t="s">
        <v>3330</v>
      </c>
      <c r="J478" s="375" t="s">
        <v>4362</v>
      </c>
      <c r="K478" s="375" t="s">
        <v>4363</v>
      </c>
      <c r="L478" s="375" t="s">
        <v>3332</v>
      </c>
      <c r="M478" s="376">
        <v>117563.1</v>
      </c>
      <c r="N478" s="376">
        <v>0</v>
      </c>
      <c r="O478" s="376">
        <v>0</v>
      </c>
      <c r="P478" s="376">
        <v>117563.1</v>
      </c>
      <c r="Q478" s="376">
        <v>0</v>
      </c>
      <c r="R478" s="376">
        <v>0</v>
      </c>
      <c r="S478" s="376">
        <v>0</v>
      </c>
      <c r="T478" s="376">
        <v>0</v>
      </c>
      <c r="U478" s="376">
        <v>0</v>
      </c>
      <c r="V478" s="376">
        <v>0</v>
      </c>
      <c r="W478" s="376">
        <v>0</v>
      </c>
      <c r="X478" s="376">
        <v>0</v>
      </c>
      <c r="Y478" s="376">
        <v>117563.1</v>
      </c>
      <c r="Z478" s="376">
        <v>118851.86</v>
      </c>
      <c r="AA478" s="377">
        <v>1</v>
      </c>
      <c r="AB478" s="378">
        <v>0</v>
      </c>
      <c r="AC478" s="378">
        <v>0</v>
      </c>
      <c r="AD478" s="378">
        <v>118851.86</v>
      </c>
      <c r="AE478" s="378">
        <v>0</v>
      </c>
      <c r="AF478" s="376">
        <v>0</v>
      </c>
      <c r="AG478" s="376">
        <v>0</v>
      </c>
      <c r="AH478" s="376"/>
      <c r="AI478" s="376">
        <v>0</v>
      </c>
      <c r="AJ478" s="376">
        <v>0</v>
      </c>
      <c r="AK478" s="376">
        <v>0</v>
      </c>
      <c r="AL478" s="381" t="s">
        <v>5011</v>
      </c>
    </row>
    <row r="479" spans="2:38">
      <c r="B479" s="374" t="s">
        <v>4356</v>
      </c>
      <c r="C479" s="375" t="s">
        <v>4357</v>
      </c>
      <c r="D479" s="375" t="s">
        <v>4927</v>
      </c>
      <c r="E479" s="375" t="s">
        <v>4771</v>
      </c>
      <c r="F479" s="375" t="s">
        <v>5012</v>
      </c>
      <c r="G479" s="375" t="s">
        <v>425</v>
      </c>
      <c r="H479" s="375" t="s">
        <v>3465</v>
      </c>
      <c r="I479" s="375" t="s">
        <v>3330</v>
      </c>
      <c r="J479" s="375" t="s">
        <v>4362</v>
      </c>
      <c r="K479" s="375" t="s">
        <v>4363</v>
      </c>
      <c r="L479" s="375" t="s">
        <v>3332</v>
      </c>
      <c r="M479" s="376">
        <v>17113.22</v>
      </c>
      <c r="N479" s="376">
        <v>0</v>
      </c>
      <c r="O479" s="376">
        <v>0</v>
      </c>
      <c r="P479" s="376">
        <v>17113.22</v>
      </c>
      <c r="Q479" s="376">
        <v>0</v>
      </c>
      <c r="R479" s="376">
        <v>0</v>
      </c>
      <c r="S479" s="376">
        <v>0</v>
      </c>
      <c r="T479" s="376">
        <v>0</v>
      </c>
      <c r="U479" s="376">
        <v>0</v>
      </c>
      <c r="V479" s="376">
        <v>0</v>
      </c>
      <c r="W479" s="376">
        <v>0</v>
      </c>
      <c r="X479" s="376">
        <v>0</v>
      </c>
      <c r="Y479" s="376">
        <v>17113.22</v>
      </c>
      <c r="Z479" s="376">
        <v>17417.945</v>
      </c>
      <c r="AA479" s="377">
        <v>1</v>
      </c>
      <c r="AB479" s="378">
        <v>0</v>
      </c>
      <c r="AC479" s="378">
        <v>0</v>
      </c>
      <c r="AD479" s="378">
        <v>17417.945</v>
      </c>
      <c r="AE479" s="378">
        <v>0</v>
      </c>
      <c r="AF479" s="376">
        <v>0</v>
      </c>
      <c r="AG479" s="376">
        <v>0</v>
      </c>
      <c r="AH479" s="376"/>
      <c r="AI479" s="376">
        <v>0</v>
      </c>
      <c r="AJ479" s="376">
        <v>0</v>
      </c>
      <c r="AK479" s="376">
        <v>0</v>
      </c>
      <c r="AL479" s="381" t="s">
        <v>5013</v>
      </c>
    </row>
    <row r="480" spans="2:38">
      <c r="B480" s="374" t="s">
        <v>4356</v>
      </c>
      <c r="C480" s="375" t="s">
        <v>4357</v>
      </c>
      <c r="D480" s="375" t="s">
        <v>4927</v>
      </c>
      <c r="E480" s="375" t="s">
        <v>4771</v>
      </c>
      <c r="F480" s="375" t="s">
        <v>5014</v>
      </c>
      <c r="G480" s="375" t="s">
        <v>425</v>
      </c>
      <c r="H480" s="375" t="s">
        <v>3465</v>
      </c>
      <c r="I480" s="375" t="s">
        <v>3330</v>
      </c>
      <c r="J480" s="375" t="s">
        <v>4362</v>
      </c>
      <c r="K480" s="375" t="s">
        <v>4363</v>
      </c>
      <c r="L480" s="375" t="s">
        <v>3332</v>
      </c>
      <c r="M480" s="376">
        <v>13086.58</v>
      </c>
      <c r="N480" s="376">
        <v>0</v>
      </c>
      <c r="O480" s="376">
        <v>0</v>
      </c>
      <c r="P480" s="376">
        <v>13086.58</v>
      </c>
      <c r="Q480" s="376">
        <v>0</v>
      </c>
      <c r="R480" s="376">
        <v>0</v>
      </c>
      <c r="S480" s="376">
        <v>0</v>
      </c>
      <c r="T480" s="376">
        <v>0</v>
      </c>
      <c r="U480" s="376">
        <v>0</v>
      </c>
      <c r="V480" s="376">
        <v>0</v>
      </c>
      <c r="W480" s="376">
        <v>0</v>
      </c>
      <c r="X480" s="376">
        <v>0</v>
      </c>
      <c r="Y480" s="376">
        <v>13086.58</v>
      </c>
      <c r="Z480" s="376">
        <v>13319.605</v>
      </c>
      <c r="AA480" s="377">
        <v>1</v>
      </c>
      <c r="AB480" s="378">
        <v>0</v>
      </c>
      <c r="AC480" s="378">
        <v>0</v>
      </c>
      <c r="AD480" s="378">
        <v>13319.605</v>
      </c>
      <c r="AE480" s="378">
        <v>0</v>
      </c>
      <c r="AF480" s="376">
        <v>0</v>
      </c>
      <c r="AG480" s="376">
        <v>0</v>
      </c>
      <c r="AH480" s="376"/>
      <c r="AI480" s="376">
        <v>0</v>
      </c>
      <c r="AJ480" s="376">
        <v>0</v>
      </c>
      <c r="AK480" s="376">
        <v>0</v>
      </c>
      <c r="AL480" s="381" t="s">
        <v>5015</v>
      </c>
    </row>
    <row r="481" spans="2:38">
      <c r="B481" s="374" t="s">
        <v>4356</v>
      </c>
      <c r="C481" s="375" t="s">
        <v>4357</v>
      </c>
      <c r="D481" s="375" t="s">
        <v>4927</v>
      </c>
      <c r="E481" s="375" t="s">
        <v>4475</v>
      </c>
      <c r="F481" s="375" t="s">
        <v>5016</v>
      </c>
      <c r="G481" s="375" t="s">
        <v>425</v>
      </c>
      <c r="H481" s="375" t="s">
        <v>3465</v>
      </c>
      <c r="I481" s="375" t="s">
        <v>3330</v>
      </c>
      <c r="J481" s="375" t="s">
        <v>4362</v>
      </c>
      <c r="K481" s="375" t="s">
        <v>4363</v>
      </c>
      <c r="L481" s="375" t="s">
        <v>3332</v>
      </c>
      <c r="M481" s="376">
        <v>15828.993</v>
      </c>
      <c r="N481" s="376">
        <v>0</v>
      </c>
      <c r="O481" s="376">
        <v>0</v>
      </c>
      <c r="P481" s="376">
        <v>15828.993</v>
      </c>
      <c r="Q481" s="376">
        <v>0</v>
      </c>
      <c r="R481" s="376">
        <v>0</v>
      </c>
      <c r="S481" s="376">
        <v>0</v>
      </c>
      <c r="T481" s="376">
        <v>0</v>
      </c>
      <c r="U481" s="376">
        <v>0</v>
      </c>
      <c r="V481" s="376">
        <v>0</v>
      </c>
      <c r="W481" s="376">
        <v>0</v>
      </c>
      <c r="X481" s="376">
        <v>0</v>
      </c>
      <c r="Y481" s="376">
        <v>15828.993</v>
      </c>
      <c r="Z481" s="376">
        <v>16188.442999999999</v>
      </c>
      <c r="AA481" s="377">
        <v>1</v>
      </c>
      <c r="AB481" s="378">
        <v>0</v>
      </c>
      <c r="AC481" s="378">
        <v>0</v>
      </c>
      <c r="AD481" s="378">
        <v>16188.442999999999</v>
      </c>
      <c r="AE481" s="378">
        <v>0</v>
      </c>
      <c r="AF481" s="376">
        <v>0</v>
      </c>
      <c r="AG481" s="376">
        <v>0</v>
      </c>
      <c r="AH481" s="376"/>
      <c r="AI481" s="376">
        <v>0</v>
      </c>
      <c r="AJ481" s="376">
        <v>0</v>
      </c>
      <c r="AK481" s="376">
        <v>0</v>
      </c>
      <c r="AL481" s="381" t="s">
        <v>5017</v>
      </c>
    </row>
    <row r="482" spans="2:38">
      <c r="B482" s="374" t="s">
        <v>4356</v>
      </c>
      <c r="C482" s="375" t="s">
        <v>4357</v>
      </c>
      <c r="D482" s="375" t="s">
        <v>4927</v>
      </c>
      <c r="E482" s="375" t="s">
        <v>4771</v>
      </c>
      <c r="F482" s="375" t="s">
        <v>5018</v>
      </c>
      <c r="G482" s="375" t="s">
        <v>425</v>
      </c>
      <c r="H482" s="375" t="s">
        <v>3465</v>
      </c>
      <c r="I482" s="375" t="s">
        <v>3330</v>
      </c>
      <c r="J482" s="375" t="s">
        <v>4362</v>
      </c>
      <c r="K482" s="375" t="s">
        <v>4363</v>
      </c>
      <c r="L482" s="375" t="s">
        <v>3332</v>
      </c>
      <c r="M482" s="376">
        <v>99659.34</v>
      </c>
      <c r="N482" s="376">
        <v>0</v>
      </c>
      <c r="O482" s="376">
        <v>0</v>
      </c>
      <c r="P482" s="376">
        <v>99659.34</v>
      </c>
      <c r="Q482" s="376">
        <v>0</v>
      </c>
      <c r="R482" s="376">
        <v>0</v>
      </c>
      <c r="S482" s="376">
        <v>0</v>
      </c>
      <c r="T482" s="376">
        <v>0</v>
      </c>
      <c r="U482" s="376">
        <v>0</v>
      </c>
      <c r="V482" s="376">
        <v>0</v>
      </c>
      <c r="W482" s="376">
        <v>0</v>
      </c>
      <c r="X482" s="376">
        <v>0</v>
      </c>
      <c r="Y482" s="376">
        <v>99659.34</v>
      </c>
      <c r="Z482" s="376">
        <v>101433.91499999999</v>
      </c>
      <c r="AA482" s="377">
        <v>1</v>
      </c>
      <c r="AB482" s="378">
        <v>0</v>
      </c>
      <c r="AC482" s="378">
        <v>0</v>
      </c>
      <c r="AD482" s="378">
        <v>101433.91499999999</v>
      </c>
      <c r="AE482" s="378">
        <v>0</v>
      </c>
      <c r="AF482" s="376">
        <v>0</v>
      </c>
      <c r="AG482" s="376">
        <v>0</v>
      </c>
      <c r="AH482" s="376"/>
      <c r="AI482" s="376">
        <v>0</v>
      </c>
      <c r="AJ482" s="376">
        <v>0</v>
      </c>
      <c r="AK482" s="376">
        <v>0</v>
      </c>
      <c r="AL482" s="381" t="s">
        <v>5019</v>
      </c>
    </row>
    <row r="483" spans="2:38">
      <c r="B483" s="374" t="s">
        <v>4356</v>
      </c>
      <c r="C483" s="375" t="s">
        <v>4357</v>
      </c>
      <c r="D483" s="375" t="s">
        <v>4927</v>
      </c>
      <c r="E483" s="375" t="s">
        <v>4475</v>
      </c>
      <c r="F483" s="375" t="s">
        <v>5020</v>
      </c>
      <c r="G483" s="375" t="s">
        <v>425</v>
      </c>
      <c r="H483" s="375" t="s">
        <v>3465</v>
      </c>
      <c r="I483" s="375" t="s">
        <v>3330</v>
      </c>
      <c r="J483" s="375" t="s">
        <v>4362</v>
      </c>
      <c r="K483" s="375" t="s">
        <v>4363</v>
      </c>
      <c r="L483" s="375" t="s">
        <v>3332</v>
      </c>
      <c r="M483" s="376">
        <v>15027.525</v>
      </c>
      <c r="N483" s="376">
        <v>0</v>
      </c>
      <c r="O483" s="376">
        <v>0</v>
      </c>
      <c r="P483" s="376">
        <v>15027.525</v>
      </c>
      <c r="Q483" s="376">
        <v>0</v>
      </c>
      <c r="R483" s="376">
        <v>0</v>
      </c>
      <c r="S483" s="376">
        <v>0</v>
      </c>
      <c r="T483" s="376">
        <v>0</v>
      </c>
      <c r="U483" s="376">
        <v>0</v>
      </c>
      <c r="V483" s="376">
        <v>0</v>
      </c>
      <c r="W483" s="376">
        <v>0</v>
      </c>
      <c r="X483" s="376">
        <v>0</v>
      </c>
      <c r="Y483" s="376">
        <v>15027.525</v>
      </c>
      <c r="Z483" s="376">
        <v>15368.775</v>
      </c>
      <c r="AA483" s="377">
        <v>1</v>
      </c>
      <c r="AB483" s="378">
        <v>0</v>
      </c>
      <c r="AC483" s="378">
        <v>0</v>
      </c>
      <c r="AD483" s="378">
        <v>15368.775</v>
      </c>
      <c r="AE483" s="378">
        <v>0</v>
      </c>
      <c r="AF483" s="376">
        <v>0</v>
      </c>
      <c r="AG483" s="376">
        <v>0</v>
      </c>
      <c r="AH483" s="376"/>
      <c r="AI483" s="376">
        <v>0</v>
      </c>
      <c r="AJ483" s="376">
        <v>0</v>
      </c>
      <c r="AK483" s="376">
        <v>0</v>
      </c>
      <c r="AL483" s="381" t="s">
        <v>5021</v>
      </c>
    </row>
    <row r="484" spans="2:38">
      <c r="B484" s="374" t="s">
        <v>4356</v>
      </c>
      <c r="C484" s="375" t="s">
        <v>4357</v>
      </c>
      <c r="D484" s="375" t="s">
        <v>4927</v>
      </c>
      <c r="E484" s="375" t="s">
        <v>4475</v>
      </c>
      <c r="F484" s="375" t="s">
        <v>5022</v>
      </c>
      <c r="G484" s="375" t="s">
        <v>425</v>
      </c>
      <c r="H484" s="375" t="s">
        <v>3465</v>
      </c>
      <c r="I484" s="375" t="s">
        <v>3330</v>
      </c>
      <c r="J484" s="375" t="s">
        <v>4362</v>
      </c>
      <c r="K484" s="375" t="s">
        <v>4363</v>
      </c>
      <c r="L484" s="375" t="s">
        <v>3332</v>
      </c>
      <c r="M484" s="376">
        <v>28051.38</v>
      </c>
      <c r="N484" s="376">
        <v>0</v>
      </c>
      <c r="O484" s="376">
        <v>0</v>
      </c>
      <c r="P484" s="376">
        <v>28051.38</v>
      </c>
      <c r="Q484" s="376">
        <v>0</v>
      </c>
      <c r="R484" s="376">
        <v>0</v>
      </c>
      <c r="S484" s="376">
        <v>0</v>
      </c>
      <c r="T484" s="376">
        <v>0</v>
      </c>
      <c r="U484" s="376">
        <v>0</v>
      </c>
      <c r="V484" s="376">
        <v>0</v>
      </c>
      <c r="W484" s="376">
        <v>0</v>
      </c>
      <c r="X484" s="376">
        <v>0</v>
      </c>
      <c r="Y484" s="376">
        <v>28051.38</v>
      </c>
      <c r="Z484" s="376">
        <v>28688.38</v>
      </c>
      <c r="AA484" s="377">
        <v>1</v>
      </c>
      <c r="AB484" s="378">
        <v>0</v>
      </c>
      <c r="AC484" s="378">
        <v>0</v>
      </c>
      <c r="AD484" s="378">
        <v>28688.38</v>
      </c>
      <c r="AE484" s="378">
        <v>0</v>
      </c>
      <c r="AF484" s="376">
        <v>0</v>
      </c>
      <c r="AG484" s="376">
        <v>0</v>
      </c>
      <c r="AH484" s="376"/>
      <c r="AI484" s="376">
        <v>0</v>
      </c>
      <c r="AJ484" s="376">
        <v>0</v>
      </c>
      <c r="AK484" s="376">
        <v>0</v>
      </c>
      <c r="AL484" s="381" t="s">
        <v>5023</v>
      </c>
    </row>
    <row r="485" spans="2:38">
      <c r="B485" s="374" t="s">
        <v>4356</v>
      </c>
      <c r="C485" s="375" t="s">
        <v>4357</v>
      </c>
      <c r="D485" s="375" t="s">
        <v>4927</v>
      </c>
      <c r="E485" s="375" t="s">
        <v>4475</v>
      </c>
      <c r="F485" s="375" t="s">
        <v>5024</v>
      </c>
      <c r="G485" s="375" t="s">
        <v>425</v>
      </c>
      <c r="H485" s="375" t="s">
        <v>3465</v>
      </c>
      <c r="I485" s="375" t="s">
        <v>3330</v>
      </c>
      <c r="J485" s="375" t="s">
        <v>4362</v>
      </c>
      <c r="K485" s="375" t="s">
        <v>4363</v>
      </c>
      <c r="L485" s="375" t="s">
        <v>3332</v>
      </c>
      <c r="M485" s="376">
        <v>8415.4140000000007</v>
      </c>
      <c r="N485" s="376">
        <v>0</v>
      </c>
      <c r="O485" s="376">
        <v>0</v>
      </c>
      <c r="P485" s="376">
        <v>8415.4140000000007</v>
      </c>
      <c r="Q485" s="376">
        <v>0</v>
      </c>
      <c r="R485" s="376">
        <v>0</v>
      </c>
      <c r="S485" s="376">
        <v>0</v>
      </c>
      <c r="T485" s="376">
        <v>0</v>
      </c>
      <c r="U485" s="376">
        <v>0</v>
      </c>
      <c r="V485" s="376">
        <v>0</v>
      </c>
      <c r="W485" s="376">
        <v>0</v>
      </c>
      <c r="X485" s="376">
        <v>0</v>
      </c>
      <c r="Y485" s="376">
        <v>8415.4140000000007</v>
      </c>
      <c r="Z485" s="376">
        <v>8606.5139999999992</v>
      </c>
      <c r="AA485" s="377">
        <v>1</v>
      </c>
      <c r="AB485" s="378">
        <v>0</v>
      </c>
      <c r="AC485" s="378">
        <v>0</v>
      </c>
      <c r="AD485" s="378">
        <v>8606.5139999999992</v>
      </c>
      <c r="AE485" s="378">
        <v>0</v>
      </c>
      <c r="AF485" s="376">
        <v>0</v>
      </c>
      <c r="AG485" s="376">
        <v>0</v>
      </c>
      <c r="AH485" s="376"/>
      <c r="AI485" s="376">
        <v>0</v>
      </c>
      <c r="AJ485" s="376">
        <v>0</v>
      </c>
      <c r="AK485" s="376">
        <v>0</v>
      </c>
      <c r="AL485" s="381" t="s">
        <v>5025</v>
      </c>
    </row>
    <row r="486" spans="2:38">
      <c r="B486" s="374" t="s">
        <v>4356</v>
      </c>
      <c r="C486" s="375" t="s">
        <v>4357</v>
      </c>
      <c r="D486" s="375" t="s">
        <v>4927</v>
      </c>
      <c r="E486" s="375" t="s">
        <v>4771</v>
      </c>
      <c r="F486" s="375" t="s">
        <v>5026</v>
      </c>
      <c r="G486" s="375" t="s">
        <v>425</v>
      </c>
      <c r="H486" s="375" t="s">
        <v>3465</v>
      </c>
      <c r="I486" s="375" t="s">
        <v>3330</v>
      </c>
      <c r="J486" s="375" t="s">
        <v>4362</v>
      </c>
      <c r="K486" s="375" t="s">
        <v>4363</v>
      </c>
      <c r="L486" s="375" t="s">
        <v>3332</v>
      </c>
      <c r="M486" s="376">
        <v>15099.9</v>
      </c>
      <c r="N486" s="376">
        <v>0</v>
      </c>
      <c r="O486" s="376">
        <v>0</v>
      </c>
      <c r="P486" s="376">
        <v>15099.9</v>
      </c>
      <c r="Q486" s="376">
        <v>0</v>
      </c>
      <c r="R486" s="376">
        <v>0</v>
      </c>
      <c r="S486" s="376">
        <v>0</v>
      </c>
      <c r="T486" s="376">
        <v>0</v>
      </c>
      <c r="U486" s="376">
        <v>0</v>
      </c>
      <c r="V486" s="376">
        <v>0</v>
      </c>
      <c r="W486" s="376">
        <v>0</v>
      </c>
      <c r="X486" s="376">
        <v>0</v>
      </c>
      <c r="Y486" s="376">
        <v>15099.9</v>
      </c>
      <c r="Z486" s="376">
        <v>15368.775</v>
      </c>
      <c r="AA486" s="377">
        <v>1</v>
      </c>
      <c r="AB486" s="378">
        <v>0</v>
      </c>
      <c r="AC486" s="378">
        <v>0</v>
      </c>
      <c r="AD486" s="378">
        <v>15368.775</v>
      </c>
      <c r="AE486" s="378">
        <v>0</v>
      </c>
      <c r="AF486" s="376">
        <v>0</v>
      </c>
      <c r="AG486" s="376">
        <v>0</v>
      </c>
      <c r="AH486" s="376"/>
      <c r="AI486" s="376">
        <v>0</v>
      </c>
      <c r="AJ486" s="376">
        <v>0</v>
      </c>
      <c r="AK486" s="376">
        <v>0</v>
      </c>
      <c r="AL486" s="381" t="s">
        <v>5027</v>
      </c>
    </row>
    <row r="487" spans="2:38">
      <c r="B487" s="374" t="s">
        <v>4356</v>
      </c>
      <c r="C487" s="375" t="s">
        <v>4357</v>
      </c>
      <c r="D487" s="375" t="s">
        <v>4927</v>
      </c>
      <c r="E487" s="375" t="s">
        <v>4475</v>
      </c>
      <c r="F487" s="375" t="s">
        <v>1620</v>
      </c>
      <c r="G487" s="375" t="s">
        <v>425</v>
      </c>
      <c r="H487" s="375" t="s">
        <v>3465</v>
      </c>
      <c r="I487" s="375" t="s">
        <v>3330</v>
      </c>
      <c r="J487" s="375" t="s">
        <v>4362</v>
      </c>
      <c r="K487" s="375" t="s">
        <v>4363</v>
      </c>
      <c r="L487" s="375" t="s">
        <v>3332</v>
      </c>
      <c r="M487" s="376">
        <v>60110.1</v>
      </c>
      <c r="N487" s="376">
        <v>0</v>
      </c>
      <c r="O487" s="376">
        <v>0</v>
      </c>
      <c r="P487" s="376">
        <v>60110.1</v>
      </c>
      <c r="Q487" s="376">
        <v>0</v>
      </c>
      <c r="R487" s="376">
        <v>0</v>
      </c>
      <c r="S487" s="376">
        <v>0</v>
      </c>
      <c r="T487" s="376">
        <v>0</v>
      </c>
      <c r="U487" s="376">
        <v>0</v>
      </c>
      <c r="V487" s="376">
        <v>0</v>
      </c>
      <c r="W487" s="376">
        <v>0</v>
      </c>
      <c r="X487" s="376">
        <v>0</v>
      </c>
      <c r="Y487" s="376">
        <v>60110.1</v>
      </c>
      <c r="Z487" s="376">
        <v>61475.1</v>
      </c>
      <c r="AA487" s="377">
        <v>1</v>
      </c>
      <c r="AB487" s="378">
        <v>0</v>
      </c>
      <c r="AC487" s="378">
        <v>0</v>
      </c>
      <c r="AD487" s="378">
        <v>61475.1</v>
      </c>
      <c r="AE487" s="378">
        <v>0</v>
      </c>
      <c r="AF487" s="376">
        <v>0</v>
      </c>
      <c r="AG487" s="376">
        <v>0</v>
      </c>
      <c r="AH487" s="376"/>
      <c r="AI487" s="376">
        <v>0</v>
      </c>
      <c r="AJ487" s="376">
        <v>0</v>
      </c>
      <c r="AK487" s="376">
        <v>0</v>
      </c>
      <c r="AL487" s="381" t="s">
        <v>5028</v>
      </c>
    </row>
    <row r="488" spans="2:38">
      <c r="B488" s="374" t="s">
        <v>4356</v>
      </c>
      <c r="C488" s="375" t="s">
        <v>4357</v>
      </c>
      <c r="D488" s="375" t="s">
        <v>4927</v>
      </c>
      <c r="E488" s="375" t="s">
        <v>4771</v>
      </c>
      <c r="F488" s="375" t="s">
        <v>5029</v>
      </c>
      <c r="G488" s="375" t="s">
        <v>425</v>
      </c>
      <c r="H488" s="375" t="s">
        <v>3465</v>
      </c>
      <c r="I488" s="375" t="s">
        <v>3330</v>
      </c>
      <c r="J488" s="375" t="s">
        <v>4362</v>
      </c>
      <c r="K488" s="375" t="s">
        <v>4363</v>
      </c>
      <c r="L488" s="375" t="s">
        <v>3332</v>
      </c>
      <c r="M488" s="376">
        <v>64224.908000000003</v>
      </c>
      <c r="N488" s="376">
        <v>0</v>
      </c>
      <c r="O488" s="376">
        <v>0</v>
      </c>
      <c r="P488" s="376">
        <v>64224.908000000003</v>
      </c>
      <c r="Q488" s="376">
        <v>0</v>
      </c>
      <c r="R488" s="376">
        <v>0</v>
      </c>
      <c r="S488" s="376">
        <v>0</v>
      </c>
      <c r="T488" s="376">
        <v>0</v>
      </c>
      <c r="U488" s="376">
        <v>0</v>
      </c>
      <c r="V488" s="376">
        <v>0</v>
      </c>
      <c r="W488" s="376">
        <v>0</v>
      </c>
      <c r="X488" s="376">
        <v>0</v>
      </c>
      <c r="Y488" s="376">
        <v>64224.908000000003</v>
      </c>
      <c r="Z488" s="376">
        <v>65368.523000000001</v>
      </c>
      <c r="AA488" s="377">
        <v>1</v>
      </c>
      <c r="AB488" s="378">
        <v>0</v>
      </c>
      <c r="AC488" s="378">
        <v>0</v>
      </c>
      <c r="AD488" s="378">
        <v>65368.523000000001</v>
      </c>
      <c r="AE488" s="378">
        <v>0</v>
      </c>
      <c r="AF488" s="376">
        <v>0</v>
      </c>
      <c r="AG488" s="376">
        <v>0</v>
      </c>
      <c r="AH488" s="376"/>
      <c r="AI488" s="376">
        <v>0</v>
      </c>
      <c r="AJ488" s="376">
        <v>0</v>
      </c>
      <c r="AK488" s="376">
        <v>0</v>
      </c>
      <c r="AL488" s="381" t="s">
        <v>5030</v>
      </c>
    </row>
    <row r="489" spans="2:38">
      <c r="B489" s="374" t="s">
        <v>4356</v>
      </c>
      <c r="C489" s="375" t="s">
        <v>4357</v>
      </c>
      <c r="D489" s="375" t="s">
        <v>4927</v>
      </c>
      <c r="E489" s="375" t="s">
        <v>4771</v>
      </c>
      <c r="F489" s="375" t="s">
        <v>5031</v>
      </c>
      <c r="G489" s="375" t="s">
        <v>425</v>
      </c>
      <c r="H489" s="375" t="s">
        <v>3465</v>
      </c>
      <c r="I489" s="375" t="s">
        <v>3330</v>
      </c>
      <c r="J489" s="375" t="s">
        <v>4362</v>
      </c>
      <c r="K489" s="375" t="s">
        <v>4363</v>
      </c>
      <c r="L489" s="375" t="s">
        <v>3332</v>
      </c>
      <c r="M489" s="376">
        <v>14093.24</v>
      </c>
      <c r="N489" s="376">
        <v>0</v>
      </c>
      <c r="O489" s="376">
        <v>0</v>
      </c>
      <c r="P489" s="376">
        <v>14093.24</v>
      </c>
      <c r="Q489" s="376">
        <v>0</v>
      </c>
      <c r="R489" s="376">
        <v>0</v>
      </c>
      <c r="S489" s="376">
        <v>0</v>
      </c>
      <c r="T489" s="376">
        <v>0</v>
      </c>
      <c r="U489" s="376">
        <v>0</v>
      </c>
      <c r="V489" s="376">
        <v>0</v>
      </c>
      <c r="W489" s="376">
        <v>0</v>
      </c>
      <c r="X489" s="376">
        <v>0</v>
      </c>
      <c r="Y489" s="376">
        <v>14093.24</v>
      </c>
      <c r="Z489" s="376">
        <v>14344.19</v>
      </c>
      <c r="AA489" s="377">
        <v>1</v>
      </c>
      <c r="AB489" s="378">
        <v>0</v>
      </c>
      <c r="AC489" s="378">
        <v>0</v>
      </c>
      <c r="AD489" s="378">
        <v>14344.19</v>
      </c>
      <c r="AE489" s="378">
        <v>0</v>
      </c>
      <c r="AF489" s="376">
        <v>0</v>
      </c>
      <c r="AG489" s="376">
        <v>0</v>
      </c>
      <c r="AH489" s="376"/>
      <c r="AI489" s="376">
        <v>0</v>
      </c>
      <c r="AJ489" s="376">
        <v>0</v>
      </c>
      <c r="AK489" s="376">
        <v>0</v>
      </c>
      <c r="AL489" s="381" t="s">
        <v>5032</v>
      </c>
    </row>
    <row r="490" spans="2:38">
      <c r="B490" s="374" t="s">
        <v>4356</v>
      </c>
      <c r="C490" s="375" t="s">
        <v>4357</v>
      </c>
      <c r="D490" s="375" t="s">
        <v>4927</v>
      </c>
      <c r="E490" s="375" t="s">
        <v>4771</v>
      </c>
      <c r="F490" s="375" t="s">
        <v>5033</v>
      </c>
      <c r="G490" s="375" t="s">
        <v>425</v>
      </c>
      <c r="H490" s="375" t="s">
        <v>3465</v>
      </c>
      <c r="I490" s="375" t="s">
        <v>3330</v>
      </c>
      <c r="J490" s="375" t="s">
        <v>4362</v>
      </c>
      <c r="K490" s="375" t="s">
        <v>4363</v>
      </c>
      <c r="L490" s="375" t="s">
        <v>3332</v>
      </c>
      <c r="M490" s="376">
        <v>78519.48</v>
      </c>
      <c r="N490" s="376">
        <v>0</v>
      </c>
      <c r="O490" s="376">
        <v>0</v>
      </c>
      <c r="P490" s="376">
        <v>78519.48</v>
      </c>
      <c r="Q490" s="376">
        <v>0</v>
      </c>
      <c r="R490" s="376">
        <v>0</v>
      </c>
      <c r="S490" s="376">
        <v>0</v>
      </c>
      <c r="T490" s="376">
        <v>0</v>
      </c>
      <c r="U490" s="376">
        <v>0</v>
      </c>
      <c r="V490" s="376">
        <v>0</v>
      </c>
      <c r="W490" s="376">
        <v>0</v>
      </c>
      <c r="X490" s="376">
        <v>0</v>
      </c>
      <c r="Y490" s="376">
        <v>78519.48</v>
      </c>
      <c r="Z490" s="376">
        <v>79917.63</v>
      </c>
      <c r="AA490" s="377">
        <v>1</v>
      </c>
      <c r="AB490" s="378">
        <v>0</v>
      </c>
      <c r="AC490" s="378">
        <v>0</v>
      </c>
      <c r="AD490" s="378">
        <v>79917.63</v>
      </c>
      <c r="AE490" s="378">
        <v>0</v>
      </c>
      <c r="AF490" s="376">
        <v>0</v>
      </c>
      <c r="AG490" s="376">
        <v>0</v>
      </c>
      <c r="AH490" s="376"/>
      <c r="AI490" s="376">
        <v>0</v>
      </c>
      <c r="AJ490" s="376">
        <v>0</v>
      </c>
      <c r="AK490" s="376">
        <v>0</v>
      </c>
      <c r="AL490" s="381" t="s">
        <v>5034</v>
      </c>
    </row>
    <row r="491" spans="2:38">
      <c r="B491" s="374" t="s">
        <v>4356</v>
      </c>
      <c r="C491" s="375" t="s">
        <v>4357</v>
      </c>
      <c r="D491" s="375" t="s">
        <v>4927</v>
      </c>
      <c r="E491" s="375" t="s">
        <v>4475</v>
      </c>
      <c r="F491" s="375" t="s">
        <v>5035</v>
      </c>
      <c r="G491" s="375" t="s">
        <v>425</v>
      </c>
      <c r="H491" s="375" t="s">
        <v>3465</v>
      </c>
      <c r="I491" s="375" t="s">
        <v>3330</v>
      </c>
      <c r="J491" s="375" t="s">
        <v>4362</v>
      </c>
      <c r="K491" s="375" t="s">
        <v>4363</v>
      </c>
      <c r="L491" s="375" t="s">
        <v>3332</v>
      </c>
      <c r="M491" s="376">
        <v>93170.654999999999</v>
      </c>
      <c r="N491" s="376">
        <v>0</v>
      </c>
      <c r="O491" s="376">
        <v>0</v>
      </c>
      <c r="P491" s="376">
        <v>93170.654999999999</v>
      </c>
      <c r="Q491" s="376">
        <v>0</v>
      </c>
      <c r="R491" s="376">
        <v>0</v>
      </c>
      <c r="S491" s="376">
        <v>0</v>
      </c>
      <c r="T491" s="376">
        <v>0</v>
      </c>
      <c r="U491" s="376">
        <v>0</v>
      </c>
      <c r="V491" s="376">
        <v>0</v>
      </c>
      <c r="W491" s="376">
        <v>0</v>
      </c>
      <c r="X491" s="376">
        <v>0</v>
      </c>
      <c r="Y491" s="376">
        <v>93170.654999999999</v>
      </c>
      <c r="Z491" s="376">
        <v>95286.404999999999</v>
      </c>
      <c r="AA491" s="377">
        <v>1</v>
      </c>
      <c r="AB491" s="378">
        <v>0</v>
      </c>
      <c r="AC491" s="378">
        <v>0</v>
      </c>
      <c r="AD491" s="378">
        <v>95286.404999999999</v>
      </c>
      <c r="AE491" s="378">
        <v>0</v>
      </c>
      <c r="AF491" s="376">
        <v>0</v>
      </c>
      <c r="AG491" s="376">
        <v>0</v>
      </c>
      <c r="AH491" s="376"/>
      <c r="AI491" s="376">
        <v>0</v>
      </c>
      <c r="AJ491" s="376">
        <v>0</v>
      </c>
      <c r="AK491" s="376">
        <v>0</v>
      </c>
      <c r="AL491" s="381" t="s">
        <v>5036</v>
      </c>
    </row>
    <row r="492" spans="2:38">
      <c r="B492" s="374" t="s">
        <v>4356</v>
      </c>
      <c r="C492" s="375" t="s">
        <v>4357</v>
      </c>
      <c r="D492" s="375" t="s">
        <v>4927</v>
      </c>
      <c r="E492" s="375" t="s">
        <v>4771</v>
      </c>
      <c r="F492" s="375" t="s">
        <v>5037</v>
      </c>
      <c r="G492" s="375" t="s">
        <v>425</v>
      </c>
      <c r="H492" s="375" t="s">
        <v>3465</v>
      </c>
      <c r="I492" s="375" t="s">
        <v>3330</v>
      </c>
      <c r="J492" s="375" t="s">
        <v>4362</v>
      </c>
      <c r="K492" s="375" t="s">
        <v>4363</v>
      </c>
      <c r="L492" s="375" t="s">
        <v>3332</v>
      </c>
      <c r="M492" s="376">
        <v>16509.223999999998</v>
      </c>
      <c r="N492" s="376">
        <v>0</v>
      </c>
      <c r="O492" s="376">
        <v>0</v>
      </c>
      <c r="P492" s="376">
        <v>16509.223999999998</v>
      </c>
      <c r="Q492" s="376">
        <v>0</v>
      </c>
      <c r="R492" s="376">
        <v>0</v>
      </c>
      <c r="S492" s="376">
        <v>0</v>
      </c>
      <c r="T492" s="376">
        <v>0</v>
      </c>
      <c r="U492" s="376">
        <v>0</v>
      </c>
      <c r="V492" s="376">
        <v>0</v>
      </c>
      <c r="W492" s="376">
        <v>0</v>
      </c>
      <c r="X492" s="376">
        <v>0</v>
      </c>
      <c r="Y492" s="376">
        <v>16509.223999999998</v>
      </c>
      <c r="Z492" s="376">
        <v>16803.194</v>
      </c>
      <c r="AA492" s="377">
        <v>1</v>
      </c>
      <c r="AB492" s="378">
        <v>0</v>
      </c>
      <c r="AC492" s="378">
        <v>0</v>
      </c>
      <c r="AD492" s="378">
        <v>16803.194</v>
      </c>
      <c r="AE492" s="378">
        <v>0</v>
      </c>
      <c r="AF492" s="376">
        <v>0</v>
      </c>
      <c r="AG492" s="376">
        <v>0</v>
      </c>
      <c r="AH492" s="376"/>
      <c r="AI492" s="376">
        <v>0</v>
      </c>
      <c r="AJ492" s="376">
        <v>0</v>
      </c>
      <c r="AK492" s="376">
        <v>0</v>
      </c>
      <c r="AL492" s="381" t="s">
        <v>5038</v>
      </c>
    </row>
    <row r="493" spans="2:38">
      <c r="B493" s="374" t="s">
        <v>4356</v>
      </c>
      <c r="C493" s="375" t="s">
        <v>4357</v>
      </c>
      <c r="D493" s="375" t="s">
        <v>4927</v>
      </c>
      <c r="E493" s="375" t="s">
        <v>4771</v>
      </c>
      <c r="F493" s="375" t="s">
        <v>5039</v>
      </c>
      <c r="G493" s="375" t="s">
        <v>425</v>
      </c>
      <c r="H493" s="375" t="s">
        <v>3465</v>
      </c>
      <c r="I493" s="375" t="s">
        <v>3330</v>
      </c>
      <c r="J493" s="375" t="s">
        <v>4362</v>
      </c>
      <c r="K493" s="375" t="s">
        <v>4363</v>
      </c>
      <c r="L493" s="375" t="s">
        <v>3332</v>
      </c>
      <c r="M493" s="376">
        <v>99659.34</v>
      </c>
      <c r="N493" s="376">
        <v>0</v>
      </c>
      <c r="O493" s="376">
        <v>0</v>
      </c>
      <c r="P493" s="376">
        <v>99659.34</v>
      </c>
      <c r="Q493" s="376">
        <v>0</v>
      </c>
      <c r="R493" s="376">
        <v>0</v>
      </c>
      <c r="S493" s="376">
        <v>0</v>
      </c>
      <c r="T493" s="376">
        <v>0</v>
      </c>
      <c r="U493" s="376">
        <v>0</v>
      </c>
      <c r="V493" s="376">
        <v>0</v>
      </c>
      <c r="W493" s="376">
        <v>0</v>
      </c>
      <c r="X493" s="376">
        <v>0</v>
      </c>
      <c r="Y493" s="376">
        <v>99659.34</v>
      </c>
      <c r="Z493" s="376">
        <v>101433.91499999999</v>
      </c>
      <c r="AA493" s="377">
        <v>1</v>
      </c>
      <c r="AB493" s="378">
        <v>0</v>
      </c>
      <c r="AC493" s="378">
        <v>0</v>
      </c>
      <c r="AD493" s="378">
        <v>101433.91499999999</v>
      </c>
      <c r="AE493" s="378">
        <v>0</v>
      </c>
      <c r="AF493" s="376">
        <v>0</v>
      </c>
      <c r="AG493" s="376">
        <v>0</v>
      </c>
      <c r="AH493" s="376"/>
      <c r="AI493" s="376">
        <v>0</v>
      </c>
      <c r="AJ493" s="376">
        <v>0</v>
      </c>
      <c r="AK493" s="376">
        <v>0</v>
      </c>
      <c r="AL493" s="381" t="s">
        <v>5040</v>
      </c>
    </row>
    <row r="494" spans="2:38">
      <c r="B494" s="374" t="s">
        <v>4356</v>
      </c>
      <c r="C494" s="375" t="s">
        <v>4357</v>
      </c>
      <c r="D494" s="375" t="s">
        <v>4927</v>
      </c>
      <c r="E494" s="375" t="s">
        <v>4771</v>
      </c>
      <c r="F494" s="375" t="s">
        <v>5041</v>
      </c>
      <c r="G494" s="375" t="s">
        <v>425</v>
      </c>
      <c r="H494" s="375" t="s">
        <v>3465</v>
      </c>
      <c r="I494" s="375" t="s">
        <v>3330</v>
      </c>
      <c r="J494" s="375" t="s">
        <v>4362</v>
      </c>
      <c r="K494" s="375" t="s">
        <v>4363</v>
      </c>
      <c r="L494" s="375" t="s">
        <v>3332</v>
      </c>
      <c r="M494" s="376">
        <v>14093.24</v>
      </c>
      <c r="N494" s="376">
        <v>0</v>
      </c>
      <c r="O494" s="376">
        <v>0</v>
      </c>
      <c r="P494" s="376">
        <v>14093.24</v>
      </c>
      <c r="Q494" s="376">
        <v>0</v>
      </c>
      <c r="R494" s="376">
        <v>0</v>
      </c>
      <c r="S494" s="376">
        <v>0</v>
      </c>
      <c r="T494" s="376">
        <v>0</v>
      </c>
      <c r="U494" s="376">
        <v>0</v>
      </c>
      <c r="V494" s="376">
        <v>0</v>
      </c>
      <c r="W494" s="376">
        <v>0</v>
      </c>
      <c r="X494" s="376">
        <v>0</v>
      </c>
      <c r="Y494" s="376">
        <v>14093.24</v>
      </c>
      <c r="Z494" s="376">
        <v>14344.19</v>
      </c>
      <c r="AA494" s="377">
        <v>1</v>
      </c>
      <c r="AB494" s="378">
        <v>0</v>
      </c>
      <c r="AC494" s="378">
        <v>0</v>
      </c>
      <c r="AD494" s="378">
        <v>14344.19</v>
      </c>
      <c r="AE494" s="378">
        <v>0</v>
      </c>
      <c r="AF494" s="376">
        <v>0</v>
      </c>
      <c r="AG494" s="376">
        <v>0</v>
      </c>
      <c r="AH494" s="376"/>
      <c r="AI494" s="376">
        <v>0</v>
      </c>
      <c r="AJ494" s="376">
        <v>0</v>
      </c>
      <c r="AK494" s="376">
        <v>0</v>
      </c>
      <c r="AL494" s="381" t="s">
        <v>5042</v>
      </c>
    </row>
    <row r="495" spans="2:38">
      <c r="B495" s="374" t="s">
        <v>4356</v>
      </c>
      <c r="C495" s="375" t="s">
        <v>4357</v>
      </c>
      <c r="D495" s="375" t="s">
        <v>4927</v>
      </c>
      <c r="E495" s="375" t="s">
        <v>4771</v>
      </c>
      <c r="F495" s="375" t="s">
        <v>5043</v>
      </c>
      <c r="G495" s="375" t="s">
        <v>425</v>
      </c>
      <c r="H495" s="375" t="s">
        <v>3465</v>
      </c>
      <c r="I495" s="375" t="s">
        <v>3330</v>
      </c>
      <c r="J495" s="375" t="s">
        <v>4362</v>
      </c>
      <c r="K495" s="375" t="s">
        <v>4363</v>
      </c>
      <c r="L495" s="375" t="s">
        <v>3332</v>
      </c>
      <c r="M495" s="376">
        <v>17113.22</v>
      </c>
      <c r="N495" s="376">
        <v>0</v>
      </c>
      <c r="O495" s="376">
        <v>0</v>
      </c>
      <c r="P495" s="376">
        <v>17113.22</v>
      </c>
      <c r="Q495" s="376">
        <v>0</v>
      </c>
      <c r="R495" s="376">
        <v>0</v>
      </c>
      <c r="S495" s="376">
        <v>0</v>
      </c>
      <c r="T495" s="376">
        <v>0</v>
      </c>
      <c r="U495" s="376">
        <v>0</v>
      </c>
      <c r="V495" s="376">
        <v>0</v>
      </c>
      <c r="W495" s="376">
        <v>0</v>
      </c>
      <c r="X495" s="376">
        <v>0</v>
      </c>
      <c r="Y495" s="376">
        <v>17113.22</v>
      </c>
      <c r="Z495" s="376">
        <v>17417.945</v>
      </c>
      <c r="AA495" s="377">
        <v>1</v>
      </c>
      <c r="AB495" s="378">
        <v>0</v>
      </c>
      <c r="AC495" s="378">
        <v>0</v>
      </c>
      <c r="AD495" s="378">
        <v>17417.945</v>
      </c>
      <c r="AE495" s="378">
        <v>0</v>
      </c>
      <c r="AF495" s="376">
        <v>0</v>
      </c>
      <c r="AG495" s="376">
        <v>0</v>
      </c>
      <c r="AH495" s="376"/>
      <c r="AI495" s="376">
        <v>0</v>
      </c>
      <c r="AJ495" s="376">
        <v>0</v>
      </c>
      <c r="AK495" s="376">
        <v>0</v>
      </c>
      <c r="AL495" s="381" t="s">
        <v>5044</v>
      </c>
    </row>
    <row r="496" spans="2:38">
      <c r="B496" s="374" t="s">
        <v>4356</v>
      </c>
      <c r="C496" s="375" t="s">
        <v>4357</v>
      </c>
      <c r="D496" s="375" t="s">
        <v>4927</v>
      </c>
      <c r="E496" s="375" t="s">
        <v>4589</v>
      </c>
      <c r="F496" s="375" t="s">
        <v>5045</v>
      </c>
      <c r="G496" s="375" t="s">
        <v>425</v>
      </c>
      <c r="H496" s="375" t="s">
        <v>3465</v>
      </c>
      <c r="I496" s="375" t="s">
        <v>3330</v>
      </c>
      <c r="J496" s="375" t="s">
        <v>4362</v>
      </c>
      <c r="K496" s="375" t="s">
        <v>4363</v>
      </c>
      <c r="L496" s="375" t="s">
        <v>3332</v>
      </c>
      <c r="M496" s="376">
        <v>62736.364999999998</v>
      </c>
      <c r="N496" s="376">
        <v>0</v>
      </c>
      <c r="O496" s="376">
        <v>0</v>
      </c>
      <c r="P496" s="376">
        <v>62736.364999999998</v>
      </c>
      <c r="Q496" s="376">
        <v>0</v>
      </c>
      <c r="R496" s="376">
        <v>0</v>
      </c>
      <c r="S496" s="376">
        <v>0</v>
      </c>
      <c r="T496" s="376">
        <v>0</v>
      </c>
      <c r="U496" s="376">
        <v>0</v>
      </c>
      <c r="V496" s="376">
        <v>0</v>
      </c>
      <c r="W496" s="376">
        <v>0</v>
      </c>
      <c r="X496" s="376">
        <v>0</v>
      </c>
      <c r="Y496" s="376">
        <v>62736.364999999998</v>
      </c>
      <c r="Z496" s="376">
        <v>62499.684999999998</v>
      </c>
      <c r="AA496" s="377">
        <v>1</v>
      </c>
      <c r="AB496" s="378">
        <v>0</v>
      </c>
      <c r="AC496" s="378">
        <v>0</v>
      </c>
      <c r="AD496" s="378">
        <v>62499.684999999998</v>
      </c>
      <c r="AE496" s="378">
        <v>0</v>
      </c>
      <c r="AF496" s="376">
        <v>0</v>
      </c>
      <c r="AG496" s="376">
        <v>0</v>
      </c>
      <c r="AH496" s="376"/>
      <c r="AI496" s="376">
        <v>0</v>
      </c>
      <c r="AJ496" s="376">
        <v>0</v>
      </c>
      <c r="AK496" s="376">
        <v>0</v>
      </c>
      <c r="AL496" s="381" t="s">
        <v>5046</v>
      </c>
    </row>
    <row r="497" spans="2:38">
      <c r="B497" s="374" t="s">
        <v>4356</v>
      </c>
      <c r="C497" s="375" t="s">
        <v>4357</v>
      </c>
      <c r="D497" s="375" t="s">
        <v>4927</v>
      </c>
      <c r="E497" s="375" t="s">
        <v>4589</v>
      </c>
      <c r="F497" s="375" t="s">
        <v>5047</v>
      </c>
      <c r="G497" s="375" t="s">
        <v>425</v>
      </c>
      <c r="H497" s="375" t="s">
        <v>3465</v>
      </c>
      <c r="I497" s="375" t="s">
        <v>3330</v>
      </c>
      <c r="J497" s="375" t="s">
        <v>4362</v>
      </c>
      <c r="K497" s="375" t="s">
        <v>4363</v>
      </c>
      <c r="L497" s="375" t="s">
        <v>3332</v>
      </c>
      <c r="M497" s="376">
        <v>100789.57</v>
      </c>
      <c r="N497" s="376">
        <v>0</v>
      </c>
      <c r="O497" s="376">
        <v>0</v>
      </c>
      <c r="P497" s="376">
        <v>100789.57</v>
      </c>
      <c r="Q497" s="376">
        <v>0</v>
      </c>
      <c r="R497" s="376">
        <v>0</v>
      </c>
      <c r="S497" s="376">
        <v>0</v>
      </c>
      <c r="T497" s="376">
        <v>0</v>
      </c>
      <c r="U497" s="376">
        <v>0</v>
      </c>
      <c r="V497" s="376">
        <v>0</v>
      </c>
      <c r="W497" s="376">
        <v>0</v>
      </c>
      <c r="X497" s="376">
        <v>0</v>
      </c>
      <c r="Y497" s="376">
        <v>100789.57</v>
      </c>
      <c r="Z497" s="376">
        <v>100409.33</v>
      </c>
      <c r="AA497" s="377">
        <v>1</v>
      </c>
      <c r="AB497" s="378">
        <v>0</v>
      </c>
      <c r="AC497" s="378">
        <v>0</v>
      </c>
      <c r="AD497" s="378">
        <v>100409.33</v>
      </c>
      <c r="AE497" s="378">
        <v>0</v>
      </c>
      <c r="AF497" s="376">
        <v>0</v>
      </c>
      <c r="AG497" s="376">
        <v>0</v>
      </c>
      <c r="AH497" s="376"/>
      <c r="AI497" s="376">
        <v>0</v>
      </c>
      <c r="AJ497" s="376">
        <v>0</v>
      </c>
      <c r="AK497" s="376">
        <v>0</v>
      </c>
      <c r="AL497" s="381" t="s">
        <v>5048</v>
      </c>
    </row>
    <row r="498" spans="2:38">
      <c r="B498" s="374" t="s">
        <v>4356</v>
      </c>
      <c r="C498" s="375" t="s">
        <v>4357</v>
      </c>
      <c r="D498" s="375" t="s">
        <v>4927</v>
      </c>
      <c r="E498" s="375" t="s">
        <v>4589</v>
      </c>
      <c r="F498" s="375" t="s">
        <v>5049</v>
      </c>
      <c r="G498" s="375" t="s">
        <v>425</v>
      </c>
      <c r="H498" s="375" t="s">
        <v>3465</v>
      </c>
      <c r="I498" s="375" t="s">
        <v>3330</v>
      </c>
      <c r="J498" s="375" t="s">
        <v>4362</v>
      </c>
      <c r="K498" s="375" t="s">
        <v>4363</v>
      </c>
      <c r="L498" s="375" t="s">
        <v>3332</v>
      </c>
      <c r="M498" s="376">
        <v>83305.664999999994</v>
      </c>
      <c r="N498" s="376">
        <v>0</v>
      </c>
      <c r="O498" s="376">
        <v>0</v>
      </c>
      <c r="P498" s="376">
        <v>83305.664999999994</v>
      </c>
      <c r="Q498" s="376">
        <v>0</v>
      </c>
      <c r="R498" s="376">
        <v>0</v>
      </c>
      <c r="S498" s="376">
        <v>0</v>
      </c>
      <c r="T498" s="376">
        <v>0</v>
      </c>
      <c r="U498" s="376">
        <v>0</v>
      </c>
      <c r="V498" s="376">
        <v>0</v>
      </c>
      <c r="W498" s="376">
        <v>0</v>
      </c>
      <c r="X498" s="376">
        <v>0</v>
      </c>
      <c r="Y498" s="376">
        <v>83305.664999999994</v>
      </c>
      <c r="Z498" s="376">
        <v>82991.384999999995</v>
      </c>
      <c r="AA498" s="377">
        <v>1</v>
      </c>
      <c r="AB498" s="378">
        <v>0</v>
      </c>
      <c r="AC498" s="378">
        <v>0</v>
      </c>
      <c r="AD498" s="378">
        <v>82991.384999999995</v>
      </c>
      <c r="AE498" s="378">
        <v>0</v>
      </c>
      <c r="AF498" s="376">
        <v>0</v>
      </c>
      <c r="AG498" s="376">
        <v>0</v>
      </c>
      <c r="AH498" s="376"/>
      <c r="AI498" s="376">
        <v>0</v>
      </c>
      <c r="AJ498" s="376">
        <v>0</v>
      </c>
      <c r="AK498" s="376">
        <v>0</v>
      </c>
      <c r="AL498" s="381" t="s">
        <v>5050</v>
      </c>
    </row>
    <row r="499" spans="2:38">
      <c r="B499" s="374" t="s">
        <v>4356</v>
      </c>
      <c r="C499" s="375" t="s">
        <v>4357</v>
      </c>
      <c r="D499" s="375" t="s">
        <v>4927</v>
      </c>
      <c r="E499" s="375" t="s">
        <v>4381</v>
      </c>
      <c r="F499" s="375" t="s">
        <v>5051</v>
      </c>
      <c r="G499" s="375" t="s">
        <v>425</v>
      </c>
      <c r="H499" s="375" t="s">
        <v>3465</v>
      </c>
      <c r="I499" s="375" t="s">
        <v>3330</v>
      </c>
      <c r="J499" s="375" t="s">
        <v>4362</v>
      </c>
      <c r="K499" s="375" t="s">
        <v>4363</v>
      </c>
      <c r="L499" s="375" t="s">
        <v>3332</v>
      </c>
      <c r="M499" s="376">
        <v>16564.662</v>
      </c>
      <c r="N499" s="376">
        <v>0</v>
      </c>
      <c r="O499" s="376">
        <v>0</v>
      </c>
      <c r="P499" s="376">
        <v>16564.662</v>
      </c>
      <c r="Q499" s="376">
        <v>0</v>
      </c>
      <c r="R499" s="376">
        <v>0</v>
      </c>
      <c r="S499" s="376">
        <v>0</v>
      </c>
      <c r="T499" s="376">
        <v>0</v>
      </c>
      <c r="U499" s="376">
        <v>0</v>
      </c>
      <c r="V499" s="376">
        <v>0</v>
      </c>
      <c r="W499" s="376">
        <v>0</v>
      </c>
      <c r="X499" s="376">
        <v>0</v>
      </c>
      <c r="Y499" s="376">
        <v>16564.662</v>
      </c>
      <c r="Z499" s="376">
        <v>16598.276999999998</v>
      </c>
      <c r="AA499" s="377">
        <v>1</v>
      </c>
      <c r="AB499" s="378">
        <v>0</v>
      </c>
      <c r="AC499" s="378">
        <v>0</v>
      </c>
      <c r="AD499" s="378">
        <v>16598.276999999998</v>
      </c>
      <c r="AE499" s="378">
        <v>0</v>
      </c>
      <c r="AF499" s="376">
        <v>0</v>
      </c>
      <c r="AG499" s="376">
        <v>0</v>
      </c>
      <c r="AH499" s="376"/>
      <c r="AI499" s="376">
        <v>0</v>
      </c>
      <c r="AJ499" s="376">
        <v>0</v>
      </c>
      <c r="AK499" s="376">
        <v>0</v>
      </c>
      <c r="AL499" s="381" t="s">
        <v>5052</v>
      </c>
    </row>
    <row r="500" spans="2:38">
      <c r="B500" s="374" t="s">
        <v>4356</v>
      </c>
      <c r="C500" s="375" t="s">
        <v>4357</v>
      </c>
      <c r="D500" s="375" t="s">
        <v>4927</v>
      </c>
      <c r="E500" s="375" t="s">
        <v>4532</v>
      </c>
      <c r="F500" s="375" t="s">
        <v>5053</v>
      </c>
      <c r="G500" s="375" t="s">
        <v>425</v>
      </c>
      <c r="H500" s="375" t="s">
        <v>3465</v>
      </c>
      <c r="I500" s="375" t="s">
        <v>3330</v>
      </c>
      <c r="J500" s="375" t="s">
        <v>4362</v>
      </c>
      <c r="K500" s="375" t="s">
        <v>4363</v>
      </c>
      <c r="L500" s="375" t="s">
        <v>3332</v>
      </c>
      <c r="M500" s="376">
        <v>4864.68</v>
      </c>
      <c r="N500" s="376">
        <v>0</v>
      </c>
      <c r="O500" s="376">
        <v>0</v>
      </c>
      <c r="P500" s="376">
        <v>4864.68</v>
      </c>
      <c r="Q500" s="376">
        <v>0</v>
      </c>
      <c r="R500" s="376">
        <v>0</v>
      </c>
      <c r="S500" s="376">
        <v>0</v>
      </c>
      <c r="T500" s="376">
        <v>0</v>
      </c>
      <c r="U500" s="376">
        <v>0</v>
      </c>
      <c r="V500" s="376">
        <v>0</v>
      </c>
      <c r="W500" s="376">
        <v>0</v>
      </c>
      <c r="X500" s="376">
        <v>0</v>
      </c>
      <c r="Y500" s="376">
        <v>4864.68</v>
      </c>
      <c r="Z500" s="376">
        <v>4918.0079999999998</v>
      </c>
      <c r="AA500" s="377">
        <v>1</v>
      </c>
      <c r="AB500" s="378">
        <v>0</v>
      </c>
      <c r="AC500" s="378">
        <v>0</v>
      </c>
      <c r="AD500" s="378">
        <v>4918.0079999999998</v>
      </c>
      <c r="AE500" s="378">
        <v>0</v>
      </c>
      <c r="AF500" s="376">
        <v>0</v>
      </c>
      <c r="AG500" s="376">
        <v>0</v>
      </c>
      <c r="AH500" s="376"/>
      <c r="AI500" s="376">
        <v>0</v>
      </c>
      <c r="AJ500" s="376">
        <v>0</v>
      </c>
      <c r="AK500" s="376">
        <v>0</v>
      </c>
      <c r="AL500" s="381" t="s">
        <v>5054</v>
      </c>
    </row>
    <row r="501" spans="2:38">
      <c r="B501" s="374" t="s">
        <v>4356</v>
      </c>
      <c r="C501" s="375" t="s">
        <v>4357</v>
      </c>
      <c r="D501" s="375" t="s">
        <v>4927</v>
      </c>
      <c r="E501" s="375" t="s">
        <v>4589</v>
      </c>
      <c r="F501" s="375" t="s">
        <v>5055</v>
      </c>
      <c r="G501" s="375" t="s">
        <v>425</v>
      </c>
      <c r="H501" s="375" t="s">
        <v>3465</v>
      </c>
      <c r="I501" s="375" t="s">
        <v>3330</v>
      </c>
      <c r="J501" s="375" t="s">
        <v>4362</v>
      </c>
      <c r="K501" s="375" t="s">
        <v>4363</v>
      </c>
      <c r="L501" s="375" t="s">
        <v>3332</v>
      </c>
      <c r="M501" s="376">
        <v>16455.439999999999</v>
      </c>
      <c r="N501" s="376">
        <v>0</v>
      </c>
      <c r="O501" s="376">
        <v>0</v>
      </c>
      <c r="P501" s="376">
        <v>16455.439999999999</v>
      </c>
      <c r="Q501" s="376">
        <v>0</v>
      </c>
      <c r="R501" s="376">
        <v>0</v>
      </c>
      <c r="S501" s="376">
        <v>0</v>
      </c>
      <c r="T501" s="376">
        <v>0</v>
      </c>
      <c r="U501" s="376">
        <v>0</v>
      </c>
      <c r="V501" s="376">
        <v>0</v>
      </c>
      <c r="W501" s="376">
        <v>0</v>
      </c>
      <c r="X501" s="376">
        <v>0</v>
      </c>
      <c r="Y501" s="376">
        <v>16455.439999999999</v>
      </c>
      <c r="Z501" s="376">
        <v>16393.36</v>
      </c>
      <c r="AA501" s="377">
        <v>1</v>
      </c>
      <c r="AB501" s="378">
        <v>0</v>
      </c>
      <c r="AC501" s="378">
        <v>0</v>
      </c>
      <c r="AD501" s="378">
        <v>16393.36</v>
      </c>
      <c r="AE501" s="378">
        <v>0</v>
      </c>
      <c r="AF501" s="376">
        <v>0</v>
      </c>
      <c r="AG501" s="376">
        <v>0</v>
      </c>
      <c r="AH501" s="376"/>
      <c r="AI501" s="376">
        <v>0</v>
      </c>
      <c r="AJ501" s="376">
        <v>0</v>
      </c>
      <c r="AK501" s="376">
        <v>0</v>
      </c>
      <c r="AL501" s="381" t="s">
        <v>5056</v>
      </c>
    </row>
    <row r="502" spans="2:38">
      <c r="B502" s="374" t="s">
        <v>4356</v>
      </c>
      <c r="C502" s="375" t="s">
        <v>4357</v>
      </c>
      <c r="D502" s="375" t="s">
        <v>4927</v>
      </c>
      <c r="E502" s="375" t="s">
        <v>4475</v>
      </c>
      <c r="F502" s="375" t="s">
        <v>5057</v>
      </c>
      <c r="G502" s="375" t="s">
        <v>425</v>
      </c>
      <c r="H502" s="375" t="s">
        <v>3465</v>
      </c>
      <c r="I502" s="375" t="s">
        <v>3330</v>
      </c>
      <c r="J502" s="375" t="s">
        <v>4362</v>
      </c>
      <c r="K502" s="375" t="s">
        <v>4363</v>
      </c>
      <c r="L502" s="375" t="s">
        <v>3332</v>
      </c>
      <c r="M502" s="376">
        <v>17031.195</v>
      </c>
      <c r="N502" s="376">
        <v>0</v>
      </c>
      <c r="O502" s="376">
        <v>0</v>
      </c>
      <c r="P502" s="376">
        <v>17031.195</v>
      </c>
      <c r="Q502" s="376">
        <v>0</v>
      </c>
      <c r="R502" s="376">
        <v>0</v>
      </c>
      <c r="S502" s="376">
        <v>0</v>
      </c>
      <c r="T502" s="376">
        <v>0</v>
      </c>
      <c r="U502" s="376">
        <v>0</v>
      </c>
      <c r="V502" s="376">
        <v>0</v>
      </c>
      <c r="W502" s="376">
        <v>0</v>
      </c>
      <c r="X502" s="376">
        <v>0</v>
      </c>
      <c r="Y502" s="376">
        <v>17031.195</v>
      </c>
      <c r="Z502" s="376">
        <v>17417.945</v>
      </c>
      <c r="AA502" s="377">
        <v>1</v>
      </c>
      <c r="AB502" s="378">
        <v>0</v>
      </c>
      <c r="AC502" s="378">
        <v>0</v>
      </c>
      <c r="AD502" s="378">
        <v>17417.945</v>
      </c>
      <c r="AE502" s="378">
        <v>0</v>
      </c>
      <c r="AF502" s="376">
        <v>0</v>
      </c>
      <c r="AG502" s="376">
        <v>0</v>
      </c>
      <c r="AH502" s="376"/>
      <c r="AI502" s="376">
        <v>0</v>
      </c>
      <c r="AJ502" s="376">
        <v>0</v>
      </c>
      <c r="AK502" s="376">
        <v>0</v>
      </c>
      <c r="AL502" s="381" t="s">
        <v>5058</v>
      </c>
    </row>
    <row r="503" spans="2:38">
      <c r="B503" s="374" t="s">
        <v>4356</v>
      </c>
      <c r="C503" s="375" t="s">
        <v>4357</v>
      </c>
      <c r="D503" s="375" t="s">
        <v>4927</v>
      </c>
      <c r="E503" s="375" t="s">
        <v>4589</v>
      </c>
      <c r="F503" s="375" t="s">
        <v>5059</v>
      </c>
      <c r="G503" s="375" t="s">
        <v>425</v>
      </c>
      <c r="H503" s="375" t="s">
        <v>3465</v>
      </c>
      <c r="I503" s="375" t="s">
        <v>3330</v>
      </c>
      <c r="J503" s="375" t="s">
        <v>4362</v>
      </c>
      <c r="K503" s="375" t="s">
        <v>4363</v>
      </c>
      <c r="L503" s="375" t="s">
        <v>3332</v>
      </c>
      <c r="M503" s="376">
        <v>20569.3</v>
      </c>
      <c r="N503" s="376">
        <v>0</v>
      </c>
      <c r="O503" s="376">
        <v>0</v>
      </c>
      <c r="P503" s="376">
        <v>20569.3</v>
      </c>
      <c r="Q503" s="376">
        <v>0</v>
      </c>
      <c r="R503" s="376">
        <v>0</v>
      </c>
      <c r="S503" s="376">
        <v>0</v>
      </c>
      <c r="T503" s="376">
        <v>0</v>
      </c>
      <c r="U503" s="376">
        <v>0</v>
      </c>
      <c r="V503" s="376">
        <v>0</v>
      </c>
      <c r="W503" s="376">
        <v>0</v>
      </c>
      <c r="X503" s="376">
        <v>0</v>
      </c>
      <c r="Y503" s="376">
        <v>20569.3</v>
      </c>
      <c r="Z503" s="376">
        <v>20491.7</v>
      </c>
      <c r="AA503" s="377">
        <v>1</v>
      </c>
      <c r="AB503" s="378">
        <v>0</v>
      </c>
      <c r="AC503" s="378">
        <v>0</v>
      </c>
      <c r="AD503" s="378">
        <v>20491.7</v>
      </c>
      <c r="AE503" s="378">
        <v>0</v>
      </c>
      <c r="AF503" s="376">
        <v>0</v>
      </c>
      <c r="AG503" s="376">
        <v>0</v>
      </c>
      <c r="AH503" s="376"/>
      <c r="AI503" s="376">
        <v>0</v>
      </c>
      <c r="AJ503" s="376">
        <v>0</v>
      </c>
      <c r="AK503" s="376">
        <v>0</v>
      </c>
      <c r="AL503" s="381" t="s">
        <v>5060</v>
      </c>
    </row>
    <row r="504" spans="2:38">
      <c r="B504" s="374" t="s">
        <v>4356</v>
      </c>
      <c r="C504" s="375" t="s">
        <v>4357</v>
      </c>
      <c r="D504" s="375" t="s">
        <v>4927</v>
      </c>
      <c r="E504" s="375" t="s">
        <v>4771</v>
      </c>
      <c r="F504" s="375" t="s">
        <v>5061</v>
      </c>
      <c r="G504" s="375" t="s">
        <v>425</v>
      </c>
      <c r="H504" s="375" t="s">
        <v>3465</v>
      </c>
      <c r="I504" s="375" t="s">
        <v>3330</v>
      </c>
      <c r="J504" s="375" t="s">
        <v>4362</v>
      </c>
      <c r="K504" s="375" t="s">
        <v>4363</v>
      </c>
      <c r="L504" s="375" t="s">
        <v>3332</v>
      </c>
      <c r="M504" s="376">
        <v>14093.24</v>
      </c>
      <c r="N504" s="376">
        <v>0</v>
      </c>
      <c r="O504" s="376">
        <v>0</v>
      </c>
      <c r="P504" s="376">
        <v>14093.24</v>
      </c>
      <c r="Q504" s="376">
        <v>0</v>
      </c>
      <c r="R504" s="376">
        <v>0</v>
      </c>
      <c r="S504" s="376">
        <v>0</v>
      </c>
      <c r="T504" s="376">
        <v>0</v>
      </c>
      <c r="U504" s="376">
        <v>0</v>
      </c>
      <c r="V504" s="376">
        <v>0</v>
      </c>
      <c r="W504" s="376">
        <v>0</v>
      </c>
      <c r="X504" s="376">
        <v>0</v>
      </c>
      <c r="Y504" s="376">
        <v>14093.24</v>
      </c>
      <c r="Z504" s="376">
        <v>14344.19</v>
      </c>
      <c r="AA504" s="377">
        <v>1</v>
      </c>
      <c r="AB504" s="378">
        <v>0</v>
      </c>
      <c r="AC504" s="378">
        <v>0</v>
      </c>
      <c r="AD504" s="378">
        <v>14344.19</v>
      </c>
      <c r="AE504" s="378">
        <v>0</v>
      </c>
      <c r="AF504" s="376">
        <v>0</v>
      </c>
      <c r="AG504" s="376">
        <v>0</v>
      </c>
      <c r="AH504" s="376"/>
      <c r="AI504" s="376">
        <v>0</v>
      </c>
      <c r="AJ504" s="376">
        <v>0</v>
      </c>
      <c r="AK504" s="376">
        <v>0</v>
      </c>
      <c r="AL504" s="381" t="s">
        <v>5062</v>
      </c>
    </row>
    <row r="505" spans="2:38">
      <c r="B505" s="374" t="s">
        <v>4356</v>
      </c>
      <c r="C505" s="375" t="s">
        <v>4357</v>
      </c>
      <c r="D505" s="375" t="s">
        <v>4927</v>
      </c>
      <c r="E505" s="375" t="s">
        <v>4771</v>
      </c>
      <c r="F505" s="375" t="s">
        <v>5063</v>
      </c>
      <c r="G505" s="375" t="s">
        <v>425</v>
      </c>
      <c r="H505" s="375" t="s">
        <v>3465</v>
      </c>
      <c r="I505" s="375" t="s">
        <v>3330</v>
      </c>
      <c r="J505" s="375" t="s">
        <v>4362</v>
      </c>
      <c r="K505" s="375" t="s">
        <v>4363</v>
      </c>
      <c r="L505" s="375" t="s">
        <v>3332</v>
      </c>
      <c r="M505" s="376">
        <v>81539.460000000006</v>
      </c>
      <c r="N505" s="376">
        <v>0</v>
      </c>
      <c r="O505" s="376">
        <v>0</v>
      </c>
      <c r="P505" s="376">
        <v>81539.460000000006</v>
      </c>
      <c r="Q505" s="376">
        <v>0</v>
      </c>
      <c r="R505" s="376">
        <v>0</v>
      </c>
      <c r="S505" s="376">
        <v>0</v>
      </c>
      <c r="T505" s="376">
        <v>0</v>
      </c>
      <c r="U505" s="376">
        <v>0</v>
      </c>
      <c r="V505" s="376">
        <v>0</v>
      </c>
      <c r="W505" s="376">
        <v>0</v>
      </c>
      <c r="X505" s="376">
        <v>0</v>
      </c>
      <c r="Y505" s="376">
        <v>81539.460000000006</v>
      </c>
      <c r="Z505" s="376">
        <v>82991.384999999995</v>
      </c>
      <c r="AA505" s="377">
        <v>1</v>
      </c>
      <c r="AB505" s="378">
        <v>0</v>
      </c>
      <c r="AC505" s="378">
        <v>0</v>
      </c>
      <c r="AD505" s="378">
        <v>82991.384999999995</v>
      </c>
      <c r="AE505" s="378">
        <v>0</v>
      </c>
      <c r="AF505" s="376">
        <v>0</v>
      </c>
      <c r="AG505" s="376">
        <v>0</v>
      </c>
      <c r="AH505" s="376"/>
      <c r="AI505" s="376">
        <v>0</v>
      </c>
      <c r="AJ505" s="376">
        <v>0</v>
      </c>
      <c r="AK505" s="376">
        <v>0</v>
      </c>
      <c r="AL505" s="381" t="s">
        <v>5064</v>
      </c>
    </row>
    <row r="506" spans="2:38">
      <c r="B506" s="374" t="s">
        <v>4356</v>
      </c>
      <c r="C506" s="375" t="s">
        <v>4357</v>
      </c>
      <c r="D506" s="375" t="s">
        <v>4927</v>
      </c>
      <c r="E506" s="375" t="s">
        <v>4771</v>
      </c>
      <c r="F506" s="375" t="s">
        <v>5065</v>
      </c>
      <c r="G506" s="375" t="s">
        <v>425</v>
      </c>
      <c r="H506" s="375" t="s">
        <v>3465</v>
      </c>
      <c r="I506" s="375" t="s">
        <v>3330</v>
      </c>
      <c r="J506" s="375" t="s">
        <v>4362</v>
      </c>
      <c r="K506" s="375" t="s">
        <v>4363</v>
      </c>
      <c r="L506" s="375" t="s">
        <v>3332</v>
      </c>
      <c r="M506" s="376">
        <v>22146.52</v>
      </c>
      <c r="N506" s="376">
        <v>0</v>
      </c>
      <c r="O506" s="376">
        <v>0</v>
      </c>
      <c r="P506" s="376">
        <v>22146.52</v>
      </c>
      <c r="Q506" s="376">
        <v>0</v>
      </c>
      <c r="R506" s="376">
        <v>0</v>
      </c>
      <c r="S506" s="376">
        <v>0</v>
      </c>
      <c r="T506" s="376">
        <v>0</v>
      </c>
      <c r="U506" s="376">
        <v>0</v>
      </c>
      <c r="V506" s="376">
        <v>0</v>
      </c>
      <c r="W506" s="376">
        <v>0</v>
      </c>
      <c r="X506" s="376">
        <v>0</v>
      </c>
      <c r="Y506" s="376">
        <v>22146.52</v>
      </c>
      <c r="Z506" s="376">
        <v>22540.87</v>
      </c>
      <c r="AA506" s="377">
        <v>1</v>
      </c>
      <c r="AB506" s="378">
        <v>0</v>
      </c>
      <c r="AC506" s="378">
        <v>0</v>
      </c>
      <c r="AD506" s="378">
        <v>22540.87</v>
      </c>
      <c r="AE506" s="378">
        <v>0</v>
      </c>
      <c r="AF506" s="376">
        <v>0</v>
      </c>
      <c r="AG506" s="376">
        <v>0</v>
      </c>
      <c r="AH506" s="376"/>
      <c r="AI506" s="376">
        <v>0</v>
      </c>
      <c r="AJ506" s="376">
        <v>0</v>
      </c>
      <c r="AK506" s="376">
        <v>0</v>
      </c>
      <c r="AL506" s="381" t="s">
        <v>5066</v>
      </c>
    </row>
    <row r="507" spans="2:38">
      <c r="B507" s="374" t="s">
        <v>4356</v>
      </c>
      <c r="C507" s="375" t="s">
        <v>4357</v>
      </c>
      <c r="D507" s="375" t="s">
        <v>4927</v>
      </c>
      <c r="E507" s="375" t="s">
        <v>4771</v>
      </c>
      <c r="F507" s="375" t="s">
        <v>5067</v>
      </c>
      <c r="G507" s="375" t="s">
        <v>425</v>
      </c>
      <c r="H507" s="375" t="s">
        <v>3465</v>
      </c>
      <c r="I507" s="375" t="s">
        <v>3330</v>
      </c>
      <c r="J507" s="375" t="s">
        <v>4362</v>
      </c>
      <c r="K507" s="375" t="s">
        <v>4363</v>
      </c>
      <c r="L507" s="375" t="s">
        <v>3332</v>
      </c>
      <c r="M507" s="376">
        <v>18119.88</v>
      </c>
      <c r="N507" s="376">
        <v>0</v>
      </c>
      <c r="O507" s="376">
        <v>0</v>
      </c>
      <c r="P507" s="376">
        <v>18119.88</v>
      </c>
      <c r="Q507" s="376">
        <v>0</v>
      </c>
      <c r="R507" s="376">
        <v>0</v>
      </c>
      <c r="S507" s="376">
        <v>0</v>
      </c>
      <c r="T507" s="376">
        <v>0</v>
      </c>
      <c r="U507" s="376">
        <v>0</v>
      </c>
      <c r="V507" s="376">
        <v>0</v>
      </c>
      <c r="W507" s="376">
        <v>0</v>
      </c>
      <c r="X507" s="376">
        <v>0</v>
      </c>
      <c r="Y507" s="376">
        <v>18119.88</v>
      </c>
      <c r="Z507" s="376">
        <v>18442.53</v>
      </c>
      <c r="AA507" s="377">
        <v>1</v>
      </c>
      <c r="AB507" s="378">
        <v>0</v>
      </c>
      <c r="AC507" s="378">
        <v>0</v>
      </c>
      <c r="AD507" s="378">
        <v>18442.53</v>
      </c>
      <c r="AE507" s="378">
        <v>0</v>
      </c>
      <c r="AF507" s="376">
        <v>0</v>
      </c>
      <c r="AG507" s="376">
        <v>0</v>
      </c>
      <c r="AH507" s="376"/>
      <c r="AI507" s="376">
        <v>0</v>
      </c>
      <c r="AJ507" s="376">
        <v>0</v>
      </c>
      <c r="AK507" s="376">
        <v>0</v>
      </c>
      <c r="AL507" s="381" t="s">
        <v>5068</v>
      </c>
    </row>
    <row r="508" spans="2:38">
      <c r="B508" s="374" t="s">
        <v>4356</v>
      </c>
      <c r="C508" s="375" t="s">
        <v>4357</v>
      </c>
      <c r="D508" s="375" t="s">
        <v>4927</v>
      </c>
      <c r="E508" s="375" t="s">
        <v>4771</v>
      </c>
      <c r="F508" s="375" t="s">
        <v>5069</v>
      </c>
      <c r="G508" s="375" t="s">
        <v>425</v>
      </c>
      <c r="H508" s="375" t="s">
        <v>3465</v>
      </c>
      <c r="I508" s="375" t="s">
        <v>3330</v>
      </c>
      <c r="J508" s="375" t="s">
        <v>4362</v>
      </c>
      <c r="K508" s="375" t="s">
        <v>4363</v>
      </c>
      <c r="L508" s="375" t="s">
        <v>3332</v>
      </c>
      <c r="M508" s="376">
        <v>744219.71135999996</v>
      </c>
      <c r="N508" s="376">
        <v>0</v>
      </c>
      <c r="O508" s="376">
        <v>0</v>
      </c>
      <c r="P508" s="376">
        <v>744219.71135999996</v>
      </c>
      <c r="Q508" s="376">
        <v>0</v>
      </c>
      <c r="R508" s="376">
        <v>0</v>
      </c>
      <c r="S508" s="376">
        <v>0</v>
      </c>
      <c r="T508" s="376">
        <v>0</v>
      </c>
      <c r="U508" s="376">
        <v>0</v>
      </c>
      <c r="V508" s="376">
        <v>0</v>
      </c>
      <c r="W508" s="376">
        <v>0</v>
      </c>
      <c r="X508" s="376">
        <v>0</v>
      </c>
      <c r="Y508" s="376">
        <v>744219.71135999996</v>
      </c>
      <c r="Z508" s="376">
        <v>757471.59216</v>
      </c>
      <c r="AA508" s="377">
        <v>1</v>
      </c>
      <c r="AB508" s="378">
        <v>0</v>
      </c>
      <c r="AC508" s="378">
        <v>0</v>
      </c>
      <c r="AD508" s="378">
        <v>757471.59216</v>
      </c>
      <c r="AE508" s="378">
        <v>0</v>
      </c>
      <c r="AF508" s="376">
        <v>0</v>
      </c>
      <c r="AG508" s="376">
        <v>0</v>
      </c>
      <c r="AH508" s="376"/>
      <c r="AI508" s="376">
        <v>0</v>
      </c>
      <c r="AJ508" s="376">
        <v>0</v>
      </c>
      <c r="AK508" s="376">
        <v>0</v>
      </c>
      <c r="AL508" s="381" t="s">
        <v>5070</v>
      </c>
    </row>
    <row r="509" spans="2:38">
      <c r="B509" s="374" t="s">
        <v>4356</v>
      </c>
      <c r="C509" s="375" t="s">
        <v>4357</v>
      </c>
      <c r="D509" s="375" t="s">
        <v>4927</v>
      </c>
      <c r="E509" s="375" t="s">
        <v>4771</v>
      </c>
      <c r="F509" s="375" t="s">
        <v>5071</v>
      </c>
      <c r="G509" s="375" t="s">
        <v>425</v>
      </c>
      <c r="H509" s="375" t="s">
        <v>3465</v>
      </c>
      <c r="I509" s="375" t="s">
        <v>3330</v>
      </c>
      <c r="J509" s="375" t="s">
        <v>4362</v>
      </c>
      <c r="K509" s="375" t="s">
        <v>4363</v>
      </c>
      <c r="L509" s="375" t="s">
        <v>3332</v>
      </c>
      <c r="M509" s="376">
        <v>16509.223999999998</v>
      </c>
      <c r="N509" s="376">
        <v>0</v>
      </c>
      <c r="O509" s="376">
        <v>0</v>
      </c>
      <c r="P509" s="376">
        <v>16509.223999999998</v>
      </c>
      <c r="Q509" s="376">
        <v>0</v>
      </c>
      <c r="R509" s="376">
        <v>0</v>
      </c>
      <c r="S509" s="376">
        <v>0</v>
      </c>
      <c r="T509" s="376">
        <v>0</v>
      </c>
      <c r="U509" s="376">
        <v>0</v>
      </c>
      <c r="V509" s="376">
        <v>0</v>
      </c>
      <c r="W509" s="376">
        <v>0</v>
      </c>
      <c r="X509" s="376">
        <v>0</v>
      </c>
      <c r="Y509" s="376">
        <v>16509.223999999998</v>
      </c>
      <c r="Z509" s="376">
        <v>16803.194</v>
      </c>
      <c r="AA509" s="377">
        <v>1</v>
      </c>
      <c r="AB509" s="378">
        <v>0</v>
      </c>
      <c r="AC509" s="378">
        <v>0</v>
      </c>
      <c r="AD509" s="378">
        <v>16803.194</v>
      </c>
      <c r="AE509" s="378">
        <v>0</v>
      </c>
      <c r="AF509" s="376">
        <v>0</v>
      </c>
      <c r="AG509" s="376">
        <v>0</v>
      </c>
      <c r="AH509" s="376"/>
      <c r="AI509" s="376">
        <v>0</v>
      </c>
      <c r="AJ509" s="376">
        <v>0</v>
      </c>
      <c r="AK509" s="376">
        <v>0</v>
      </c>
      <c r="AL509" s="381" t="s">
        <v>5072</v>
      </c>
    </row>
    <row r="510" spans="2:38">
      <c r="B510" s="374" t="s">
        <v>4356</v>
      </c>
      <c r="C510" s="375" t="s">
        <v>4357</v>
      </c>
      <c r="D510" s="375" t="s">
        <v>4927</v>
      </c>
      <c r="E510" s="375" t="s">
        <v>4589</v>
      </c>
      <c r="F510" s="375" t="s">
        <v>5073</v>
      </c>
      <c r="G510" s="375" t="s">
        <v>425</v>
      </c>
      <c r="H510" s="375" t="s">
        <v>3465</v>
      </c>
      <c r="I510" s="375" t="s">
        <v>3330</v>
      </c>
      <c r="J510" s="375" t="s">
        <v>4362</v>
      </c>
      <c r="K510" s="375" t="s">
        <v>4363</v>
      </c>
      <c r="L510" s="375" t="s">
        <v>3332</v>
      </c>
      <c r="M510" s="376">
        <v>209601.16699999999</v>
      </c>
      <c r="N510" s="376">
        <v>0</v>
      </c>
      <c r="O510" s="376">
        <v>0</v>
      </c>
      <c r="P510" s="376">
        <v>209601.16699999999</v>
      </c>
      <c r="Q510" s="376">
        <v>0</v>
      </c>
      <c r="R510" s="376">
        <v>0</v>
      </c>
      <c r="S510" s="376">
        <v>0</v>
      </c>
      <c r="T510" s="376">
        <v>0</v>
      </c>
      <c r="U510" s="376">
        <v>0</v>
      </c>
      <c r="V510" s="376">
        <v>0</v>
      </c>
      <c r="W510" s="376">
        <v>0</v>
      </c>
      <c r="X510" s="376">
        <v>0</v>
      </c>
      <c r="Y510" s="376">
        <v>209601.16699999999</v>
      </c>
      <c r="Z510" s="376">
        <v>208810.42300000001</v>
      </c>
      <c r="AA510" s="377">
        <v>1</v>
      </c>
      <c r="AB510" s="378">
        <v>0</v>
      </c>
      <c r="AC510" s="378">
        <v>0</v>
      </c>
      <c r="AD510" s="378">
        <v>208810.42300000001</v>
      </c>
      <c r="AE510" s="378">
        <v>0</v>
      </c>
      <c r="AF510" s="376">
        <v>0</v>
      </c>
      <c r="AG510" s="376">
        <v>0</v>
      </c>
      <c r="AH510" s="376"/>
      <c r="AI510" s="376">
        <v>0</v>
      </c>
      <c r="AJ510" s="376">
        <v>0</v>
      </c>
      <c r="AK510" s="376">
        <v>0</v>
      </c>
      <c r="AL510" s="381" t="s">
        <v>5074</v>
      </c>
    </row>
    <row r="511" spans="2:38">
      <c r="B511" s="374" t="s">
        <v>4356</v>
      </c>
      <c r="C511" s="375" t="s">
        <v>4357</v>
      </c>
      <c r="D511" s="375" t="s">
        <v>4927</v>
      </c>
      <c r="E511" s="375" t="s">
        <v>4771</v>
      </c>
      <c r="F511" s="375" t="s">
        <v>5075</v>
      </c>
      <c r="G511" s="375" t="s">
        <v>425</v>
      </c>
      <c r="H511" s="375" t="s">
        <v>3465</v>
      </c>
      <c r="I511" s="375" t="s">
        <v>3330</v>
      </c>
      <c r="J511" s="375" t="s">
        <v>4362</v>
      </c>
      <c r="K511" s="375" t="s">
        <v>4363</v>
      </c>
      <c r="L511" s="375" t="s">
        <v>3332</v>
      </c>
      <c r="M511" s="376">
        <v>99659.34</v>
      </c>
      <c r="N511" s="376">
        <v>0</v>
      </c>
      <c r="O511" s="376">
        <v>0</v>
      </c>
      <c r="P511" s="376">
        <v>99659.34</v>
      </c>
      <c r="Q511" s="376">
        <v>0</v>
      </c>
      <c r="R511" s="376">
        <v>0</v>
      </c>
      <c r="S511" s="376">
        <v>0</v>
      </c>
      <c r="T511" s="376">
        <v>0</v>
      </c>
      <c r="U511" s="376">
        <v>0</v>
      </c>
      <c r="V511" s="376">
        <v>0</v>
      </c>
      <c r="W511" s="376">
        <v>0</v>
      </c>
      <c r="X511" s="376">
        <v>0</v>
      </c>
      <c r="Y511" s="376">
        <v>99659.34</v>
      </c>
      <c r="Z511" s="376">
        <v>101433.91499999999</v>
      </c>
      <c r="AA511" s="377">
        <v>1</v>
      </c>
      <c r="AB511" s="378">
        <v>0</v>
      </c>
      <c r="AC511" s="378">
        <v>0</v>
      </c>
      <c r="AD511" s="378">
        <v>101433.91499999999</v>
      </c>
      <c r="AE511" s="378">
        <v>0</v>
      </c>
      <c r="AF511" s="376">
        <v>0</v>
      </c>
      <c r="AG511" s="376">
        <v>0</v>
      </c>
      <c r="AH511" s="376"/>
      <c r="AI511" s="376">
        <v>0</v>
      </c>
      <c r="AJ511" s="376">
        <v>0</v>
      </c>
      <c r="AK511" s="376">
        <v>0</v>
      </c>
      <c r="AL511" s="381" t="s">
        <v>5076</v>
      </c>
    </row>
    <row r="512" spans="2:38">
      <c r="B512" s="374" t="s">
        <v>4356</v>
      </c>
      <c r="C512" s="375" t="s">
        <v>4357</v>
      </c>
      <c r="D512" s="375" t="s">
        <v>4927</v>
      </c>
      <c r="E512" s="375" t="s">
        <v>4771</v>
      </c>
      <c r="F512" s="375" t="s">
        <v>5077</v>
      </c>
      <c r="G512" s="375" t="s">
        <v>425</v>
      </c>
      <c r="H512" s="375" t="s">
        <v>3465</v>
      </c>
      <c r="I512" s="375" t="s">
        <v>3330</v>
      </c>
      <c r="J512" s="375" t="s">
        <v>4362</v>
      </c>
      <c r="K512" s="375" t="s">
        <v>4363</v>
      </c>
      <c r="L512" s="375" t="s">
        <v>3332</v>
      </c>
      <c r="M512" s="376">
        <v>61406.26</v>
      </c>
      <c r="N512" s="376">
        <v>0</v>
      </c>
      <c r="O512" s="376">
        <v>0</v>
      </c>
      <c r="P512" s="376">
        <v>61406.26</v>
      </c>
      <c r="Q512" s="376">
        <v>0</v>
      </c>
      <c r="R512" s="376">
        <v>0</v>
      </c>
      <c r="S512" s="376">
        <v>0</v>
      </c>
      <c r="T512" s="376">
        <v>0</v>
      </c>
      <c r="U512" s="376">
        <v>0</v>
      </c>
      <c r="V512" s="376">
        <v>0</v>
      </c>
      <c r="W512" s="376">
        <v>0</v>
      </c>
      <c r="X512" s="376">
        <v>0</v>
      </c>
      <c r="Y512" s="376">
        <v>61406.26</v>
      </c>
      <c r="Z512" s="376">
        <v>62499.684999999998</v>
      </c>
      <c r="AA512" s="377">
        <v>1</v>
      </c>
      <c r="AB512" s="378">
        <v>0</v>
      </c>
      <c r="AC512" s="378">
        <v>0</v>
      </c>
      <c r="AD512" s="378">
        <v>62499.684999999998</v>
      </c>
      <c r="AE512" s="378">
        <v>0</v>
      </c>
      <c r="AF512" s="376">
        <v>0</v>
      </c>
      <c r="AG512" s="376">
        <v>0</v>
      </c>
      <c r="AH512" s="376"/>
      <c r="AI512" s="376">
        <v>0</v>
      </c>
      <c r="AJ512" s="376">
        <v>0</v>
      </c>
      <c r="AK512" s="376">
        <v>0</v>
      </c>
      <c r="AL512" s="381" t="s">
        <v>5078</v>
      </c>
    </row>
    <row r="513" spans="2:38">
      <c r="B513" s="374" t="s">
        <v>4356</v>
      </c>
      <c r="C513" s="375" t="s">
        <v>4357</v>
      </c>
      <c r="D513" s="375" t="s">
        <v>4927</v>
      </c>
      <c r="E513" s="375" t="s">
        <v>4589</v>
      </c>
      <c r="F513" s="375" t="s">
        <v>5079</v>
      </c>
      <c r="G513" s="375" t="s">
        <v>425</v>
      </c>
      <c r="H513" s="375" t="s">
        <v>3465</v>
      </c>
      <c r="I513" s="375" t="s">
        <v>3330</v>
      </c>
      <c r="J513" s="375" t="s">
        <v>4362</v>
      </c>
      <c r="K513" s="375" t="s">
        <v>4363</v>
      </c>
      <c r="L513" s="375" t="s">
        <v>3332</v>
      </c>
      <c r="M513" s="376">
        <v>115188.08</v>
      </c>
      <c r="N513" s="376">
        <v>0</v>
      </c>
      <c r="O513" s="376">
        <v>0</v>
      </c>
      <c r="P513" s="376">
        <v>115188.08</v>
      </c>
      <c r="Q513" s="376">
        <v>0</v>
      </c>
      <c r="R513" s="376">
        <v>0</v>
      </c>
      <c r="S513" s="376">
        <v>0</v>
      </c>
      <c r="T513" s="376">
        <v>0</v>
      </c>
      <c r="U513" s="376">
        <v>0</v>
      </c>
      <c r="V513" s="376">
        <v>0</v>
      </c>
      <c r="W513" s="376">
        <v>0</v>
      </c>
      <c r="X513" s="376">
        <v>0</v>
      </c>
      <c r="Y513" s="376">
        <v>115188.08</v>
      </c>
      <c r="Z513" s="376">
        <v>114753.52</v>
      </c>
      <c r="AA513" s="377">
        <v>1</v>
      </c>
      <c r="AB513" s="378">
        <v>0</v>
      </c>
      <c r="AC513" s="378">
        <v>0</v>
      </c>
      <c r="AD513" s="378">
        <v>114753.52</v>
      </c>
      <c r="AE513" s="378">
        <v>0</v>
      </c>
      <c r="AF513" s="376">
        <v>0</v>
      </c>
      <c r="AG513" s="376">
        <v>0</v>
      </c>
      <c r="AH513" s="376"/>
      <c r="AI513" s="376">
        <v>0</v>
      </c>
      <c r="AJ513" s="376">
        <v>0</v>
      </c>
      <c r="AK513" s="376">
        <v>0</v>
      </c>
      <c r="AL513" s="381" t="s">
        <v>5080</v>
      </c>
    </row>
    <row r="514" spans="2:38">
      <c r="B514" s="374" t="s">
        <v>4356</v>
      </c>
      <c r="C514" s="375" t="s">
        <v>4357</v>
      </c>
      <c r="D514" s="375" t="s">
        <v>4927</v>
      </c>
      <c r="E514" s="375" t="s">
        <v>4475</v>
      </c>
      <c r="F514" s="375" t="s">
        <v>5081</v>
      </c>
      <c r="G514" s="375" t="s">
        <v>425</v>
      </c>
      <c r="H514" s="375" t="s">
        <v>3465</v>
      </c>
      <c r="I514" s="375" t="s">
        <v>3330</v>
      </c>
      <c r="J514" s="375" t="s">
        <v>4362</v>
      </c>
      <c r="K514" s="375" t="s">
        <v>4363</v>
      </c>
      <c r="L514" s="375" t="s">
        <v>3332</v>
      </c>
      <c r="M514" s="376">
        <v>61111.934999999998</v>
      </c>
      <c r="N514" s="376">
        <v>0</v>
      </c>
      <c r="O514" s="376">
        <v>0</v>
      </c>
      <c r="P514" s="376">
        <v>61111.934999999998</v>
      </c>
      <c r="Q514" s="376">
        <v>0</v>
      </c>
      <c r="R514" s="376">
        <v>0</v>
      </c>
      <c r="S514" s="376">
        <v>0</v>
      </c>
      <c r="T514" s="376">
        <v>0</v>
      </c>
      <c r="U514" s="376">
        <v>0</v>
      </c>
      <c r="V514" s="376">
        <v>0</v>
      </c>
      <c r="W514" s="376">
        <v>0</v>
      </c>
      <c r="X514" s="376">
        <v>0</v>
      </c>
      <c r="Y514" s="376">
        <v>61111.934999999998</v>
      </c>
      <c r="Z514" s="376">
        <v>62499.684999999998</v>
      </c>
      <c r="AA514" s="377">
        <v>1</v>
      </c>
      <c r="AB514" s="378">
        <v>0</v>
      </c>
      <c r="AC514" s="378">
        <v>0</v>
      </c>
      <c r="AD514" s="378">
        <v>62499.684999999998</v>
      </c>
      <c r="AE514" s="378">
        <v>0</v>
      </c>
      <c r="AF514" s="376">
        <v>0</v>
      </c>
      <c r="AG514" s="376">
        <v>0</v>
      </c>
      <c r="AH514" s="376"/>
      <c r="AI514" s="376">
        <v>0</v>
      </c>
      <c r="AJ514" s="376">
        <v>0</v>
      </c>
      <c r="AK514" s="376">
        <v>0</v>
      </c>
      <c r="AL514" s="381" t="s">
        <v>5082</v>
      </c>
    </row>
    <row r="515" spans="2:38">
      <c r="B515" s="374" t="s">
        <v>4356</v>
      </c>
      <c r="C515" s="375" t="s">
        <v>4357</v>
      </c>
      <c r="D515" s="375" t="s">
        <v>4927</v>
      </c>
      <c r="E515" s="375" t="s">
        <v>4771</v>
      </c>
      <c r="F515" s="375" t="s">
        <v>5083</v>
      </c>
      <c r="G515" s="375" t="s">
        <v>425</v>
      </c>
      <c r="H515" s="375" t="s">
        <v>3465</v>
      </c>
      <c r="I515" s="375" t="s">
        <v>3330</v>
      </c>
      <c r="J515" s="375" t="s">
        <v>4362</v>
      </c>
      <c r="K515" s="375" t="s">
        <v>4363</v>
      </c>
      <c r="L515" s="375" t="s">
        <v>3332</v>
      </c>
      <c r="M515" s="376">
        <v>2214.652</v>
      </c>
      <c r="N515" s="376">
        <v>0</v>
      </c>
      <c r="O515" s="376">
        <v>0</v>
      </c>
      <c r="P515" s="376">
        <v>2214.652</v>
      </c>
      <c r="Q515" s="376">
        <v>0</v>
      </c>
      <c r="R515" s="376">
        <v>0</v>
      </c>
      <c r="S515" s="376">
        <v>0</v>
      </c>
      <c r="T515" s="376">
        <v>0</v>
      </c>
      <c r="U515" s="376">
        <v>0</v>
      </c>
      <c r="V515" s="376">
        <v>0</v>
      </c>
      <c r="W515" s="376">
        <v>0</v>
      </c>
      <c r="X515" s="376">
        <v>0</v>
      </c>
      <c r="Y515" s="376">
        <v>2214.652</v>
      </c>
      <c r="Z515" s="376">
        <v>2254.087</v>
      </c>
      <c r="AA515" s="377">
        <v>1</v>
      </c>
      <c r="AB515" s="378">
        <v>0</v>
      </c>
      <c r="AC515" s="378">
        <v>0</v>
      </c>
      <c r="AD515" s="378">
        <v>2254.087</v>
      </c>
      <c r="AE515" s="378">
        <v>0</v>
      </c>
      <c r="AF515" s="376">
        <v>0</v>
      </c>
      <c r="AG515" s="376">
        <v>0</v>
      </c>
      <c r="AH515" s="376"/>
      <c r="AI515" s="376">
        <v>0</v>
      </c>
      <c r="AJ515" s="376">
        <v>0</v>
      </c>
      <c r="AK515" s="376">
        <v>0</v>
      </c>
      <c r="AL515" s="381" t="s">
        <v>5084</v>
      </c>
    </row>
    <row r="516" spans="2:38">
      <c r="B516" s="374" t="s">
        <v>4356</v>
      </c>
      <c r="C516" s="375" t="s">
        <v>4357</v>
      </c>
      <c r="D516" s="375" t="s">
        <v>4927</v>
      </c>
      <c r="E516" s="375" t="s">
        <v>4771</v>
      </c>
      <c r="F516" s="375" t="s">
        <v>5085</v>
      </c>
      <c r="G516" s="375" t="s">
        <v>425</v>
      </c>
      <c r="H516" s="375" t="s">
        <v>3465</v>
      </c>
      <c r="I516" s="375" t="s">
        <v>3330</v>
      </c>
      <c r="J516" s="375" t="s">
        <v>4362</v>
      </c>
      <c r="K516" s="375" t="s">
        <v>4363</v>
      </c>
      <c r="L516" s="375" t="s">
        <v>3332</v>
      </c>
      <c r="M516" s="376">
        <v>28991.808000000001</v>
      </c>
      <c r="N516" s="376">
        <v>0</v>
      </c>
      <c r="O516" s="376">
        <v>0</v>
      </c>
      <c r="P516" s="376">
        <v>28991.808000000001</v>
      </c>
      <c r="Q516" s="376">
        <v>0</v>
      </c>
      <c r="R516" s="376">
        <v>0</v>
      </c>
      <c r="S516" s="376">
        <v>0</v>
      </c>
      <c r="T516" s="376">
        <v>0</v>
      </c>
      <c r="U516" s="376">
        <v>0</v>
      </c>
      <c r="V516" s="376">
        <v>0</v>
      </c>
      <c r="W516" s="376">
        <v>0</v>
      </c>
      <c r="X516" s="376">
        <v>0</v>
      </c>
      <c r="Y516" s="376">
        <v>28991.808000000001</v>
      </c>
      <c r="Z516" s="376">
        <v>29508.047999999999</v>
      </c>
      <c r="AA516" s="377">
        <v>1</v>
      </c>
      <c r="AB516" s="378">
        <v>0</v>
      </c>
      <c r="AC516" s="378">
        <v>0</v>
      </c>
      <c r="AD516" s="378">
        <v>29508.047999999999</v>
      </c>
      <c r="AE516" s="378">
        <v>0</v>
      </c>
      <c r="AF516" s="376">
        <v>0</v>
      </c>
      <c r="AG516" s="376">
        <v>0</v>
      </c>
      <c r="AH516" s="376"/>
      <c r="AI516" s="376">
        <v>0</v>
      </c>
      <c r="AJ516" s="376">
        <v>0</v>
      </c>
      <c r="AK516" s="376">
        <v>0</v>
      </c>
      <c r="AL516" s="381" t="s">
        <v>5086</v>
      </c>
    </row>
    <row r="517" spans="2:38">
      <c r="B517" s="374" t="s">
        <v>4356</v>
      </c>
      <c r="C517" s="375" t="s">
        <v>4357</v>
      </c>
      <c r="D517" s="375" t="s">
        <v>4927</v>
      </c>
      <c r="E517" s="375" t="s">
        <v>4771</v>
      </c>
      <c r="F517" s="375" t="s">
        <v>5087</v>
      </c>
      <c r="G517" s="375" t="s">
        <v>425</v>
      </c>
      <c r="H517" s="375" t="s">
        <v>3465</v>
      </c>
      <c r="I517" s="375" t="s">
        <v>3330</v>
      </c>
      <c r="J517" s="375" t="s">
        <v>4362</v>
      </c>
      <c r="K517" s="375" t="s">
        <v>4363</v>
      </c>
      <c r="L517" s="375" t="s">
        <v>3332</v>
      </c>
      <c r="M517" s="376">
        <v>93619.38</v>
      </c>
      <c r="N517" s="376">
        <v>0</v>
      </c>
      <c r="O517" s="376">
        <v>0</v>
      </c>
      <c r="P517" s="376">
        <v>93619.38</v>
      </c>
      <c r="Q517" s="376">
        <v>0</v>
      </c>
      <c r="R517" s="376">
        <v>0</v>
      </c>
      <c r="S517" s="376">
        <v>0</v>
      </c>
      <c r="T517" s="376">
        <v>0</v>
      </c>
      <c r="U517" s="376">
        <v>0</v>
      </c>
      <c r="V517" s="376">
        <v>0</v>
      </c>
      <c r="W517" s="376">
        <v>0</v>
      </c>
      <c r="X517" s="376">
        <v>0</v>
      </c>
      <c r="Y517" s="376">
        <v>93619.38</v>
      </c>
      <c r="Z517" s="376">
        <v>95286.404999999999</v>
      </c>
      <c r="AA517" s="377">
        <v>1</v>
      </c>
      <c r="AB517" s="378">
        <v>0</v>
      </c>
      <c r="AC517" s="378">
        <v>0</v>
      </c>
      <c r="AD517" s="378">
        <v>95286.404999999999</v>
      </c>
      <c r="AE517" s="378">
        <v>0</v>
      </c>
      <c r="AF517" s="376">
        <v>0</v>
      </c>
      <c r="AG517" s="376">
        <v>0</v>
      </c>
      <c r="AH517" s="376"/>
      <c r="AI517" s="376">
        <v>0</v>
      </c>
      <c r="AJ517" s="376">
        <v>0</v>
      </c>
      <c r="AK517" s="376">
        <v>0</v>
      </c>
      <c r="AL517" s="381" t="s">
        <v>5088</v>
      </c>
    </row>
    <row r="518" spans="2:38">
      <c r="B518" s="374" t="s">
        <v>4356</v>
      </c>
      <c r="C518" s="375" t="s">
        <v>4357</v>
      </c>
      <c r="D518" s="375" t="s">
        <v>4927</v>
      </c>
      <c r="E518" s="375" t="s">
        <v>4771</v>
      </c>
      <c r="F518" s="375" t="s">
        <v>5089</v>
      </c>
      <c r="G518" s="375" t="s">
        <v>425</v>
      </c>
      <c r="H518" s="375" t="s">
        <v>3465</v>
      </c>
      <c r="I518" s="375" t="s">
        <v>3330</v>
      </c>
      <c r="J518" s="375" t="s">
        <v>4362</v>
      </c>
      <c r="K518" s="375" t="s">
        <v>4363</v>
      </c>
      <c r="L518" s="375" t="s">
        <v>3332</v>
      </c>
      <c r="M518" s="376">
        <v>17515.883999999998</v>
      </c>
      <c r="N518" s="376">
        <v>0</v>
      </c>
      <c r="O518" s="376">
        <v>0</v>
      </c>
      <c r="P518" s="376">
        <v>17515.883999999998</v>
      </c>
      <c r="Q518" s="376">
        <v>0</v>
      </c>
      <c r="R518" s="376">
        <v>0</v>
      </c>
      <c r="S518" s="376">
        <v>0</v>
      </c>
      <c r="T518" s="376">
        <v>0</v>
      </c>
      <c r="U518" s="376">
        <v>0</v>
      </c>
      <c r="V518" s="376">
        <v>0</v>
      </c>
      <c r="W518" s="376">
        <v>0</v>
      </c>
      <c r="X518" s="376">
        <v>0</v>
      </c>
      <c r="Y518" s="376">
        <v>17515.883999999998</v>
      </c>
      <c r="Z518" s="376">
        <v>17827.778999999999</v>
      </c>
      <c r="AA518" s="377">
        <v>1</v>
      </c>
      <c r="AB518" s="378">
        <v>0</v>
      </c>
      <c r="AC518" s="378">
        <v>0</v>
      </c>
      <c r="AD518" s="378">
        <v>17827.778999999999</v>
      </c>
      <c r="AE518" s="378">
        <v>0</v>
      </c>
      <c r="AF518" s="376">
        <v>0</v>
      </c>
      <c r="AG518" s="376">
        <v>0</v>
      </c>
      <c r="AH518" s="376"/>
      <c r="AI518" s="376">
        <v>0</v>
      </c>
      <c r="AJ518" s="376">
        <v>0</v>
      </c>
      <c r="AK518" s="376">
        <v>0</v>
      </c>
      <c r="AL518" s="381" t="s">
        <v>5090</v>
      </c>
    </row>
    <row r="519" spans="2:38">
      <c r="B519" s="374" t="s">
        <v>4356</v>
      </c>
      <c r="C519" s="375" t="s">
        <v>4357</v>
      </c>
      <c r="D519" s="375" t="s">
        <v>4927</v>
      </c>
      <c r="E519" s="375" t="s">
        <v>4771</v>
      </c>
      <c r="F519" s="375" t="s">
        <v>5091</v>
      </c>
      <c r="G519" s="375" t="s">
        <v>425</v>
      </c>
      <c r="H519" s="375" t="s">
        <v>3465</v>
      </c>
      <c r="I519" s="375" t="s">
        <v>3330</v>
      </c>
      <c r="J519" s="375" t="s">
        <v>4362</v>
      </c>
      <c r="K519" s="375" t="s">
        <v>4363</v>
      </c>
      <c r="L519" s="375" t="s">
        <v>3332</v>
      </c>
      <c r="M519" s="376">
        <v>102679.32</v>
      </c>
      <c r="N519" s="376">
        <v>0</v>
      </c>
      <c r="O519" s="376">
        <v>0</v>
      </c>
      <c r="P519" s="376">
        <v>102679.32</v>
      </c>
      <c r="Q519" s="376">
        <v>0</v>
      </c>
      <c r="R519" s="376">
        <v>0</v>
      </c>
      <c r="S519" s="376">
        <v>0</v>
      </c>
      <c r="T519" s="376">
        <v>0</v>
      </c>
      <c r="U519" s="376">
        <v>0</v>
      </c>
      <c r="V519" s="376">
        <v>0</v>
      </c>
      <c r="W519" s="376">
        <v>0</v>
      </c>
      <c r="X519" s="376">
        <v>0</v>
      </c>
      <c r="Y519" s="376">
        <v>102679.32</v>
      </c>
      <c r="Z519" s="376">
        <v>104507.67</v>
      </c>
      <c r="AA519" s="377">
        <v>1</v>
      </c>
      <c r="AB519" s="378">
        <v>0</v>
      </c>
      <c r="AC519" s="378">
        <v>0</v>
      </c>
      <c r="AD519" s="378">
        <v>104507.67</v>
      </c>
      <c r="AE519" s="378">
        <v>0</v>
      </c>
      <c r="AF519" s="376">
        <v>0</v>
      </c>
      <c r="AG519" s="376">
        <v>0</v>
      </c>
      <c r="AH519" s="376"/>
      <c r="AI519" s="376">
        <v>0</v>
      </c>
      <c r="AJ519" s="376">
        <v>0</v>
      </c>
      <c r="AK519" s="376">
        <v>0</v>
      </c>
      <c r="AL519" s="381" t="s">
        <v>5092</v>
      </c>
    </row>
    <row r="520" spans="2:38">
      <c r="B520" s="374" t="s">
        <v>4356</v>
      </c>
      <c r="C520" s="375" t="s">
        <v>4357</v>
      </c>
      <c r="D520" s="375" t="s">
        <v>4927</v>
      </c>
      <c r="E520" s="375" t="s">
        <v>4589</v>
      </c>
      <c r="F520" s="375" t="s">
        <v>5093</v>
      </c>
      <c r="G520" s="375" t="s">
        <v>425</v>
      </c>
      <c r="H520" s="375" t="s">
        <v>3465</v>
      </c>
      <c r="I520" s="375" t="s">
        <v>3330</v>
      </c>
      <c r="J520" s="375" t="s">
        <v>4362</v>
      </c>
      <c r="K520" s="375" t="s">
        <v>4363</v>
      </c>
      <c r="L520" s="375" t="s">
        <v>3332</v>
      </c>
      <c r="M520" s="376">
        <v>88447.99</v>
      </c>
      <c r="N520" s="376">
        <v>0</v>
      </c>
      <c r="O520" s="376">
        <v>0</v>
      </c>
      <c r="P520" s="376">
        <v>88447.99</v>
      </c>
      <c r="Q520" s="376">
        <v>0</v>
      </c>
      <c r="R520" s="376">
        <v>0</v>
      </c>
      <c r="S520" s="376">
        <v>0</v>
      </c>
      <c r="T520" s="376">
        <v>0</v>
      </c>
      <c r="U520" s="376">
        <v>0</v>
      </c>
      <c r="V520" s="376">
        <v>0</v>
      </c>
      <c r="W520" s="376">
        <v>0</v>
      </c>
      <c r="X520" s="376">
        <v>0</v>
      </c>
      <c r="Y520" s="376">
        <v>88447.99</v>
      </c>
      <c r="Z520" s="376">
        <v>88114.31</v>
      </c>
      <c r="AA520" s="377">
        <v>1</v>
      </c>
      <c r="AB520" s="378">
        <v>0</v>
      </c>
      <c r="AC520" s="378">
        <v>0</v>
      </c>
      <c r="AD520" s="378">
        <v>88114.31</v>
      </c>
      <c r="AE520" s="378">
        <v>0</v>
      </c>
      <c r="AF520" s="376">
        <v>0</v>
      </c>
      <c r="AG520" s="376">
        <v>0</v>
      </c>
      <c r="AH520" s="376"/>
      <c r="AI520" s="376">
        <v>0</v>
      </c>
      <c r="AJ520" s="376">
        <v>0</v>
      </c>
      <c r="AK520" s="376">
        <v>0</v>
      </c>
      <c r="AL520" s="381" t="s">
        <v>5094</v>
      </c>
    </row>
    <row r="521" spans="2:38">
      <c r="B521" s="374" t="s">
        <v>4356</v>
      </c>
      <c r="C521" s="375" t="s">
        <v>4357</v>
      </c>
      <c r="D521" s="375" t="s">
        <v>4927</v>
      </c>
      <c r="E521" s="375" t="s">
        <v>4475</v>
      </c>
      <c r="F521" s="375" t="s">
        <v>5095</v>
      </c>
      <c r="G521" s="375" t="s">
        <v>425</v>
      </c>
      <c r="H521" s="375" t="s">
        <v>3465</v>
      </c>
      <c r="I521" s="375" t="s">
        <v>3330</v>
      </c>
      <c r="J521" s="375" t="s">
        <v>4362</v>
      </c>
      <c r="K521" s="375" t="s">
        <v>4363</v>
      </c>
      <c r="L521" s="375" t="s">
        <v>3332</v>
      </c>
      <c r="M521" s="376">
        <v>15828.993</v>
      </c>
      <c r="N521" s="376">
        <v>0</v>
      </c>
      <c r="O521" s="376">
        <v>0</v>
      </c>
      <c r="P521" s="376">
        <v>15828.993</v>
      </c>
      <c r="Q521" s="376">
        <v>0</v>
      </c>
      <c r="R521" s="376">
        <v>0</v>
      </c>
      <c r="S521" s="376">
        <v>0</v>
      </c>
      <c r="T521" s="376">
        <v>0</v>
      </c>
      <c r="U521" s="376">
        <v>0</v>
      </c>
      <c r="V521" s="376">
        <v>0</v>
      </c>
      <c r="W521" s="376">
        <v>0</v>
      </c>
      <c r="X521" s="376">
        <v>0</v>
      </c>
      <c r="Y521" s="376">
        <v>15828.993</v>
      </c>
      <c r="Z521" s="376">
        <v>16188.442999999999</v>
      </c>
      <c r="AA521" s="377">
        <v>1</v>
      </c>
      <c r="AB521" s="378">
        <v>0</v>
      </c>
      <c r="AC521" s="378">
        <v>0</v>
      </c>
      <c r="AD521" s="378">
        <v>16188.442999999999</v>
      </c>
      <c r="AE521" s="378">
        <v>0</v>
      </c>
      <c r="AF521" s="376">
        <v>0</v>
      </c>
      <c r="AG521" s="376">
        <v>0</v>
      </c>
      <c r="AH521" s="376"/>
      <c r="AI521" s="376">
        <v>0</v>
      </c>
      <c r="AJ521" s="376">
        <v>0</v>
      </c>
      <c r="AK521" s="376">
        <v>0</v>
      </c>
      <c r="AL521" s="381" t="s">
        <v>5096</v>
      </c>
    </row>
    <row r="522" spans="2:38">
      <c r="B522" s="374" t="s">
        <v>4356</v>
      </c>
      <c r="C522" s="375" t="s">
        <v>4357</v>
      </c>
      <c r="D522" s="375" t="s">
        <v>4927</v>
      </c>
      <c r="E522" s="375" t="s">
        <v>4589</v>
      </c>
      <c r="F522" s="375" t="s">
        <v>5097</v>
      </c>
      <c r="G522" s="375" t="s">
        <v>425</v>
      </c>
      <c r="H522" s="375" t="s">
        <v>3465</v>
      </c>
      <c r="I522" s="375" t="s">
        <v>3330</v>
      </c>
      <c r="J522" s="375" t="s">
        <v>4362</v>
      </c>
      <c r="K522" s="375" t="s">
        <v>4363</v>
      </c>
      <c r="L522" s="375" t="s">
        <v>3332</v>
      </c>
      <c r="M522" s="376">
        <v>17483.904999999999</v>
      </c>
      <c r="N522" s="376">
        <v>0</v>
      </c>
      <c r="O522" s="376">
        <v>0</v>
      </c>
      <c r="P522" s="376">
        <v>17483.904999999999</v>
      </c>
      <c r="Q522" s="376">
        <v>0</v>
      </c>
      <c r="R522" s="376">
        <v>0</v>
      </c>
      <c r="S522" s="376">
        <v>0</v>
      </c>
      <c r="T522" s="376">
        <v>0</v>
      </c>
      <c r="U522" s="376">
        <v>0</v>
      </c>
      <c r="V522" s="376">
        <v>0</v>
      </c>
      <c r="W522" s="376">
        <v>0</v>
      </c>
      <c r="X522" s="376">
        <v>0</v>
      </c>
      <c r="Y522" s="376">
        <v>17483.904999999999</v>
      </c>
      <c r="Z522" s="376">
        <v>17417.945</v>
      </c>
      <c r="AA522" s="377">
        <v>1</v>
      </c>
      <c r="AB522" s="378">
        <v>0</v>
      </c>
      <c r="AC522" s="378">
        <v>0</v>
      </c>
      <c r="AD522" s="378">
        <v>17417.945</v>
      </c>
      <c r="AE522" s="378">
        <v>0</v>
      </c>
      <c r="AF522" s="376">
        <v>0</v>
      </c>
      <c r="AG522" s="376">
        <v>0</v>
      </c>
      <c r="AH522" s="376"/>
      <c r="AI522" s="376">
        <v>0</v>
      </c>
      <c r="AJ522" s="376">
        <v>0</v>
      </c>
      <c r="AK522" s="376">
        <v>0</v>
      </c>
      <c r="AL522" s="381" t="s">
        <v>5098</v>
      </c>
    </row>
    <row r="523" spans="2:38">
      <c r="B523" s="374" t="s">
        <v>4356</v>
      </c>
      <c r="C523" s="375" t="s">
        <v>4357</v>
      </c>
      <c r="D523" s="375" t="s">
        <v>4927</v>
      </c>
      <c r="E523" s="375" t="s">
        <v>4771</v>
      </c>
      <c r="F523" s="375" t="s">
        <v>5099</v>
      </c>
      <c r="G523" s="375" t="s">
        <v>425</v>
      </c>
      <c r="H523" s="375" t="s">
        <v>3465</v>
      </c>
      <c r="I523" s="375" t="s">
        <v>3330</v>
      </c>
      <c r="J523" s="375" t="s">
        <v>4362</v>
      </c>
      <c r="K523" s="375" t="s">
        <v>4363</v>
      </c>
      <c r="L523" s="375" t="s">
        <v>3332</v>
      </c>
      <c r="M523" s="376">
        <v>7046.62</v>
      </c>
      <c r="N523" s="376">
        <v>0</v>
      </c>
      <c r="O523" s="376">
        <v>0</v>
      </c>
      <c r="P523" s="376">
        <v>7046.62</v>
      </c>
      <c r="Q523" s="376">
        <v>0</v>
      </c>
      <c r="R523" s="376">
        <v>0</v>
      </c>
      <c r="S523" s="376">
        <v>0</v>
      </c>
      <c r="T523" s="376">
        <v>0</v>
      </c>
      <c r="U523" s="376">
        <v>0</v>
      </c>
      <c r="V523" s="376">
        <v>0</v>
      </c>
      <c r="W523" s="376">
        <v>0</v>
      </c>
      <c r="X523" s="376">
        <v>0</v>
      </c>
      <c r="Y523" s="376">
        <v>7046.62</v>
      </c>
      <c r="Z523" s="376">
        <v>7172.0950000000003</v>
      </c>
      <c r="AA523" s="377">
        <v>1</v>
      </c>
      <c r="AB523" s="378">
        <v>0</v>
      </c>
      <c r="AC523" s="378">
        <v>0</v>
      </c>
      <c r="AD523" s="378">
        <v>7172.0950000000003</v>
      </c>
      <c r="AE523" s="378">
        <v>0</v>
      </c>
      <c r="AF523" s="376">
        <v>0</v>
      </c>
      <c r="AG523" s="376">
        <v>0</v>
      </c>
      <c r="AH523" s="376"/>
      <c r="AI523" s="376">
        <v>0</v>
      </c>
      <c r="AJ523" s="376">
        <v>0</v>
      </c>
      <c r="AK523" s="376">
        <v>0</v>
      </c>
      <c r="AL523" s="381" t="s">
        <v>5100</v>
      </c>
    </row>
    <row r="524" spans="2:38">
      <c r="B524" s="374" t="s">
        <v>4356</v>
      </c>
      <c r="C524" s="375" t="s">
        <v>4357</v>
      </c>
      <c r="D524" s="375" t="s">
        <v>4927</v>
      </c>
      <c r="E524" s="375" t="s">
        <v>4532</v>
      </c>
      <c r="F524" s="375" t="s">
        <v>5101</v>
      </c>
      <c r="G524" s="375" t="s">
        <v>425</v>
      </c>
      <c r="H524" s="375" t="s">
        <v>3465</v>
      </c>
      <c r="I524" s="375" t="s">
        <v>3330</v>
      </c>
      <c r="J524" s="375" t="s">
        <v>4362</v>
      </c>
      <c r="K524" s="375" t="s">
        <v>4363</v>
      </c>
      <c r="L524" s="375" t="s">
        <v>3332</v>
      </c>
      <c r="M524" s="376">
        <v>13175.174999999999</v>
      </c>
      <c r="N524" s="376">
        <v>0</v>
      </c>
      <c r="O524" s="376">
        <v>0</v>
      </c>
      <c r="P524" s="376">
        <v>13175.174999999999</v>
      </c>
      <c r="Q524" s="376">
        <v>0</v>
      </c>
      <c r="R524" s="376">
        <v>0</v>
      </c>
      <c r="S524" s="376">
        <v>0</v>
      </c>
      <c r="T524" s="376">
        <v>0</v>
      </c>
      <c r="U524" s="376">
        <v>0</v>
      </c>
      <c r="V524" s="376">
        <v>0</v>
      </c>
      <c r="W524" s="376">
        <v>0</v>
      </c>
      <c r="X524" s="376">
        <v>0</v>
      </c>
      <c r="Y524" s="376">
        <v>13175.174999999999</v>
      </c>
      <c r="Z524" s="376">
        <v>13319.605</v>
      </c>
      <c r="AA524" s="377">
        <v>1</v>
      </c>
      <c r="AB524" s="378">
        <v>0</v>
      </c>
      <c r="AC524" s="378">
        <v>0</v>
      </c>
      <c r="AD524" s="378">
        <v>13319.605</v>
      </c>
      <c r="AE524" s="378">
        <v>0</v>
      </c>
      <c r="AF524" s="376">
        <v>0</v>
      </c>
      <c r="AG524" s="376">
        <v>0</v>
      </c>
      <c r="AH524" s="376"/>
      <c r="AI524" s="376">
        <v>0</v>
      </c>
      <c r="AJ524" s="376">
        <v>0</v>
      </c>
      <c r="AK524" s="376">
        <v>0</v>
      </c>
      <c r="AL524" s="381" t="s">
        <v>5102</v>
      </c>
    </row>
    <row r="525" spans="2:38">
      <c r="B525" s="374" t="s">
        <v>4356</v>
      </c>
      <c r="C525" s="375" t="s">
        <v>4357</v>
      </c>
      <c r="D525" s="375" t="s">
        <v>4927</v>
      </c>
      <c r="E525" s="375" t="s">
        <v>4589</v>
      </c>
      <c r="F525" s="375" t="s">
        <v>1700</v>
      </c>
      <c r="G525" s="375" t="s">
        <v>425</v>
      </c>
      <c r="H525" s="375" t="s">
        <v>3465</v>
      </c>
      <c r="I525" s="375" t="s">
        <v>3330</v>
      </c>
      <c r="J525" s="375" t="s">
        <v>4362</v>
      </c>
      <c r="K525" s="375" t="s">
        <v>4363</v>
      </c>
      <c r="L525" s="375" t="s">
        <v>3332</v>
      </c>
      <c r="M525" s="376">
        <v>108811.59699999999</v>
      </c>
      <c r="N525" s="376">
        <v>0</v>
      </c>
      <c r="O525" s="376">
        <v>0</v>
      </c>
      <c r="P525" s="376">
        <v>108811.59699999999</v>
      </c>
      <c r="Q525" s="376">
        <v>0</v>
      </c>
      <c r="R525" s="376">
        <v>0</v>
      </c>
      <c r="S525" s="376">
        <v>0</v>
      </c>
      <c r="T525" s="376">
        <v>0</v>
      </c>
      <c r="U525" s="376">
        <v>0</v>
      </c>
      <c r="V525" s="376">
        <v>0</v>
      </c>
      <c r="W525" s="376">
        <v>0</v>
      </c>
      <c r="X525" s="376">
        <v>0</v>
      </c>
      <c r="Y525" s="376">
        <v>108811.59699999999</v>
      </c>
      <c r="Z525" s="376">
        <v>108401.09299999999</v>
      </c>
      <c r="AA525" s="377">
        <v>1</v>
      </c>
      <c r="AB525" s="378">
        <v>0</v>
      </c>
      <c r="AC525" s="378">
        <v>0</v>
      </c>
      <c r="AD525" s="378">
        <v>108401.09299999999</v>
      </c>
      <c r="AE525" s="378">
        <v>0</v>
      </c>
      <c r="AF525" s="376">
        <v>0</v>
      </c>
      <c r="AG525" s="376">
        <v>0</v>
      </c>
      <c r="AH525" s="376"/>
      <c r="AI525" s="376">
        <v>0</v>
      </c>
      <c r="AJ525" s="376">
        <v>0</v>
      </c>
      <c r="AK525" s="376">
        <v>0</v>
      </c>
      <c r="AL525" s="381" t="s">
        <v>5103</v>
      </c>
    </row>
    <row r="526" spans="2:38">
      <c r="B526" s="374" t="s">
        <v>4356</v>
      </c>
      <c r="C526" s="375" t="s">
        <v>4357</v>
      </c>
      <c r="D526" s="375" t="s">
        <v>4927</v>
      </c>
      <c r="E526" s="375" t="s">
        <v>4475</v>
      </c>
      <c r="F526" s="375" t="s">
        <v>5104</v>
      </c>
      <c r="G526" s="375" t="s">
        <v>425</v>
      </c>
      <c r="H526" s="375" t="s">
        <v>3465</v>
      </c>
      <c r="I526" s="375" t="s">
        <v>3330</v>
      </c>
      <c r="J526" s="375" t="s">
        <v>4362</v>
      </c>
      <c r="K526" s="375" t="s">
        <v>4363</v>
      </c>
      <c r="L526" s="375" t="s">
        <v>3332</v>
      </c>
      <c r="M526" s="376">
        <v>73133.955000000002</v>
      </c>
      <c r="N526" s="376">
        <v>0</v>
      </c>
      <c r="O526" s="376">
        <v>0</v>
      </c>
      <c r="P526" s="376">
        <v>73133.955000000002</v>
      </c>
      <c r="Q526" s="376">
        <v>0</v>
      </c>
      <c r="R526" s="376">
        <v>0</v>
      </c>
      <c r="S526" s="376">
        <v>0</v>
      </c>
      <c r="T526" s="376">
        <v>0</v>
      </c>
      <c r="U526" s="376">
        <v>0</v>
      </c>
      <c r="V526" s="376">
        <v>0</v>
      </c>
      <c r="W526" s="376">
        <v>0</v>
      </c>
      <c r="X526" s="376">
        <v>0</v>
      </c>
      <c r="Y526" s="376">
        <v>73133.955000000002</v>
      </c>
      <c r="Z526" s="376">
        <v>74794.705000000002</v>
      </c>
      <c r="AA526" s="377">
        <v>1</v>
      </c>
      <c r="AB526" s="378">
        <v>0</v>
      </c>
      <c r="AC526" s="378">
        <v>0</v>
      </c>
      <c r="AD526" s="378">
        <v>74794.705000000002</v>
      </c>
      <c r="AE526" s="378">
        <v>0</v>
      </c>
      <c r="AF526" s="376">
        <v>0</v>
      </c>
      <c r="AG526" s="376">
        <v>0</v>
      </c>
      <c r="AH526" s="376"/>
      <c r="AI526" s="376">
        <v>0</v>
      </c>
      <c r="AJ526" s="376">
        <v>0</v>
      </c>
      <c r="AK526" s="376">
        <v>0</v>
      </c>
      <c r="AL526" s="381" t="s">
        <v>5105</v>
      </c>
    </row>
    <row r="527" spans="2:38">
      <c r="B527" s="374" t="s">
        <v>4396</v>
      </c>
      <c r="C527" s="375" t="s">
        <v>5106</v>
      </c>
      <c r="D527" s="375" t="s">
        <v>4927</v>
      </c>
      <c r="E527" s="375" t="s">
        <v>4399</v>
      </c>
      <c r="F527" s="375" t="s">
        <v>5107</v>
      </c>
      <c r="G527" s="375" t="s">
        <v>4401</v>
      </c>
      <c r="H527" s="375" t="s">
        <v>4401</v>
      </c>
      <c r="I527" s="375"/>
      <c r="J527" s="375"/>
      <c r="K527" s="375"/>
      <c r="L527" s="375"/>
      <c r="M527" s="376">
        <v>14754.023999999999</v>
      </c>
      <c r="N527" s="376">
        <v>0</v>
      </c>
      <c r="O527" s="376">
        <v>0</v>
      </c>
      <c r="P527" s="376">
        <v>0</v>
      </c>
      <c r="Q527" s="376">
        <v>0</v>
      </c>
      <c r="R527" s="376">
        <v>0</v>
      </c>
      <c r="S527" s="376">
        <v>14754.023999999999</v>
      </c>
      <c r="T527" s="376">
        <v>0</v>
      </c>
      <c r="U527" s="376">
        <v>0</v>
      </c>
      <c r="V527" s="376">
        <v>0</v>
      </c>
      <c r="W527" s="376">
        <v>0</v>
      </c>
      <c r="X527" s="376">
        <v>0</v>
      </c>
      <c r="Y527" s="376">
        <v>14754.023999999999</v>
      </c>
      <c r="Z527" s="376">
        <v>14754.023999999999</v>
      </c>
      <c r="AA527" s="377">
        <v>1</v>
      </c>
      <c r="AB527" s="378">
        <v>0</v>
      </c>
      <c r="AC527" s="378">
        <v>0</v>
      </c>
      <c r="AD527" s="378">
        <v>0</v>
      </c>
      <c r="AE527" s="378">
        <v>0</v>
      </c>
      <c r="AF527" s="376">
        <v>0</v>
      </c>
      <c r="AG527" s="376">
        <v>0</v>
      </c>
      <c r="AH527" s="376">
        <v>0</v>
      </c>
      <c r="AI527" s="376">
        <v>0</v>
      </c>
      <c r="AJ527" s="376">
        <v>0</v>
      </c>
      <c r="AK527" s="376">
        <v>0</v>
      </c>
      <c r="AL527" s="381"/>
    </row>
    <row r="528" spans="2:38">
      <c r="B528" s="374" t="s">
        <v>4356</v>
      </c>
      <c r="C528" s="375" t="s">
        <v>4357</v>
      </c>
      <c r="D528" s="375" t="s">
        <v>4927</v>
      </c>
      <c r="E528" s="375" t="s">
        <v>4771</v>
      </c>
      <c r="F528" s="375" t="s">
        <v>5108</v>
      </c>
      <c r="G528" s="375" t="s">
        <v>425</v>
      </c>
      <c r="H528" s="375" t="s">
        <v>3465</v>
      </c>
      <c r="I528" s="375" t="s">
        <v>3330</v>
      </c>
      <c r="J528" s="375" t="s">
        <v>4362</v>
      </c>
      <c r="K528" s="375" t="s">
        <v>4363</v>
      </c>
      <c r="L528" s="375" t="s">
        <v>3332</v>
      </c>
      <c r="M528" s="376">
        <v>16509.223999999998</v>
      </c>
      <c r="N528" s="376">
        <v>0</v>
      </c>
      <c r="O528" s="376">
        <v>0</v>
      </c>
      <c r="P528" s="376">
        <v>16509.223999999998</v>
      </c>
      <c r="Q528" s="376">
        <v>0</v>
      </c>
      <c r="R528" s="376">
        <v>0</v>
      </c>
      <c r="S528" s="376">
        <v>0</v>
      </c>
      <c r="T528" s="376">
        <v>0</v>
      </c>
      <c r="U528" s="376">
        <v>0</v>
      </c>
      <c r="V528" s="376">
        <v>0</v>
      </c>
      <c r="W528" s="376">
        <v>0</v>
      </c>
      <c r="X528" s="376">
        <v>0</v>
      </c>
      <c r="Y528" s="376">
        <v>16509.223999999998</v>
      </c>
      <c r="Z528" s="376">
        <v>16803.194</v>
      </c>
      <c r="AA528" s="377">
        <v>1</v>
      </c>
      <c r="AB528" s="378">
        <v>0</v>
      </c>
      <c r="AC528" s="378">
        <v>0</v>
      </c>
      <c r="AD528" s="378">
        <v>16803.194</v>
      </c>
      <c r="AE528" s="378">
        <v>0</v>
      </c>
      <c r="AF528" s="376">
        <v>0</v>
      </c>
      <c r="AG528" s="376">
        <v>0</v>
      </c>
      <c r="AH528" s="376"/>
      <c r="AI528" s="376">
        <v>0</v>
      </c>
      <c r="AJ528" s="376">
        <v>0</v>
      </c>
      <c r="AK528" s="376">
        <v>0</v>
      </c>
      <c r="AL528" s="381" t="s">
        <v>5109</v>
      </c>
    </row>
    <row r="529" spans="2:38">
      <c r="B529" s="374" t="s">
        <v>4356</v>
      </c>
      <c r="C529" s="375" t="s">
        <v>4357</v>
      </c>
      <c r="D529" s="375" t="s">
        <v>4927</v>
      </c>
      <c r="E529" s="375" t="s">
        <v>4771</v>
      </c>
      <c r="F529" s="375" t="s">
        <v>5110</v>
      </c>
      <c r="G529" s="375" t="s">
        <v>425</v>
      </c>
      <c r="H529" s="375" t="s">
        <v>3465</v>
      </c>
      <c r="I529" s="375" t="s">
        <v>3330</v>
      </c>
      <c r="J529" s="375" t="s">
        <v>4362</v>
      </c>
      <c r="K529" s="375" t="s">
        <v>4363</v>
      </c>
      <c r="L529" s="375" t="s">
        <v>3332</v>
      </c>
      <c r="M529" s="376">
        <v>37246.42</v>
      </c>
      <c r="N529" s="376">
        <v>0</v>
      </c>
      <c r="O529" s="376">
        <v>0</v>
      </c>
      <c r="P529" s="376">
        <v>37246.42</v>
      </c>
      <c r="Q529" s="376">
        <v>0</v>
      </c>
      <c r="R529" s="376">
        <v>0</v>
      </c>
      <c r="S529" s="376">
        <v>0</v>
      </c>
      <c r="T529" s="376">
        <v>0</v>
      </c>
      <c r="U529" s="376">
        <v>0</v>
      </c>
      <c r="V529" s="376">
        <v>0</v>
      </c>
      <c r="W529" s="376">
        <v>0</v>
      </c>
      <c r="X529" s="376">
        <v>0</v>
      </c>
      <c r="Y529" s="376">
        <v>37246.42</v>
      </c>
      <c r="Z529" s="376">
        <v>37909.644999999997</v>
      </c>
      <c r="AA529" s="377">
        <v>1</v>
      </c>
      <c r="AB529" s="378">
        <v>0</v>
      </c>
      <c r="AC529" s="378">
        <v>0</v>
      </c>
      <c r="AD529" s="378">
        <v>37909.644999999997</v>
      </c>
      <c r="AE529" s="378">
        <v>0</v>
      </c>
      <c r="AF529" s="376">
        <v>0</v>
      </c>
      <c r="AG529" s="376">
        <v>0</v>
      </c>
      <c r="AH529" s="376"/>
      <c r="AI529" s="376">
        <v>0</v>
      </c>
      <c r="AJ529" s="376">
        <v>0</v>
      </c>
      <c r="AK529" s="376">
        <v>0</v>
      </c>
      <c r="AL529" s="381" t="s">
        <v>5111</v>
      </c>
    </row>
    <row r="530" spans="2:38">
      <c r="B530" s="374" t="s">
        <v>4356</v>
      </c>
      <c r="C530" s="375" t="s">
        <v>4357</v>
      </c>
      <c r="D530" s="375" t="s">
        <v>4927</v>
      </c>
      <c r="E530" s="375" t="s">
        <v>4465</v>
      </c>
      <c r="F530" s="375" t="s">
        <v>5112</v>
      </c>
      <c r="G530" s="375" t="s">
        <v>1862</v>
      </c>
      <c r="H530" s="375" t="s">
        <v>3429</v>
      </c>
      <c r="I530" s="375" t="s">
        <v>3330</v>
      </c>
      <c r="J530" s="375" t="s">
        <v>4362</v>
      </c>
      <c r="K530" s="375" t="s">
        <v>4363</v>
      </c>
      <c r="L530" s="375" t="s">
        <v>3332</v>
      </c>
      <c r="M530" s="376">
        <v>13357.92</v>
      </c>
      <c r="N530" s="376">
        <v>0</v>
      </c>
      <c r="O530" s="376">
        <v>0</v>
      </c>
      <c r="P530" s="376">
        <v>13357.92</v>
      </c>
      <c r="Q530" s="376">
        <v>0</v>
      </c>
      <c r="R530" s="376">
        <v>0</v>
      </c>
      <c r="S530" s="376">
        <v>0</v>
      </c>
      <c r="T530" s="376">
        <v>0</v>
      </c>
      <c r="U530" s="376">
        <v>0</v>
      </c>
      <c r="V530" s="376">
        <v>0</v>
      </c>
      <c r="W530" s="376">
        <v>0</v>
      </c>
      <c r="X530" s="376">
        <v>0</v>
      </c>
      <c r="Y530" s="376">
        <v>13357.92</v>
      </c>
      <c r="Z530" s="376">
        <v>13934.356</v>
      </c>
      <c r="AA530" s="377">
        <v>1</v>
      </c>
      <c r="AB530" s="378">
        <v>0</v>
      </c>
      <c r="AC530" s="378">
        <v>0</v>
      </c>
      <c r="AD530" s="378">
        <v>13934.356</v>
      </c>
      <c r="AE530" s="378">
        <v>0</v>
      </c>
      <c r="AF530" s="376">
        <v>0</v>
      </c>
      <c r="AG530" s="376">
        <v>0</v>
      </c>
      <c r="AH530" s="376"/>
      <c r="AI530" s="376">
        <v>0</v>
      </c>
      <c r="AJ530" s="376">
        <v>0</v>
      </c>
      <c r="AK530" s="376">
        <v>0</v>
      </c>
      <c r="AL530" s="381" t="s">
        <v>5113</v>
      </c>
    </row>
    <row r="531" spans="2:38">
      <c r="B531" s="374" t="s">
        <v>4356</v>
      </c>
      <c r="C531" s="375" t="s">
        <v>4357</v>
      </c>
      <c r="D531" s="375" t="s">
        <v>4927</v>
      </c>
      <c r="E531" s="375" t="s">
        <v>4465</v>
      </c>
      <c r="F531" s="375" t="s">
        <v>5114</v>
      </c>
      <c r="G531" s="375" t="s">
        <v>1862</v>
      </c>
      <c r="H531" s="375" t="s">
        <v>3429</v>
      </c>
      <c r="I531" s="375" t="s">
        <v>3330</v>
      </c>
      <c r="J531" s="375" t="s">
        <v>4362</v>
      </c>
      <c r="K531" s="375" t="s">
        <v>4363</v>
      </c>
      <c r="L531" s="375" t="s">
        <v>3332</v>
      </c>
      <c r="M531" s="376">
        <v>35359.199999999997</v>
      </c>
      <c r="N531" s="376">
        <v>0</v>
      </c>
      <c r="O531" s="376">
        <v>0</v>
      </c>
      <c r="P531" s="376">
        <v>35359.199999999997</v>
      </c>
      <c r="Q531" s="376">
        <v>0</v>
      </c>
      <c r="R531" s="376">
        <v>0</v>
      </c>
      <c r="S531" s="376">
        <v>0</v>
      </c>
      <c r="T531" s="376">
        <v>0</v>
      </c>
      <c r="U531" s="376">
        <v>0</v>
      </c>
      <c r="V531" s="376">
        <v>0</v>
      </c>
      <c r="W531" s="376">
        <v>0</v>
      </c>
      <c r="X531" s="376">
        <v>0</v>
      </c>
      <c r="Y531" s="376">
        <v>35359.199999999997</v>
      </c>
      <c r="Z531" s="376">
        <v>36885.06</v>
      </c>
      <c r="AA531" s="377">
        <v>1</v>
      </c>
      <c r="AB531" s="378">
        <v>0</v>
      </c>
      <c r="AC531" s="378">
        <v>0</v>
      </c>
      <c r="AD531" s="378">
        <v>36885.06</v>
      </c>
      <c r="AE531" s="378">
        <v>0</v>
      </c>
      <c r="AF531" s="376">
        <v>0</v>
      </c>
      <c r="AG531" s="376">
        <v>0</v>
      </c>
      <c r="AH531" s="376"/>
      <c r="AI531" s="376">
        <v>0</v>
      </c>
      <c r="AJ531" s="376">
        <v>0</v>
      </c>
      <c r="AK531" s="376">
        <v>0</v>
      </c>
      <c r="AL531" s="381" t="s">
        <v>5115</v>
      </c>
    </row>
    <row r="532" spans="2:38">
      <c r="B532" s="374" t="s">
        <v>4356</v>
      </c>
      <c r="C532" s="375" t="s">
        <v>4357</v>
      </c>
      <c r="D532" s="375" t="s">
        <v>4927</v>
      </c>
      <c r="E532" s="375" t="s">
        <v>4412</v>
      </c>
      <c r="F532" s="375" t="s">
        <v>5116</v>
      </c>
      <c r="G532" s="375" t="s">
        <v>1862</v>
      </c>
      <c r="H532" s="375" t="s">
        <v>3429</v>
      </c>
      <c r="I532" s="375" t="s">
        <v>3330</v>
      </c>
      <c r="J532" s="375" t="s">
        <v>4362</v>
      </c>
      <c r="K532" s="375" t="s">
        <v>4363</v>
      </c>
      <c r="L532" s="375" t="s">
        <v>3332</v>
      </c>
      <c r="M532" s="376">
        <v>31073.228999999999</v>
      </c>
      <c r="N532" s="376">
        <v>0</v>
      </c>
      <c r="O532" s="376">
        <v>0</v>
      </c>
      <c r="P532" s="376">
        <v>31073.228999999999</v>
      </c>
      <c r="Q532" s="376">
        <v>0</v>
      </c>
      <c r="R532" s="376">
        <v>0</v>
      </c>
      <c r="S532" s="376">
        <v>0</v>
      </c>
      <c r="T532" s="376">
        <v>0</v>
      </c>
      <c r="U532" s="376">
        <v>0</v>
      </c>
      <c r="V532" s="376">
        <v>0</v>
      </c>
      <c r="W532" s="376">
        <v>0</v>
      </c>
      <c r="X532" s="376">
        <v>0</v>
      </c>
      <c r="Y532" s="376">
        <v>31073.228999999999</v>
      </c>
      <c r="Z532" s="376">
        <v>31352.300999999999</v>
      </c>
      <c r="AA532" s="377">
        <v>1</v>
      </c>
      <c r="AB532" s="378">
        <v>0</v>
      </c>
      <c r="AC532" s="378">
        <v>0</v>
      </c>
      <c r="AD532" s="378">
        <v>31352.300999999999</v>
      </c>
      <c r="AE532" s="378">
        <v>0</v>
      </c>
      <c r="AF532" s="376">
        <v>0</v>
      </c>
      <c r="AG532" s="376">
        <v>0</v>
      </c>
      <c r="AH532" s="376"/>
      <c r="AI532" s="376">
        <v>0</v>
      </c>
      <c r="AJ532" s="376">
        <v>0</v>
      </c>
      <c r="AK532" s="376">
        <v>0</v>
      </c>
      <c r="AL532" s="381" t="s">
        <v>5117</v>
      </c>
    </row>
    <row r="533" spans="2:38">
      <c r="B533" s="374" t="s">
        <v>4356</v>
      </c>
      <c r="C533" s="375" t="s">
        <v>4357</v>
      </c>
      <c r="D533" s="375" t="s">
        <v>4927</v>
      </c>
      <c r="E533" s="375" t="s">
        <v>4412</v>
      </c>
      <c r="F533" s="375" t="s">
        <v>5118</v>
      </c>
      <c r="G533" s="375" t="s">
        <v>1862</v>
      </c>
      <c r="H533" s="375" t="s">
        <v>3429</v>
      </c>
      <c r="I533" s="375" t="s">
        <v>3330</v>
      </c>
      <c r="J533" s="375" t="s">
        <v>4362</v>
      </c>
      <c r="K533" s="375" t="s">
        <v>4363</v>
      </c>
      <c r="L533" s="375" t="s">
        <v>3332</v>
      </c>
      <c r="M533" s="376">
        <v>62958.83</v>
      </c>
      <c r="N533" s="376">
        <v>0</v>
      </c>
      <c r="O533" s="376">
        <v>0</v>
      </c>
      <c r="P533" s="376">
        <v>62958.83</v>
      </c>
      <c r="Q533" s="376">
        <v>0</v>
      </c>
      <c r="R533" s="376">
        <v>0</v>
      </c>
      <c r="S533" s="376">
        <v>0</v>
      </c>
      <c r="T533" s="376">
        <v>0</v>
      </c>
      <c r="U533" s="376">
        <v>0</v>
      </c>
      <c r="V533" s="376">
        <v>0</v>
      </c>
      <c r="W533" s="376">
        <v>0</v>
      </c>
      <c r="X533" s="376">
        <v>0</v>
      </c>
      <c r="Y533" s="376">
        <v>62958.83</v>
      </c>
      <c r="Z533" s="376">
        <v>63524.27</v>
      </c>
      <c r="AA533" s="377">
        <v>1</v>
      </c>
      <c r="AB533" s="378">
        <v>0</v>
      </c>
      <c r="AC533" s="378">
        <v>0</v>
      </c>
      <c r="AD533" s="378">
        <v>63524.27</v>
      </c>
      <c r="AE533" s="378">
        <v>0</v>
      </c>
      <c r="AF533" s="376">
        <v>0</v>
      </c>
      <c r="AG533" s="376">
        <v>0</v>
      </c>
      <c r="AH533" s="376"/>
      <c r="AI533" s="376">
        <v>0</v>
      </c>
      <c r="AJ533" s="376">
        <v>0</v>
      </c>
      <c r="AK533" s="376">
        <v>0</v>
      </c>
      <c r="AL533" s="381" t="s">
        <v>5119</v>
      </c>
    </row>
    <row r="534" spans="2:38">
      <c r="B534" s="374" t="s">
        <v>4356</v>
      </c>
      <c r="C534" s="375" t="s">
        <v>4357</v>
      </c>
      <c r="D534" s="375" t="s">
        <v>4927</v>
      </c>
      <c r="E534" s="375" t="s">
        <v>4412</v>
      </c>
      <c r="F534" s="375" t="s">
        <v>5120</v>
      </c>
      <c r="G534" s="375" t="s">
        <v>1862</v>
      </c>
      <c r="H534" s="375" t="s">
        <v>3429</v>
      </c>
      <c r="I534" s="375" t="s">
        <v>3330</v>
      </c>
      <c r="J534" s="375" t="s">
        <v>4362</v>
      </c>
      <c r="K534" s="375" t="s">
        <v>4363</v>
      </c>
      <c r="L534" s="375" t="s">
        <v>3332</v>
      </c>
      <c r="M534" s="376">
        <v>6092.79</v>
      </c>
      <c r="N534" s="376">
        <v>0</v>
      </c>
      <c r="O534" s="376">
        <v>0</v>
      </c>
      <c r="P534" s="376">
        <v>6092.79</v>
      </c>
      <c r="Q534" s="376">
        <v>0</v>
      </c>
      <c r="R534" s="376">
        <v>0</v>
      </c>
      <c r="S534" s="376">
        <v>0</v>
      </c>
      <c r="T534" s="376">
        <v>0</v>
      </c>
      <c r="U534" s="376">
        <v>0</v>
      </c>
      <c r="V534" s="376">
        <v>0</v>
      </c>
      <c r="W534" s="376">
        <v>0</v>
      </c>
      <c r="X534" s="376">
        <v>0</v>
      </c>
      <c r="Y534" s="376">
        <v>6092.79</v>
      </c>
      <c r="Z534" s="376">
        <v>6147.51</v>
      </c>
      <c r="AA534" s="377">
        <v>1</v>
      </c>
      <c r="AB534" s="378">
        <v>0</v>
      </c>
      <c r="AC534" s="378">
        <v>0</v>
      </c>
      <c r="AD534" s="378">
        <v>6147.51</v>
      </c>
      <c r="AE534" s="378">
        <v>0</v>
      </c>
      <c r="AF534" s="376">
        <v>0</v>
      </c>
      <c r="AG534" s="376">
        <v>0</v>
      </c>
      <c r="AH534" s="376"/>
      <c r="AI534" s="376">
        <v>0</v>
      </c>
      <c r="AJ534" s="376">
        <v>0</v>
      </c>
      <c r="AK534" s="376">
        <v>0</v>
      </c>
      <c r="AL534" s="381" t="s">
        <v>5121</v>
      </c>
    </row>
    <row r="535" spans="2:38">
      <c r="B535" s="374" t="s">
        <v>4356</v>
      </c>
      <c r="C535" s="375" t="s">
        <v>4357</v>
      </c>
      <c r="D535" s="375" t="s">
        <v>4927</v>
      </c>
      <c r="E535" s="375" t="s">
        <v>4412</v>
      </c>
      <c r="F535" s="375" t="s">
        <v>5122</v>
      </c>
      <c r="G535" s="375" t="s">
        <v>1862</v>
      </c>
      <c r="H535" s="375" t="s">
        <v>3429</v>
      </c>
      <c r="I535" s="375" t="s">
        <v>3330</v>
      </c>
      <c r="J535" s="375" t="s">
        <v>4362</v>
      </c>
      <c r="K535" s="375" t="s">
        <v>4363</v>
      </c>
      <c r="L535" s="375" t="s">
        <v>3332</v>
      </c>
      <c r="M535" s="376">
        <v>13810.324000000001</v>
      </c>
      <c r="N535" s="376">
        <v>0</v>
      </c>
      <c r="O535" s="376">
        <v>0</v>
      </c>
      <c r="P535" s="376">
        <v>13810.324000000001</v>
      </c>
      <c r="Q535" s="376">
        <v>0</v>
      </c>
      <c r="R535" s="376">
        <v>0</v>
      </c>
      <c r="S535" s="376">
        <v>0</v>
      </c>
      <c r="T535" s="376">
        <v>0</v>
      </c>
      <c r="U535" s="376">
        <v>0</v>
      </c>
      <c r="V535" s="376">
        <v>0</v>
      </c>
      <c r="W535" s="376">
        <v>0</v>
      </c>
      <c r="X535" s="376">
        <v>0</v>
      </c>
      <c r="Y535" s="376">
        <v>13810.324000000001</v>
      </c>
      <c r="Z535" s="376">
        <v>13934.356</v>
      </c>
      <c r="AA535" s="377">
        <v>1</v>
      </c>
      <c r="AB535" s="378">
        <v>0</v>
      </c>
      <c r="AC535" s="378">
        <v>0</v>
      </c>
      <c r="AD535" s="378">
        <v>13934.356</v>
      </c>
      <c r="AE535" s="378">
        <v>0</v>
      </c>
      <c r="AF535" s="376">
        <v>0</v>
      </c>
      <c r="AG535" s="376">
        <v>0</v>
      </c>
      <c r="AH535" s="376"/>
      <c r="AI535" s="376">
        <v>0</v>
      </c>
      <c r="AJ535" s="376">
        <v>0</v>
      </c>
      <c r="AK535" s="376">
        <v>0</v>
      </c>
      <c r="AL535" s="381" t="s">
        <v>5123</v>
      </c>
    </row>
    <row r="536" spans="2:38">
      <c r="B536" s="374" t="s">
        <v>4356</v>
      </c>
      <c r="C536" s="375" t="s">
        <v>4357</v>
      </c>
      <c r="D536" s="375" t="s">
        <v>4927</v>
      </c>
      <c r="E536" s="375" t="s">
        <v>4645</v>
      </c>
      <c r="F536" s="375" t="s">
        <v>5124</v>
      </c>
      <c r="G536" s="375" t="s">
        <v>1862</v>
      </c>
      <c r="H536" s="375" t="s">
        <v>3429</v>
      </c>
      <c r="I536" s="375" t="s">
        <v>3330</v>
      </c>
      <c r="J536" s="375" t="s">
        <v>4362</v>
      </c>
      <c r="K536" s="375" t="s">
        <v>4363</v>
      </c>
      <c r="L536" s="375" t="s">
        <v>3332</v>
      </c>
      <c r="M536" s="376">
        <v>13594.644</v>
      </c>
      <c r="N536" s="376">
        <v>0</v>
      </c>
      <c r="O536" s="376">
        <v>0</v>
      </c>
      <c r="P536" s="376">
        <v>13594.644</v>
      </c>
      <c r="Q536" s="376">
        <v>0</v>
      </c>
      <c r="R536" s="376">
        <v>0</v>
      </c>
      <c r="S536" s="376">
        <v>0</v>
      </c>
      <c r="T536" s="376">
        <v>0</v>
      </c>
      <c r="U536" s="376">
        <v>0</v>
      </c>
      <c r="V536" s="376">
        <v>0</v>
      </c>
      <c r="W536" s="376">
        <v>0</v>
      </c>
      <c r="X536" s="376">
        <v>0</v>
      </c>
      <c r="Y536" s="376">
        <v>13594.644</v>
      </c>
      <c r="Z536" s="376">
        <v>14958.941000000001</v>
      </c>
      <c r="AA536" s="377">
        <v>1</v>
      </c>
      <c r="AB536" s="378">
        <v>0</v>
      </c>
      <c r="AC536" s="378">
        <v>0</v>
      </c>
      <c r="AD536" s="378">
        <v>14958.941000000001</v>
      </c>
      <c r="AE536" s="378">
        <v>0</v>
      </c>
      <c r="AF536" s="376">
        <v>0</v>
      </c>
      <c r="AG536" s="376">
        <v>0</v>
      </c>
      <c r="AH536" s="376"/>
      <c r="AI536" s="376">
        <v>0</v>
      </c>
      <c r="AJ536" s="376">
        <v>0</v>
      </c>
      <c r="AK536" s="376">
        <v>0</v>
      </c>
      <c r="AL536" s="381" t="s">
        <v>5125</v>
      </c>
    </row>
    <row r="537" spans="2:38">
      <c r="B537" s="374" t="s">
        <v>4356</v>
      </c>
      <c r="C537" s="375" t="s">
        <v>4357</v>
      </c>
      <c r="D537" s="375" t="s">
        <v>4927</v>
      </c>
      <c r="E537" s="375" t="s">
        <v>4465</v>
      </c>
      <c r="F537" s="375" t="s">
        <v>5126</v>
      </c>
      <c r="G537" s="375" t="s">
        <v>1862</v>
      </c>
      <c r="H537" s="375" t="s">
        <v>3429</v>
      </c>
      <c r="I537" s="375" t="s">
        <v>3330</v>
      </c>
      <c r="J537" s="375" t="s">
        <v>4362</v>
      </c>
      <c r="K537" s="375" t="s">
        <v>4363</v>
      </c>
      <c r="L537" s="375" t="s">
        <v>3332</v>
      </c>
      <c r="M537" s="376">
        <v>39288</v>
      </c>
      <c r="N537" s="376">
        <v>0</v>
      </c>
      <c r="O537" s="376">
        <v>0</v>
      </c>
      <c r="P537" s="376">
        <v>39288</v>
      </c>
      <c r="Q537" s="376">
        <v>0</v>
      </c>
      <c r="R537" s="376">
        <v>0</v>
      </c>
      <c r="S537" s="376">
        <v>0</v>
      </c>
      <c r="T537" s="376">
        <v>0</v>
      </c>
      <c r="U537" s="376">
        <v>0</v>
      </c>
      <c r="V537" s="376">
        <v>0</v>
      </c>
      <c r="W537" s="376">
        <v>0</v>
      </c>
      <c r="X537" s="376">
        <v>0</v>
      </c>
      <c r="Y537" s="376">
        <v>39288</v>
      </c>
      <c r="Z537" s="376">
        <v>40983.4</v>
      </c>
      <c r="AA537" s="377">
        <v>1</v>
      </c>
      <c r="AB537" s="378">
        <v>0</v>
      </c>
      <c r="AC537" s="378">
        <v>0</v>
      </c>
      <c r="AD537" s="378">
        <v>40983.4</v>
      </c>
      <c r="AE537" s="378">
        <v>0</v>
      </c>
      <c r="AF537" s="376">
        <v>0</v>
      </c>
      <c r="AG537" s="376">
        <v>0</v>
      </c>
      <c r="AH537" s="376"/>
      <c r="AI537" s="376">
        <v>0</v>
      </c>
      <c r="AJ537" s="376">
        <v>0</v>
      </c>
      <c r="AK537" s="376">
        <v>0</v>
      </c>
      <c r="AL537" s="381" t="s">
        <v>5127</v>
      </c>
    </row>
    <row r="538" spans="2:38">
      <c r="B538" s="374" t="s">
        <v>4356</v>
      </c>
      <c r="C538" s="375" t="s">
        <v>4357</v>
      </c>
      <c r="D538" s="375" t="s">
        <v>4927</v>
      </c>
      <c r="E538" s="375" t="s">
        <v>4465</v>
      </c>
      <c r="F538" s="375" t="s">
        <v>5128</v>
      </c>
      <c r="G538" s="375" t="s">
        <v>1862</v>
      </c>
      <c r="H538" s="375" t="s">
        <v>3429</v>
      </c>
      <c r="I538" s="375" t="s">
        <v>3330</v>
      </c>
      <c r="J538" s="375" t="s">
        <v>4362</v>
      </c>
      <c r="K538" s="375" t="s">
        <v>4363</v>
      </c>
      <c r="L538" s="375" t="s">
        <v>3332</v>
      </c>
      <c r="M538" s="376">
        <v>28483.8</v>
      </c>
      <c r="N538" s="376">
        <v>0</v>
      </c>
      <c r="O538" s="376">
        <v>0</v>
      </c>
      <c r="P538" s="376">
        <v>28483.8</v>
      </c>
      <c r="Q538" s="376">
        <v>0</v>
      </c>
      <c r="R538" s="376">
        <v>0</v>
      </c>
      <c r="S538" s="376">
        <v>0</v>
      </c>
      <c r="T538" s="376">
        <v>0</v>
      </c>
      <c r="U538" s="376">
        <v>0</v>
      </c>
      <c r="V538" s="376">
        <v>0</v>
      </c>
      <c r="W538" s="376">
        <v>0</v>
      </c>
      <c r="X538" s="376">
        <v>0</v>
      </c>
      <c r="Y538" s="376">
        <v>28483.8</v>
      </c>
      <c r="Z538" s="376">
        <v>29712.965</v>
      </c>
      <c r="AA538" s="377">
        <v>1</v>
      </c>
      <c r="AB538" s="378">
        <v>0</v>
      </c>
      <c r="AC538" s="378">
        <v>0</v>
      </c>
      <c r="AD538" s="378">
        <v>29712.965</v>
      </c>
      <c r="AE538" s="378">
        <v>0</v>
      </c>
      <c r="AF538" s="376">
        <v>0</v>
      </c>
      <c r="AG538" s="376">
        <v>0</v>
      </c>
      <c r="AH538" s="376"/>
      <c r="AI538" s="376">
        <v>0</v>
      </c>
      <c r="AJ538" s="376">
        <v>0</v>
      </c>
      <c r="AK538" s="376">
        <v>0</v>
      </c>
      <c r="AL538" s="381" t="s">
        <v>5129</v>
      </c>
    </row>
    <row r="539" spans="2:38">
      <c r="B539" s="374" t="s">
        <v>4356</v>
      </c>
      <c r="C539" s="375" t="s">
        <v>4357</v>
      </c>
      <c r="D539" s="375" t="s">
        <v>4927</v>
      </c>
      <c r="E539" s="375" t="s">
        <v>4379</v>
      </c>
      <c r="F539" s="375" t="s">
        <v>5130</v>
      </c>
      <c r="G539" s="375" t="s">
        <v>1862</v>
      </c>
      <c r="H539" s="375" t="s">
        <v>3429</v>
      </c>
      <c r="I539" s="375" t="s">
        <v>3330</v>
      </c>
      <c r="J539" s="375" t="s">
        <v>4362</v>
      </c>
      <c r="K539" s="375" t="s">
        <v>4363</v>
      </c>
      <c r="L539" s="375" t="s">
        <v>3332</v>
      </c>
      <c r="M539" s="376">
        <v>35259.660000000003</v>
      </c>
      <c r="N539" s="376">
        <v>0</v>
      </c>
      <c r="O539" s="376">
        <v>0</v>
      </c>
      <c r="P539" s="376">
        <v>35259.660000000003</v>
      </c>
      <c r="Q539" s="376">
        <v>0</v>
      </c>
      <c r="R539" s="376">
        <v>0</v>
      </c>
      <c r="S539" s="376">
        <v>0</v>
      </c>
      <c r="T539" s="376">
        <v>0</v>
      </c>
      <c r="U539" s="376">
        <v>0</v>
      </c>
      <c r="V539" s="376">
        <v>0</v>
      </c>
      <c r="W539" s="376">
        <v>0</v>
      </c>
      <c r="X539" s="376">
        <v>0</v>
      </c>
      <c r="Y539" s="376">
        <v>35259.660000000003</v>
      </c>
      <c r="Z539" s="376">
        <v>36885.06</v>
      </c>
      <c r="AA539" s="377">
        <v>1</v>
      </c>
      <c r="AB539" s="378">
        <v>0</v>
      </c>
      <c r="AC539" s="378">
        <v>0</v>
      </c>
      <c r="AD539" s="378">
        <v>36885.06</v>
      </c>
      <c r="AE539" s="378">
        <v>0</v>
      </c>
      <c r="AF539" s="376">
        <v>0</v>
      </c>
      <c r="AG539" s="376">
        <v>0</v>
      </c>
      <c r="AH539" s="376"/>
      <c r="AI539" s="376">
        <v>0</v>
      </c>
      <c r="AJ539" s="376">
        <v>0</v>
      </c>
      <c r="AK539" s="376">
        <v>0</v>
      </c>
      <c r="AL539" s="381" t="s">
        <v>5131</v>
      </c>
    </row>
    <row r="540" spans="2:38">
      <c r="B540" s="374" t="s">
        <v>4356</v>
      </c>
      <c r="C540" s="375" t="s">
        <v>4357</v>
      </c>
      <c r="D540" s="375" t="s">
        <v>4927</v>
      </c>
      <c r="E540" s="375" t="s">
        <v>4465</v>
      </c>
      <c r="F540" s="375" t="s">
        <v>5132</v>
      </c>
      <c r="G540" s="375" t="s">
        <v>1862</v>
      </c>
      <c r="H540" s="375" t="s">
        <v>3429</v>
      </c>
      <c r="I540" s="375" t="s">
        <v>3330</v>
      </c>
      <c r="J540" s="375" t="s">
        <v>4362</v>
      </c>
      <c r="K540" s="375" t="s">
        <v>4363</v>
      </c>
      <c r="L540" s="375" t="s">
        <v>3332</v>
      </c>
      <c r="M540" s="376">
        <v>71504.160000000003</v>
      </c>
      <c r="N540" s="376">
        <v>0</v>
      </c>
      <c r="O540" s="376">
        <v>0</v>
      </c>
      <c r="P540" s="376">
        <v>71504.160000000003</v>
      </c>
      <c r="Q540" s="376">
        <v>0</v>
      </c>
      <c r="R540" s="376">
        <v>0</v>
      </c>
      <c r="S540" s="376">
        <v>0</v>
      </c>
      <c r="T540" s="376">
        <v>0</v>
      </c>
      <c r="U540" s="376">
        <v>0</v>
      </c>
      <c r="V540" s="376">
        <v>0</v>
      </c>
      <c r="W540" s="376">
        <v>0</v>
      </c>
      <c r="X540" s="376">
        <v>0</v>
      </c>
      <c r="Y540" s="376">
        <v>71504.160000000003</v>
      </c>
      <c r="Z540" s="376">
        <v>74589.788</v>
      </c>
      <c r="AA540" s="377">
        <v>1</v>
      </c>
      <c r="AB540" s="378">
        <v>0</v>
      </c>
      <c r="AC540" s="378">
        <v>0</v>
      </c>
      <c r="AD540" s="378">
        <v>74589.788</v>
      </c>
      <c r="AE540" s="378">
        <v>0</v>
      </c>
      <c r="AF540" s="376">
        <v>0</v>
      </c>
      <c r="AG540" s="376">
        <v>0</v>
      </c>
      <c r="AH540" s="376"/>
      <c r="AI540" s="376">
        <v>0</v>
      </c>
      <c r="AJ540" s="376">
        <v>0</v>
      </c>
      <c r="AK540" s="376">
        <v>0</v>
      </c>
      <c r="AL540" s="381" t="s">
        <v>5133</v>
      </c>
    </row>
    <row r="541" spans="2:38">
      <c r="B541" s="374" t="s">
        <v>4356</v>
      </c>
      <c r="C541" s="375" t="s">
        <v>4357</v>
      </c>
      <c r="D541" s="375" t="s">
        <v>4927</v>
      </c>
      <c r="E541" s="375" t="s">
        <v>4475</v>
      </c>
      <c r="F541" s="375" t="s">
        <v>1618</v>
      </c>
      <c r="G541" s="375" t="s">
        <v>425</v>
      </c>
      <c r="H541" s="375" t="s">
        <v>3465</v>
      </c>
      <c r="I541" s="375" t="s">
        <v>3330</v>
      </c>
      <c r="J541" s="375" t="s">
        <v>4362</v>
      </c>
      <c r="K541" s="375" t="s">
        <v>4363</v>
      </c>
      <c r="L541" s="375" t="s">
        <v>3332</v>
      </c>
      <c r="M541" s="376">
        <v>112205.52</v>
      </c>
      <c r="N541" s="376">
        <v>0</v>
      </c>
      <c r="O541" s="376">
        <v>0</v>
      </c>
      <c r="P541" s="376">
        <v>112205.52</v>
      </c>
      <c r="Q541" s="376">
        <v>0</v>
      </c>
      <c r="R541" s="376">
        <v>0</v>
      </c>
      <c r="S541" s="376">
        <v>0</v>
      </c>
      <c r="T541" s="376">
        <v>0</v>
      </c>
      <c r="U541" s="376">
        <v>0</v>
      </c>
      <c r="V541" s="376">
        <v>0</v>
      </c>
      <c r="W541" s="376">
        <v>0</v>
      </c>
      <c r="X541" s="376">
        <v>0</v>
      </c>
      <c r="Y541" s="376">
        <v>112205.52</v>
      </c>
      <c r="Z541" s="376">
        <v>114753.52</v>
      </c>
      <c r="AA541" s="377">
        <v>1</v>
      </c>
      <c r="AB541" s="378">
        <v>0</v>
      </c>
      <c r="AC541" s="378">
        <v>0</v>
      </c>
      <c r="AD541" s="378">
        <v>114753.52</v>
      </c>
      <c r="AE541" s="378">
        <v>0</v>
      </c>
      <c r="AF541" s="376">
        <v>0</v>
      </c>
      <c r="AG541" s="376">
        <v>0</v>
      </c>
      <c r="AH541" s="376"/>
      <c r="AI541" s="376">
        <v>0</v>
      </c>
      <c r="AJ541" s="376">
        <v>0</v>
      </c>
      <c r="AK541" s="376">
        <v>0</v>
      </c>
      <c r="AL541" s="381" t="s">
        <v>5134</v>
      </c>
    </row>
    <row r="542" spans="2:38">
      <c r="B542" s="374" t="s">
        <v>4356</v>
      </c>
      <c r="C542" s="375" t="s">
        <v>4357</v>
      </c>
      <c r="D542" s="375" t="s">
        <v>4927</v>
      </c>
      <c r="E542" s="375" t="s">
        <v>4475</v>
      </c>
      <c r="F542" s="375" t="s">
        <v>5135</v>
      </c>
      <c r="G542" s="375" t="s">
        <v>425</v>
      </c>
      <c r="H542" s="375" t="s">
        <v>3465</v>
      </c>
      <c r="I542" s="375" t="s">
        <v>3330</v>
      </c>
      <c r="J542" s="375" t="s">
        <v>4362</v>
      </c>
      <c r="K542" s="375" t="s">
        <v>4363</v>
      </c>
      <c r="L542" s="375" t="s">
        <v>3332</v>
      </c>
      <c r="M542" s="376">
        <v>31056.884999999998</v>
      </c>
      <c r="N542" s="376">
        <v>0</v>
      </c>
      <c r="O542" s="376">
        <v>0</v>
      </c>
      <c r="P542" s="376">
        <v>31056.884999999998</v>
      </c>
      <c r="Q542" s="376">
        <v>0</v>
      </c>
      <c r="R542" s="376">
        <v>0</v>
      </c>
      <c r="S542" s="376">
        <v>0</v>
      </c>
      <c r="T542" s="376">
        <v>0</v>
      </c>
      <c r="U542" s="376">
        <v>0</v>
      </c>
      <c r="V542" s="376">
        <v>0</v>
      </c>
      <c r="W542" s="376">
        <v>0</v>
      </c>
      <c r="X542" s="376">
        <v>0</v>
      </c>
      <c r="Y542" s="376">
        <v>31056.884999999998</v>
      </c>
      <c r="Z542" s="376">
        <v>31762.134999999998</v>
      </c>
      <c r="AA542" s="377">
        <v>1</v>
      </c>
      <c r="AB542" s="378">
        <v>0</v>
      </c>
      <c r="AC542" s="378">
        <v>0</v>
      </c>
      <c r="AD542" s="378">
        <v>31762.134999999998</v>
      </c>
      <c r="AE542" s="378">
        <v>0</v>
      </c>
      <c r="AF542" s="376">
        <v>0</v>
      </c>
      <c r="AG542" s="376">
        <v>0</v>
      </c>
      <c r="AH542" s="376"/>
      <c r="AI542" s="376">
        <v>0</v>
      </c>
      <c r="AJ542" s="376">
        <v>0</v>
      </c>
      <c r="AK542" s="376">
        <v>0</v>
      </c>
      <c r="AL542" s="381" t="s">
        <v>5136</v>
      </c>
    </row>
    <row r="543" spans="2:38">
      <c r="B543" s="374" t="s">
        <v>4356</v>
      </c>
      <c r="C543" s="375" t="s">
        <v>4357</v>
      </c>
      <c r="D543" s="375" t="s">
        <v>4927</v>
      </c>
      <c r="E543" s="375" t="s">
        <v>4475</v>
      </c>
      <c r="F543" s="375" t="s">
        <v>5137</v>
      </c>
      <c r="G543" s="375" t="s">
        <v>425</v>
      </c>
      <c r="H543" s="375" t="s">
        <v>3465</v>
      </c>
      <c r="I543" s="375" t="s">
        <v>3330</v>
      </c>
      <c r="J543" s="375" t="s">
        <v>4362</v>
      </c>
      <c r="K543" s="375" t="s">
        <v>4363</v>
      </c>
      <c r="L543" s="375" t="s">
        <v>3332</v>
      </c>
      <c r="M543" s="376">
        <v>13424.589</v>
      </c>
      <c r="N543" s="376">
        <v>0</v>
      </c>
      <c r="O543" s="376">
        <v>0</v>
      </c>
      <c r="P543" s="376">
        <v>13424.589</v>
      </c>
      <c r="Q543" s="376">
        <v>0</v>
      </c>
      <c r="R543" s="376">
        <v>0</v>
      </c>
      <c r="S543" s="376">
        <v>0</v>
      </c>
      <c r="T543" s="376">
        <v>0</v>
      </c>
      <c r="U543" s="376">
        <v>0</v>
      </c>
      <c r="V543" s="376">
        <v>0</v>
      </c>
      <c r="W543" s="376">
        <v>0</v>
      </c>
      <c r="X543" s="376">
        <v>0</v>
      </c>
      <c r="Y543" s="376">
        <v>13424.589</v>
      </c>
      <c r="Z543" s="376">
        <v>13729.439</v>
      </c>
      <c r="AA543" s="377">
        <v>1</v>
      </c>
      <c r="AB543" s="378">
        <v>0</v>
      </c>
      <c r="AC543" s="378">
        <v>0</v>
      </c>
      <c r="AD543" s="378">
        <v>13729.439</v>
      </c>
      <c r="AE543" s="378">
        <v>0</v>
      </c>
      <c r="AF543" s="376">
        <v>0</v>
      </c>
      <c r="AG543" s="376">
        <v>0</v>
      </c>
      <c r="AH543" s="376"/>
      <c r="AI543" s="376">
        <v>0</v>
      </c>
      <c r="AJ543" s="376">
        <v>0</v>
      </c>
      <c r="AK543" s="376">
        <v>0</v>
      </c>
      <c r="AL543" s="381" t="s">
        <v>5138</v>
      </c>
    </row>
    <row r="544" spans="2:38">
      <c r="B544" s="374" t="s">
        <v>4356</v>
      </c>
      <c r="C544" s="375" t="s">
        <v>4357</v>
      </c>
      <c r="D544" s="375" t="s">
        <v>4927</v>
      </c>
      <c r="E544" s="375" t="s">
        <v>4532</v>
      </c>
      <c r="F544" s="375" t="s">
        <v>5139</v>
      </c>
      <c r="G544" s="375" t="s">
        <v>425</v>
      </c>
      <c r="H544" s="375" t="s">
        <v>3465</v>
      </c>
      <c r="I544" s="375" t="s">
        <v>3330</v>
      </c>
      <c r="J544" s="375" t="s">
        <v>4362</v>
      </c>
      <c r="K544" s="375" t="s">
        <v>4363</v>
      </c>
      <c r="L544" s="375" t="s">
        <v>3332</v>
      </c>
      <c r="M544" s="376">
        <v>6486.24</v>
      </c>
      <c r="N544" s="376">
        <v>0</v>
      </c>
      <c r="O544" s="376">
        <v>0</v>
      </c>
      <c r="P544" s="376">
        <v>6486.24</v>
      </c>
      <c r="Q544" s="376">
        <v>0</v>
      </c>
      <c r="R544" s="376">
        <v>0</v>
      </c>
      <c r="S544" s="376">
        <v>0</v>
      </c>
      <c r="T544" s="376">
        <v>0</v>
      </c>
      <c r="U544" s="376">
        <v>0</v>
      </c>
      <c r="V544" s="376">
        <v>0</v>
      </c>
      <c r="W544" s="376">
        <v>0</v>
      </c>
      <c r="X544" s="376">
        <v>0</v>
      </c>
      <c r="Y544" s="376">
        <v>6486.24</v>
      </c>
      <c r="Z544" s="376">
        <v>6557.3440000000001</v>
      </c>
      <c r="AA544" s="377">
        <v>1</v>
      </c>
      <c r="AB544" s="378">
        <v>0</v>
      </c>
      <c r="AC544" s="378">
        <v>0</v>
      </c>
      <c r="AD544" s="378">
        <v>6557.3440000000001</v>
      </c>
      <c r="AE544" s="378">
        <v>0</v>
      </c>
      <c r="AF544" s="376">
        <v>0</v>
      </c>
      <c r="AG544" s="376">
        <v>0</v>
      </c>
      <c r="AH544" s="376"/>
      <c r="AI544" s="376">
        <v>0</v>
      </c>
      <c r="AJ544" s="376">
        <v>0</v>
      </c>
      <c r="AK544" s="376">
        <v>0</v>
      </c>
      <c r="AL544" s="381" t="s">
        <v>5140</v>
      </c>
    </row>
    <row r="545" spans="2:38">
      <c r="B545" s="374" t="s">
        <v>4356</v>
      </c>
      <c r="C545" s="375" t="s">
        <v>4357</v>
      </c>
      <c r="D545" s="375" t="s">
        <v>4927</v>
      </c>
      <c r="E545" s="375" t="s">
        <v>4475</v>
      </c>
      <c r="F545" s="375" t="s">
        <v>5141</v>
      </c>
      <c r="G545" s="375" t="s">
        <v>425</v>
      </c>
      <c r="H545" s="375" t="s">
        <v>3465</v>
      </c>
      <c r="I545" s="375" t="s">
        <v>3330</v>
      </c>
      <c r="J545" s="375" t="s">
        <v>4362</v>
      </c>
      <c r="K545" s="375" t="s">
        <v>4363</v>
      </c>
      <c r="L545" s="375" t="s">
        <v>3332</v>
      </c>
      <c r="M545" s="376">
        <v>15628.626</v>
      </c>
      <c r="N545" s="376">
        <v>0</v>
      </c>
      <c r="O545" s="376">
        <v>0</v>
      </c>
      <c r="P545" s="376">
        <v>15628.626</v>
      </c>
      <c r="Q545" s="376">
        <v>0</v>
      </c>
      <c r="R545" s="376">
        <v>0</v>
      </c>
      <c r="S545" s="376">
        <v>0</v>
      </c>
      <c r="T545" s="376">
        <v>0</v>
      </c>
      <c r="U545" s="376">
        <v>0</v>
      </c>
      <c r="V545" s="376">
        <v>0</v>
      </c>
      <c r="W545" s="376">
        <v>0</v>
      </c>
      <c r="X545" s="376">
        <v>0</v>
      </c>
      <c r="Y545" s="376">
        <v>15628.626</v>
      </c>
      <c r="Z545" s="376">
        <v>15983.526</v>
      </c>
      <c r="AA545" s="377">
        <v>1</v>
      </c>
      <c r="AB545" s="378">
        <v>0</v>
      </c>
      <c r="AC545" s="378">
        <v>0</v>
      </c>
      <c r="AD545" s="378">
        <v>15983.526</v>
      </c>
      <c r="AE545" s="378">
        <v>0</v>
      </c>
      <c r="AF545" s="376">
        <v>0</v>
      </c>
      <c r="AG545" s="376">
        <v>0</v>
      </c>
      <c r="AH545" s="376"/>
      <c r="AI545" s="376">
        <v>0</v>
      </c>
      <c r="AJ545" s="376">
        <v>0</v>
      </c>
      <c r="AK545" s="376">
        <v>0</v>
      </c>
      <c r="AL545" s="381" t="s">
        <v>5142</v>
      </c>
    </row>
    <row r="546" spans="2:38">
      <c r="B546" s="374" t="s">
        <v>4356</v>
      </c>
      <c r="C546" s="375" t="s">
        <v>4357</v>
      </c>
      <c r="D546" s="375" t="s">
        <v>4927</v>
      </c>
      <c r="E546" s="375" t="s">
        <v>4532</v>
      </c>
      <c r="F546" s="375" t="s">
        <v>1622</v>
      </c>
      <c r="G546" s="375" t="s">
        <v>425</v>
      </c>
      <c r="H546" s="375" t="s">
        <v>3465</v>
      </c>
      <c r="I546" s="375" t="s">
        <v>3330</v>
      </c>
      <c r="J546" s="375" t="s">
        <v>4362</v>
      </c>
      <c r="K546" s="375" t="s">
        <v>4363</v>
      </c>
      <c r="L546" s="375" t="s">
        <v>3332</v>
      </c>
      <c r="M546" s="376">
        <v>107428.35</v>
      </c>
      <c r="N546" s="376">
        <v>0</v>
      </c>
      <c r="O546" s="376">
        <v>0</v>
      </c>
      <c r="P546" s="376">
        <v>107428.35</v>
      </c>
      <c r="Q546" s="376">
        <v>0</v>
      </c>
      <c r="R546" s="376">
        <v>0</v>
      </c>
      <c r="S546" s="376">
        <v>0</v>
      </c>
      <c r="T546" s="376">
        <v>0</v>
      </c>
      <c r="U546" s="376">
        <v>0</v>
      </c>
      <c r="V546" s="376">
        <v>0</v>
      </c>
      <c r="W546" s="376">
        <v>0</v>
      </c>
      <c r="X546" s="376">
        <v>0</v>
      </c>
      <c r="Y546" s="376">
        <v>107428.35</v>
      </c>
      <c r="Z546" s="376">
        <v>108606.01</v>
      </c>
      <c r="AA546" s="377">
        <v>1</v>
      </c>
      <c r="AB546" s="378">
        <v>0</v>
      </c>
      <c r="AC546" s="378">
        <v>0</v>
      </c>
      <c r="AD546" s="378">
        <v>108606.01</v>
      </c>
      <c r="AE546" s="378">
        <v>0</v>
      </c>
      <c r="AF546" s="376">
        <v>0</v>
      </c>
      <c r="AG546" s="376">
        <v>0</v>
      </c>
      <c r="AH546" s="376"/>
      <c r="AI546" s="376">
        <v>0</v>
      </c>
      <c r="AJ546" s="376">
        <v>0</v>
      </c>
      <c r="AK546" s="376">
        <v>0</v>
      </c>
      <c r="AL546" s="381" t="s">
        <v>5143</v>
      </c>
    </row>
    <row r="547" spans="2:38">
      <c r="B547" s="374" t="s">
        <v>4356</v>
      </c>
      <c r="C547" s="375" t="s">
        <v>4357</v>
      </c>
      <c r="D547" s="375" t="s">
        <v>4927</v>
      </c>
      <c r="E547" s="375" t="s">
        <v>4771</v>
      </c>
      <c r="F547" s="375" t="s">
        <v>5144</v>
      </c>
      <c r="G547" s="375" t="s">
        <v>425</v>
      </c>
      <c r="H547" s="375" t="s">
        <v>3465</v>
      </c>
      <c r="I547" s="375" t="s">
        <v>3330</v>
      </c>
      <c r="J547" s="375" t="s">
        <v>4362</v>
      </c>
      <c r="K547" s="375" t="s">
        <v>4363</v>
      </c>
      <c r="L547" s="375" t="s">
        <v>3332</v>
      </c>
      <c r="M547" s="376">
        <v>2214.652</v>
      </c>
      <c r="N547" s="376">
        <v>0</v>
      </c>
      <c r="O547" s="376">
        <v>0</v>
      </c>
      <c r="P547" s="376">
        <v>2214.652</v>
      </c>
      <c r="Q547" s="376">
        <v>0</v>
      </c>
      <c r="R547" s="376">
        <v>0</v>
      </c>
      <c r="S547" s="376">
        <v>0</v>
      </c>
      <c r="T547" s="376">
        <v>0</v>
      </c>
      <c r="U547" s="376">
        <v>0</v>
      </c>
      <c r="V547" s="376">
        <v>0</v>
      </c>
      <c r="W547" s="376">
        <v>0</v>
      </c>
      <c r="X547" s="376">
        <v>0</v>
      </c>
      <c r="Y547" s="376">
        <v>2214.652</v>
      </c>
      <c r="Z547" s="376">
        <v>2254.087</v>
      </c>
      <c r="AA547" s="377">
        <v>1</v>
      </c>
      <c r="AB547" s="378">
        <v>0</v>
      </c>
      <c r="AC547" s="378">
        <v>0</v>
      </c>
      <c r="AD547" s="378">
        <v>2254.087</v>
      </c>
      <c r="AE547" s="378">
        <v>0</v>
      </c>
      <c r="AF547" s="376">
        <v>0</v>
      </c>
      <c r="AG547" s="376">
        <v>0</v>
      </c>
      <c r="AH547" s="376"/>
      <c r="AI547" s="376">
        <v>0</v>
      </c>
      <c r="AJ547" s="376">
        <v>0</v>
      </c>
      <c r="AK547" s="376">
        <v>0</v>
      </c>
      <c r="AL547" s="381" t="s">
        <v>5145</v>
      </c>
    </row>
    <row r="548" spans="2:38">
      <c r="B548" s="374" t="s">
        <v>4356</v>
      </c>
      <c r="C548" s="375" t="s">
        <v>4357</v>
      </c>
      <c r="D548" s="375" t="s">
        <v>4927</v>
      </c>
      <c r="E548" s="375" t="s">
        <v>4771</v>
      </c>
      <c r="F548" s="375" t="s">
        <v>5146</v>
      </c>
      <c r="G548" s="375" t="s">
        <v>425</v>
      </c>
      <c r="H548" s="375" t="s">
        <v>3465</v>
      </c>
      <c r="I548" s="375" t="s">
        <v>3330</v>
      </c>
      <c r="J548" s="375" t="s">
        <v>4362</v>
      </c>
      <c r="K548" s="375" t="s">
        <v>4363</v>
      </c>
      <c r="L548" s="375" t="s">
        <v>3332</v>
      </c>
      <c r="M548" s="376">
        <v>20636.53</v>
      </c>
      <c r="N548" s="376">
        <v>0</v>
      </c>
      <c r="O548" s="376">
        <v>0</v>
      </c>
      <c r="P548" s="376">
        <v>20636.53</v>
      </c>
      <c r="Q548" s="376">
        <v>0</v>
      </c>
      <c r="R548" s="376">
        <v>0</v>
      </c>
      <c r="S548" s="376">
        <v>0</v>
      </c>
      <c r="T548" s="376">
        <v>0</v>
      </c>
      <c r="U548" s="376">
        <v>0</v>
      </c>
      <c r="V548" s="376">
        <v>0</v>
      </c>
      <c r="W548" s="376">
        <v>0</v>
      </c>
      <c r="X548" s="376">
        <v>0</v>
      </c>
      <c r="Y548" s="376">
        <v>20636.53</v>
      </c>
      <c r="Z548" s="376">
        <v>21003.9925</v>
      </c>
      <c r="AA548" s="377">
        <v>1</v>
      </c>
      <c r="AB548" s="378">
        <v>0</v>
      </c>
      <c r="AC548" s="378">
        <v>0</v>
      </c>
      <c r="AD548" s="378">
        <v>21003.9925</v>
      </c>
      <c r="AE548" s="378">
        <v>0</v>
      </c>
      <c r="AF548" s="376">
        <v>0</v>
      </c>
      <c r="AG548" s="376">
        <v>0</v>
      </c>
      <c r="AH548" s="376"/>
      <c r="AI548" s="376">
        <v>0</v>
      </c>
      <c r="AJ548" s="376">
        <v>0</v>
      </c>
      <c r="AK548" s="376">
        <v>0</v>
      </c>
      <c r="AL548" s="381" t="s">
        <v>5147</v>
      </c>
    </row>
    <row r="549" spans="2:38">
      <c r="B549" s="374" t="s">
        <v>4356</v>
      </c>
      <c r="C549" s="375" t="s">
        <v>4357</v>
      </c>
      <c r="D549" s="375" t="s">
        <v>4927</v>
      </c>
      <c r="E549" s="375" t="s">
        <v>4771</v>
      </c>
      <c r="F549" s="375" t="s">
        <v>5148</v>
      </c>
      <c r="G549" s="375" t="s">
        <v>425</v>
      </c>
      <c r="H549" s="375" t="s">
        <v>3465</v>
      </c>
      <c r="I549" s="375" t="s">
        <v>3330</v>
      </c>
      <c r="J549" s="375" t="s">
        <v>4362</v>
      </c>
      <c r="K549" s="375" t="s">
        <v>4363</v>
      </c>
      <c r="L549" s="375" t="s">
        <v>3332</v>
      </c>
      <c r="M549" s="376">
        <v>16106.56</v>
      </c>
      <c r="N549" s="376">
        <v>0</v>
      </c>
      <c r="O549" s="376">
        <v>0</v>
      </c>
      <c r="P549" s="376">
        <v>16106.56</v>
      </c>
      <c r="Q549" s="376">
        <v>0</v>
      </c>
      <c r="R549" s="376">
        <v>0</v>
      </c>
      <c r="S549" s="376">
        <v>0</v>
      </c>
      <c r="T549" s="376">
        <v>0</v>
      </c>
      <c r="U549" s="376">
        <v>0</v>
      </c>
      <c r="V549" s="376">
        <v>0</v>
      </c>
      <c r="W549" s="376">
        <v>0</v>
      </c>
      <c r="X549" s="376">
        <v>0</v>
      </c>
      <c r="Y549" s="376">
        <v>16106.56</v>
      </c>
      <c r="Z549" s="376">
        <v>16393.36</v>
      </c>
      <c r="AA549" s="377">
        <v>1</v>
      </c>
      <c r="AB549" s="378">
        <v>0</v>
      </c>
      <c r="AC549" s="378">
        <v>0</v>
      </c>
      <c r="AD549" s="378">
        <v>16393.36</v>
      </c>
      <c r="AE549" s="378">
        <v>0</v>
      </c>
      <c r="AF549" s="376">
        <v>0</v>
      </c>
      <c r="AG549" s="376">
        <v>0</v>
      </c>
      <c r="AH549" s="376"/>
      <c r="AI549" s="376">
        <v>0</v>
      </c>
      <c r="AJ549" s="376">
        <v>0</v>
      </c>
      <c r="AK549" s="376">
        <v>0</v>
      </c>
      <c r="AL549" s="381" t="s">
        <v>5149</v>
      </c>
    </row>
    <row r="550" spans="2:38">
      <c r="B550" s="374" t="s">
        <v>4356</v>
      </c>
      <c r="C550" s="375" t="s">
        <v>4357</v>
      </c>
      <c r="D550" s="375" t="s">
        <v>4927</v>
      </c>
      <c r="E550" s="375" t="s">
        <v>4475</v>
      </c>
      <c r="F550" s="375" t="s">
        <v>5150</v>
      </c>
      <c r="G550" s="375" t="s">
        <v>425</v>
      </c>
      <c r="H550" s="375" t="s">
        <v>3465</v>
      </c>
      <c r="I550" s="375" t="s">
        <v>3330</v>
      </c>
      <c r="J550" s="375" t="s">
        <v>4362</v>
      </c>
      <c r="K550" s="375" t="s">
        <v>4363</v>
      </c>
      <c r="L550" s="375" t="s">
        <v>3332</v>
      </c>
      <c r="M550" s="376">
        <v>13825.323</v>
      </c>
      <c r="N550" s="376">
        <v>0</v>
      </c>
      <c r="O550" s="376">
        <v>0</v>
      </c>
      <c r="P550" s="376">
        <v>13825.323</v>
      </c>
      <c r="Q550" s="376">
        <v>0</v>
      </c>
      <c r="R550" s="376">
        <v>0</v>
      </c>
      <c r="S550" s="376">
        <v>0</v>
      </c>
      <c r="T550" s="376">
        <v>0</v>
      </c>
      <c r="U550" s="376">
        <v>0</v>
      </c>
      <c r="V550" s="376">
        <v>0</v>
      </c>
      <c r="W550" s="376">
        <v>0</v>
      </c>
      <c r="X550" s="376">
        <v>0</v>
      </c>
      <c r="Y550" s="376">
        <v>13825.323</v>
      </c>
      <c r="Z550" s="376">
        <v>14139.272999999999</v>
      </c>
      <c r="AA550" s="377">
        <v>1</v>
      </c>
      <c r="AB550" s="378">
        <v>0</v>
      </c>
      <c r="AC550" s="378">
        <v>0</v>
      </c>
      <c r="AD550" s="378">
        <v>14139.272999999999</v>
      </c>
      <c r="AE550" s="378">
        <v>0</v>
      </c>
      <c r="AF550" s="376">
        <v>0</v>
      </c>
      <c r="AG550" s="376">
        <v>0</v>
      </c>
      <c r="AH550" s="376"/>
      <c r="AI550" s="376">
        <v>0</v>
      </c>
      <c r="AJ550" s="376">
        <v>0</v>
      </c>
      <c r="AK550" s="376">
        <v>0</v>
      </c>
      <c r="AL550" s="381" t="s">
        <v>5151</v>
      </c>
    </row>
    <row r="551" spans="2:38">
      <c r="B551" s="374" t="s">
        <v>4356</v>
      </c>
      <c r="C551" s="375" t="s">
        <v>4357</v>
      </c>
      <c r="D551" s="375" t="s">
        <v>4927</v>
      </c>
      <c r="E551" s="375" t="s">
        <v>4475</v>
      </c>
      <c r="F551" s="375" t="s">
        <v>5152</v>
      </c>
      <c r="G551" s="375" t="s">
        <v>425</v>
      </c>
      <c r="H551" s="375" t="s">
        <v>3465</v>
      </c>
      <c r="I551" s="375" t="s">
        <v>3330</v>
      </c>
      <c r="J551" s="375" t="s">
        <v>4362</v>
      </c>
      <c r="K551" s="375" t="s">
        <v>4363</v>
      </c>
      <c r="L551" s="375" t="s">
        <v>3332</v>
      </c>
      <c r="M551" s="376">
        <v>9016.5149999999994</v>
      </c>
      <c r="N551" s="376">
        <v>0</v>
      </c>
      <c r="O551" s="376">
        <v>0</v>
      </c>
      <c r="P551" s="376">
        <v>9016.5149999999994</v>
      </c>
      <c r="Q551" s="376">
        <v>0</v>
      </c>
      <c r="R551" s="376">
        <v>0</v>
      </c>
      <c r="S551" s="376">
        <v>0</v>
      </c>
      <c r="T551" s="376">
        <v>0</v>
      </c>
      <c r="U551" s="376">
        <v>0</v>
      </c>
      <c r="V551" s="376">
        <v>0</v>
      </c>
      <c r="W551" s="376">
        <v>0</v>
      </c>
      <c r="X551" s="376">
        <v>0</v>
      </c>
      <c r="Y551" s="376">
        <v>9016.5149999999994</v>
      </c>
      <c r="Z551" s="376">
        <v>9221.2649999999994</v>
      </c>
      <c r="AA551" s="377">
        <v>1</v>
      </c>
      <c r="AB551" s="378">
        <v>0</v>
      </c>
      <c r="AC551" s="378">
        <v>0</v>
      </c>
      <c r="AD551" s="378">
        <v>9221.2649999999994</v>
      </c>
      <c r="AE551" s="378">
        <v>0</v>
      </c>
      <c r="AF551" s="376">
        <v>0</v>
      </c>
      <c r="AG551" s="376">
        <v>0</v>
      </c>
      <c r="AH551" s="376"/>
      <c r="AI551" s="376">
        <v>0</v>
      </c>
      <c r="AJ551" s="376">
        <v>0</v>
      </c>
      <c r="AK551" s="376">
        <v>0</v>
      </c>
      <c r="AL551" s="381" t="s">
        <v>5153</v>
      </c>
    </row>
    <row r="552" spans="2:38">
      <c r="B552" s="374" t="s">
        <v>4356</v>
      </c>
      <c r="C552" s="375" t="s">
        <v>4357</v>
      </c>
      <c r="D552" s="375" t="s">
        <v>4927</v>
      </c>
      <c r="E552" s="375" t="s">
        <v>4771</v>
      </c>
      <c r="F552" s="375" t="s">
        <v>5154</v>
      </c>
      <c r="G552" s="375" t="s">
        <v>425</v>
      </c>
      <c r="H552" s="375" t="s">
        <v>3465</v>
      </c>
      <c r="I552" s="375" t="s">
        <v>3330</v>
      </c>
      <c r="J552" s="375" t="s">
        <v>4362</v>
      </c>
      <c r="K552" s="375" t="s">
        <v>4363</v>
      </c>
      <c r="L552" s="375" t="s">
        <v>3332</v>
      </c>
      <c r="M552" s="376">
        <v>9059.94</v>
      </c>
      <c r="N552" s="376">
        <v>0</v>
      </c>
      <c r="O552" s="376">
        <v>0</v>
      </c>
      <c r="P552" s="376">
        <v>9059.94</v>
      </c>
      <c r="Q552" s="376">
        <v>0</v>
      </c>
      <c r="R552" s="376">
        <v>0</v>
      </c>
      <c r="S552" s="376">
        <v>0</v>
      </c>
      <c r="T552" s="376">
        <v>0</v>
      </c>
      <c r="U552" s="376">
        <v>0</v>
      </c>
      <c r="V552" s="376">
        <v>0</v>
      </c>
      <c r="W552" s="376">
        <v>0</v>
      </c>
      <c r="X552" s="376">
        <v>0</v>
      </c>
      <c r="Y552" s="376">
        <v>9059.94</v>
      </c>
      <c r="Z552" s="376">
        <v>9221.2649999999994</v>
      </c>
      <c r="AA552" s="377">
        <v>1</v>
      </c>
      <c r="AB552" s="378">
        <v>0</v>
      </c>
      <c r="AC552" s="378">
        <v>0</v>
      </c>
      <c r="AD552" s="378">
        <v>9221.2649999999994</v>
      </c>
      <c r="AE552" s="378">
        <v>0</v>
      </c>
      <c r="AF552" s="376">
        <v>0</v>
      </c>
      <c r="AG552" s="376">
        <v>0</v>
      </c>
      <c r="AH552" s="376"/>
      <c r="AI552" s="376">
        <v>0</v>
      </c>
      <c r="AJ552" s="376">
        <v>0</v>
      </c>
      <c r="AK552" s="376">
        <v>0</v>
      </c>
      <c r="AL552" s="381" t="s">
        <v>5155</v>
      </c>
    </row>
    <row r="553" spans="2:38">
      <c r="B553" s="374" t="s">
        <v>4356</v>
      </c>
      <c r="C553" s="375" t="s">
        <v>4357</v>
      </c>
      <c r="D553" s="375" t="s">
        <v>4927</v>
      </c>
      <c r="E553" s="375" t="s">
        <v>4771</v>
      </c>
      <c r="F553" s="375" t="s">
        <v>5156</v>
      </c>
      <c r="G553" s="375" t="s">
        <v>425</v>
      </c>
      <c r="H553" s="375" t="s">
        <v>3465</v>
      </c>
      <c r="I553" s="375" t="s">
        <v>3330</v>
      </c>
      <c r="J553" s="375" t="s">
        <v>4362</v>
      </c>
      <c r="K553" s="375" t="s">
        <v>4363</v>
      </c>
      <c r="L553" s="375" t="s">
        <v>3332</v>
      </c>
      <c r="M553" s="376">
        <v>19126.54</v>
      </c>
      <c r="N553" s="376">
        <v>0</v>
      </c>
      <c r="O553" s="376">
        <v>0</v>
      </c>
      <c r="P553" s="376">
        <v>19126.54</v>
      </c>
      <c r="Q553" s="376">
        <v>0</v>
      </c>
      <c r="R553" s="376">
        <v>0</v>
      </c>
      <c r="S553" s="376">
        <v>0</v>
      </c>
      <c r="T553" s="376">
        <v>0</v>
      </c>
      <c r="U553" s="376">
        <v>0</v>
      </c>
      <c r="V553" s="376">
        <v>0</v>
      </c>
      <c r="W553" s="376">
        <v>0</v>
      </c>
      <c r="X553" s="376">
        <v>0</v>
      </c>
      <c r="Y553" s="376">
        <v>19126.54</v>
      </c>
      <c r="Z553" s="376">
        <v>19467.115000000002</v>
      </c>
      <c r="AA553" s="377">
        <v>1</v>
      </c>
      <c r="AB553" s="378">
        <v>0</v>
      </c>
      <c r="AC553" s="378">
        <v>0</v>
      </c>
      <c r="AD553" s="378">
        <v>19467.115000000002</v>
      </c>
      <c r="AE553" s="378">
        <v>0</v>
      </c>
      <c r="AF553" s="376">
        <v>0</v>
      </c>
      <c r="AG553" s="376">
        <v>0</v>
      </c>
      <c r="AH553" s="376"/>
      <c r="AI553" s="376">
        <v>0</v>
      </c>
      <c r="AJ553" s="376">
        <v>0</v>
      </c>
      <c r="AK553" s="376">
        <v>0</v>
      </c>
      <c r="AL553" s="381" t="s">
        <v>5157</v>
      </c>
    </row>
    <row r="554" spans="2:38">
      <c r="B554" s="374" t="s">
        <v>4356</v>
      </c>
      <c r="C554" s="375" t="s">
        <v>4357</v>
      </c>
      <c r="D554" s="375" t="s">
        <v>4927</v>
      </c>
      <c r="E554" s="375" t="s">
        <v>4771</v>
      </c>
      <c r="F554" s="375" t="s">
        <v>5158</v>
      </c>
      <c r="G554" s="375" t="s">
        <v>425</v>
      </c>
      <c r="H554" s="375" t="s">
        <v>3465</v>
      </c>
      <c r="I554" s="375" t="s">
        <v>3330</v>
      </c>
      <c r="J554" s="375" t="s">
        <v>4362</v>
      </c>
      <c r="K554" s="375" t="s">
        <v>4363</v>
      </c>
      <c r="L554" s="375" t="s">
        <v>3332</v>
      </c>
      <c r="M554" s="376">
        <v>17918.547999999999</v>
      </c>
      <c r="N554" s="376">
        <v>0</v>
      </c>
      <c r="O554" s="376">
        <v>0</v>
      </c>
      <c r="P554" s="376">
        <v>17918.547999999999</v>
      </c>
      <c r="Q554" s="376">
        <v>0</v>
      </c>
      <c r="R554" s="376">
        <v>0</v>
      </c>
      <c r="S554" s="376">
        <v>0</v>
      </c>
      <c r="T554" s="376">
        <v>0</v>
      </c>
      <c r="U554" s="376">
        <v>0</v>
      </c>
      <c r="V554" s="376">
        <v>0</v>
      </c>
      <c r="W554" s="376">
        <v>0</v>
      </c>
      <c r="X554" s="376">
        <v>0</v>
      </c>
      <c r="Y554" s="376">
        <v>17918.547999999999</v>
      </c>
      <c r="Z554" s="376">
        <v>18237.613000000001</v>
      </c>
      <c r="AA554" s="377">
        <v>1</v>
      </c>
      <c r="AB554" s="378">
        <v>0</v>
      </c>
      <c r="AC554" s="378">
        <v>0</v>
      </c>
      <c r="AD554" s="378">
        <v>18237.613000000001</v>
      </c>
      <c r="AE554" s="378">
        <v>0</v>
      </c>
      <c r="AF554" s="376">
        <v>0</v>
      </c>
      <c r="AG554" s="376">
        <v>0</v>
      </c>
      <c r="AH554" s="376"/>
      <c r="AI554" s="376">
        <v>0</v>
      </c>
      <c r="AJ554" s="376">
        <v>0</v>
      </c>
      <c r="AK554" s="376">
        <v>0</v>
      </c>
      <c r="AL554" s="381" t="s">
        <v>5159</v>
      </c>
    </row>
    <row r="555" spans="2:38">
      <c r="B555" s="374" t="s">
        <v>4356</v>
      </c>
      <c r="C555" s="375" t="s">
        <v>4357</v>
      </c>
      <c r="D555" s="375" t="s">
        <v>4927</v>
      </c>
      <c r="E555" s="375" t="s">
        <v>4771</v>
      </c>
      <c r="F555" s="375" t="s">
        <v>5160</v>
      </c>
      <c r="G555" s="375" t="s">
        <v>425</v>
      </c>
      <c r="H555" s="375" t="s">
        <v>3465</v>
      </c>
      <c r="I555" s="375" t="s">
        <v>3330</v>
      </c>
      <c r="J555" s="375" t="s">
        <v>4362</v>
      </c>
      <c r="K555" s="375" t="s">
        <v>4363</v>
      </c>
      <c r="L555" s="375" t="s">
        <v>3332</v>
      </c>
      <c r="M555" s="376">
        <v>112745.92</v>
      </c>
      <c r="N555" s="376">
        <v>0</v>
      </c>
      <c r="O555" s="376">
        <v>0</v>
      </c>
      <c r="P555" s="376">
        <v>112745.92</v>
      </c>
      <c r="Q555" s="376">
        <v>0</v>
      </c>
      <c r="R555" s="376">
        <v>0</v>
      </c>
      <c r="S555" s="376">
        <v>0</v>
      </c>
      <c r="T555" s="376">
        <v>0</v>
      </c>
      <c r="U555" s="376">
        <v>0</v>
      </c>
      <c r="V555" s="376">
        <v>0</v>
      </c>
      <c r="W555" s="376">
        <v>0</v>
      </c>
      <c r="X555" s="376">
        <v>0</v>
      </c>
      <c r="Y555" s="376">
        <v>112745.92</v>
      </c>
      <c r="Z555" s="376">
        <v>114753.52</v>
      </c>
      <c r="AA555" s="377">
        <v>1</v>
      </c>
      <c r="AB555" s="378">
        <v>0</v>
      </c>
      <c r="AC555" s="378">
        <v>0</v>
      </c>
      <c r="AD555" s="378">
        <v>114753.52</v>
      </c>
      <c r="AE555" s="378">
        <v>0</v>
      </c>
      <c r="AF555" s="376">
        <v>0</v>
      </c>
      <c r="AG555" s="376">
        <v>0</v>
      </c>
      <c r="AH555" s="376"/>
      <c r="AI555" s="376">
        <v>0</v>
      </c>
      <c r="AJ555" s="376">
        <v>0</v>
      </c>
      <c r="AK555" s="376">
        <v>0</v>
      </c>
      <c r="AL555" s="381" t="s">
        <v>5161</v>
      </c>
    </row>
    <row r="556" spans="2:38">
      <c r="B556" s="374" t="s">
        <v>4356</v>
      </c>
      <c r="C556" s="375" t="s">
        <v>4357</v>
      </c>
      <c r="D556" s="375" t="s">
        <v>4927</v>
      </c>
      <c r="E556" s="375" t="s">
        <v>4589</v>
      </c>
      <c r="F556" s="375" t="s">
        <v>5162</v>
      </c>
      <c r="G556" s="375" t="s">
        <v>425</v>
      </c>
      <c r="H556" s="375" t="s">
        <v>3465</v>
      </c>
      <c r="I556" s="375" t="s">
        <v>3330</v>
      </c>
      <c r="J556" s="375" t="s">
        <v>4362</v>
      </c>
      <c r="K556" s="375" t="s">
        <v>4363</v>
      </c>
      <c r="L556" s="375" t="s">
        <v>3332</v>
      </c>
      <c r="M556" s="376">
        <v>18306.677</v>
      </c>
      <c r="N556" s="376">
        <v>0</v>
      </c>
      <c r="O556" s="376">
        <v>0</v>
      </c>
      <c r="P556" s="376">
        <v>18306.677</v>
      </c>
      <c r="Q556" s="376">
        <v>0</v>
      </c>
      <c r="R556" s="376">
        <v>0</v>
      </c>
      <c r="S556" s="376">
        <v>0</v>
      </c>
      <c r="T556" s="376">
        <v>0</v>
      </c>
      <c r="U556" s="376">
        <v>0</v>
      </c>
      <c r="V556" s="376">
        <v>0</v>
      </c>
      <c r="W556" s="376">
        <v>0</v>
      </c>
      <c r="X556" s="376">
        <v>0</v>
      </c>
      <c r="Y556" s="376">
        <v>18306.677</v>
      </c>
      <c r="Z556" s="376">
        <v>18237.613000000001</v>
      </c>
      <c r="AA556" s="377">
        <v>1</v>
      </c>
      <c r="AB556" s="378">
        <v>0</v>
      </c>
      <c r="AC556" s="378">
        <v>0</v>
      </c>
      <c r="AD556" s="378">
        <v>18237.613000000001</v>
      </c>
      <c r="AE556" s="378">
        <v>0</v>
      </c>
      <c r="AF556" s="376">
        <v>0</v>
      </c>
      <c r="AG556" s="376">
        <v>0</v>
      </c>
      <c r="AH556" s="376"/>
      <c r="AI556" s="376">
        <v>0</v>
      </c>
      <c r="AJ556" s="376">
        <v>0</v>
      </c>
      <c r="AK556" s="376">
        <v>0</v>
      </c>
      <c r="AL556" s="381" t="s">
        <v>5163</v>
      </c>
    </row>
    <row r="557" spans="2:38">
      <c r="B557" s="374" t="s">
        <v>4356</v>
      </c>
      <c r="C557" s="375" t="s">
        <v>4357</v>
      </c>
      <c r="D557" s="375" t="s">
        <v>4927</v>
      </c>
      <c r="E557" s="375" t="s">
        <v>4589</v>
      </c>
      <c r="F557" s="375" t="s">
        <v>5164</v>
      </c>
      <c r="G557" s="375" t="s">
        <v>425</v>
      </c>
      <c r="H557" s="375" t="s">
        <v>3465</v>
      </c>
      <c r="I557" s="375" t="s">
        <v>3330</v>
      </c>
      <c r="J557" s="375" t="s">
        <v>4362</v>
      </c>
      <c r="K557" s="375" t="s">
        <v>4363</v>
      </c>
      <c r="L557" s="375" t="s">
        <v>3332</v>
      </c>
      <c r="M557" s="376">
        <v>94618.78</v>
      </c>
      <c r="N557" s="376">
        <v>0</v>
      </c>
      <c r="O557" s="376">
        <v>0</v>
      </c>
      <c r="P557" s="376">
        <v>94618.78</v>
      </c>
      <c r="Q557" s="376">
        <v>0</v>
      </c>
      <c r="R557" s="376">
        <v>0</v>
      </c>
      <c r="S557" s="376">
        <v>0</v>
      </c>
      <c r="T557" s="376">
        <v>0</v>
      </c>
      <c r="U557" s="376">
        <v>0</v>
      </c>
      <c r="V557" s="376">
        <v>0</v>
      </c>
      <c r="W557" s="376">
        <v>0</v>
      </c>
      <c r="X557" s="376">
        <v>0</v>
      </c>
      <c r="Y557" s="376">
        <v>94618.78</v>
      </c>
      <c r="Z557" s="376">
        <v>94261.82</v>
      </c>
      <c r="AA557" s="377">
        <v>1</v>
      </c>
      <c r="AB557" s="378">
        <v>0</v>
      </c>
      <c r="AC557" s="378">
        <v>0</v>
      </c>
      <c r="AD557" s="378">
        <v>94261.82</v>
      </c>
      <c r="AE557" s="378">
        <v>0</v>
      </c>
      <c r="AF557" s="376">
        <v>0</v>
      </c>
      <c r="AG557" s="376">
        <v>0</v>
      </c>
      <c r="AH557" s="376"/>
      <c r="AI557" s="376">
        <v>0</v>
      </c>
      <c r="AJ557" s="376">
        <v>0</v>
      </c>
      <c r="AK557" s="376">
        <v>0</v>
      </c>
      <c r="AL557" s="381" t="s">
        <v>5165</v>
      </c>
    </row>
    <row r="558" spans="2:38">
      <c r="B558" s="374" t="s">
        <v>4356</v>
      </c>
      <c r="C558" s="375" t="s">
        <v>4357</v>
      </c>
      <c r="D558" s="375" t="s">
        <v>4927</v>
      </c>
      <c r="E558" s="375" t="s">
        <v>4771</v>
      </c>
      <c r="F558" s="375" t="s">
        <v>5166</v>
      </c>
      <c r="G558" s="375" t="s">
        <v>425</v>
      </c>
      <c r="H558" s="375" t="s">
        <v>3465</v>
      </c>
      <c r="I558" s="375" t="s">
        <v>3330</v>
      </c>
      <c r="J558" s="375" t="s">
        <v>4362</v>
      </c>
      <c r="K558" s="375" t="s">
        <v>4363</v>
      </c>
      <c r="L558" s="375" t="s">
        <v>3332</v>
      </c>
      <c r="M558" s="376">
        <v>100666</v>
      </c>
      <c r="N558" s="376">
        <v>0</v>
      </c>
      <c r="O558" s="376">
        <v>0</v>
      </c>
      <c r="P558" s="376">
        <v>100666</v>
      </c>
      <c r="Q558" s="376">
        <v>0</v>
      </c>
      <c r="R558" s="376">
        <v>0</v>
      </c>
      <c r="S558" s="376">
        <v>0</v>
      </c>
      <c r="T558" s="376">
        <v>0</v>
      </c>
      <c r="U558" s="376">
        <v>0</v>
      </c>
      <c r="V558" s="376">
        <v>0</v>
      </c>
      <c r="W558" s="376">
        <v>0</v>
      </c>
      <c r="X558" s="376">
        <v>0</v>
      </c>
      <c r="Y558" s="376">
        <v>100666</v>
      </c>
      <c r="Z558" s="376">
        <v>102458.5</v>
      </c>
      <c r="AA558" s="377">
        <v>1</v>
      </c>
      <c r="AB558" s="378">
        <v>0</v>
      </c>
      <c r="AC558" s="378">
        <v>0</v>
      </c>
      <c r="AD558" s="378">
        <v>102458.5</v>
      </c>
      <c r="AE558" s="378">
        <v>0</v>
      </c>
      <c r="AF558" s="376">
        <v>0</v>
      </c>
      <c r="AG558" s="376">
        <v>0</v>
      </c>
      <c r="AH558" s="376"/>
      <c r="AI558" s="376">
        <v>0</v>
      </c>
      <c r="AJ558" s="376">
        <v>0</v>
      </c>
      <c r="AK558" s="376">
        <v>0</v>
      </c>
      <c r="AL558" s="381" t="s">
        <v>5167</v>
      </c>
    </row>
    <row r="559" spans="2:38">
      <c r="B559" s="374" t="s">
        <v>4356</v>
      </c>
      <c r="C559" s="375" t="s">
        <v>4357</v>
      </c>
      <c r="D559" s="375" t="s">
        <v>4927</v>
      </c>
      <c r="E559" s="375" t="s">
        <v>4381</v>
      </c>
      <c r="F559" s="375" t="s">
        <v>5168</v>
      </c>
      <c r="G559" s="375" t="s">
        <v>425</v>
      </c>
      <c r="H559" s="375" t="s">
        <v>3465</v>
      </c>
      <c r="I559" s="375" t="s">
        <v>3330</v>
      </c>
      <c r="J559" s="375" t="s">
        <v>4362</v>
      </c>
      <c r="K559" s="375" t="s">
        <v>4363</v>
      </c>
      <c r="L559" s="375" t="s">
        <v>3332</v>
      </c>
      <c r="M559" s="376">
        <v>114521.12</v>
      </c>
      <c r="N559" s="376">
        <v>0</v>
      </c>
      <c r="O559" s="376">
        <v>0</v>
      </c>
      <c r="P559" s="376">
        <v>114521.12</v>
      </c>
      <c r="Q559" s="376">
        <v>0</v>
      </c>
      <c r="R559" s="376">
        <v>0</v>
      </c>
      <c r="S559" s="376">
        <v>0</v>
      </c>
      <c r="T559" s="376">
        <v>0</v>
      </c>
      <c r="U559" s="376">
        <v>0</v>
      </c>
      <c r="V559" s="376">
        <v>0</v>
      </c>
      <c r="W559" s="376">
        <v>0</v>
      </c>
      <c r="X559" s="376">
        <v>0</v>
      </c>
      <c r="Y559" s="376">
        <v>114521.12</v>
      </c>
      <c r="Z559" s="376">
        <v>114753.52</v>
      </c>
      <c r="AA559" s="377">
        <v>1</v>
      </c>
      <c r="AB559" s="378">
        <v>0</v>
      </c>
      <c r="AC559" s="378">
        <v>0</v>
      </c>
      <c r="AD559" s="378">
        <v>114753.52</v>
      </c>
      <c r="AE559" s="378">
        <v>0</v>
      </c>
      <c r="AF559" s="376">
        <v>0</v>
      </c>
      <c r="AG559" s="376">
        <v>0</v>
      </c>
      <c r="AH559" s="376"/>
      <c r="AI559" s="376">
        <v>0</v>
      </c>
      <c r="AJ559" s="376">
        <v>0</v>
      </c>
      <c r="AK559" s="376">
        <v>0</v>
      </c>
      <c r="AL559" s="381" t="s">
        <v>5169</v>
      </c>
    </row>
    <row r="560" spans="2:38">
      <c r="B560" s="374" t="s">
        <v>4356</v>
      </c>
      <c r="C560" s="375" t="s">
        <v>4357</v>
      </c>
      <c r="D560" s="375" t="s">
        <v>4927</v>
      </c>
      <c r="E560" s="375" t="s">
        <v>4771</v>
      </c>
      <c r="F560" s="375" t="s">
        <v>5170</v>
      </c>
      <c r="G560" s="375" t="s">
        <v>425</v>
      </c>
      <c r="H560" s="375" t="s">
        <v>3465</v>
      </c>
      <c r="I560" s="375" t="s">
        <v>3330</v>
      </c>
      <c r="J560" s="375" t="s">
        <v>4362</v>
      </c>
      <c r="K560" s="375" t="s">
        <v>4363</v>
      </c>
      <c r="L560" s="375" t="s">
        <v>3332</v>
      </c>
      <c r="M560" s="376">
        <v>20133.2</v>
      </c>
      <c r="N560" s="376">
        <v>0</v>
      </c>
      <c r="O560" s="376">
        <v>0</v>
      </c>
      <c r="P560" s="376">
        <v>20133.2</v>
      </c>
      <c r="Q560" s="376">
        <v>0</v>
      </c>
      <c r="R560" s="376">
        <v>0</v>
      </c>
      <c r="S560" s="376">
        <v>0</v>
      </c>
      <c r="T560" s="376">
        <v>0</v>
      </c>
      <c r="U560" s="376">
        <v>0</v>
      </c>
      <c r="V560" s="376">
        <v>0</v>
      </c>
      <c r="W560" s="376">
        <v>0</v>
      </c>
      <c r="X560" s="376">
        <v>0</v>
      </c>
      <c r="Y560" s="376">
        <v>20133.2</v>
      </c>
      <c r="Z560" s="376">
        <v>20491.7</v>
      </c>
      <c r="AA560" s="377">
        <v>1</v>
      </c>
      <c r="AB560" s="378">
        <v>0</v>
      </c>
      <c r="AC560" s="378">
        <v>0</v>
      </c>
      <c r="AD560" s="378">
        <v>20491.7</v>
      </c>
      <c r="AE560" s="378">
        <v>0</v>
      </c>
      <c r="AF560" s="376">
        <v>0</v>
      </c>
      <c r="AG560" s="376">
        <v>0</v>
      </c>
      <c r="AH560" s="376"/>
      <c r="AI560" s="376">
        <v>0</v>
      </c>
      <c r="AJ560" s="376">
        <v>0</v>
      </c>
      <c r="AK560" s="376">
        <v>0</v>
      </c>
      <c r="AL560" s="381" t="s">
        <v>5171</v>
      </c>
    </row>
    <row r="561" spans="2:38">
      <c r="B561" s="374" t="s">
        <v>4356</v>
      </c>
      <c r="C561" s="375" t="s">
        <v>4357</v>
      </c>
      <c r="D561" s="375" t="s">
        <v>4927</v>
      </c>
      <c r="E561" s="375" t="s">
        <v>4771</v>
      </c>
      <c r="F561" s="375" t="s">
        <v>5172</v>
      </c>
      <c r="G561" s="375" t="s">
        <v>425</v>
      </c>
      <c r="H561" s="375" t="s">
        <v>3465</v>
      </c>
      <c r="I561" s="375" t="s">
        <v>3330</v>
      </c>
      <c r="J561" s="375" t="s">
        <v>4362</v>
      </c>
      <c r="K561" s="375" t="s">
        <v>4363</v>
      </c>
      <c r="L561" s="375" t="s">
        <v>3332</v>
      </c>
      <c r="M561" s="376">
        <v>37246.42</v>
      </c>
      <c r="N561" s="376">
        <v>0</v>
      </c>
      <c r="O561" s="376">
        <v>0</v>
      </c>
      <c r="P561" s="376">
        <v>37246.42</v>
      </c>
      <c r="Q561" s="376">
        <v>0</v>
      </c>
      <c r="R561" s="376">
        <v>0</v>
      </c>
      <c r="S561" s="376">
        <v>0</v>
      </c>
      <c r="T561" s="376">
        <v>0</v>
      </c>
      <c r="U561" s="376">
        <v>0</v>
      </c>
      <c r="V561" s="376">
        <v>0</v>
      </c>
      <c r="W561" s="376">
        <v>0</v>
      </c>
      <c r="X561" s="376">
        <v>0</v>
      </c>
      <c r="Y561" s="376">
        <v>37246.42</v>
      </c>
      <c r="Z561" s="376">
        <v>37909.644999999997</v>
      </c>
      <c r="AA561" s="377">
        <v>1</v>
      </c>
      <c r="AB561" s="378">
        <v>0</v>
      </c>
      <c r="AC561" s="378">
        <v>0</v>
      </c>
      <c r="AD561" s="378">
        <v>37909.644999999997</v>
      </c>
      <c r="AE561" s="378">
        <v>0</v>
      </c>
      <c r="AF561" s="376">
        <v>0</v>
      </c>
      <c r="AG561" s="376">
        <v>0</v>
      </c>
      <c r="AH561" s="376"/>
      <c r="AI561" s="376">
        <v>0</v>
      </c>
      <c r="AJ561" s="376">
        <v>0</v>
      </c>
      <c r="AK561" s="376">
        <v>0</v>
      </c>
      <c r="AL561" s="381" t="s">
        <v>5173</v>
      </c>
    </row>
    <row r="562" spans="2:38">
      <c r="B562" s="374" t="s">
        <v>4356</v>
      </c>
      <c r="C562" s="375" t="s">
        <v>4357</v>
      </c>
      <c r="D562" s="375" t="s">
        <v>4927</v>
      </c>
      <c r="E562" s="375" t="s">
        <v>4532</v>
      </c>
      <c r="F562" s="375" t="s">
        <v>5174</v>
      </c>
      <c r="G562" s="375" t="s">
        <v>425</v>
      </c>
      <c r="H562" s="375" t="s">
        <v>3465</v>
      </c>
      <c r="I562" s="375" t="s">
        <v>3330</v>
      </c>
      <c r="J562" s="375" t="s">
        <v>4362</v>
      </c>
      <c r="K562" s="375" t="s">
        <v>4363</v>
      </c>
      <c r="L562" s="375" t="s">
        <v>3332</v>
      </c>
      <c r="M562" s="376">
        <v>4864.68</v>
      </c>
      <c r="N562" s="376">
        <v>0</v>
      </c>
      <c r="O562" s="376">
        <v>0</v>
      </c>
      <c r="P562" s="376">
        <v>4864.68</v>
      </c>
      <c r="Q562" s="376">
        <v>0</v>
      </c>
      <c r="R562" s="376">
        <v>0</v>
      </c>
      <c r="S562" s="376">
        <v>0</v>
      </c>
      <c r="T562" s="376">
        <v>0</v>
      </c>
      <c r="U562" s="376">
        <v>0</v>
      </c>
      <c r="V562" s="376">
        <v>0</v>
      </c>
      <c r="W562" s="376">
        <v>0</v>
      </c>
      <c r="X562" s="376">
        <v>0</v>
      </c>
      <c r="Y562" s="376">
        <v>4864.68</v>
      </c>
      <c r="Z562" s="376">
        <v>4918.0079999999998</v>
      </c>
      <c r="AA562" s="377">
        <v>1</v>
      </c>
      <c r="AB562" s="378">
        <v>0</v>
      </c>
      <c r="AC562" s="378">
        <v>0</v>
      </c>
      <c r="AD562" s="378">
        <v>4918.0079999999998</v>
      </c>
      <c r="AE562" s="378">
        <v>0</v>
      </c>
      <c r="AF562" s="376">
        <v>0</v>
      </c>
      <c r="AG562" s="376">
        <v>0</v>
      </c>
      <c r="AH562" s="376"/>
      <c r="AI562" s="376">
        <v>0</v>
      </c>
      <c r="AJ562" s="376">
        <v>0</v>
      </c>
      <c r="AK562" s="376">
        <v>0</v>
      </c>
      <c r="AL562" s="381" t="s">
        <v>5175</v>
      </c>
    </row>
    <row r="563" spans="2:38">
      <c r="B563" s="374" t="s">
        <v>4356</v>
      </c>
      <c r="C563" s="375" t="s">
        <v>4357</v>
      </c>
      <c r="D563" s="375" t="s">
        <v>4927</v>
      </c>
      <c r="E563" s="375" t="s">
        <v>4771</v>
      </c>
      <c r="F563" s="375" t="s">
        <v>5176</v>
      </c>
      <c r="G563" s="375" t="s">
        <v>425</v>
      </c>
      <c r="H563" s="375" t="s">
        <v>3465</v>
      </c>
      <c r="I563" s="375" t="s">
        <v>3330</v>
      </c>
      <c r="J563" s="375" t="s">
        <v>4362</v>
      </c>
      <c r="K563" s="375" t="s">
        <v>4363</v>
      </c>
      <c r="L563" s="375" t="s">
        <v>3332</v>
      </c>
      <c r="M563" s="376">
        <v>93780.848264</v>
      </c>
      <c r="N563" s="376">
        <v>0</v>
      </c>
      <c r="O563" s="376">
        <v>0</v>
      </c>
      <c r="P563" s="376">
        <v>93780.848264</v>
      </c>
      <c r="Q563" s="376">
        <v>0</v>
      </c>
      <c r="R563" s="376">
        <v>0</v>
      </c>
      <c r="S563" s="376">
        <v>0</v>
      </c>
      <c r="T563" s="376">
        <v>0</v>
      </c>
      <c r="U563" s="376">
        <v>0</v>
      </c>
      <c r="V563" s="376">
        <v>0</v>
      </c>
      <c r="W563" s="376">
        <v>0</v>
      </c>
      <c r="X563" s="376">
        <v>0</v>
      </c>
      <c r="Y563" s="376">
        <v>93780.848264</v>
      </c>
      <c r="Z563" s="376">
        <v>95450.748433999994</v>
      </c>
      <c r="AA563" s="377">
        <v>1</v>
      </c>
      <c r="AB563" s="378">
        <v>0</v>
      </c>
      <c r="AC563" s="378">
        <v>0</v>
      </c>
      <c r="AD563" s="378">
        <v>95450.748433999994</v>
      </c>
      <c r="AE563" s="378">
        <v>0</v>
      </c>
      <c r="AF563" s="376">
        <v>0</v>
      </c>
      <c r="AG563" s="376">
        <v>0</v>
      </c>
      <c r="AH563" s="376"/>
      <c r="AI563" s="376">
        <v>0</v>
      </c>
      <c r="AJ563" s="376">
        <v>0</v>
      </c>
      <c r="AK563" s="376">
        <v>0</v>
      </c>
      <c r="AL563" s="381" t="s">
        <v>5177</v>
      </c>
    </row>
    <row r="564" spans="2:38">
      <c r="B564" s="374" t="s">
        <v>4356</v>
      </c>
      <c r="C564" s="375" t="s">
        <v>4357</v>
      </c>
      <c r="D564" s="375" t="s">
        <v>4927</v>
      </c>
      <c r="E564" s="375" t="s">
        <v>4589</v>
      </c>
      <c r="F564" s="375" t="s">
        <v>5178</v>
      </c>
      <c r="G564" s="375" t="s">
        <v>425</v>
      </c>
      <c r="H564" s="375" t="s">
        <v>3465</v>
      </c>
      <c r="I564" s="375" t="s">
        <v>3330</v>
      </c>
      <c r="J564" s="375" t="s">
        <v>4362</v>
      </c>
      <c r="K564" s="375" t="s">
        <v>4363</v>
      </c>
      <c r="L564" s="375" t="s">
        <v>3332</v>
      </c>
      <c r="M564" s="376">
        <v>10284.65</v>
      </c>
      <c r="N564" s="376">
        <v>0</v>
      </c>
      <c r="O564" s="376">
        <v>0</v>
      </c>
      <c r="P564" s="376">
        <v>10284.65</v>
      </c>
      <c r="Q564" s="376">
        <v>0</v>
      </c>
      <c r="R564" s="376">
        <v>0</v>
      </c>
      <c r="S564" s="376">
        <v>0</v>
      </c>
      <c r="T564" s="376">
        <v>0</v>
      </c>
      <c r="U564" s="376">
        <v>0</v>
      </c>
      <c r="V564" s="376">
        <v>0</v>
      </c>
      <c r="W564" s="376">
        <v>0</v>
      </c>
      <c r="X564" s="376">
        <v>0</v>
      </c>
      <c r="Y564" s="376">
        <v>10284.65</v>
      </c>
      <c r="Z564" s="376">
        <v>10245.85</v>
      </c>
      <c r="AA564" s="377">
        <v>1</v>
      </c>
      <c r="AB564" s="378">
        <v>0</v>
      </c>
      <c r="AC564" s="378">
        <v>0</v>
      </c>
      <c r="AD564" s="378">
        <v>10245.85</v>
      </c>
      <c r="AE564" s="378">
        <v>0</v>
      </c>
      <c r="AF564" s="376">
        <v>0</v>
      </c>
      <c r="AG564" s="376">
        <v>0</v>
      </c>
      <c r="AH564" s="376"/>
      <c r="AI564" s="376">
        <v>0</v>
      </c>
      <c r="AJ564" s="376">
        <v>0</v>
      </c>
      <c r="AK564" s="376">
        <v>0</v>
      </c>
      <c r="AL564" s="381" t="s">
        <v>5179</v>
      </c>
    </row>
    <row r="565" spans="2:38">
      <c r="B565" s="374" t="s">
        <v>4356</v>
      </c>
      <c r="C565" s="375" t="s">
        <v>4357</v>
      </c>
      <c r="D565" s="375" t="s">
        <v>4927</v>
      </c>
      <c r="E565" s="375" t="s">
        <v>4771</v>
      </c>
      <c r="F565" s="375" t="s">
        <v>5180</v>
      </c>
      <c r="G565" s="375" t="s">
        <v>425</v>
      </c>
      <c r="H565" s="375" t="s">
        <v>3465</v>
      </c>
      <c r="I565" s="375" t="s">
        <v>3330</v>
      </c>
      <c r="J565" s="375" t="s">
        <v>4362</v>
      </c>
      <c r="K565" s="375" t="s">
        <v>4363</v>
      </c>
      <c r="L565" s="375" t="s">
        <v>3332</v>
      </c>
      <c r="M565" s="376">
        <v>24159.84</v>
      </c>
      <c r="N565" s="376">
        <v>0</v>
      </c>
      <c r="O565" s="376">
        <v>0</v>
      </c>
      <c r="P565" s="376">
        <v>24159.84</v>
      </c>
      <c r="Q565" s="376">
        <v>0</v>
      </c>
      <c r="R565" s="376">
        <v>0</v>
      </c>
      <c r="S565" s="376">
        <v>0</v>
      </c>
      <c r="T565" s="376">
        <v>0</v>
      </c>
      <c r="U565" s="376">
        <v>0</v>
      </c>
      <c r="V565" s="376">
        <v>0</v>
      </c>
      <c r="W565" s="376">
        <v>0</v>
      </c>
      <c r="X565" s="376">
        <v>0</v>
      </c>
      <c r="Y565" s="376">
        <v>24159.84</v>
      </c>
      <c r="Z565" s="376">
        <v>24590.04</v>
      </c>
      <c r="AA565" s="377">
        <v>1</v>
      </c>
      <c r="AB565" s="378">
        <v>0</v>
      </c>
      <c r="AC565" s="378">
        <v>0</v>
      </c>
      <c r="AD565" s="378">
        <v>24590.04</v>
      </c>
      <c r="AE565" s="378">
        <v>0</v>
      </c>
      <c r="AF565" s="376">
        <v>0</v>
      </c>
      <c r="AG565" s="376">
        <v>0</v>
      </c>
      <c r="AH565" s="376"/>
      <c r="AI565" s="376">
        <v>0</v>
      </c>
      <c r="AJ565" s="376">
        <v>0</v>
      </c>
      <c r="AK565" s="376">
        <v>0</v>
      </c>
      <c r="AL565" s="381" t="s">
        <v>5181</v>
      </c>
    </row>
    <row r="566" spans="2:38">
      <c r="B566" s="374" t="s">
        <v>4356</v>
      </c>
      <c r="C566" s="375" t="s">
        <v>4357</v>
      </c>
      <c r="D566" s="375" t="s">
        <v>4927</v>
      </c>
      <c r="E566" s="375" t="s">
        <v>4589</v>
      </c>
      <c r="F566" s="375" t="s">
        <v>5182</v>
      </c>
      <c r="G566" s="375" t="s">
        <v>425</v>
      </c>
      <c r="H566" s="375" t="s">
        <v>3465</v>
      </c>
      <c r="I566" s="375" t="s">
        <v>3330</v>
      </c>
      <c r="J566" s="375" t="s">
        <v>4362</v>
      </c>
      <c r="K566" s="375" t="s">
        <v>4363</v>
      </c>
      <c r="L566" s="375" t="s">
        <v>3332</v>
      </c>
      <c r="M566" s="376">
        <v>102846.5</v>
      </c>
      <c r="N566" s="376">
        <v>0</v>
      </c>
      <c r="O566" s="376">
        <v>0</v>
      </c>
      <c r="P566" s="376">
        <v>102846.5</v>
      </c>
      <c r="Q566" s="376">
        <v>0</v>
      </c>
      <c r="R566" s="376">
        <v>0</v>
      </c>
      <c r="S566" s="376">
        <v>0</v>
      </c>
      <c r="T566" s="376">
        <v>0</v>
      </c>
      <c r="U566" s="376">
        <v>0</v>
      </c>
      <c r="V566" s="376">
        <v>0</v>
      </c>
      <c r="W566" s="376">
        <v>0</v>
      </c>
      <c r="X566" s="376">
        <v>0</v>
      </c>
      <c r="Y566" s="376">
        <v>102846.5</v>
      </c>
      <c r="Z566" s="376">
        <v>102458.5</v>
      </c>
      <c r="AA566" s="377">
        <v>1</v>
      </c>
      <c r="AB566" s="378">
        <v>0</v>
      </c>
      <c r="AC566" s="378">
        <v>0</v>
      </c>
      <c r="AD566" s="378">
        <v>102458.5</v>
      </c>
      <c r="AE566" s="378">
        <v>0</v>
      </c>
      <c r="AF566" s="376">
        <v>0</v>
      </c>
      <c r="AG566" s="376">
        <v>0</v>
      </c>
      <c r="AH566" s="376"/>
      <c r="AI566" s="376">
        <v>0</v>
      </c>
      <c r="AJ566" s="376">
        <v>0</v>
      </c>
      <c r="AK566" s="376">
        <v>0</v>
      </c>
      <c r="AL566" s="381" t="s">
        <v>5183</v>
      </c>
    </row>
    <row r="567" spans="2:38">
      <c r="B567" s="374" t="s">
        <v>4356</v>
      </c>
      <c r="C567" s="375" t="s">
        <v>4357</v>
      </c>
      <c r="D567" s="375" t="s">
        <v>4927</v>
      </c>
      <c r="E567" s="375" t="s">
        <v>4475</v>
      </c>
      <c r="F567" s="375" t="s">
        <v>5184</v>
      </c>
      <c r="G567" s="375" t="s">
        <v>425</v>
      </c>
      <c r="H567" s="375" t="s">
        <v>3465</v>
      </c>
      <c r="I567" s="375" t="s">
        <v>3330</v>
      </c>
      <c r="J567" s="375" t="s">
        <v>4362</v>
      </c>
      <c r="K567" s="375" t="s">
        <v>4363</v>
      </c>
      <c r="L567" s="375" t="s">
        <v>3332</v>
      </c>
      <c r="M567" s="376">
        <v>12022.02</v>
      </c>
      <c r="N567" s="376">
        <v>0</v>
      </c>
      <c r="O567" s="376">
        <v>0</v>
      </c>
      <c r="P567" s="376">
        <v>12022.02</v>
      </c>
      <c r="Q567" s="376">
        <v>0</v>
      </c>
      <c r="R567" s="376">
        <v>0</v>
      </c>
      <c r="S567" s="376">
        <v>0</v>
      </c>
      <c r="T567" s="376">
        <v>0</v>
      </c>
      <c r="U567" s="376">
        <v>0</v>
      </c>
      <c r="V567" s="376">
        <v>0</v>
      </c>
      <c r="W567" s="376">
        <v>0</v>
      </c>
      <c r="X567" s="376">
        <v>0</v>
      </c>
      <c r="Y567" s="376">
        <v>12022.02</v>
      </c>
      <c r="Z567" s="376">
        <v>12295.02</v>
      </c>
      <c r="AA567" s="377">
        <v>1</v>
      </c>
      <c r="AB567" s="378">
        <v>0</v>
      </c>
      <c r="AC567" s="378">
        <v>0</v>
      </c>
      <c r="AD567" s="378">
        <v>12295.02</v>
      </c>
      <c r="AE567" s="378">
        <v>0</v>
      </c>
      <c r="AF567" s="376">
        <v>0</v>
      </c>
      <c r="AG567" s="376">
        <v>0</v>
      </c>
      <c r="AH567" s="376"/>
      <c r="AI567" s="376">
        <v>0</v>
      </c>
      <c r="AJ567" s="376">
        <v>0</v>
      </c>
      <c r="AK567" s="376">
        <v>0</v>
      </c>
      <c r="AL567" s="381" t="s">
        <v>5185</v>
      </c>
    </row>
    <row r="568" spans="2:38">
      <c r="B568" s="374" t="s">
        <v>4356</v>
      </c>
      <c r="C568" s="375" t="s">
        <v>4357</v>
      </c>
      <c r="D568" s="375" t="s">
        <v>4927</v>
      </c>
      <c r="E568" s="375" t="s">
        <v>4771</v>
      </c>
      <c r="F568" s="375" t="s">
        <v>5186</v>
      </c>
      <c r="G568" s="375" t="s">
        <v>425</v>
      </c>
      <c r="H568" s="375" t="s">
        <v>3465</v>
      </c>
      <c r="I568" s="375" t="s">
        <v>3330</v>
      </c>
      <c r="J568" s="375" t="s">
        <v>4362</v>
      </c>
      <c r="K568" s="375" t="s">
        <v>4363</v>
      </c>
      <c r="L568" s="375" t="s">
        <v>3332</v>
      </c>
      <c r="M568" s="376">
        <v>99659.34</v>
      </c>
      <c r="N568" s="376">
        <v>0</v>
      </c>
      <c r="O568" s="376">
        <v>0</v>
      </c>
      <c r="P568" s="376">
        <v>99659.34</v>
      </c>
      <c r="Q568" s="376">
        <v>0</v>
      </c>
      <c r="R568" s="376">
        <v>0</v>
      </c>
      <c r="S568" s="376">
        <v>0</v>
      </c>
      <c r="T568" s="376">
        <v>0</v>
      </c>
      <c r="U568" s="376">
        <v>0</v>
      </c>
      <c r="V568" s="376">
        <v>0</v>
      </c>
      <c r="W568" s="376">
        <v>0</v>
      </c>
      <c r="X568" s="376">
        <v>0</v>
      </c>
      <c r="Y568" s="376">
        <v>99659.34</v>
      </c>
      <c r="Z568" s="376">
        <v>101433.91499999999</v>
      </c>
      <c r="AA568" s="377">
        <v>1</v>
      </c>
      <c r="AB568" s="378">
        <v>0</v>
      </c>
      <c r="AC568" s="378">
        <v>0</v>
      </c>
      <c r="AD568" s="378">
        <v>101433.91499999999</v>
      </c>
      <c r="AE568" s="378">
        <v>0</v>
      </c>
      <c r="AF568" s="376">
        <v>0</v>
      </c>
      <c r="AG568" s="376">
        <v>0</v>
      </c>
      <c r="AH568" s="376"/>
      <c r="AI568" s="376">
        <v>0</v>
      </c>
      <c r="AJ568" s="376">
        <v>0</v>
      </c>
      <c r="AK568" s="376">
        <v>0</v>
      </c>
      <c r="AL568" s="381" t="s">
        <v>5187</v>
      </c>
    </row>
    <row r="569" spans="2:38">
      <c r="B569" s="374" t="s">
        <v>4356</v>
      </c>
      <c r="C569" s="375" t="s">
        <v>4357</v>
      </c>
      <c r="D569" s="375" t="s">
        <v>4927</v>
      </c>
      <c r="E569" s="375" t="s">
        <v>4589</v>
      </c>
      <c r="F569" s="375" t="s">
        <v>5188</v>
      </c>
      <c r="G569" s="375" t="s">
        <v>425</v>
      </c>
      <c r="H569" s="375" t="s">
        <v>3465</v>
      </c>
      <c r="I569" s="375" t="s">
        <v>3330</v>
      </c>
      <c r="J569" s="375" t="s">
        <v>4362</v>
      </c>
      <c r="K569" s="375" t="s">
        <v>4363</v>
      </c>
      <c r="L569" s="375" t="s">
        <v>3332</v>
      </c>
      <c r="M569" s="376">
        <v>52451.714999999997</v>
      </c>
      <c r="N569" s="376">
        <v>0</v>
      </c>
      <c r="O569" s="376">
        <v>0</v>
      </c>
      <c r="P569" s="376">
        <v>52451.714999999997</v>
      </c>
      <c r="Q569" s="376">
        <v>0</v>
      </c>
      <c r="R569" s="376">
        <v>0</v>
      </c>
      <c r="S569" s="376">
        <v>0</v>
      </c>
      <c r="T569" s="376">
        <v>0</v>
      </c>
      <c r="U569" s="376">
        <v>0</v>
      </c>
      <c r="V569" s="376">
        <v>0</v>
      </c>
      <c r="W569" s="376">
        <v>0</v>
      </c>
      <c r="X569" s="376">
        <v>0</v>
      </c>
      <c r="Y569" s="376">
        <v>52451.714999999997</v>
      </c>
      <c r="Z569" s="376">
        <v>52253.834999999999</v>
      </c>
      <c r="AA569" s="377">
        <v>1</v>
      </c>
      <c r="AB569" s="378">
        <v>0</v>
      </c>
      <c r="AC569" s="378">
        <v>0</v>
      </c>
      <c r="AD569" s="378">
        <v>52253.834999999999</v>
      </c>
      <c r="AE569" s="378">
        <v>0</v>
      </c>
      <c r="AF569" s="376">
        <v>0</v>
      </c>
      <c r="AG569" s="376">
        <v>0</v>
      </c>
      <c r="AH569" s="376"/>
      <c r="AI569" s="376">
        <v>0</v>
      </c>
      <c r="AJ569" s="376">
        <v>0</v>
      </c>
      <c r="AK569" s="376">
        <v>0</v>
      </c>
      <c r="AL569" s="381" t="s">
        <v>5189</v>
      </c>
    </row>
    <row r="570" spans="2:38">
      <c r="B570" s="374" t="s">
        <v>4356</v>
      </c>
      <c r="C570" s="375" t="s">
        <v>4357</v>
      </c>
      <c r="D570" s="375" t="s">
        <v>4927</v>
      </c>
      <c r="E570" s="375" t="s">
        <v>4475</v>
      </c>
      <c r="F570" s="375" t="s">
        <v>5190</v>
      </c>
      <c r="G570" s="375" t="s">
        <v>425</v>
      </c>
      <c r="H570" s="375" t="s">
        <v>3465</v>
      </c>
      <c r="I570" s="375" t="s">
        <v>3330</v>
      </c>
      <c r="J570" s="375" t="s">
        <v>4362</v>
      </c>
      <c r="K570" s="375" t="s">
        <v>4363</v>
      </c>
      <c r="L570" s="375" t="s">
        <v>3332</v>
      </c>
      <c r="M570" s="376">
        <v>8415.4140000000007</v>
      </c>
      <c r="N570" s="376">
        <v>0</v>
      </c>
      <c r="O570" s="376">
        <v>0</v>
      </c>
      <c r="P570" s="376">
        <v>8415.4140000000007</v>
      </c>
      <c r="Q570" s="376">
        <v>0</v>
      </c>
      <c r="R570" s="376">
        <v>0</v>
      </c>
      <c r="S570" s="376">
        <v>0</v>
      </c>
      <c r="T570" s="376">
        <v>0</v>
      </c>
      <c r="U570" s="376">
        <v>0</v>
      </c>
      <c r="V570" s="376">
        <v>0</v>
      </c>
      <c r="W570" s="376">
        <v>0</v>
      </c>
      <c r="X570" s="376">
        <v>0</v>
      </c>
      <c r="Y570" s="376">
        <v>8415.4140000000007</v>
      </c>
      <c r="Z570" s="376">
        <v>8606.5139999999992</v>
      </c>
      <c r="AA570" s="377">
        <v>1</v>
      </c>
      <c r="AB570" s="378">
        <v>0</v>
      </c>
      <c r="AC570" s="378">
        <v>0</v>
      </c>
      <c r="AD570" s="378">
        <v>8606.5139999999992</v>
      </c>
      <c r="AE570" s="378">
        <v>0</v>
      </c>
      <c r="AF570" s="376">
        <v>0</v>
      </c>
      <c r="AG570" s="376">
        <v>0</v>
      </c>
      <c r="AH570" s="376"/>
      <c r="AI570" s="376">
        <v>0</v>
      </c>
      <c r="AJ570" s="376">
        <v>0</v>
      </c>
      <c r="AK570" s="376">
        <v>0</v>
      </c>
      <c r="AL570" s="381" t="s">
        <v>5191</v>
      </c>
    </row>
    <row r="571" spans="2:38">
      <c r="B571" s="374" t="s">
        <v>4356</v>
      </c>
      <c r="C571" s="375" t="s">
        <v>4357</v>
      </c>
      <c r="D571" s="375" t="s">
        <v>4927</v>
      </c>
      <c r="E571" s="375" t="s">
        <v>4771</v>
      </c>
      <c r="F571" s="375" t="s">
        <v>5192</v>
      </c>
      <c r="G571" s="375" t="s">
        <v>425</v>
      </c>
      <c r="H571" s="375" t="s">
        <v>3465</v>
      </c>
      <c r="I571" s="375" t="s">
        <v>3330</v>
      </c>
      <c r="J571" s="375" t="s">
        <v>4362</v>
      </c>
      <c r="K571" s="375" t="s">
        <v>4363</v>
      </c>
      <c r="L571" s="375" t="s">
        <v>3332</v>
      </c>
      <c r="M571" s="376">
        <v>11073.26</v>
      </c>
      <c r="N571" s="376">
        <v>0</v>
      </c>
      <c r="O571" s="376">
        <v>0</v>
      </c>
      <c r="P571" s="376">
        <v>11073.26</v>
      </c>
      <c r="Q571" s="376">
        <v>0</v>
      </c>
      <c r="R571" s="376">
        <v>0</v>
      </c>
      <c r="S571" s="376">
        <v>0</v>
      </c>
      <c r="T571" s="376">
        <v>0</v>
      </c>
      <c r="U571" s="376">
        <v>0</v>
      </c>
      <c r="V571" s="376">
        <v>0</v>
      </c>
      <c r="W571" s="376">
        <v>0</v>
      </c>
      <c r="X571" s="376">
        <v>0</v>
      </c>
      <c r="Y571" s="376">
        <v>11073.26</v>
      </c>
      <c r="Z571" s="376">
        <v>11270.434999999999</v>
      </c>
      <c r="AA571" s="377">
        <v>1</v>
      </c>
      <c r="AB571" s="378">
        <v>0</v>
      </c>
      <c r="AC571" s="378">
        <v>0</v>
      </c>
      <c r="AD571" s="378">
        <v>11270.434999999999</v>
      </c>
      <c r="AE571" s="378">
        <v>0</v>
      </c>
      <c r="AF571" s="376">
        <v>0</v>
      </c>
      <c r="AG571" s="376">
        <v>0</v>
      </c>
      <c r="AH571" s="376"/>
      <c r="AI571" s="376">
        <v>0</v>
      </c>
      <c r="AJ571" s="376">
        <v>0</v>
      </c>
      <c r="AK571" s="376">
        <v>0</v>
      </c>
      <c r="AL571" s="381" t="s">
        <v>5193</v>
      </c>
    </row>
    <row r="572" spans="2:38">
      <c r="B572" s="374" t="s">
        <v>4356</v>
      </c>
      <c r="C572" s="375" t="s">
        <v>4357</v>
      </c>
      <c r="D572" s="375" t="s">
        <v>4927</v>
      </c>
      <c r="E572" s="375" t="s">
        <v>4771</v>
      </c>
      <c r="F572" s="375" t="s">
        <v>5194</v>
      </c>
      <c r="G572" s="375" t="s">
        <v>425</v>
      </c>
      <c r="H572" s="375" t="s">
        <v>3465</v>
      </c>
      <c r="I572" s="375" t="s">
        <v>3330</v>
      </c>
      <c r="J572" s="375" t="s">
        <v>4362</v>
      </c>
      <c r="K572" s="375" t="s">
        <v>4363</v>
      </c>
      <c r="L572" s="375" t="s">
        <v>3332</v>
      </c>
      <c r="M572" s="376">
        <v>108719.28</v>
      </c>
      <c r="N572" s="376">
        <v>0</v>
      </c>
      <c r="O572" s="376">
        <v>0</v>
      </c>
      <c r="P572" s="376">
        <v>108719.28</v>
      </c>
      <c r="Q572" s="376">
        <v>0</v>
      </c>
      <c r="R572" s="376">
        <v>0</v>
      </c>
      <c r="S572" s="376">
        <v>0</v>
      </c>
      <c r="T572" s="376">
        <v>0</v>
      </c>
      <c r="U572" s="376">
        <v>0</v>
      </c>
      <c r="V572" s="376">
        <v>0</v>
      </c>
      <c r="W572" s="376">
        <v>0</v>
      </c>
      <c r="X572" s="376">
        <v>0</v>
      </c>
      <c r="Y572" s="376">
        <v>108719.28</v>
      </c>
      <c r="Z572" s="376">
        <v>110655.18</v>
      </c>
      <c r="AA572" s="377">
        <v>1</v>
      </c>
      <c r="AB572" s="378">
        <v>0</v>
      </c>
      <c r="AC572" s="378">
        <v>0</v>
      </c>
      <c r="AD572" s="378">
        <v>110655.18</v>
      </c>
      <c r="AE572" s="378">
        <v>0</v>
      </c>
      <c r="AF572" s="376">
        <v>0</v>
      </c>
      <c r="AG572" s="376">
        <v>0</v>
      </c>
      <c r="AH572" s="376"/>
      <c r="AI572" s="376">
        <v>0</v>
      </c>
      <c r="AJ572" s="376">
        <v>0</v>
      </c>
      <c r="AK572" s="376">
        <v>0</v>
      </c>
      <c r="AL572" s="381" t="s">
        <v>5195</v>
      </c>
    </row>
    <row r="573" spans="2:38">
      <c r="B573" s="374" t="s">
        <v>4356</v>
      </c>
      <c r="C573" s="375" t="s">
        <v>4357</v>
      </c>
      <c r="D573" s="375" t="s">
        <v>4927</v>
      </c>
      <c r="E573" s="375" t="s">
        <v>4771</v>
      </c>
      <c r="F573" s="375" t="s">
        <v>5196</v>
      </c>
      <c r="G573" s="375" t="s">
        <v>425</v>
      </c>
      <c r="H573" s="375" t="s">
        <v>3465</v>
      </c>
      <c r="I573" s="375" t="s">
        <v>3330</v>
      </c>
      <c r="J573" s="375" t="s">
        <v>4362</v>
      </c>
      <c r="K573" s="375" t="s">
        <v>4363</v>
      </c>
      <c r="L573" s="375" t="s">
        <v>3332</v>
      </c>
      <c r="M573" s="376">
        <v>106504.628</v>
      </c>
      <c r="N573" s="376">
        <v>0</v>
      </c>
      <c r="O573" s="376">
        <v>0</v>
      </c>
      <c r="P573" s="376">
        <v>106504.628</v>
      </c>
      <c r="Q573" s="376">
        <v>0</v>
      </c>
      <c r="R573" s="376">
        <v>0</v>
      </c>
      <c r="S573" s="376">
        <v>0</v>
      </c>
      <c r="T573" s="376">
        <v>0</v>
      </c>
      <c r="U573" s="376">
        <v>0</v>
      </c>
      <c r="V573" s="376">
        <v>0</v>
      </c>
      <c r="W573" s="376">
        <v>0</v>
      </c>
      <c r="X573" s="376">
        <v>0</v>
      </c>
      <c r="Y573" s="376">
        <v>106504.628</v>
      </c>
      <c r="Z573" s="376">
        <v>108401.09299999999</v>
      </c>
      <c r="AA573" s="377">
        <v>1</v>
      </c>
      <c r="AB573" s="378">
        <v>0</v>
      </c>
      <c r="AC573" s="378">
        <v>0</v>
      </c>
      <c r="AD573" s="378">
        <v>108401.09299999999</v>
      </c>
      <c r="AE573" s="378">
        <v>0</v>
      </c>
      <c r="AF573" s="376">
        <v>0</v>
      </c>
      <c r="AG573" s="376">
        <v>0</v>
      </c>
      <c r="AH573" s="376"/>
      <c r="AI573" s="376">
        <v>0</v>
      </c>
      <c r="AJ573" s="376">
        <v>0</v>
      </c>
      <c r="AK573" s="376">
        <v>0</v>
      </c>
      <c r="AL573" s="381" t="s">
        <v>5197</v>
      </c>
    </row>
    <row r="574" spans="2:38">
      <c r="B574" s="374" t="s">
        <v>4356</v>
      </c>
      <c r="C574" s="375" t="s">
        <v>4357</v>
      </c>
      <c r="D574" s="375" t="s">
        <v>4927</v>
      </c>
      <c r="E574" s="375" t="s">
        <v>4589</v>
      </c>
      <c r="F574" s="375" t="s">
        <v>5198</v>
      </c>
      <c r="G574" s="375" t="s">
        <v>425</v>
      </c>
      <c r="H574" s="375" t="s">
        <v>3465</v>
      </c>
      <c r="I574" s="375" t="s">
        <v>3330</v>
      </c>
      <c r="J574" s="375" t="s">
        <v>4362</v>
      </c>
      <c r="K574" s="375" t="s">
        <v>4363</v>
      </c>
      <c r="L574" s="375" t="s">
        <v>3332</v>
      </c>
      <c r="M574" s="376">
        <v>17483.904999999999</v>
      </c>
      <c r="N574" s="376">
        <v>0</v>
      </c>
      <c r="O574" s="376">
        <v>0</v>
      </c>
      <c r="P574" s="376">
        <v>17483.904999999999</v>
      </c>
      <c r="Q574" s="376">
        <v>0</v>
      </c>
      <c r="R574" s="376">
        <v>0</v>
      </c>
      <c r="S574" s="376">
        <v>0</v>
      </c>
      <c r="T574" s="376">
        <v>0</v>
      </c>
      <c r="U574" s="376">
        <v>0</v>
      </c>
      <c r="V574" s="376">
        <v>0</v>
      </c>
      <c r="W574" s="376">
        <v>0</v>
      </c>
      <c r="X574" s="376">
        <v>0</v>
      </c>
      <c r="Y574" s="376">
        <v>17483.904999999999</v>
      </c>
      <c r="Z574" s="376">
        <v>17417.945</v>
      </c>
      <c r="AA574" s="377">
        <v>1</v>
      </c>
      <c r="AB574" s="378">
        <v>0</v>
      </c>
      <c r="AC574" s="378">
        <v>0</v>
      </c>
      <c r="AD574" s="378">
        <v>17417.945</v>
      </c>
      <c r="AE574" s="378">
        <v>0</v>
      </c>
      <c r="AF574" s="376">
        <v>0</v>
      </c>
      <c r="AG574" s="376">
        <v>0</v>
      </c>
      <c r="AH574" s="376"/>
      <c r="AI574" s="376">
        <v>0</v>
      </c>
      <c r="AJ574" s="376">
        <v>0</v>
      </c>
      <c r="AK574" s="376">
        <v>0</v>
      </c>
      <c r="AL574" s="381" t="s">
        <v>5199</v>
      </c>
    </row>
    <row r="575" spans="2:38">
      <c r="B575" s="374" t="s">
        <v>4356</v>
      </c>
      <c r="C575" s="375" t="s">
        <v>4357</v>
      </c>
      <c r="D575" s="375" t="s">
        <v>4927</v>
      </c>
      <c r="E575" s="375" t="s">
        <v>4771</v>
      </c>
      <c r="F575" s="375" t="s">
        <v>5200</v>
      </c>
      <c r="G575" s="375" t="s">
        <v>425</v>
      </c>
      <c r="H575" s="375" t="s">
        <v>3465</v>
      </c>
      <c r="I575" s="375" t="s">
        <v>3330</v>
      </c>
      <c r="J575" s="375" t="s">
        <v>4362</v>
      </c>
      <c r="K575" s="375" t="s">
        <v>4363</v>
      </c>
      <c r="L575" s="375" t="s">
        <v>3332</v>
      </c>
      <c r="M575" s="376">
        <v>100666</v>
      </c>
      <c r="N575" s="376">
        <v>0</v>
      </c>
      <c r="O575" s="376">
        <v>0</v>
      </c>
      <c r="P575" s="376">
        <v>100666</v>
      </c>
      <c r="Q575" s="376">
        <v>0</v>
      </c>
      <c r="R575" s="376">
        <v>0</v>
      </c>
      <c r="S575" s="376">
        <v>0</v>
      </c>
      <c r="T575" s="376">
        <v>0</v>
      </c>
      <c r="U575" s="376">
        <v>0</v>
      </c>
      <c r="V575" s="376">
        <v>0</v>
      </c>
      <c r="W575" s="376">
        <v>0</v>
      </c>
      <c r="X575" s="376">
        <v>0</v>
      </c>
      <c r="Y575" s="376">
        <v>100666</v>
      </c>
      <c r="Z575" s="376">
        <v>102458.5</v>
      </c>
      <c r="AA575" s="377">
        <v>1</v>
      </c>
      <c r="AB575" s="378">
        <v>0</v>
      </c>
      <c r="AC575" s="378">
        <v>0</v>
      </c>
      <c r="AD575" s="378">
        <v>102458.5</v>
      </c>
      <c r="AE575" s="378">
        <v>0</v>
      </c>
      <c r="AF575" s="376">
        <v>0</v>
      </c>
      <c r="AG575" s="376">
        <v>0</v>
      </c>
      <c r="AH575" s="376"/>
      <c r="AI575" s="376">
        <v>0</v>
      </c>
      <c r="AJ575" s="376">
        <v>0</v>
      </c>
      <c r="AK575" s="376">
        <v>0</v>
      </c>
      <c r="AL575" s="381" t="s">
        <v>5201</v>
      </c>
    </row>
    <row r="576" spans="2:38">
      <c r="B576" s="374" t="s">
        <v>4356</v>
      </c>
      <c r="C576" s="375" t="s">
        <v>4357</v>
      </c>
      <c r="D576" s="375" t="s">
        <v>4927</v>
      </c>
      <c r="E576" s="375" t="s">
        <v>4771</v>
      </c>
      <c r="F576" s="375" t="s">
        <v>5202</v>
      </c>
      <c r="G576" s="375" t="s">
        <v>425</v>
      </c>
      <c r="H576" s="375" t="s">
        <v>3465</v>
      </c>
      <c r="I576" s="375" t="s">
        <v>3330</v>
      </c>
      <c r="J576" s="375" t="s">
        <v>4362</v>
      </c>
      <c r="K576" s="375" t="s">
        <v>4363</v>
      </c>
      <c r="L576" s="375" t="s">
        <v>3332</v>
      </c>
      <c r="M576" s="376">
        <v>100666</v>
      </c>
      <c r="N576" s="376">
        <v>0</v>
      </c>
      <c r="O576" s="376">
        <v>0</v>
      </c>
      <c r="P576" s="376">
        <v>100666</v>
      </c>
      <c r="Q576" s="376">
        <v>0</v>
      </c>
      <c r="R576" s="376">
        <v>0</v>
      </c>
      <c r="S576" s="376">
        <v>0</v>
      </c>
      <c r="T576" s="376">
        <v>0</v>
      </c>
      <c r="U576" s="376">
        <v>0</v>
      </c>
      <c r="V576" s="376">
        <v>0</v>
      </c>
      <c r="W576" s="376">
        <v>0</v>
      </c>
      <c r="X576" s="376">
        <v>0</v>
      </c>
      <c r="Y576" s="376">
        <v>100666</v>
      </c>
      <c r="Z576" s="376">
        <v>102458.5</v>
      </c>
      <c r="AA576" s="377">
        <v>1</v>
      </c>
      <c r="AB576" s="378">
        <v>0</v>
      </c>
      <c r="AC576" s="378">
        <v>0</v>
      </c>
      <c r="AD576" s="378">
        <v>102458.5</v>
      </c>
      <c r="AE576" s="378">
        <v>0</v>
      </c>
      <c r="AF576" s="376">
        <v>0</v>
      </c>
      <c r="AG576" s="376">
        <v>0</v>
      </c>
      <c r="AH576" s="376"/>
      <c r="AI576" s="376">
        <v>0</v>
      </c>
      <c r="AJ576" s="376">
        <v>0</v>
      </c>
      <c r="AK576" s="376">
        <v>0</v>
      </c>
      <c r="AL576" s="381" t="s">
        <v>5203</v>
      </c>
    </row>
    <row r="577" spans="2:38">
      <c r="B577" s="374" t="s">
        <v>4356</v>
      </c>
      <c r="C577" s="375" t="s">
        <v>4357</v>
      </c>
      <c r="D577" s="375" t="s">
        <v>4927</v>
      </c>
      <c r="E577" s="375" t="s">
        <v>4381</v>
      </c>
      <c r="F577" s="375" t="s">
        <v>5204</v>
      </c>
      <c r="G577" s="375" t="s">
        <v>425</v>
      </c>
      <c r="H577" s="375" t="s">
        <v>3465</v>
      </c>
      <c r="I577" s="375" t="s">
        <v>3330</v>
      </c>
      <c r="J577" s="375" t="s">
        <v>4362</v>
      </c>
      <c r="K577" s="375" t="s">
        <v>4363</v>
      </c>
      <c r="L577" s="375" t="s">
        <v>3332</v>
      </c>
      <c r="M577" s="376">
        <v>118611.16</v>
      </c>
      <c r="N577" s="376">
        <v>0</v>
      </c>
      <c r="O577" s="376">
        <v>0</v>
      </c>
      <c r="P577" s="376">
        <v>118611.16</v>
      </c>
      <c r="Q577" s="376">
        <v>0</v>
      </c>
      <c r="R577" s="376">
        <v>0</v>
      </c>
      <c r="S577" s="376">
        <v>0</v>
      </c>
      <c r="T577" s="376">
        <v>0</v>
      </c>
      <c r="U577" s="376">
        <v>0</v>
      </c>
      <c r="V577" s="376">
        <v>0</v>
      </c>
      <c r="W577" s="376">
        <v>0</v>
      </c>
      <c r="X577" s="376">
        <v>0</v>
      </c>
      <c r="Y577" s="376">
        <v>118611.16</v>
      </c>
      <c r="Z577" s="376">
        <v>118851.86</v>
      </c>
      <c r="AA577" s="377">
        <v>1</v>
      </c>
      <c r="AB577" s="378">
        <v>0</v>
      </c>
      <c r="AC577" s="378">
        <v>0</v>
      </c>
      <c r="AD577" s="378">
        <v>118851.86</v>
      </c>
      <c r="AE577" s="378">
        <v>0</v>
      </c>
      <c r="AF577" s="376">
        <v>0</v>
      </c>
      <c r="AG577" s="376">
        <v>0</v>
      </c>
      <c r="AH577" s="376"/>
      <c r="AI577" s="376">
        <v>0</v>
      </c>
      <c r="AJ577" s="376">
        <v>0</v>
      </c>
      <c r="AK577" s="376">
        <v>0</v>
      </c>
      <c r="AL577" s="381" t="s">
        <v>5205</v>
      </c>
    </row>
    <row r="578" spans="2:38">
      <c r="B578" s="374" t="s">
        <v>4356</v>
      </c>
      <c r="C578" s="375" t="s">
        <v>4357</v>
      </c>
      <c r="D578" s="375" t="s">
        <v>4927</v>
      </c>
      <c r="E578" s="375" t="s">
        <v>4771</v>
      </c>
      <c r="F578" s="375" t="s">
        <v>5206</v>
      </c>
      <c r="G578" s="375" t="s">
        <v>425</v>
      </c>
      <c r="H578" s="375" t="s">
        <v>3465</v>
      </c>
      <c r="I578" s="375" t="s">
        <v>3330</v>
      </c>
      <c r="J578" s="375" t="s">
        <v>4362</v>
      </c>
      <c r="K578" s="375" t="s">
        <v>4363</v>
      </c>
      <c r="L578" s="375" t="s">
        <v>3332</v>
      </c>
      <c r="M578" s="376">
        <v>49930.336000000003</v>
      </c>
      <c r="N578" s="376">
        <v>0</v>
      </c>
      <c r="O578" s="376">
        <v>0</v>
      </c>
      <c r="P578" s="376">
        <v>49930.336000000003</v>
      </c>
      <c r="Q578" s="376">
        <v>0</v>
      </c>
      <c r="R578" s="376">
        <v>0</v>
      </c>
      <c r="S578" s="376">
        <v>0</v>
      </c>
      <c r="T578" s="376">
        <v>0</v>
      </c>
      <c r="U578" s="376">
        <v>0</v>
      </c>
      <c r="V578" s="376">
        <v>0</v>
      </c>
      <c r="W578" s="376">
        <v>0</v>
      </c>
      <c r="X578" s="376">
        <v>0</v>
      </c>
      <c r="Y578" s="376">
        <v>49930.336000000003</v>
      </c>
      <c r="Z578" s="376">
        <v>50819.415999999997</v>
      </c>
      <c r="AA578" s="377">
        <v>1</v>
      </c>
      <c r="AB578" s="378">
        <v>0</v>
      </c>
      <c r="AC578" s="378">
        <v>0</v>
      </c>
      <c r="AD578" s="378">
        <v>50819.415999999997</v>
      </c>
      <c r="AE578" s="378">
        <v>0</v>
      </c>
      <c r="AF578" s="376">
        <v>0</v>
      </c>
      <c r="AG578" s="376">
        <v>0</v>
      </c>
      <c r="AH578" s="376"/>
      <c r="AI578" s="376">
        <v>0</v>
      </c>
      <c r="AJ578" s="376">
        <v>0</v>
      </c>
      <c r="AK578" s="376">
        <v>0</v>
      </c>
      <c r="AL578" s="381" t="s">
        <v>5207</v>
      </c>
    </row>
    <row r="579" spans="2:38">
      <c r="B579" s="374" t="s">
        <v>4356</v>
      </c>
      <c r="C579" s="375" t="s">
        <v>4357</v>
      </c>
      <c r="D579" s="375" t="s">
        <v>4927</v>
      </c>
      <c r="E579" s="375" t="s">
        <v>4532</v>
      </c>
      <c r="F579" s="375" t="s">
        <v>5208</v>
      </c>
      <c r="G579" s="375" t="s">
        <v>425</v>
      </c>
      <c r="H579" s="375" t="s">
        <v>3465</v>
      </c>
      <c r="I579" s="375" t="s">
        <v>3330</v>
      </c>
      <c r="J579" s="375" t="s">
        <v>4362</v>
      </c>
      <c r="K579" s="375" t="s">
        <v>4363</v>
      </c>
      <c r="L579" s="375" t="s">
        <v>3332</v>
      </c>
      <c r="M579" s="376">
        <v>9932.0550000000003</v>
      </c>
      <c r="N579" s="376">
        <v>0</v>
      </c>
      <c r="O579" s="376">
        <v>0</v>
      </c>
      <c r="P579" s="376">
        <v>9932.0550000000003</v>
      </c>
      <c r="Q579" s="376">
        <v>0</v>
      </c>
      <c r="R579" s="376">
        <v>0</v>
      </c>
      <c r="S579" s="376">
        <v>0</v>
      </c>
      <c r="T579" s="376">
        <v>0</v>
      </c>
      <c r="U579" s="376">
        <v>0</v>
      </c>
      <c r="V579" s="376">
        <v>0</v>
      </c>
      <c r="W579" s="376">
        <v>0</v>
      </c>
      <c r="X579" s="376">
        <v>0</v>
      </c>
      <c r="Y579" s="376">
        <v>9932.0550000000003</v>
      </c>
      <c r="Z579" s="376">
        <v>10040.933000000001</v>
      </c>
      <c r="AA579" s="377">
        <v>1</v>
      </c>
      <c r="AB579" s="378">
        <v>0</v>
      </c>
      <c r="AC579" s="378">
        <v>0</v>
      </c>
      <c r="AD579" s="378">
        <v>10040.933000000001</v>
      </c>
      <c r="AE579" s="378">
        <v>0</v>
      </c>
      <c r="AF579" s="376">
        <v>0</v>
      </c>
      <c r="AG579" s="376">
        <v>0</v>
      </c>
      <c r="AH579" s="376"/>
      <c r="AI579" s="376">
        <v>0</v>
      </c>
      <c r="AJ579" s="376">
        <v>0</v>
      </c>
      <c r="AK579" s="376">
        <v>0</v>
      </c>
      <c r="AL579" s="381" t="s">
        <v>5209</v>
      </c>
    </row>
    <row r="580" spans="2:38">
      <c r="B580" s="374" t="s">
        <v>4356</v>
      </c>
      <c r="C580" s="375" t="s">
        <v>4357</v>
      </c>
      <c r="D580" s="375" t="s">
        <v>4927</v>
      </c>
      <c r="E580" s="375" t="s">
        <v>4771</v>
      </c>
      <c r="F580" s="375" t="s">
        <v>5210</v>
      </c>
      <c r="G580" s="375" t="s">
        <v>425</v>
      </c>
      <c r="H580" s="375" t="s">
        <v>3465</v>
      </c>
      <c r="I580" s="375" t="s">
        <v>3330</v>
      </c>
      <c r="J580" s="375" t="s">
        <v>4362</v>
      </c>
      <c r="K580" s="375" t="s">
        <v>4363</v>
      </c>
      <c r="L580" s="375" t="s">
        <v>3332</v>
      </c>
      <c r="M580" s="376">
        <v>13086.58</v>
      </c>
      <c r="N580" s="376">
        <v>0</v>
      </c>
      <c r="O580" s="376">
        <v>0</v>
      </c>
      <c r="P580" s="376">
        <v>13086.58</v>
      </c>
      <c r="Q580" s="376">
        <v>0</v>
      </c>
      <c r="R580" s="376">
        <v>0</v>
      </c>
      <c r="S580" s="376">
        <v>0</v>
      </c>
      <c r="T580" s="376">
        <v>0</v>
      </c>
      <c r="U580" s="376">
        <v>0</v>
      </c>
      <c r="V580" s="376">
        <v>0</v>
      </c>
      <c r="W580" s="376">
        <v>0</v>
      </c>
      <c r="X580" s="376">
        <v>0</v>
      </c>
      <c r="Y580" s="376">
        <v>13086.58</v>
      </c>
      <c r="Z580" s="376">
        <v>13319.605</v>
      </c>
      <c r="AA580" s="377">
        <v>1</v>
      </c>
      <c r="AB580" s="378">
        <v>0</v>
      </c>
      <c r="AC580" s="378">
        <v>0</v>
      </c>
      <c r="AD580" s="378">
        <v>13319.605</v>
      </c>
      <c r="AE580" s="378">
        <v>0</v>
      </c>
      <c r="AF580" s="376">
        <v>0</v>
      </c>
      <c r="AG580" s="376">
        <v>0</v>
      </c>
      <c r="AH580" s="376"/>
      <c r="AI580" s="376">
        <v>0</v>
      </c>
      <c r="AJ580" s="376">
        <v>0</v>
      </c>
      <c r="AK580" s="376">
        <v>0</v>
      </c>
      <c r="AL580" s="381" t="s">
        <v>5211</v>
      </c>
    </row>
    <row r="581" spans="2:38">
      <c r="B581" s="374" t="s">
        <v>4356</v>
      </c>
      <c r="C581" s="375" t="s">
        <v>4357</v>
      </c>
      <c r="D581" s="375" t="s">
        <v>4927</v>
      </c>
      <c r="E581" s="375" t="s">
        <v>4771</v>
      </c>
      <c r="F581" s="375" t="s">
        <v>5212</v>
      </c>
      <c r="G581" s="375" t="s">
        <v>425</v>
      </c>
      <c r="H581" s="375" t="s">
        <v>3465</v>
      </c>
      <c r="I581" s="375" t="s">
        <v>3330</v>
      </c>
      <c r="J581" s="375" t="s">
        <v>4362</v>
      </c>
      <c r="K581" s="375" t="s">
        <v>4363</v>
      </c>
      <c r="L581" s="375" t="s">
        <v>3332</v>
      </c>
      <c r="M581" s="376">
        <v>97646.02</v>
      </c>
      <c r="N581" s="376">
        <v>0</v>
      </c>
      <c r="O581" s="376">
        <v>0</v>
      </c>
      <c r="P581" s="376">
        <v>97646.02</v>
      </c>
      <c r="Q581" s="376">
        <v>0</v>
      </c>
      <c r="R581" s="376">
        <v>0</v>
      </c>
      <c r="S581" s="376">
        <v>0</v>
      </c>
      <c r="T581" s="376">
        <v>0</v>
      </c>
      <c r="U581" s="376">
        <v>0</v>
      </c>
      <c r="V581" s="376">
        <v>0</v>
      </c>
      <c r="W581" s="376">
        <v>0</v>
      </c>
      <c r="X581" s="376">
        <v>0</v>
      </c>
      <c r="Y581" s="376">
        <v>97646.02</v>
      </c>
      <c r="Z581" s="376">
        <v>99384.744999999995</v>
      </c>
      <c r="AA581" s="377">
        <v>1</v>
      </c>
      <c r="AB581" s="378">
        <v>0</v>
      </c>
      <c r="AC581" s="378">
        <v>0</v>
      </c>
      <c r="AD581" s="378">
        <v>99384.744999999995</v>
      </c>
      <c r="AE581" s="378">
        <v>0</v>
      </c>
      <c r="AF581" s="376">
        <v>0</v>
      </c>
      <c r="AG581" s="376">
        <v>0</v>
      </c>
      <c r="AH581" s="376"/>
      <c r="AI581" s="376">
        <v>0</v>
      </c>
      <c r="AJ581" s="376">
        <v>0</v>
      </c>
      <c r="AK581" s="376">
        <v>0</v>
      </c>
      <c r="AL581" s="381" t="s">
        <v>5213</v>
      </c>
    </row>
    <row r="582" spans="2:38">
      <c r="B582" s="374" t="s">
        <v>4356</v>
      </c>
      <c r="C582" s="375" t="s">
        <v>4357</v>
      </c>
      <c r="D582" s="375" t="s">
        <v>4927</v>
      </c>
      <c r="E582" s="375" t="s">
        <v>4771</v>
      </c>
      <c r="F582" s="375" t="s">
        <v>5214</v>
      </c>
      <c r="G582" s="375" t="s">
        <v>425</v>
      </c>
      <c r="H582" s="375" t="s">
        <v>3465</v>
      </c>
      <c r="I582" s="375" t="s">
        <v>3330</v>
      </c>
      <c r="J582" s="375" t="s">
        <v>4362</v>
      </c>
      <c r="K582" s="375" t="s">
        <v>4363</v>
      </c>
      <c r="L582" s="375" t="s">
        <v>3332</v>
      </c>
      <c r="M582" s="376">
        <v>57379.62</v>
      </c>
      <c r="N582" s="376">
        <v>0</v>
      </c>
      <c r="O582" s="376">
        <v>0</v>
      </c>
      <c r="P582" s="376">
        <v>57379.62</v>
      </c>
      <c r="Q582" s="376">
        <v>0</v>
      </c>
      <c r="R582" s="376">
        <v>0</v>
      </c>
      <c r="S582" s="376">
        <v>0</v>
      </c>
      <c r="T582" s="376">
        <v>0</v>
      </c>
      <c r="U582" s="376">
        <v>0</v>
      </c>
      <c r="V582" s="376">
        <v>0</v>
      </c>
      <c r="W582" s="376">
        <v>0</v>
      </c>
      <c r="X582" s="376">
        <v>0</v>
      </c>
      <c r="Y582" s="376">
        <v>57379.62</v>
      </c>
      <c r="Z582" s="376">
        <v>58401.345000000001</v>
      </c>
      <c r="AA582" s="377">
        <v>1</v>
      </c>
      <c r="AB582" s="378">
        <v>0</v>
      </c>
      <c r="AC582" s="378">
        <v>0</v>
      </c>
      <c r="AD582" s="378">
        <v>58401.345000000001</v>
      </c>
      <c r="AE582" s="378">
        <v>0</v>
      </c>
      <c r="AF582" s="376">
        <v>0</v>
      </c>
      <c r="AG582" s="376">
        <v>0</v>
      </c>
      <c r="AH582" s="376"/>
      <c r="AI582" s="376">
        <v>0</v>
      </c>
      <c r="AJ582" s="376">
        <v>0</v>
      </c>
      <c r="AK582" s="376">
        <v>0</v>
      </c>
      <c r="AL582" s="381" t="s">
        <v>5215</v>
      </c>
    </row>
    <row r="583" spans="2:38">
      <c r="B583" s="374" t="s">
        <v>4356</v>
      </c>
      <c r="C583" s="375" t="s">
        <v>4357</v>
      </c>
      <c r="D583" s="375" t="s">
        <v>4927</v>
      </c>
      <c r="E583" s="375" t="s">
        <v>4771</v>
      </c>
      <c r="F583" s="375" t="s">
        <v>5216</v>
      </c>
      <c r="G583" s="375" t="s">
        <v>425</v>
      </c>
      <c r="H583" s="375" t="s">
        <v>3465</v>
      </c>
      <c r="I583" s="375" t="s">
        <v>3330</v>
      </c>
      <c r="J583" s="375" t="s">
        <v>4362</v>
      </c>
      <c r="K583" s="375" t="s">
        <v>4363</v>
      </c>
      <c r="L583" s="375" t="s">
        <v>3332</v>
      </c>
      <c r="M583" s="376">
        <v>65432.9</v>
      </c>
      <c r="N583" s="376">
        <v>0</v>
      </c>
      <c r="O583" s="376">
        <v>0</v>
      </c>
      <c r="P583" s="376">
        <v>65432.9</v>
      </c>
      <c r="Q583" s="376">
        <v>0</v>
      </c>
      <c r="R583" s="376">
        <v>0</v>
      </c>
      <c r="S583" s="376">
        <v>0</v>
      </c>
      <c r="T583" s="376">
        <v>0</v>
      </c>
      <c r="U583" s="376">
        <v>0</v>
      </c>
      <c r="V583" s="376">
        <v>0</v>
      </c>
      <c r="W583" s="376">
        <v>0</v>
      </c>
      <c r="X583" s="376">
        <v>0</v>
      </c>
      <c r="Y583" s="376">
        <v>65432.9</v>
      </c>
      <c r="Z583" s="376">
        <v>66598.024999999994</v>
      </c>
      <c r="AA583" s="377">
        <v>1</v>
      </c>
      <c r="AB583" s="378">
        <v>0</v>
      </c>
      <c r="AC583" s="378">
        <v>0</v>
      </c>
      <c r="AD583" s="378">
        <v>66598.024999999994</v>
      </c>
      <c r="AE583" s="378">
        <v>0</v>
      </c>
      <c r="AF583" s="376">
        <v>0</v>
      </c>
      <c r="AG583" s="376">
        <v>0</v>
      </c>
      <c r="AH583" s="376"/>
      <c r="AI583" s="376">
        <v>0</v>
      </c>
      <c r="AJ583" s="376">
        <v>0</v>
      </c>
      <c r="AK583" s="376">
        <v>0</v>
      </c>
      <c r="AL583" s="381" t="s">
        <v>5217</v>
      </c>
    </row>
    <row r="584" spans="2:38">
      <c r="B584" s="374" t="s">
        <v>4356</v>
      </c>
      <c r="C584" s="375" t="s">
        <v>4357</v>
      </c>
      <c r="D584" s="375" t="s">
        <v>4927</v>
      </c>
      <c r="E584" s="375" t="s">
        <v>4771</v>
      </c>
      <c r="F584" s="375" t="s">
        <v>5218</v>
      </c>
      <c r="G584" s="375" t="s">
        <v>425</v>
      </c>
      <c r="H584" s="375" t="s">
        <v>3465</v>
      </c>
      <c r="I584" s="375" t="s">
        <v>3330</v>
      </c>
      <c r="J584" s="375" t="s">
        <v>4362</v>
      </c>
      <c r="K584" s="375" t="s">
        <v>4363</v>
      </c>
      <c r="L584" s="375" t="s">
        <v>3332</v>
      </c>
      <c r="M584" s="376">
        <v>17113.22</v>
      </c>
      <c r="N584" s="376">
        <v>0</v>
      </c>
      <c r="O584" s="376">
        <v>0</v>
      </c>
      <c r="P584" s="376">
        <v>17113.22</v>
      </c>
      <c r="Q584" s="376">
        <v>0</v>
      </c>
      <c r="R584" s="376">
        <v>0</v>
      </c>
      <c r="S584" s="376">
        <v>0</v>
      </c>
      <c r="T584" s="376">
        <v>0</v>
      </c>
      <c r="U584" s="376">
        <v>0</v>
      </c>
      <c r="V584" s="376">
        <v>0</v>
      </c>
      <c r="W584" s="376">
        <v>0</v>
      </c>
      <c r="X584" s="376">
        <v>0</v>
      </c>
      <c r="Y584" s="376">
        <v>17113.22</v>
      </c>
      <c r="Z584" s="376">
        <v>17417.945</v>
      </c>
      <c r="AA584" s="377">
        <v>1</v>
      </c>
      <c r="AB584" s="378">
        <v>0</v>
      </c>
      <c r="AC584" s="378">
        <v>0</v>
      </c>
      <c r="AD584" s="378">
        <v>17417.945</v>
      </c>
      <c r="AE584" s="378">
        <v>0</v>
      </c>
      <c r="AF584" s="376">
        <v>0</v>
      </c>
      <c r="AG584" s="376">
        <v>0</v>
      </c>
      <c r="AH584" s="376"/>
      <c r="AI584" s="376">
        <v>0</v>
      </c>
      <c r="AJ584" s="376">
        <v>0</v>
      </c>
      <c r="AK584" s="376">
        <v>0</v>
      </c>
      <c r="AL584" s="381" t="s">
        <v>5219</v>
      </c>
    </row>
    <row r="585" spans="2:38">
      <c r="B585" s="374" t="s">
        <v>4356</v>
      </c>
      <c r="C585" s="375" t="s">
        <v>4357</v>
      </c>
      <c r="D585" s="375" t="s">
        <v>4927</v>
      </c>
      <c r="E585" s="375" t="s">
        <v>4771</v>
      </c>
      <c r="F585" s="375" t="s">
        <v>5220</v>
      </c>
      <c r="G585" s="375" t="s">
        <v>425</v>
      </c>
      <c r="H585" s="375" t="s">
        <v>3465</v>
      </c>
      <c r="I585" s="375" t="s">
        <v>3330</v>
      </c>
      <c r="J585" s="375" t="s">
        <v>4362</v>
      </c>
      <c r="K585" s="375" t="s">
        <v>4363</v>
      </c>
      <c r="L585" s="375" t="s">
        <v>3332</v>
      </c>
      <c r="M585" s="376">
        <v>7046.62</v>
      </c>
      <c r="N585" s="376">
        <v>0</v>
      </c>
      <c r="O585" s="376">
        <v>0</v>
      </c>
      <c r="P585" s="376">
        <v>7046.62</v>
      </c>
      <c r="Q585" s="376">
        <v>0</v>
      </c>
      <c r="R585" s="376">
        <v>0</v>
      </c>
      <c r="S585" s="376">
        <v>0</v>
      </c>
      <c r="T585" s="376">
        <v>0</v>
      </c>
      <c r="U585" s="376">
        <v>0</v>
      </c>
      <c r="V585" s="376">
        <v>0</v>
      </c>
      <c r="W585" s="376">
        <v>0</v>
      </c>
      <c r="X585" s="376">
        <v>0</v>
      </c>
      <c r="Y585" s="376">
        <v>7046.62</v>
      </c>
      <c r="Z585" s="376">
        <v>7172.0950000000003</v>
      </c>
      <c r="AA585" s="377">
        <v>1</v>
      </c>
      <c r="AB585" s="378">
        <v>0</v>
      </c>
      <c r="AC585" s="378">
        <v>0</v>
      </c>
      <c r="AD585" s="378">
        <v>7172.0950000000003</v>
      </c>
      <c r="AE585" s="378">
        <v>0</v>
      </c>
      <c r="AF585" s="376">
        <v>0</v>
      </c>
      <c r="AG585" s="376">
        <v>0</v>
      </c>
      <c r="AH585" s="376"/>
      <c r="AI585" s="376">
        <v>0</v>
      </c>
      <c r="AJ585" s="376">
        <v>0</v>
      </c>
      <c r="AK585" s="376">
        <v>0</v>
      </c>
      <c r="AL585" s="381" t="s">
        <v>5221</v>
      </c>
    </row>
    <row r="586" spans="2:38">
      <c r="B586" s="374" t="s">
        <v>4356</v>
      </c>
      <c r="C586" s="375" t="s">
        <v>4357</v>
      </c>
      <c r="D586" s="375" t="s">
        <v>4927</v>
      </c>
      <c r="E586" s="375" t="s">
        <v>4475</v>
      </c>
      <c r="F586" s="375" t="s">
        <v>5222</v>
      </c>
      <c r="G586" s="375" t="s">
        <v>425</v>
      </c>
      <c r="H586" s="375" t="s">
        <v>3465</v>
      </c>
      <c r="I586" s="375" t="s">
        <v>3330</v>
      </c>
      <c r="J586" s="375" t="s">
        <v>4362</v>
      </c>
      <c r="K586" s="375" t="s">
        <v>4363</v>
      </c>
      <c r="L586" s="375" t="s">
        <v>3332</v>
      </c>
      <c r="M586" s="376">
        <v>8014.68</v>
      </c>
      <c r="N586" s="376">
        <v>0</v>
      </c>
      <c r="O586" s="376">
        <v>0</v>
      </c>
      <c r="P586" s="376">
        <v>8014.68</v>
      </c>
      <c r="Q586" s="376">
        <v>0</v>
      </c>
      <c r="R586" s="376">
        <v>0</v>
      </c>
      <c r="S586" s="376">
        <v>0</v>
      </c>
      <c r="T586" s="376">
        <v>0</v>
      </c>
      <c r="U586" s="376">
        <v>0</v>
      </c>
      <c r="V586" s="376">
        <v>0</v>
      </c>
      <c r="W586" s="376">
        <v>0</v>
      </c>
      <c r="X586" s="376">
        <v>0</v>
      </c>
      <c r="Y586" s="376">
        <v>8014.68</v>
      </c>
      <c r="Z586" s="376">
        <v>8196.68</v>
      </c>
      <c r="AA586" s="377">
        <v>1</v>
      </c>
      <c r="AB586" s="378">
        <v>0</v>
      </c>
      <c r="AC586" s="378">
        <v>0</v>
      </c>
      <c r="AD586" s="378">
        <v>8196.68</v>
      </c>
      <c r="AE586" s="378">
        <v>0</v>
      </c>
      <c r="AF586" s="376">
        <v>0</v>
      </c>
      <c r="AG586" s="376">
        <v>0</v>
      </c>
      <c r="AH586" s="376"/>
      <c r="AI586" s="376">
        <v>0</v>
      </c>
      <c r="AJ586" s="376">
        <v>0</v>
      </c>
      <c r="AK586" s="376">
        <v>0</v>
      </c>
      <c r="AL586" s="381" t="s">
        <v>5223</v>
      </c>
    </row>
    <row r="587" spans="2:38">
      <c r="B587" s="374" t="s">
        <v>4356</v>
      </c>
      <c r="C587" s="375" t="s">
        <v>4357</v>
      </c>
      <c r="D587" s="375" t="s">
        <v>4927</v>
      </c>
      <c r="E587" s="375" t="s">
        <v>4771</v>
      </c>
      <c r="F587" s="375" t="s">
        <v>5224</v>
      </c>
      <c r="G587" s="375" t="s">
        <v>425</v>
      </c>
      <c r="H587" s="375" t="s">
        <v>3465</v>
      </c>
      <c r="I587" s="375" t="s">
        <v>3330</v>
      </c>
      <c r="J587" s="375" t="s">
        <v>4362</v>
      </c>
      <c r="K587" s="375" t="s">
        <v>4363</v>
      </c>
      <c r="L587" s="375" t="s">
        <v>3332</v>
      </c>
      <c r="M587" s="376">
        <v>17515.883999999998</v>
      </c>
      <c r="N587" s="376">
        <v>0</v>
      </c>
      <c r="O587" s="376">
        <v>0</v>
      </c>
      <c r="P587" s="376">
        <v>17515.883999999998</v>
      </c>
      <c r="Q587" s="376">
        <v>0</v>
      </c>
      <c r="R587" s="376">
        <v>0</v>
      </c>
      <c r="S587" s="376">
        <v>0</v>
      </c>
      <c r="T587" s="376">
        <v>0</v>
      </c>
      <c r="U587" s="376">
        <v>0</v>
      </c>
      <c r="V587" s="376">
        <v>0</v>
      </c>
      <c r="W587" s="376">
        <v>0</v>
      </c>
      <c r="X587" s="376">
        <v>0</v>
      </c>
      <c r="Y587" s="376">
        <v>17515.883999999998</v>
      </c>
      <c r="Z587" s="376">
        <v>17827.778999999999</v>
      </c>
      <c r="AA587" s="377">
        <v>1</v>
      </c>
      <c r="AB587" s="378">
        <v>0</v>
      </c>
      <c r="AC587" s="378">
        <v>0</v>
      </c>
      <c r="AD587" s="378">
        <v>17827.778999999999</v>
      </c>
      <c r="AE587" s="378">
        <v>0</v>
      </c>
      <c r="AF587" s="376">
        <v>0</v>
      </c>
      <c r="AG587" s="376">
        <v>0</v>
      </c>
      <c r="AH587" s="376"/>
      <c r="AI587" s="376">
        <v>0</v>
      </c>
      <c r="AJ587" s="376">
        <v>0</v>
      </c>
      <c r="AK587" s="376">
        <v>0</v>
      </c>
      <c r="AL587" s="381" t="s">
        <v>5225</v>
      </c>
    </row>
    <row r="588" spans="2:38">
      <c r="B588" s="374" t="s">
        <v>4356</v>
      </c>
      <c r="C588" s="375" t="s">
        <v>4357</v>
      </c>
      <c r="D588" s="375" t="s">
        <v>4927</v>
      </c>
      <c r="E588" s="375" t="s">
        <v>4475</v>
      </c>
      <c r="F588" s="375" t="s">
        <v>5226</v>
      </c>
      <c r="G588" s="375" t="s">
        <v>425</v>
      </c>
      <c r="H588" s="375" t="s">
        <v>3465</v>
      </c>
      <c r="I588" s="375" t="s">
        <v>3330</v>
      </c>
      <c r="J588" s="375" t="s">
        <v>4362</v>
      </c>
      <c r="K588" s="375" t="s">
        <v>4363</v>
      </c>
      <c r="L588" s="375" t="s">
        <v>3332</v>
      </c>
      <c r="M588" s="376">
        <v>16029.36</v>
      </c>
      <c r="N588" s="376">
        <v>0</v>
      </c>
      <c r="O588" s="376">
        <v>0</v>
      </c>
      <c r="P588" s="376">
        <v>16029.36</v>
      </c>
      <c r="Q588" s="376">
        <v>0</v>
      </c>
      <c r="R588" s="376">
        <v>0</v>
      </c>
      <c r="S588" s="376">
        <v>0</v>
      </c>
      <c r="T588" s="376">
        <v>0</v>
      </c>
      <c r="U588" s="376">
        <v>0</v>
      </c>
      <c r="V588" s="376">
        <v>0</v>
      </c>
      <c r="W588" s="376">
        <v>0</v>
      </c>
      <c r="X588" s="376">
        <v>0</v>
      </c>
      <c r="Y588" s="376">
        <v>16029.36</v>
      </c>
      <c r="Z588" s="376">
        <v>16393.36</v>
      </c>
      <c r="AA588" s="377">
        <v>1</v>
      </c>
      <c r="AB588" s="378">
        <v>0</v>
      </c>
      <c r="AC588" s="378">
        <v>0</v>
      </c>
      <c r="AD588" s="378">
        <v>16393.36</v>
      </c>
      <c r="AE588" s="378">
        <v>0</v>
      </c>
      <c r="AF588" s="376">
        <v>0</v>
      </c>
      <c r="AG588" s="376">
        <v>0</v>
      </c>
      <c r="AH588" s="376"/>
      <c r="AI588" s="376">
        <v>0</v>
      </c>
      <c r="AJ588" s="376">
        <v>0</v>
      </c>
      <c r="AK588" s="376">
        <v>0</v>
      </c>
      <c r="AL588" s="381" t="s">
        <v>5227</v>
      </c>
    </row>
    <row r="589" spans="2:38">
      <c r="B589" s="374" t="s">
        <v>4356</v>
      </c>
      <c r="C589" s="375" t="s">
        <v>4357</v>
      </c>
      <c r="D589" s="375" t="s">
        <v>4927</v>
      </c>
      <c r="E589" s="375" t="s">
        <v>4771</v>
      </c>
      <c r="F589" s="375" t="s">
        <v>5228</v>
      </c>
      <c r="G589" s="375" t="s">
        <v>425</v>
      </c>
      <c r="H589" s="375" t="s">
        <v>3465</v>
      </c>
      <c r="I589" s="375" t="s">
        <v>3330</v>
      </c>
      <c r="J589" s="375" t="s">
        <v>4362</v>
      </c>
      <c r="K589" s="375" t="s">
        <v>4363</v>
      </c>
      <c r="L589" s="375" t="s">
        <v>3332</v>
      </c>
      <c r="M589" s="376">
        <v>17113.22</v>
      </c>
      <c r="N589" s="376">
        <v>0</v>
      </c>
      <c r="O589" s="376">
        <v>0</v>
      </c>
      <c r="P589" s="376">
        <v>17113.22</v>
      </c>
      <c r="Q589" s="376">
        <v>0</v>
      </c>
      <c r="R589" s="376">
        <v>0</v>
      </c>
      <c r="S589" s="376">
        <v>0</v>
      </c>
      <c r="T589" s="376">
        <v>0</v>
      </c>
      <c r="U589" s="376">
        <v>0</v>
      </c>
      <c r="V589" s="376">
        <v>0</v>
      </c>
      <c r="W589" s="376">
        <v>0</v>
      </c>
      <c r="X589" s="376">
        <v>0</v>
      </c>
      <c r="Y589" s="376">
        <v>17113.22</v>
      </c>
      <c r="Z589" s="376">
        <v>17417.945</v>
      </c>
      <c r="AA589" s="377">
        <v>1</v>
      </c>
      <c r="AB589" s="378">
        <v>0</v>
      </c>
      <c r="AC589" s="378">
        <v>0</v>
      </c>
      <c r="AD589" s="378">
        <v>17417.945</v>
      </c>
      <c r="AE589" s="378">
        <v>0</v>
      </c>
      <c r="AF589" s="376">
        <v>0</v>
      </c>
      <c r="AG589" s="376">
        <v>0</v>
      </c>
      <c r="AH589" s="376"/>
      <c r="AI589" s="376">
        <v>0</v>
      </c>
      <c r="AJ589" s="376">
        <v>0</v>
      </c>
      <c r="AK589" s="376">
        <v>0</v>
      </c>
      <c r="AL589" s="381" t="s">
        <v>5229</v>
      </c>
    </row>
    <row r="590" spans="2:38">
      <c r="B590" s="374" t="s">
        <v>4356</v>
      </c>
      <c r="C590" s="375" t="s">
        <v>4357</v>
      </c>
      <c r="D590" s="375" t="s">
        <v>4927</v>
      </c>
      <c r="E590" s="375" t="s">
        <v>4771</v>
      </c>
      <c r="F590" s="375" t="s">
        <v>5230</v>
      </c>
      <c r="G590" s="375" t="s">
        <v>425</v>
      </c>
      <c r="H590" s="375" t="s">
        <v>3465</v>
      </c>
      <c r="I590" s="375" t="s">
        <v>3330</v>
      </c>
      <c r="J590" s="375" t="s">
        <v>4362</v>
      </c>
      <c r="K590" s="375" t="s">
        <v>4363</v>
      </c>
      <c r="L590" s="375" t="s">
        <v>3332</v>
      </c>
      <c r="M590" s="376">
        <v>16106.56</v>
      </c>
      <c r="N590" s="376">
        <v>0</v>
      </c>
      <c r="O590" s="376">
        <v>0</v>
      </c>
      <c r="P590" s="376">
        <v>16106.56</v>
      </c>
      <c r="Q590" s="376">
        <v>0</v>
      </c>
      <c r="R590" s="376">
        <v>0</v>
      </c>
      <c r="S590" s="376">
        <v>0</v>
      </c>
      <c r="T590" s="376">
        <v>0</v>
      </c>
      <c r="U590" s="376">
        <v>0</v>
      </c>
      <c r="V590" s="376">
        <v>0</v>
      </c>
      <c r="W590" s="376">
        <v>0</v>
      </c>
      <c r="X590" s="376">
        <v>0</v>
      </c>
      <c r="Y590" s="376">
        <v>16106.56</v>
      </c>
      <c r="Z590" s="376">
        <v>16393.36</v>
      </c>
      <c r="AA590" s="377">
        <v>1</v>
      </c>
      <c r="AB590" s="378">
        <v>0</v>
      </c>
      <c r="AC590" s="378">
        <v>0</v>
      </c>
      <c r="AD590" s="378">
        <v>16393.36</v>
      </c>
      <c r="AE590" s="378">
        <v>0</v>
      </c>
      <c r="AF590" s="376">
        <v>0</v>
      </c>
      <c r="AG590" s="376">
        <v>0</v>
      </c>
      <c r="AH590" s="376"/>
      <c r="AI590" s="376">
        <v>0</v>
      </c>
      <c r="AJ590" s="376">
        <v>0</v>
      </c>
      <c r="AK590" s="376">
        <v>0</v>
      </c>
      <c r="AL590" s="381" t="s">
        <v>5231</v>
      </c>
    </row>
    <row r="591" spans="2:38">
      <c r="B591" s="374" t="s">
        <v>4356</v>
      </c>
      <c r="C591" s="375" t="s">
        <v>4357</v>
      </c>
      <c r="D591" s="375" t="s">
        <v>4927</v>
      </c>
      <c r="E591" s="375" t="s">
        <v>4532</v>
      </c>
      <c r="F591" s="375" t="s">
        <v>5232</v>
      </c>
      <c r="G591" s="375" t="s">
        <v>425</v>
      </c>
      <c r="H591" s="375" t="s">
        <v>3465</v>
      </c>
      <c r="I591" s="375" t="s">
        <v>3330</v>
      </c>
      <c r="J591" s="375" t="s">
        <v>4362</v>
      </c>
      <c r="K591" s="375" t="s">
        <v>4363</v>
      </c>
      <c r="L591" s="375" t="s">
        <v>3332</v>
      </c>
      <c r="M591" s="376">
        <v>17229.075000000001</v>
      </c>
      <c r="N591" s="376">
        <v>0</v>
      </c>
      <c r="O591" s="376">
        <v>0</v>
      </c>
      <c r="P591" s="376">
        <v>17229.075000000001</v>
      </c>
      <c r="Q591" s="376">
        <v>0</v>
      </c>
      <c r="R591" s="376">
        <v>0</v>
      </c>
      <c r="S591" s="376">
        <v>0</v>
      </c>
      <c r="T591" s="376">
        <v>0</v>
      </c>
      <c r="U591" s="376">
        <v>0</v>
      </c>
      <c r="V591" s="376">
        <v>0</v>
      </c>
      <c r="W591" s="376">
        <v>0</v>
      </c>
      <c r="X591" s="376">
        <v>0</v>
      </c>
      <c r="Y591" s="376">
        <v>17229.075000000001</v>
      </c>
      <c r="Z591" s="376">
        <v>17417.945</v>
      </c>
      <c r="AA591" s="377">
        <v>1</v>
      </c>
      <c r="AB591" s="378">
        <v>0</v>
      </c>
      <c r="AC591" s="378">
        <v>0</v>
      </c>
      <c r="AD591" s="378">
        <v>17417.945</v>
      </c>
      <c r="AE591" s="378">
        <v>0</v>
      </c>
      <c r="AF591" s="376">
        <v>0</v>
      </c>
      <c r="AG591" s="376">
        <v>0</v>
      </c>
      <c r="AH591" s="376"/>
      <c r="AI591" s="376">
        <v>0</v>
      </c>
      <c r="AJ591" s="376">
        <v>0</v>
      </c>
      <c r="AK591" s="376">
        <v>0</v>
      </c>
      <c r="AL591" s="381" t="s">
        <v>5233</v>
      </c>
    </row>
    <row r="592" spans="2:38">
      <c r="B592" s="374" t="s">
        <v>4356</v>
      </c>
      <c r="C592" s="375" t="s">
        <v>4357</v>
      </c>
      <c r="D592" s="375" t="s">
        <v>4927</v>
      </c>
      <c r="E592" s="375" t="s">
        <v>4589</v>
      </c>
      <c r="F592" s="375" t="s">
        <v>5234</v>
      </c>
      <c r="G592" s="375" t="s">
        <v>425</v>
      </c>
      <c r="H592" s="375" t="s">
        <v>3465</v>
      </c>
      <c r="I592" s="375" t="s">
        <v>3330</v>
      </c>
      <c r="J592" s="375" t="s">
        <v>4362</v>
      </c>
      <c r="K592" s="375" t="s">
        <v>4363</v>
      </c>
      <c r="L592" s="375" t="s">
        <v>3332</v>
      </c>
      <c r="M592" s="376">
        <v>15632.668</v>
      </c>
      <c r="N592" s="376">
        <v>0</v>
      </c>
      <c r="O592" s="376">
        <v>0</v>
      </c>
      <c r="P592" s="376">
        <v>15632.668</v>
      </c>
      <c r="Q592" s="376">
        <v>0</v>
      </c>
      <c r="R592" s="376">
        <v>0</v>
      </c>
      <c r="S592" s="376">
        <v>0</v>
      </c>
      <c r="T592" s="376">
        <v>0</v>
      </c>
      <c r="U592" s="376">
        <v>0</v>
      </c>
      <c r="V592" s="376">
        <v>0</v>
      </c>
      <c r="W592" s="376">
        <v>0</v>
      </c>
      <c r="X592" s="376">
        <v>0</v>
      </c>
      <c r="Y592" s="376">
        <v>15632.668</v>
      </c>
      <c r="Z592" s="376">
        <v>15573.691999999999</v>
      </c>
      <c r="AA592" s="377">
        <v>1</v>
      </c>
      <c r="AB592" s="378">
        <v>0</v>
      </c>
      <c r="AC592" s="378">
        <v>0</v>
      </c>
      <c r="AD592" s="378">
        <v>15573.691999999999</v>
      </c>
      <c r="AE592" s="378">
        <v>0</v>
      </c>
      <c r="AF592" s="376">
        <v>0</v>
      </c>
      <c r="AG592" s="376">
        <v>0</v>
      </c>
      <c r="AH592" s="376"/>
      <c r="AI592" s="376">
        <v>0</v>
      </c>
      <c r="AJ592" s="376">
        <v>0</v>
      </c>
      <c r="AK592" s="376">
        <v>0</v>
      </c>
      <c r="AL592" s="381" t="s">
        <v>5235</v>
      </c>
    </row>
    <row r="593" spans="2:38">
      <c r="B593" s="374" t="s">
        <v>4356</v>
      </c>
      <c r="C593" s="375" t="s">
        <v>4357</v>
      </c>
      <c r="D593" s="375" t="s">
        <v>4927</v>
      </c>
      <c r="E593" s="375" t="s">
        <v>4381</v>
      </c>
      <c r="F593" s="375" t="s">
        <v>5236</v>
      </c>
      <c r="G593" s="375" t="s">
        <v>425</v>
      </c>
      <c r="H593" s="375" t="s">
        <v>3465</v>
      </c>
      <c r="I593" s="375" t="s">
        <v>3330</v>
      </c>
      <c r="J593" s="375" t="s">
        <v>4362</v>
      </c>
      <c r="K593" s="375" t="s">
        <v>4363</v>
      </c>
      <c r="L593" s="375" t="s">
        <v>3332</v>
      </c>
      <c r="M593" s="376">
        <v>108386.06</v>
      </c>
      <c r="N593" s="376">
        <v>0</v>
      </c>
      <c r="O593" s="376">
        <v>0</v>
      </c>
      <c r="P593" s="376">
        <v>108386.06</v>
      </c>
      <c r="Q593" s="376">
        <v>0</v>
      </c>
      <c r="R593" s="376">
        <v>0</v>
      </c>
      <c r="S593" s="376">
        <v>0</v>
      </c>
      <c r="T593" s="376">
        <v>0</v>
      </c>
      <c r="U593" s="376">
        <v>0</v>
      </c>
      <c r="V593" s="376">
        <v>0</v>
      </c>
      <c r="W593" s="376">
        <v>0</v>
      </c>
      <c r="X593" s="376">
        <v>0</v>
      </c>
      <c r="Y593" s="376">
        <v>108386.06</v>
      </c>
      <c r="Z593" s="376">
        <v>108606.01</v>
      </c>
      <c r="AA593" s="377">
        <v>1</v>
      </c>
      <c r="AB593" s="378">
        <v>0</v>
      </c>
      <c r="AC593" s="378">
        <v>0</v>
      </c>
      <c r="AD593" s="378">
        <v>108606.01</v>
      </c>
      <c r="AE593" s="378">
        <v>0</v>
      </c>
      <c r="AF593" s="376">
        <v>0</v>
      </c>
      <c r="AG593" s="376">
        <v>0</v>
      </c>
      <c r="AH593" s="376"/>
      <c r="AI593" s="376">
        <v>0</v>
      </c>
      <c r="AJ593" s="376">
        <v>0</v>
      </c>
      <c r="AK593" s="376">
        <v>0</v>
      </c>
      <c r="AL593" s="381" t="s">
        <v>5237</v>
      </c>
    </row>
    <row r="594" spans="2:38">
      <c r="B594" s="374" t="s">
        <v>4356</v>
      </c>
      <c r="C594" s="375" t="s">
        <v>4357</v>
      </c>
      <c r="D594" s="375" t="s">
        <v>4927</v>
      </c>
      <c r="E594" s="375" t="s">
        <v>4771</v>
      </c>
      <c r="F594" s="375" t="s">
        <v>5238</v>
      </c>
      <c r="G594" s="375" t="s">
        <v>425</v>
      </c>
      <c r="H594" s="375" t="s">
        <v>3465</v>
      </c>
      <c r="I594" s="375" t="s">
        <v>3330</v>
      </c>
      <c r="J594" s="375" t="s">
        <v>4362</v>
      </c>
      <c r="K594" s="375" t="s">
        <v>4363</v>
      </c>
      <c r="L594" s="375" t="s">
        <v>3332</v>
      </c>
      <c r="M594" s="376">
        <v>9663.9359999999997</v>
      </c>
      <c r="N594" s="376">
        <v>0</v>
      </c>
      <c r="O594" s="376">
        <v>0</v>
      </c>
      <c r="P594" s="376">
        <v>9663.9359999999997</v>
      </c>
      <c r="Q594" s="376">
        <v>0</v>
      </c>
      <c r="R594" s="376">
        <v>0</v>
      </c>
      <c r="S594" s="376">
        <v>0</v>
      </c>
      <c r="T594" s="376">
        <v>0</v>
      </c>
      <c r="U594" s="376">
        <v>0</v>
      </c>
      <c r="V594" s="376">
        <v>0</v>
      </c>
      <c r="W594" s="376">
        <v>0</v>
      </c>
      <c r="X594" s="376">
        <v>0</v>
      </c>
      <c r="Y594" s="376">
        <v>9663.9359999999997</v>
      </c>
      <c r="Z594" s="376">
        <v>9836.0159999999996</v>
      </c>
      <c r="AA594" s="377">
        <v>1</v>
      </c>
      <c r="AB594" s="378">
        <v>0</v>
      </c>
      <c r="AC594" s="378">
        <v>0</v>
      </c>
      <c r="AD594" s="378">
        <v>9836.0159999999996</v>
      </c>
      <c r="AE594" s="378">
        <v>0</v>
      </c>
      <c r="AF594" s="376">
        <v>0</v>
      </c>
      <c r="AG594" s="376">
        <v>0</v>
      </c>
      <c r="AH594" s="376"/>
      <c r="AI594" s="376">
        <v>0</v>
      </c>
      <c r="AJ594" s="376">
        <v>0</v>
      </c>
      <c r="AK594" s="376">
        <v>0</v>
      </c>
      <c r="AL594" s="381" t="s">
        <v>5239</v>
      </c>
    </row>
    <row r="595" spans="2:38">
      <c r="B595" s="374" t="s">
        <v>4356</v>
      </c>
      <c r="C595" s="375" t="s">
        <v>4357</v>
      </c>
      <c r="D595" s="375" t="s">
        <v>4927</v>
      </c>
      <c r="E595" s="375" t="s">
        <v>4771</v>
      </c>
      <c r="F595" s="375" t="s">
        <v>5240</v>
      </c>
      <c r="G595" s="375" t="s">
        <v>425</v>
      </c>
      <c r="H595" s="375" t="s">
        <v>3465</v>
      </c>
      <c r="I595" s="375" t="s">
        <v>3330</v>
      </c>
      <c r="J595" s="375" t="s">
        <v>4362</v>
      </c>
      <c r="K595" s="375" t="s">
        <v>4363</v>
      </c>
      <c r="L595" s="375" t="s">
        <v>3332</v>
      </c>
      <c r="M595" s="376">
        <v>26173.16</v>
      </c>
      <c r="N595" s="376">
        <v>0</v>
      </c>
      <c r="O595" s="376">
        <v>0</v>
      </c>
      <c r="P595" s="376">
        <v>26173.16</v>
      </c>
      <c r="Q595" s="376">
        <v>0</v>
      </c>
      <c r="R595" s="376">
        <v>0</v>
      </c>
      <c r="S595" s="376">
        <v>0</v>
      </c>
      <c r="T595" s="376">
        <v>0</v>
      </c>
      <c r="U595" s="376">
        <v>0</v>
      </c>
      <c r="V595" s="376">
        <v>0</v>
      </c>
      <c r="W595" s="376">
        <v>0</v>
      </c>
      <c r="X595" s="376">
        <v>0</v>
      </c>
      <c r="Y595" s="376">
        <v>26173.16</v>
      </c>
      <c r="Z595" s="376">
        <v>26639.21</v>
      </c>
      <c r="AA595" s="377">
        <v>1</v>
      </c>
      <c r="AB595" s="378">
        <v>0</v>
      </c>
      <c r="AC595" s="378">
        <v>0</v>
      </c>
      <c r="AD595" s="378">
        <v>26639.21</v>
      </c>
      <c r="AE595" s="378">
        <v>0</v>
      </c>
      <c r="AF595" s="376">
        <v>0</v>
      </c>
      <c r="AG595" s="376">
        <v>0</v>
      </c>
      <c r="AH595" s="376"/>
      <c r="AI595" s="376">
        <v>0</v>
      </c>
      <c r="AJ595" s="376">
        <v>0</v>
      </c>
      <c r="AK595" s="376">
        <v>0</v>
      </c>
      <c r="AL595" s="381" t="s">
        <v>5241</v>
      </c>
    </row>
    <row r="596" spans="2:38">
      <c r="B596" s="374" t="s">
        <v>4356</v>
      </c>
      <c r="C596" s="375" t="s">
        <v>4357</v>
      </c>
      <c r="D596" s="375" t="s">
        <v>4927</v>
      </c>
      <c r="E596" s="375" t="s">
        <v>4532</v>
      </c>
      <c r="F596" s="375" t="s">
        <v>5242</v>
      </c>
      <c r="G596" s="375" t="s">
        <v>425</v>
      </c>
      <c r="H596" s="375" t="s">
        <v>3465</v>
      </c>
      <c r="I596" s="375" t="s">
        <v>3330</v>
      </c>
      <c r="J596" s="375" t="s">
        <v>4362</v>
      </c>
      <c r="K596" s="375" t="s">
        <v>4363</v>
      </c>
      <c r="L596" s="375" t="s">
        <v>3332</v>
      </c>
      <c r="M596" s="376">
        <v>17229.075000000001</v>
      </c>
      <c r="N596" s="376">
        <v>0</v>
      </c>
      <c r="O596" s="376">
        <v>0</v>
      </c>
      <c r="P596" s="376">
        <v>17229.075000000001</v>
      </c>
      <c r="Q596" s="376">
        <v>0</v>
      </c>
      <c r="R596" s="376">
        <v>0</v>
      </c>
      <c r="S596" s="376">
        <v>0</v>
      </c>
      <c r="T596" s="376">
        <v>0</v>
      </c>
      <c r="U596" s="376">
        <v>0</v>
      </c>
      <c r="V596" s="376">
        <v>0</v>
      </c>
      <c r="W596" s="376">
        <v>0</v>
      </c>
      <c r="X596" s="376">
        <v>0</v>
      </c>
      <c r="Y596" s="376">
        <v>17229.075000000001</v>
      </c>
      <c r="Z596" s="376">
        <v>17417.945</v>
      </c>
      <c r="AA596" s="377">
        <v>1</v>
      </c>
      <c r="AB596" s="378">
        <v>0</v>
      </c>
      <c r="AC596" s="378">
        <v>0</v>
      </c>
      <c r="AD596" s="378">
        <v>17417.945</v>
      </c>
      <c r="AE596" s="378">
        <v>0</v>
      </c>
      <c r="AF596" s="376">
        <v>0</v>
      </c>
      <c r="AG596" s="376">
        <v>0</v>
      </c>
      <c r="AH596" s="376"/>
      <c r="AI596" s="376">
        <v>0</v>
      </c>
      <c r="AJ596" s="376">
        <v>0</v>
      </c>
      <c r="AK596" s="376">
        <v>0</v>
      </c>
      <c r="AL596" s="381" t="s">
        <v>5243</v>
      </c>
    </row>
    <row r="597" spans="2:38">
      <c r="B597" s="374" t="s">
        <v>4356</v>
      </c>
      <c r="C597" s="375" t="s">
        <v>4357</v>
      </c>
      <c r="D597" s="375" t="s">
        <v>4927</v>
      </c>
      <c r="E597" s="375" t="s">
        <v>4771</v>
      </c>
      <c r="F597" s="375" t="s">
        <v>5244</v>
      </c>
      <c r="G597" s="375" t="s">
        <v>425</v>
      </c>
      <c r="H597" s="375" t="s">
        <v>3465</v>
      </c>
      <c r="I597" s="375" t="s">
        <v>3330</v>
      </c>
      <c r="J597" s="375" t="s">
        <v>4362</v>
      </c>
      <c r="K597" s="375" t="s">
        <v>4363</v>
      </c>
      <c r="L597" s="375" t="s">
        <v>3332</v>
      </c>
      <c r="M597" s="376">
        <v>17113.22</v>
      </c>
      <c r="N597" s="376">
        <v>0</v>
      </c>
      <c r="O597" s="376">
        <v>0</v>
      </c>
      <c r="P597" s="376">
        <v>17113.22</v>
      </c>
      <c r="Q597" s="376">
        <v>0</v>
      </c>
      <c r="R597" s="376">
        <v>0</v>
      </c>
      <c r="S597" s="376">
        <v>0</v>
      </c>
      <c r="T597" s="376">
        <v>0</v>
      </c>
      <c r="U597" s="376">
        <v>0</v>
      </c>
      <c r="V597" s="376">
        <v>0</v>
      </c>
      <c r="W597" s="376">
        <v>0</v>
      </c>
      <c r="X597" s="376">
        <v>0</v>
      </c>
      <c r="Y597" s="376">
        <v>17113.22</v>
      </c>
      <c r="Z597" s="376">
        <v>17417.945</v>
      </c>
      <c r="AA597" s="377">
        <v>1</v>
      </c>
      <c r="AB597" s="378">
        <v>0</v>
      </c>
      <c r="AC597" s="378">
        <v>0</v>
      </c>
      <c r="AD597" s="378">
        <v>17417.945</v>
      </c>
      <c r="AE597" s="378">
        <v>0</v>
      </c>
      <c r="AF597" s="376">
        <v>0</v>
      </c>
      <c r="AG597" s="376">
        <v>0</v>
      </c>
      <c r="AH597" s="376"/>
      <c r="AI597" s="376">
        <v>0</v>
      </c>
      <c r="AJ597" s="376">
        <v>0</v>
      </c>
      <c r="AK597" s="376">
        <v>0</v>
      </c>
      <c r="AL597" s="381" t="s">
        <v>5245</v>
      </c>
    </row>
    <row r="598" spans="2:38">
      <c r="B598" s="374" t="s">
        <v>4356</v>
      </c>
      <c r="C598" s="375" t="s">
        <v>4357</v>
      </c>
      <c r="D598" s="375" t="s">
        <v>4927</v>
      </c>
      <c r="E598" s="375" t="s">
        <v>4771</v>
      </c>
      <c r="F598" s="375" t="s">
        <v>5246</v>
      </c>
      <c r="G598" s="375" t="s">
        <v>425</v>
      </c>
      <c r="H598" s="375" t="s">
        <v>3465</v>
      </c>
      <c r="I598" s="375" t="s">
        <v>3330</v>
      </c>
      <c r="J598" s="375" t="s">
        <v>4362</v>
      </c>
      <c r="K598" s="375" t="s">
        <v>4363</v>
      </c>
      <c r="L598" s="375" t="s">
        <v>3332</v>
      </c>
      <c r="M598" s="376">
        <v>75499.5</v>
      </c>
      <c r="N598" s="376">
        <v>0</v>
      </c>
      <c r="O598" s="376">
        <v>0</v>
      </c>
      <c r="P598" s="376">
        <v>75499.5</v>
      </c>
      <c r="Q598" s="376">
        <v>0</v>
      </c>
      <c r="R598" s="376">
        <v>0</v>
      </c>
      <c r="S598" s="376">
        <v>0</v>
      </c>
      <c r="T598" s="376">
        <v>0</v>
      </c>
      <c r="U598" s="376">
        <v>0</v>
      </c>
      <c r="V598" s="376">
        <v>0</v>
      </c>
      <c r="W598" s="376">
        <v>0</v>
      </c>
      <c r="X598" s="376">
        <v>0</v>
      </c>
      <c r="Y598" s="376">
        <v>75499.5</v>
      </c>
      <c r="Z598" s="376">
        <v>76843.875</v>
      </c>
      <c r="AA598" s="377">
        <v>1</v>
      </c>
      <c r="AB598" s="378">
        <v>0</v>
      </c>
      <c r="AC598" s="378">
        <v>0</v>
      </c>
      <c r="AD598" s="378">
        <v>76843.875</v>
      </c>
      <c r="AE598" s="378">
        <v>0</v>
      </c>
      <c r="AF598" s="376">
        <v>0</v>
      </c>
      <c r="AG598" s="376">
        <v>0</v>
      </c>
      <c r="AH598" s="376"/>
      <c r="AI598" s="376">
        <v>0</v>
      </c>
      <c r="AJ598" s="376">
        <v>0</v>
      </c>
      <c r="AK598" s="376">
        <v>0</v>
      </c>
      <c r="AL598" s="381" t="s">
        <v>5247</v>
      </c>
    </row>
    <row r="599" spans="2:38">
      <c r="B599" s="374" t="s">
        <v>4356</v>
      </c>
      <c r="C599" s="375" t="s">
        <v>4357</v>
      </c>
      <c r="D599" s="375" t="s">
        <v>4927</v>
      </c>
      <c r="E599" s="375" t="s">
        <v>4771</v>
      </c>
      <c r="F599" s="375" t="s">
        <v>5248</v>
      </c>
      <c r="G599" s="375" t="s">
        <v>425</v>
      </c>
      <c r="H599" s="375" t="s">
        <v>3465</v>
      </c>
      <c r="I599" s="375" t="s">
        <v>3330</v>
      </c>
      <c r="J599" s="375" t="s">
        <v>4362</v>
      </c>
      <c r="K599" s="375" t="s">
        <v>4363</v>
      </c>
      <c r="L599" s="375" t="s">
        <v>3332</v>
      </c>
      <c r="M599" s="376">
        <v>61406.26</v>
      </c>
      <c r="N599" s="376">
        <v>0</v>
      </c>
      <c r="O599" s="376">
        <v>0</v>
      </c>
      <c r="P599" s="376">
        <v>61406.26</v>
      </c>
      <c r="Q599" s="376">
        <v>0</v>
      </c>
      <c r="R599" s="376">
        <v>0</v>
      </c>
      <c r="S599" s="376">
        <v>0</v>
      </c>
      <c r="T599" s="376">
        <v>0</v>
      </c>
      <c r="U599" s="376">
        <v>0</v>
      </c>
      <c r="V599" s="376">
        <v>0</v>
      </c>
      <c r="W599" s="376">
        <v>0</v>
      </c>
      <c r="X599" s="376">
        <v>0</v>
      </c>
      <c r="Y599" s="376">
        <v>61406.26</v>
      </c>
      <c r="Z599" s="376">
        <v>62499.684999999998</v>
      </c>
      <c r="AA599" s="377">
        <v>1</v>
      </c>
      <c r="AB599" s="378">
        <v>0</v>
      </c>
      <c r="AC599" s="378">
        <v>0</v>
      </c>
      <c r="AD599" s="378">
        <v>62499.684999999998</v>
      </c>
      <c r="AE599" s="378">
        <v>0</v>
      </c>
      <c r="AF599" s="376">
        <v>0</v>
      </c>
      <c r="AG599" s="376">
        <v>0</v>
      </c>
      <c r="AH599" s="376"/>
      <c r="AI599" s="376">
        <v>0</v>
      </c>
      <c r="AJ599" s="376">
        <v>0</v>
      </c>
      <c r="AK599" s="376">
        <v>0</v>
      </c>
      <c r="AL599" s="381" t="s">
        <v>5249</v>
      </c>
    </row>
    <row r="600" spans="2:38">
      <c r="B600" s="374" t="s">
        <v>4356</v>
      </c>
      <c r="C600" s="375" t="s">
        <v>4357</v>
      </c>
      <c r="D600" s="375" t="s">
        <v>4927</v>
      </c>
      <c r="E600" s="375" t="s">
        <v>4771</v>
      </c>
      <c r="F600" s="375" t="s">
        <v>5250</v>
      </c>
      <c r="G600" s="375" t="s">
        <v>425</v>
      </c>
      <c r="H600" s="375" t="s">
        <v>3465</v>
      </c>
      <c r="I600" s="375" t="s">
        <v>3330</v>
      </c>
      <c r="J600" s="375" t="s">
        <v>4362</v>
      </c>
      <c r="K600" s="375" t="s">
        <v>4363</v>
      </c>
      <c r="L600" s="375" t="s">
        <v>3332</v>
      </c>
      <c r="M600" s="376">
        <v>15099.9</v>
      </c>
      <c r="N600" s="376">
        <v>0</v>
      </c>
      <c r="O600" s="376">
        <v>0</v>
      </c>
      <c r="P600" s="376">
        <v>15099.9</v>
      </c>
      <c r="Q600" s="376">
        <v>0</v>
      </c>
      <c r="R600" s="376">
        <v>0</v>
      </c>
      <c r="S600" s="376">
        <v>0</v>
      </c>
      <c r="T600" s="376">
        <v>0</v>
      </c>
      <c r="U600" s="376">
        <v>0</v>
      </c>
      <c r="V600" s="376">
        <v>0</v>
      </c>
      <c r="W600" s="376">
        <v>0</v>
      </c>
      <c r="X600" s="376">
        <v>0</v>
      </c>
      <c r="Y600" s="376">
        <v>15099.9</v>
      </c>
      <c r="Z600" s="376">
        <v>15368.775</v>
      </c>
      <c r="AA600" s="377">
        <v>1</v>
      </c>
      <c r="AB600" s="378">
        <v>0</v>
      </c>
      <c r="AC600" s="378">
        <v>0</v>
      </c>
      <c r="AD600" s="378">
        <v>15368.775</v>
      </c>
      <c r="AE600" s="378">
        <v>0</v>
      </c>
      <c r="AF600" s="376">
        <v>0</v>
      </c>
      <c r="AG600" s="376">
        <v>0</v>
      </c>
      <c r="AH600" s="376"/>
      <c r="AI600" s="376">
        <v>0</v>
      </c>
      <c r="AJ600" s="376">
        <v>0</v>
      </c>
      <c r="AK600" s="376">
        <v>0</v>
      </c>
      <c r="AL600" s="381" t="s">
        <v>5251</v>
      </c>
    </row>
    <row r="601" spans="2:38">
      <c r="B601" s="374" t="s">
        <v>4356</v>
      </c>
      <c r="C601" s="375" t="s">
        <v>4357</v>
      </c>
      <c r="D601" s="375" t="s">
        <v>4927</v>
      </c>
      <c r="E601" s="375" t="s">
        <v>4381</v>
      </c>
      <c r="F601" s="375" t="s">
        <v>5252</v>
      </c>
      <c r="G601" s="375" t="s">
        <v>425</v>
      </c>
      <c r="H601" s="375" t="s">
        <v>3465</v>
      </c>
      <c r="I601" s="375" t="s">
        <v>3330</v>
      </c>
      <c r="J601" s="375" t="s">
        <v>4362</v>
      </c>
      <c r="K601" s="375" t="s">
        <v>4363</v>
      </c>
      <c r="L601" s="375" t="s">
        <v>3332</v>
      </c>
      <c r="M601" s="376">
        <v>104296.02</v>
      </c>
      <c r="N601" s="376">
        <v>0</v>
      </c>
      <c r="O601" s="376">
        <v>0</v>
      </c>
      <c r="P601" s="376">
        <v>104296.02</v>
      </c>
      <c r="Q601" s="376">
        <v>0</v>
      </c>
      <c r="R601" s="376">
        <v>0</v>
      </c>
      <c r="S601" s="376">
        <v>0</v>
      </c>
      <c r="T601" s="376">
        <v>0</v>
      </c>
      <c r="U601" s="376">
        <v>0</v>
      </c>
      <c r="V601" s="376">
        <v>0</v>
      </c>
      <c r="W601" s="376">
        <v>0</v>
      </c>
      <c r="X601" s="376">
        <v>0</v>
      </c>
      <c r="Y601" s="376">
        <v>104296.02</v>
      </c>
      <c r="Z601" s="376">
        <v>104507.67</v>
      </c>
      <c r="AA601" s="377">
        <v>1</v>
      </c>
      <c r="AB601" s="378">
        <v>0</v>
      </c>
      <c r="AC601" s="378">
        <v>0</v>
      </c>
      <c r="AD601" s="378">
        <v>104507.67</v>
      </c>
      <c r="AE601" s="378">
        <v>0</v>
      </c>
      <c r="AF601" s="376">
        <v>0</v>
      </c>
      <c r="AG601" s="376">
        <v>0</v>
      </c>
      <c r="AH601" s="376"/>
      <c r="AI601" s="376">
        <v>0</v>
      </c>
      <c r="AJ601" s="376">
        <v>0</v>
      </c>
      <c r="AK601" s="376">
        <v>0</v>
      </c>
      <c r="AL601" s="381" t="s">
        <v>5253</v>
      </c>
    </row>
    <row r="602" spans="2:38">
      <c r="B602" s="374" t="s">
        <v>4356</v>
      </c>
      <c r="C602" s="375" t="s">
        <v>4357</v>
      </c>
      <c r="D602" s="375" t="s">
        <v>4927</v>
      </c>
      <c r="E602" s="375" t="s">
        <v>4475</v>
      </c>
      <c r="F602" s="375" t="s">
        <v>5254</v>
      </c>
      <c r="G602" s="375" t="s">
        <v>425</v>
      </c>
      <c r="H602" s="375" t="s">
        <v>3465</v>
      </c>
      <c r="I602" s="375" t="s">
        <v>3330</v>
      </c>
      <c r="J602" s="375" t="s">
        <v>4362</v>
      </c>
      <c r="K602" s="375" t="s">
        <v>4363</v>
      </c>
      <c r="L602" s="375" t="s">
        <v>3332</v>
      </c>
      <c r="M602" s="376">
        <v>104190.84</v>
      </c>
      <c r="N602" s="376">
        <v>0</v>
      </c>
      <c r="O602" s="376">
        <v>0</v>
      </c>
      <c r="P602" s="376">
        <v>104190.84</v>
      </c>
      <c r="Q602" s="376">
        <v>0</v>
      </c>
      <c r="R602" s="376">
        <v>0</v>
      </c>
      <c r="S602" s="376">
        <v>0</v>
      </c>
      <c r="T602" s="376">
        <v>0</v>
      </c>
      <c r="U602" s="376">
        <v>0</v>
      </c>
      <c r="V602" s="376">
        <v>0</v>
      </c>
      <c r="W602" s="376">
        <v>0</v>
      </c>
      <c r="X602" s="376">
        <v>0</v>
      </c>
      <c r="Y602" s="376">
        <v>104190.84</v>
      </c>
      <c r="Z602" s="376">
        <v>106556.84</v>
      </c>
      <c r="AA602" s="377">
        <v>1</v>
      </c>
      <c r="AB602" s="378">
        <v>0</v>
      </c>
      <c r="AC602" s="378">
        <v>0</v>
      </c>
      <c r="AD602" s="378">
        <v>106556.84</v>
      </c>
      <c r="AE602" s="378">
        <v>0</v>
      </c>
      <c r="AF602" s="376">
        <v>0</v>
      </c>
      <c r="AG602" s="376">
        <v>0</v>
      </c>
      <c r="AH602" s="376"/>
      <c r="AI602" s="376">
        <v>0</v>
      </c>
      <c r="AJ602" s="376">
        <v>0</v>
      </c>
      <c r="AK602" s="376">
        <v>0</v>
      </c>
      <c r="AL602" s="381" t="s">
        <v>5255</v>
      </c>
    </row>
    <row r="603" spans="2:38">
      <c r="B603" s="374" t="s">
        <v>4356</v>
      </c>
      <c r="C603" s="375" t="s">
        <v>4357</v>
      </c>
      <c r="D603" s="375" t="s">
        <v>4927</v>
      </c>
      <c r="E603" s="375" t="s">
        <v>4532</v>
      </c>
      <c r="F603" s="375" t="s">
        <v>5256</v>
      </c>
      <c r="G603" s="375" t="s">
        <v>425</v>
      </c>
      <c r="H603" s="375" t="s">
        <v>3465</v>
      </c>
      <c r="I603" s="375" t="s">
        <v>3330</v>
      </c>
      <c r="J603" s="375" t="s">
        <v>4362</v>
      </c>
      <c r="K603" s="375" t="s">
        <v>4363</v>
      </c>
      <c r="L603" s="375" t="s">
        <v>3332</v>
      </c>
      <c r="M603" s="376">
        <v>3547.1624999999999</v>
      </c>
      <c r="N603" s="376">
        <v>0</v>
      </c>
      <c r="O603" s="376">
        <v>0</v>
      </c>
      <c r="P603" s="376">
        <v>3547.1624999999999</v>
      </c>
      <c r="Q603" s="376">
        <v>0</v>
      </c>
      <c r="R603" s="376">
        <v>0</v>
      </c>
      <c r="S603" s="376">
        <v>0</v>
      </c>
      <c r="T603" s="376">
        <v>0</v>
      </c>
      <c r="U603" s="376">
        <v>0</v>
      </c>
      <c r="V603" s="376">
        <v>0</v>
      </c>
      <c r="W603" s="376">
        <v>0</v>
      </c>
      <c r="X603" s="376">
        <v>0</v>
      </c>
      <c r="Y603" s="376">
        <v>3547.1624999999999</v>
      </c>
      <c r="Z603" s="376">
        <v>3586.0475000000001</v>
      </c>
      <c r="AA603" s="377">
        <v>1</v>
      </c>
      <c r="AB603" s="378">
        <v>0</v>
      </c>
      <c r="AC603" s="378">
        <v>0</v>
      </c>
      <c r="AD603" s="378">
        <v>3586.0475000000001</v>
      </c>
      <c r="AE603" s="378">
        <v>0</v>
      </c>
      <c r="AF603" s="376">
        <v>0</v>
      </c>
      <c r="AG603" s="376">
        <v>0</v>
      </c>
      <c r="AH603" s="376"/>
      <c r="AI603" s="376">
        <v>0</v>
      </c>
      <c r="AJ603" s="376">
        <v>0</v>
      </c>
      <c r="AK603" s="376">
        <v>0</v>
      </c>
      <c r="AL603" s="381" t="s">
        <v>5257</v>
      </c>
    </row>
    <row r="604" spans="2:38">
      <c r="B604" s="374" t="s">
        <v>4356</v>
      </c>
      <c r="C604" s="375" t="s">
        <v>4357</v>
      </c>
      <c r="D604" s="375" t="s">
        <v>4927</v>
      </c>
      <c r="E604" s="375" t="s">
        <v>4475</v>
      </c>
      <c r="F604" s="375" t="s">
        <v>5258</v>
      </c>
      <c r="G604" s="375" t="s">
        <v>425</v>
      </c>
      <c r="H604" s="375" t="s">
        <v>3465</v>
      </c>
      <c r="I604" s="375" t="s">
        <v>3330</v>
      </c>
      <c r="J604" s="375" t="s">
        <v>4362</v>
      </c>
      <c r="K604" s="375" t="s">
        <v>4363</v>
      </c>
      <c r="L604" s="375" t="s">
        <v>3332</v>
      </c>
      <c r="M604" s="376">
        <v>16029.36</v>
      </c>
      <c r="N604" s="376">
        <v>0</v>
      </c>
      <c r="O604" s="376">
        <v>0</v>
      </c>
      <c r="P604" s="376">
        <v>16029.36</v>
      </c>
      <c r="Q604" s="376">
        <v>0</v>
      </c>
      <c r="R604" s="376">
        <v>0</v>
      </c>
      <c r="S604" s="376">
        <v>0</v>
      </c>
      <c r="T604" s="376">
        <v>0</v>
      </c>
      <c r="U604" s="376">
        <v>0</v>
      </c>
      <c r="V604" s="376">
        <v>0</v>
      </c>
      <c r="W604" s="376">
        <v>0</v>
      </c>
      <c r="X604" s="376">
        <v>0</v>
      </c>
      <c r="Y604" s="376">
        <v>16029.36</v>
      </c>
      <c r="Z604" s="376">
        <v>16393.36</v>
      </c>
      <c r="AA604" s="377">
        <v>1</v>
      </c>
      <c r="AB604" s="378">
        <v>0</v>
      </c>
      <c r="AC604" s="378">
        <v>0</v>
      </c>
      <c r="AD604" s="378">
        <v>16393.36</v>
      </c>
      <c r="AE604" s="378">
        <v>0</v>
      </c>
      <c r="AF604" s="376">
        <v>0</v>
      </c>
      <c r="AG604" s="376">
        <v>0</v>
      </c>
      <c r="AH604" s="376"/>
      <c r="AI604" s="376">
        <v>0</v>
      </c>
      <c r="AJ604" s="376">
        <v>0</v>
      </c>
      <c r="AK604" s="376">
        <v>0</v>
      </c>
      <c r="AL604" s="381" t="s">
        <v>5259</v>
      </c>
    </row>
    <row r="605" spans="2:38">
      <c r="B605" s="374" t="s">
        <v>4356</v>
      </c>
      <c r="C605" s="375" t="s">
        <v>4357</v>
      </c>
      <c r="D605" s="375" t="s">
        <v>4927</v>
      </c>
      <c r="E605" s="375" t="s">
        <v>4475</v>
      </c>
      <c r="F605" s="375" t="s">
        <v>5260</v>
      </c>
      <c r="G605" s="375" t="s">
        <v>425</v>
      </c>
      <c r="H605" s="375" t="s">
        <v>3465</v>
      </c>
      <c r="I605" s="375" t="s">
        <v>3330</v>
      </c>
      <c r="J605" s="375" t="s">
        <v>4362</v>
      </c>
      <c r="K605" s="375" t="s">
        <v>4363</v>
      </c>
      <c r="L605" s="375" t="s">
        <v>3332</v>
      </c>
      <c r="M605" s="376">
        <v>14025.69</v>
      </c>
      <c r="N605" s="376">
        <v>0</v>
      </c>
      <c r="O605" s="376">
        <v>0</v>
      </c>
      <c r="P605" s="376">
        <v>14025.69</v>
      </c>
      <c r="Q605" s="376">
        <v>0</v>
      </c>
      <c r="R605" s="376">
        <v>0</v>
      </c>
      <c r="S605" s="376">
        <v>0</v>
      </c>
      <c r="T605" s="376">
        <v>0</v>
      </c>
      <c r="U605" s="376">
        <v>0</v>
      </c>
      <c r="V605" s="376">
        <v>0</v>
      </c>
      <c r="W605" s="376">
        <v>0</v>
      </c>
      <c r="X605" s="376">
        <v>0</v>
      </c>
      <c r="Y605" s="376">
        <v>14025.69</v>
      </c>
      <c r="Z605" s="376">
        <v>14344.19</v>
      </c>
      <c r="AA605" s="377">
        <v>1</v>
      </c>
      <c r="AB605" s="378">
        <v>0</v>
      </c>
      <c r="AC605" s="378">
        <v>0</v>
      </c>
      <c r="AD605" s="378">
        <v>14344.19</v>
      </c>
      <c r="AE605" s="378">
        <v>0</v>
      </c>
      <c r="AF605" s="376">
        <v>0</v>
      </c>
      <c r="AG605" s="376">
        <v>0</v>
      </c>
      <c r="AH605" s="376"/>
      <c r="AI605" s="376">
        <v>0</v>
      </c>
      <c r="AJ605" s="376">
        <v>0</v>
      </c>
      <c r="AK605" s="376">
        <v>0</v>
      </c>
      <c r="AL605" s="381" t="s">
        <v>5261</v>
      </c>
    </row>
    <row r="606" spans="2:38">
      <c r="B606" s="374" t="s">
        <v>4356</v>
      </c>
      <c r="C606" s="375" t="s">
        <v>4357</v>
      </c>
      <c r="D606" s="375" t="s">
        <v>4927</v>
      </c>
      <c r="E606" s="375" t="s">
        <v>4532</v>
      </c>
      <c r="F606" s="375" t="s">
        <v>5262</v>
      </c>
      <c r="G606" s="375" t="s">
        <v>425</v>
      </c>
      <c r="H606" s="375" t="s">
        <v>3465</v>
      </c>
      <c r="I606" s="375" t="s">
        <v>3330</v>
      </c>
      <c r="J606" s="375" t="s">
        <v>4362</v>
      </c>
      <c r="K606" s="375" t="s">
        <v>4363</v>
      </c>
      <c r="L606" s="375" t="s">
        <v>3332</v>
      </c>
      <c r="M606" s="376">
        <v>9729.36</v>
      </c>
      <c r="N606" s="376">
        <v>0</v>
      </c>
      <c r="O606" s="376">
        <v>0</v>
      </c>
      <c r="P606" s="376">
        <v>9729.36</v>
      </c>
      <c r="Q606" s="376">
        <v>0</v>
      </c>
      <c r="R606" s="376">
        <v>0</v>
      </c>
      <c r="S606" s="376">
        <v>0</v>
      </c>
      <c r="T606" s="376">
        <v>0</v>
      </c>
      <c r="U606" s="376">
        <v>0</v>
      </c>
      <c r="V606" s="376">
        <v>0</v>
      </c>
      <c r="W606" s="376">
        <v>0</v>
      </c>
      <c r="X606" s="376">
        <v>0</v>
      </c>
      <c r="Y606" s="376">
        <v>9729.36</v>
      </c>
      <c r="Z606" s="376">
        <v>9836.0159999999996</v>
      </c>
      <c r="AA606" s="377">
        <v>1</v>
      </c>
      <c r="AB606" s="378">
        <v>0</v>
      </c>
      <c r="AC606" s="378">
        <v>0</v>
      </c>
      <c r="AD606" s="378">
        <v>9836.0159999999996</v>
      </c>
      <c r="AE606" s="378">
        <v>0</v>
      </c>
      <c r="AF606" s="376">
        <v>0</v>
      </c>
      <c r="AG606" s="376">
        <v>0</v>
      </c>
      <c r="AH606" s="376"/>
      <c r="AI606" s="376">
        <v>0</v>
      </c>
      <c r="AJ606" s="376">
        <v>0</v>
      </c>
      <c r="AK606" s="376">
        <v>0</v>
      </c>
      <c r="AL606" s="381" t="s">
        <v>5263</v>
      </c>
    </row>
    <row r="607" spans="2:38">
      <c r="B607" s="374" t="s">
        <v>4356</v>
      </c>
      <c r="C607" s="375" t="s">
        <v>4357</v>
      </c>
      <c r="D607" s="375" t="s">
        <v>4927</v>
      </c>
      <c r="E607" s="375" t="s">
        <v>4771</v>
      </c>
      <c r="F607" s="375" t="s">
        <v>5264</v>
      </c>
      <c r="G607" s="375" t="s">
        <v>425</v>
      </c>
      <c r="H607" s="375" t="s">
        <v>3465</v>
      </c>
      <c r="I607" s="375" t="s">
        <v>3330</v>
      </c>
      <c r="J607" s="375" t="s">
        <v>4362</v>
      </c>
      <c r="K607" s="375" t="s">
        <v>4363</v>
      </c>
      <c r="L607" s="375" t="s">
        <v>3332</v>
      </c>
      <c r="M607" s="376">
        <v>13086.58</v>
      </c>
      <c r="N607" s="376">
        <v>0</v>
      </c>
      <c r="O607" s="376">
        <v>0</v>
      </c>
      <c r="P607" s="376">
        <v>13086.58</v>
      </c>
      <c r="Q607" s="376">
        <v>0</v>
      </c>
      <c r="R607" s="376">
        <v>0</v>
      </c>
      <c r="S607" s="376">
        <v>0</v>
      </c>
      <c r="T607" s="376">
        <v>0</v>
      </c>
      <c r="U607" s="376">
        <v>0</v>
      </c>
      <c r="V607" s="376">
        <v>0</v>
      </c>
      <c r="W607" s="376">
        <v>0</v>
      </c>
      <c r="X607" s="376">
        <v>0</v>
      </c>
      <c r="Y607" s="376">
        <v>13086.58</v>
      </c>
      <c r="Z607" s="376">
        <v>13319.605</v>
      </c>
      <c r="AA607" s="377">
        <v>1</v>
      </c>
      <c r="AB607" s="378">
        <v>0</v>
      </c>
      <c r="AC607" s="378">
        <v>0</v>
      </c>
      <c r="AD607" s="378">
        <v>13319.605</v>
      </c>
      <c r="AE607" s="378">
        <v>0</v>
      </c>
      <c r="AF607" s="376">
        <v>0</v>
      </c>
      <c r="AG607" s="376">
        <v>0</v>
      </c>
      <c r="AH607" s="376"/>
      <c r="AI607" s="376">
        <v>0</v>
      </c>
      <c r="AJ607" s="376">
        <v>0</v>
      </c>
      <c r="AK607" s="376">
        <v>0</v>
      </c>
      <c r="AL607" s="381" t="s">
        <v>5265</v>
      </c>
    </row>
    <row r="608" spans="2:38">
      <c r="B608" s="374" t="s">
        <v>4356</v>
      </c>
      <c r="C608" s="375" t="s">
        <v>4357</v>
      </c>
      <c r="D608" s="375" t="s">
        <v>4927</v>
      </c>
      <c r="E608" s="375" t="s">
        <v>4589</v>
      </c>
      <c r="F608" s="375" t="s">
        <v>1694</v>
      </c>
      <c r="G608" s="375" t="s">
        <v>425</v>
      </c>
      <c r="H608" s="375" t="s">
        <v>3465</v>
      </c>
      <c r="I608" s="375" t="s">
        <v>3330</v>
      </c>
      <c r="J608" s="375" t="s">
        <v>4362</v>
      </c>
      <c r="K608" s="375" t="s">
        <v>4363</v>
      </c>
      <c r="L608" s="375" t="s">
        <v>3332</v>
      </c>
      <c r="M608" s="376">
        <v>28797.02</v>
      </c>
      <c r="N608" s="376">
        <v>0</v>
      </c>
      <c r="O608" s="376">
        <v>0</v>
      </c>
      <c r="P608" s="376">
        <v>28797.02</v>
      </c>
      <c r="Q608" s="376">
        <v>0</v>
      </c>
      <c r="R608" s="376">
        <v>0</v>
      </c>
      <c r="S608" s="376">
        <v>0</v>
      </c>
      <c r="T608" s="376">
        <v>0</v>
      </c>
      <c r="U608" s="376">
        <v>0</v>
      </c>
      <c r="V608" s="376">
        <v>0</v>
      </c>
      <c r="W608" s="376">
        <v>0</v>
      </c>
      <c r="X608" s="376">
        <v>0</v>
      </c>
      <c r="Y608" s="376">
        <v>28797.02</v>
      </c>
      <c r="Z608" s="376">
        <v>28688.38</v>
      </c>
      <c r="AA608" s="377">
        <v>1</v>
      </c>
      <c r="AB608" s="378">
        <v>0</v>
      </c>
      <c r="AC608" s="378">
        <v>0</v>
      </c>
      <c r="AD608" s="378">
        <v>28688.38</v>
      </c>
      <c r="AE608" s="378">
        <v>0</v>
      </c>
      <c r="AF608" s="376">
        <v>0</v>
      </c>
      <c r="AG608" s="376">
        <v>0</v>
      </c>
      <c r="AH608" s="376"/>
      <c r="AI608" s="376">
        <v>0</v>
      </c>
      <c r="AJ608" s="376">
        <v>0</v>
      </c>
      <c r="AK608" s="376">
        <v>0</v>
      </c>
      <c r="AL608" s="381" t="s">
        <v>5266</v>
      </c>
    </row>
    <row r="609" spans="2:38">
      <c r="B609" s="374" t="s">
        <v>4356</v>
      </c>
      <c r="C609" s="375" t="s">
        <v>4357</v>
      </c>
      <c r="D609" s="375" t="s">
        <v>4927</v>
      </c>
      <c r="E609" s="375" t="s">
        <v>4771</v>
      </c>
      <c r="F609" s="375" t="s">
        <v>5267</v>
      </c>
      <c r="G609" s="375" t="s">
        <v>425</v>
      </c>
      <c r="H609" s="375" t="s">
        <v>3465</v>
      </c>
      <c r="I609" s="375" t="s">
        <v>3330</v>
      </c>
      <c r="J609" s="375" t="s">
        <v>4362</v>
      </c>
      <c r="K609" s="375" t="s">
        <v>4363</v>
      </c>
      <c r="L609" s="375" t="s">
        <v>3332</v>
      </c>
      <c r="M609" s="376">
        <v>62412.92</v>
      </c>
      <c r="N609" s="376">
        <v>0</v>
      </c>
      <c r="O609" s="376">
        <v>0</v>
      </c>
      <c r="P609" s="376">
        <v>62412.92</v>
      </c>
      <c r="Q609" s="376">
        <v>0</v>
      </c>
      <c r="R609" s="376">
        <v>0</v>
      </c>
      <c r="S609" s="376">
        <v>0</v>
      </c>
      <c r="T609" s="376">
        <v>0</v>
      </c>
      <c r="U609" s="376">
        <v>0</v>
      </c>
      <c r="V609" s="376">
        <v>0</v>
      </c>
      <c r="W609" s="376">
        <v>0</v>
      </c>
      <c r="X609" s="376">
        <v>0</v>
      </c>
      <c r="Y609" s="376">
        <v>62412.92</v>
      </c>
      <c r="Z609" s="376">
        <v>63524.27</v>
      </c>
      <c r="AA609" s="377">
        <v>1</v>
      </c>
      <c r="AB609" s="378">
        <v>0</v>
      </c>
      <c r="AC609" s="378">
        <v>0</v>
      </c>
      <c r="AD609" s="378">
        <v>63524.27</v>
      </c>
      <c r="AE609" s="378">
        <v>0</v>
      </c>
      <c r="AF609" s="376">
        <v>0</v>
      </c>
      <c r="AG609" s="376">
        <v>0</v>
      </c>
      <c r="AH609" s="376"/>
      <c r="AI609" s="376">
        <v>0</v>
      </c>
      <c r="AJ609" s="376">
        <v>0</v>
      </c>
      <c r="AK609" s="376">
        <v>0</v>
      </c>
      <c r="AL609" s="381" t="s">
        <v>5268</v>
      </c>
    </row>
    <row r="610" spans="2:38">
      <c r="B610" s="374" t="s">
        <v>4356</v>
      </c>
      <c r="C610" s="375" t="s">
        <v>4357</v>
      </c>
      <c r="D610" s="375" t="s">
        <v>4927</v>
      </c>
      <c r="E610" s="375" t="s">
        <v>4589</v>
      </c>
      <c r="F610" s="375" t="s">
        <v>5269</v>
      </c>
      <c r="G610" s="375" t="s">
        <v>425</v>
      </c>
      <c r="H610" s="375" t="s">
        <v>3465</v>
      </c>
      <c r="I610" s="375" t="s">
        <v>3330</v>
      </c>
      <c r="J610" s="375" t="s">
        <v>4362</v>
      </c>
      <c r="K610" s="375" t="s">
        <v>4363</v>
      </c>
      <c r="L610" s="375" t="s">
        <v>3332</v>
      </c>
      <c r="M610" s="376">
        <v>16866.826000000001</v>
      </c>
      <c r="N610" s="376">
        <v>0</v>
      </c>
      <c r="O610" s="376">
        <v>0</v>
      </c>
      <c r="P610" s="376">
        <v>16866.826000000001</v>
      </c>
      <c r="Q610" s="376">
        <v>0</v>
      </c>
      <c r="R610" s="376">
        <v>0</v>
      </c>
      <c r="S610" s="376">
        <v>0</v>
      </c>
      <c r="T610" s="376">
        <v>0</v>
      </c>
      <c r="U610" s="376">
        <v>0</v>
      </c>
      <c r="V610" s="376">
        <v>0</v>
      </c>
      <c r="W610" s="376">
        <v>0</v>
      </c>
      <c r="X610" s="376">
        <v>0</v>
      </c>
      <c r="Y610" s="376">
        <v>16866.826000000001</v>
      </c>
      <c r="Z610" s="376">
        <v>16803.194</v>
      </c>
      <c r="AA610" s="377">
        <v>1</v>
      </c>
      <c r="AB610" s="378">
        <v>0</v>
      </c>
      <c r="AC610" s="378">
        <v>0</v>
      </c>
      <c r="AD610" s="378">
        <v>16803.194</v>
      </c>
      <c r="AE610" s="378">
        <v>0</v>
      </c>
      <c r="AF610" s="376">
        <v>0</v>
      </c>
      <c r="AG610" s="376">
        <v>0</v>
      </c>
      <c r="AH610" s="376"/>
      <c r="AI610" s="376">
        <v>0</v>
      </c>
      <c r="AJ610" s="376">
        <v>0</v>
      </c>
      <c r="AK610" s="376">
        <v>0</v>
      </c>
      <c r="AL610" s="381" t="s">
        <v>5270</v>
      </c>
    </row>
    <row r="611" spans="2:38">
      <c r="B611" s="374" t="s">
        <v>4356</v>
      </c>
      <c r="C611" s="375" t="s">
        <v>4357</v>
      </c>
      <c r="D611" s="375" t="s">
        <v>4927</v>
      </c>
      <c r="E611" s="375" t="s">
        <v>4771</v>
      </c>
      <c r="F611" s="375" t="s">
        <v>5271</v>
      </c>
      <c r="G611" s="375" t="s">
        <v>425</v>
      </c>
      <c r="H611" s="375" t="s">
        <v>3465</v>
      </c>
      <c r="I611" s="375" t="s">
        <v>3330</v>
      </c>
      <c r="J611" s="375" t="s">
        <v>4362</v>
      </c>
      <c r="K611" s="375" t="s">
        <v>4363</v>
      </c>
      <c r="L611" s="375" t="s">
        <v>3332</v>
      </c>
      <c r="M611" s="376">
        <v>10066.6</v>
      </c>
      <c r="N611" s="376">
        <v>0</v>
      </c>
      <c r="O611" s="376">
        <v>0</v>
      </c>
      <c r="P611" s="376">
        <v>10066.6</v>
      </c>
      <c r="Q611" s="376">
        <v>0</v>
      </c>
      <c r="R611" s="376">
        <v>0</v>
      </c>
      <c r="S611" s="376">
        <v>0</v>
      </c>
      <c r="T611" s="376">
        <v>0</v>
      </c>
      <c r="U611" s="376">
        <v>0</v>
      </c>
      <c r="V611" s="376">
        <v>0</v>
      </c>
      <c r="W611" s="376">
        <v>0</v>
      </c>
      <c r="X611" s="376">
        <v>0</v>
      </c>
      <c r="Y611" s="376">
        <v>10066.6</v>
      </c>
      <c r="Z611" s="376">
        <v>10245.85</v>
      </c>
      <c r="AA611" s="377">
        <v>1</v>
      </c>
      <c r="AB611" s="378">
        <v>0</v>
      </c>
      <c r="AC611" s="378">
        <v>0</v>
      </c>
      <c r="AD611" s="378">
        <v>10245.85</v>
      </c>
      <c r="AE611" s="378">
        <v>0</v>
      </c>
      <c r="AF611" s="376">
        <v>0</v>
      </c>
      <c r="AG611" s="376">
        <v>0</v>
      </c>
      <c r="AH611" s="376"/>
      <c r="AI611" s="376">
        <v>0</v>
      </c>
      <c r="AJ611" s="376">
        <v>0</v>
      </c>
      <c r="AK611" s="376">
        <v>0</v>
      </c>
      <c r="AL611" s="381" t="s">
        <v>5272</v>
      </c>
    </row>
    <row r="612" spans="2:38">
      <c r="B612" s="374" t="s">
        <v>4356</v>
      </c>
      <c r="C612" s="375" t="s">
        <v>4357</v>
      </c>
      <c r="D612" s="375" t="s">
        <v>4927</v>
      </c>
      <c r="E612" s="375" t="s">
        <v>4589</v>
      </c>
      <c r="F612" s="375" t="s">
        <v>5273</v>
      </c>
      <c r="G612" s="375" t="s">
        <v>425</v>
      </c>
      <c r="H612" s="375" t="s">
        <v>3465</v>
      </c>
      <c r="I612" s="375" t="s">
        <v>3330</v>
      </c>
      <c r="J612" s="375" t="s">
        <v>4362</v>
      </c>
      <c r="K612" s="375" t="s">
        <v>4363</v>
      </c>
      <c r="L612" s="375" t="s">
        <v>3332</v>
      </c>
      <c r="M612" s="376">
        <v>14809.896000000001</v>
      </c>
      <c r="N612" s="376">
        <v>0</v>
      </c>
      <c r="O612" s="376">
        <v>0</v>
      </c>
      <c r="P612" s="376">
        <v>14809.896000000001</v>
      </c>
      <c r="Q612" s="376">
        <v>0</v>
      </c>
      <c r="R612" s="376">
        <v>0</v>
      </c>
      <c r="S612" s="376">
        <v>0</v>
      </c>
      <c r="T612" s="376">
        <v>0</v>
      </c>
      <c r="U612" s="376">
        <v>0</v>
      </c>
      <c r="V612" s="376">
        <v>0</v>
      </c>
      <c r="W612" s="376">
        <v>0</v>
      </c>
      <c r="X612" s="376">
        <v>0</v>
      </c>
      <c r="Y612" s="376">
        <v>14809.896000000001</v>
      </c>
      <c r="Z612" s="376">
        <v>14754.023999999999</v>
      </c>
      <c r="AA612" s="377">
        <v>1</v>
      </c>
      <c r="AB612" s="378">
        <v>0</v>
      </c>
      <c r="AC612" s="378">
        <v>0</v>
      </c>
      <c r="AD612" s="378">
        <v>14754.023999999999</v>
      </c>
      <c r="AE612" s="378">
        <v>0</v>
      </c>
      <c r="AF612" s="376">
        <v>0</v>
      </c>
      <c r="AG612" s="376">
        <v>0</v>
      </c>
      <c r="AH612" s="376"/>
      <c r="AI612" s="376">
        <v>0</v>
      </c>
      <c r="AJ612" s="376">
        <v>0</v>
      </c>
      <c r="AK612" s="376">
        <v>0</v>
      </c>
      <c r="AL612" s="381" t="s">
        <v>5274</v>
      </c>
    </row>
    <row r="613" spans="2:38">
      <c r="B613" s="374" t="s">
        <v>4356</v>
      </c>
      <c r="C613" s="375" t="s">
        <v>4357</v>
      </c>
      <c r="D613" s="375" t="s">
        <v>4927</v>
      </c>
      <c r="E613" s="375" t="s">
        <v>4532</v>
      </c>
      <c r="F613" s="375" t="s">
        <v>5275</v>
      </c>
      <c r="G613" s="375" t="s">
        <v>425</v>
      </c>
      <c r="H613" s="375" t="s">
        <v>3465</v>
      </c>
      <c r="I613" s="375" t="s">
        <v>3330</v>
      </c>
      <c r="J613" s="375" t="s">
        <v>4362</v>
      </c>
      <c r="K613" s="375" t="s">
        <v>4363</v>
      </c>
      <c r="L613" s="375" t="s">
        <v>3332</v>
      </c>
      <c r="M613" s="376">
        <v>10641.487499999999</v>
      </c>
      <c r="N613" s="376">
        <v>0</v>
      </c>
      <c r="O613" s="376">
        <v>0</v>
      </c>
      <c r="P613" s="376">
        <v>10641.487499999999</v>
      </c>
      <c r="Q613" s="376">
        <v>0</v>
      </c>
      <c r="R613" s="376">
        <v>0</v>
      </c>
      <c r="S613" s="376">
        <v>0</v>
      </c>
      <c r="T613" s="376">
        <v>0</v>
      </c>
      <c r="U613" s="376">
        <v>0</v>
      </c>
      <c r="V613" s="376">
        <v>0</v>
      </c>
      <c r="W613" s="376">
        <v>0</v>
      </c>
      <c r="X613" s="376">
        <v>0</v>
      </c>
      <c r="Y613" s="376">
        <v>10641.487499999999</v>
      </c>
      <c r="Z613" s="376">
        <v>10758.1425</v>
      </c>
      <c r="AA613" s="377">
        <v>1</v>
      </c>
      <c r="AB613" s="378">
        <v>0</v>
      </c>
      <c r="AC613" s="378">
        <v>0</v>
      </c>
      <c r="AD613" s="378">
        <v>10758.1425</v>
      </c>
      <c r="AE613" s="378">
        <v>0</v>
      </c>
      <c r="AF613" s="376">
        <v>0</v>
      </c>
      <c r="AG613" s="376">
        <v>0</v>
      </c>
      <c r="AH613" s="376"/>
      <c r="AI613" s="376">
        <v>0</v>
      </c>
      <c r="AJ613" s="376">
        <v>0</v>
      </c>
      <c r="AK613" s="376">
        <v>0</v>
      </c>
      <c r="AL613" s="381" t="s">
        <v>5276</v>
      </c>
    </row>
    <row r="614" spans="2:38">
      <c r="B614" s="374" t="s">
        <v>4356</v>
      </c>
      <c r="C614" s="375" t="s">
        <v>4357</v>
      </c>
      <c r="D614" s="375" t="s">
        <v>4927</v>
      </c>
      <c r="E614" s="375" t="s">
        <v>4589</v>
      </c>
      <c r="F614" s="375" t="s">
        <v>5277</v>
      </c>
      <c r="G614" s="375" t="s">
        <v>425</v>
      </c>
      <c r="H614" s="375" t="s">
        <v>3465</v>
      </c>
      <c r="I614" s="375" t="s">
        <v>3330</v>
      </c>
      <c r="J614" s="375" t="s">
        <v>4362</v>
      </c>
      <c r="K614" s="375" t="s">
        <v>4363</v>
      </c>
      <c r="L614" s="375" t="s">
        <v>3332</v>
      </c>
      <c r="M614" s="376">
        <v>7816.3339999999998</v>
      </c>
      <c r="N614" s="376">
        <v>0</v>
      </c>
      <c r="O614" s="376">
        <v>0</v>
      </c>
      <c r="P614" s="376">
        <v>7816.3339999999998</v>
      </c>
      <c r="Q614" s="376">
        <v>0</v>
      </c>
      <c r="R614" s="376">
        <v>0</v>
      </c>
      <c r="S614" s="376">
        <v>0</v>
      </c>
      <c r="T614" s="376">
        <v>0</v>
      </c>
      <c r="U614" s="376">
        <v>0</v>
      </c>
      <c r="V614" s="376">
        <v>0</v>
      </c>
      <c r="W614" s="376">
        <v>0</v>
      </c>
      <c r="X614" s="376">
        <v>0</v>
      </c>
      <c r="Y614" s="376">
        <v>7816.3339999999998</v>
      </c>
      <c r="Z614" s="376">
        <v>7786.8459999999995</v>
      </c>
      <c r="AA614" s="377">
        <v>1</v>
      </c>
      <c r="AB614" s="378">
        <v>0</v>
      </c>
      <c r="AC614" s="378">
        <v>0</v>
      </c>
      <c r="AD614" s="378">
        <v>7786.8459999999995</v>
      </c>
      <c r="AE614" s="378">
        <v>0</v>
      </c>
      <c r="AF614" s="376">
        <v>0</v>
      </c>
      <c r="AG614" s="376">
        <v>0</v>
      </c>
      <c r="AH614" s="376"/>
      <c r="AI614" s="376">
        <v>0</v>
      </c>
      <c r="AJ614" s="376">
        <v>0</v>
      </c>
      <c r="AK614" s="376">
        <v>0</v>
      </c>
      <c r="AL614" s="381" t="s">
        <v>5278</v>
      </c>
    </row>
    <row r="615" spans="2:38">
      <c r="B615" s="374" t="s">
        <v>4356</v>
      </c>
      <c r="C615" s="375" t="s">
        <v>4357</v>
      </c>
      <c r="D615" s="375" t="s">
        <v>4927</v>
      </c>
      <c r="E615" s="375" t="s">
        <v>4475</v>
      </c>
      <c r="F615" s="375" t="s">
        <v>5279</v>
      </c>
      <c r="G615" s="375" t="s">
        <v>425</v>
      </c>
      <c r="H615" s="375" t="s">
        <v>3465</v>
      </c>
      <c r="I615" s="375" t="s">
        <v>3330</v>
      </c>
      <c r="J615" s="375" t="s">
        <v>4362</v>
      </c>
      <c r="K615" s="375" t="s">
        <v>4363</v>
      </c>
      <c r="L615" s="375" t="s">
        <v>3332</v>
      </c>
      <c r="M615" s="376">
        <v>97177.994999999995</v>
      </c>
      <c r="N615" s="376">
        <v>0</v>
      </c>
      <c r="O615" s="376">
        <v>0</v>
      </c>
      <c r="P615" s="376">
        <v>97177.994999999995</v>
      </c>
      <c r="Q615" s="376">
        <v>0</v>
      </c>
      <c r="R615" s="376">
        <v>0</v>
      </c>
      <c r="S615" s="376">
        <v>0</v>
      </c>
      <c r="T615" s="376">
        <v>0</v>
      </c>
      <c r="U615" s="376">
        <v>0</v>
      </c>
      <c r="V615" s="376">
        <v>0</v>
      </c>
      <c r="W615" s="376">
        <v>0</v>
      </c>
      <c r="X615" s="376">
        <v>0</v>
      </c>
      <c r="Y615" s="376">
        <v>97177.994999999995</v>
      </c>
      <c r="Z615" s="376">
        <v>99384.744999999995</v>
      </c>
      <c r="AA615" s="377">
        <v>1</v>
      </c>
      <c r="AB615" s="378">
        <v>0</v>
      </c>
      <c r="AC615" s="378">
        <v>0</v>
      </c>
      <c r="AD615" s="378">
        <v>99384.744999999995</v>
      </c>
      <c r="AE615" s="378">
        <v>0</v>
      </c>
      <c r="AF615" s="376">
        <v>0</v>
      </c>
      <c r="AG615" s="376">
        <v>0</v>
      </c>
      <c r="AH615" s="376"/>
      <c r="AI615" s="376">
        <v>0</v>
      </c>
      <c r="AJ615" s="376">
        <v>0</v>
      </c>
      <c r="AK615" s="376">
        <v>0</v>
      </c>
      <c r="AL615" s="381" t="s">
        <v>5280</v>
      </c>
    </row>
    <row r="616" spans="2:38">
      <c r="B616" s="374" t="s">
        <v>4356</v>
      </c>
      <c r="C616" s="375" t="s">
        <v>4357</v>
      </c>
      <c r="D616" s="375" t="s">
        <v>4927</v>
      </c>
      <c r="E616" s="375" t="s">
        <v>4771</v>
      </c>
      <c r="F616" s="375" t="s">
        <v>5281</v>
      </c>
      <c r="G616" s="375" t="s">
        <v>425</v>
      </c>
      <c r="H616" s="375" t="s">
        <v>3465</v>
      </c>
      <c r="I616" s="375" t="s">
        <v>3330</v>
      </c>
      <c r="J616" s="375" t="s">
        <v>4362</v>
      </c>
      <c r="K616" s="375" t="s">
        <v>4363</v>
      </c>
      <c r="L616" s="375" t="s">
        <v>3332</v>
      </c>
      <c r="M616" s="376">
        <v>32213.119999999999</v>
      </c>
      <c r="N616" s="376">
        <v>0</v>
      </c>
      <c r="O616" s="376">
        <v>0</v>
      </c>
      <c r="P616" s="376">
        <v>32213.119999999999</v>
      </c>
      <c r="Q616" s="376">
        <v>0</v>
      </c>
      <c r="R616" s="376">
        <v>0</v>
      </c>
      <c r="S616" s="376">
        <v>0</v>
      </c>
      <c r="T616" s="376">
        <v>0</v>
      </c>
      <c r="U616" s="376">
        <v>0</v>
      </c>
      <c r="V616" s="376">
        <v>0</v>
      </c>
      <c r="W616" s="376">
        <v>0</v>
      </c>
      <c r="X616" s="376">
        <v>0</v>
      </c>
      <c r="Y616" s="376">
        <v>32213.119999999999</v>
      </c>
      <c r="Z616" s="376">
        <v>32786.720000000001</v>
      </c>
      <c r="AA616" s="377">
        <v>1</v>
      </c>
      <c r="AB616" s="378">
        <v>0</v>
      </c>
      <c r="AC616" s="378">
        <v>0</v>
      </c>
      <c r="AD616" s="378">
        <v>32786.720000000001</v>
      </c>
      <c r="AE616" s="378">
        <v>0</v>
      </c>
      <c r="AF616" s="376">
        <v>0</v>
      </c>
      <c r="AG616" s="376">
        <v>0</v>
      </c>
      <c r="AH616" s="376"/>
      <c r="AI616" s="376">
        <v>0</v>
      </c>
      <c r="AJ616" s="376">
        <v>0</v>
      </c>
      <c r="AK616" s="376">
        <v>0</v>
      </c>
      <c r="AL616" s="381" t="s">
        <v>5282</v>
      </c>
    </row>
    <row r="617" spans="2:38">
      <c r="B617" s="374" t="s">
        <v>4356</v>
      </c>
      <c r="C617" s="375" t="s">
        <v>4357</v>
      </c>
      <c r="D617" s="375" t="s">
        <v>4927</v>
      </c>
      <c r="E617" s="375" t="s">
        <v>4771</v>
      </c>
      <c r="F617" s="375" t="s">
        <v>5283</v>
      </c>
      <c r="G617" s="375" t="s">
        <v>425</v>
      </c>
      <c r="H617" s="375" t="s">
        <v>3465</v>
      </c>
      <c r="I617" s="375" t="s">
        <v>3330</v>
      </c>
      <c r="J617" s="375" t="s">
        <v>4362</v>
      </c>
      <c r="K617" s="375" t="s">
        <v>4363</v>
      </c>
      <c r="L617" s="375" t="s">
        <v>3332</v>
      </c>
      <c r="M617" s="376">
        <v>104692.64</v>
      </c>
      <c r="N617" s="376">
        <v>0</v>
      </c>
      <c r="O617" s="376">
        <v>0</v>
      </c>
      <c r="P617" s="376">
        <v>104692.64</v>
      </c>
      <c r="Q617" s="376">
        <v>0</v>
      </c>
      <c r="R617" s="376">
        <v>0</v>
      </c>
      <c r="S617" s="376">
        <v>0</v>
      </c>
      <c r="T617" s="376">
        <v>0</v>
      </c>
      <c r="U617" s="376">
        <v>0</v>
      </c>
      <c r="V617" s="376">
        <v>0</v>
      </c>
      <c r="W617" s="376">
        <v>0</v>
      </c>
      <c r="X617" s="376">
        <v>0</v>
      </c>
      <c r="Y617" s="376">
        <v>104692.64</v>
      </c>
      <c r="Z617" s="376">
        <v>106556.84</v>
      </c>
      <c r="AA617" s="377">
        <v>1</v>
      </c>
      <c r="AB617" s="378">
        <v>0</v>
      </c>
      <c r="AC617" s="378">
        <v>0</v>
      </c>
      <c r="AD617" s="378">
        <v>106556.84</v>
      </c>
      <c r="AE617" s="378">
        <v>0</v>
      </c>
      <c r="AF617" s="376">
        <v>0</v>
      </c>
      <c r="AG617" s="376">
        <v>0</v>
      </c>
      <c r="AH617" s="376"/>
      <c r="AI617" s="376">
        <v>0</v>
      </c>
      <c r="AJ617" s="376">
        <v>0</v>
      </c>
      <c r="AK617" s="376">
        <v>0</v>
      </c>
      <c r="AL617" s="381" t="s">
        <v>5284</v>
      </c>
    </row>
    <row r="618" spans="2:38">
      <c r="B618" s="374" t="s">
        <v>4356</v>
      </c>
      <c r="C618" s="375" t="s">
        <v>4357</v>
      </c>
      <c r="D618" s="375" t="s">
        <v>4927</v>
      </c>
      <c r="E618" s="375" t="s">
        <v>4771</v>
      </c>
      <c r="F618" s="375" t="s">
        <v>5285</v>
      </c>
      <c r="G618" s="375" t="s">
        <v>425</v>
      </c>
      <c r="H618" s="375" t="s">
        <v>3465</v>
      </c>
      <c r="I618" s="375" t="s">
        <v>3330</v>
      </c>
      <c r="J618" s="375" t="s">
        <v>4362</v>
      </c>
      <c r="K618" s="375" t="s">
        <v>4363</v>
      </c>
      <c r="L618" s="375" t="s">
        <v>3332</v>
      </c>
      <c r="M618" s="376">
        <v>17113.22</v>
      </c>
      <c r="N618" s="376">
        <v>0</v>
      </c>
      <c r="O618" s="376">
        <v>0</v>
      </c>
      <c r="P618" s="376">
        <v>17113.22</v>
      </c>
      <c r="Q618" s="376">
        <v>0</v>
      </c>
      <c r="R618" s="376">
        <v>0</v>
      </c>
      <c r="S618" s="376">
        <v>0</v>
      </c>
      <c r="T618" s="376">
        <v>0</v>
      </c>
      <c r="U618" s="376">
        <v>0</v>
      </c>
      <c r="V618" s="376">
        <v>0</v>
      </c>
      <c r="W618" s="376">
        <v>0</v>
      </c>
      <c r="X618" s="376">
        <v>0</v>
      </c>
      <c r="Y618" s="376">
        <v>17113.22</v>
      </c>
      <c r="Z618" s="376">
        <v>17417.945</v>
      </c>
      <c r="AA618" s="377">
        <v>1</v>
      </c>
      <c r="AB618" s="378">
        <v>0</v>
      </c>
      <c r="AC618" s="378">
        <v>0</v>
      </c>
      <c r="AD618" s="378">
        <v>17417.945</v>
      </c>
      <c r="AE618" s="378">
        <v>0</v>
      </c>
      <c r="AF618" s="376">
        <v>0</v>
      </c>
      <c r="AG618" s="376">
        <v>0</v>
      </c>
      <c r="AH618" s="376"/>
      <c r="AI618" s="376">
        <v>0</v>
      </c>
      <c r="AJ618" s="376">
        <v>0</v>
      </c>
      <c r="AK618" s="376">
        <v>0</v>
      </c>
      <c r="AL618" s="381" t="s">
        <v>5286</v>
      </c>
    </row>
    <row r="619" spans="2:38">
      <c r="B619" s="374" t="s">
        <v>4356</v>
      </c>
      <c r="C619" s="375" t="s">
        <v>4357</v>
      </c>
      <c r="D619" s="375" t="s">
        <v>4927</v>
      </c>
      <c r="E619" s="375" t="s">
        <v>4771</v>
      </c>
      <c r="F619" s="375" t="s">
        <v>5287</v>
      </c>
      <c r="G619" s="375" t="s">
        <v>425</v>
      </c>
      <c r="H619" s="375" t="s">
        <v>3465</v>
      </c>
      <c r="I619" s="375" t="s">
        <v>3330</v>
      </c>
      <c r="J619" s="375" t="s">
        <v>4362</v>
      </c>
      <c r="K619" s="375" t="s">
        <v>4363</v>
      </c>
      <c r="L619" s="375" t="s">
        <v>3332</v>
      </c>
      <c r="M619" s="376">
        <v>80532.800000000003</v>
      </c>
      <c r="N619" s="376">
        <v>0</v>
      </c>
      <c r="O619" s="376">
        <v>0</v>
      </c>
      <c r="P619" s="376">
        <v>80532.800000000003</v>
      </c>
      <c r="Q619" s="376">
        <v>0</v>
      </c>
      <c r="R619" s="376">
        <v>0</v>
      </c>
      <c r="S619" s="376">
        <v>0</v>
      </c>
      <c r="T619" s="376">
        <v>0</v>
      </c>
      <c r="U619" s="376">
        <v>0</v>
      </c>
      <c r="V619" s="376">
        <v>0</v>
      </c>
      <c r="W619" s="376">
        <v>0</v>
      </c>
      <c r="X619" s="376">
        <v>0</v>
      </c>
      <c r="Y619" s="376">
        <v>80532.800000000003</v>
      </c>
      <c r="Z619" s="376">
        <v>81966.8</v>
      </c>
      <c r="AA619" s="377">
        <v>1</v>
      </c>
      <c r="AB619" s="378">
        <v>0</v>
      </c>
      <c r="AC619" s="378">
        <v>0</v>
      </c>
      <c r="AD619" s="378">
        <v>81966.8</v>
      </c>
      <c r="AE619" s="378">
        <v>0</v>
      </c>
      <c r="AF619" s="376">
        <v>0</v>
      </c>
      <c r="AG619" s="376">
        <v>0</v>
      </c>
      <c r="AH619" s="376"/>
      <c r="AI619" s="376">
        <v>0</v>
      </c>
      <c r="AJ619" s="376">
        <v>0</v>
      </c>
      <c r="AK619" s="376">
        <v>0</v>
      </c>
      <c r="AL619" s="381" t="s">
        <v>5288</v>
      </c>
    </row>
    <row r="620" spans="2:38">
      <c r="B620" s="374" t="s">
        <v>4356</v>
      </c>
      <c r="C620" s="375" t="s">
        <v>4357</v>
      </c>
      <c r="D620" s="375" t="s">
        <v>4927</v>
      </c>
      <c r="E620" s="375" t="s">
        <v>4475</v>
      </c>
      <c r="F620" s="375" t="s">
        <v>5289</v>
      </c>
      <c r="G620" s="375" t="s">
        <v>425</v>
      </c>
      <c r="H620" s="375" t="s">
        <v>3465</v>
      </c>
      <c r="I620" s="375" t="s">
        <v>3330</v>
      </c>
      <c r="J620" s="375" t="s">
        <v>4362</v>
      </c>
      <c r="K620" s="375" t="s">
        <v>4363</v>
      </c>
      <c r="L620" s="375" t="s">
        <v>3332</v>
      </c>
      <c r="M620" s="376">
        <v>33060.555</v>
      </c>
      <c r="N620" s="376">
        <v>0</v>
      </c>
      <c r="O620" s="376">
        <v>0</v>
      </c>
      <c r="P620" s="376">
        <v>33060.555</v>
      </c>
      <c r="Q620" s="376">
        <v>0</v>
      </c>
      <c r="R620" s="376">
        <v>0</v>
      </c>
      <c r="S620" s="376">
        <v>0</v>
      </c>
      <c r="T620" s="376">
        <v>0</v>
      </c>
      <c r="U620" s="376">
        <v>0</v>
      </c>
      <c r="V620" s="376">
        <v>0</v>
      </c>
      <c r="W620" s="376">
        <v>0</v>
      </c>
      <c r="X620" s="376">
        <v>0</v>
      </c>
      <c r="Y620" s="376">
        <v>33060.555</v>
      </c>
      <c r="Z620" s="376">
        <v>33811.305</v>
      </c>
      <c r="AA620" s="377">
        <v>1</v>
      </c>
      <c r="AB620" s="378">
        <v>0</v>
      </c>
      <c r="AC620" s="378">
        <v>0</v>
      </c>
      <c r="AD620" s="378">
        <v>33811.305</v>
      </c>
      <c r="AE620" s="378">
        <v>0</v>
      </c>
      <c r="AF620" s="376">
        <v>0</v>
      </c>
      <c r="AG620" s="376">
        <v>0</v>
      </c>
      <c r="AH620" s="376"/>
      <c r="AI620" s="376">
        <v>0</v>
      </c>
      <c r="AJ620" s="376">
        <v>0</v>
      </c>
      <c r="AK620" s="376">
        <v>0</v>
      </c>
      <c r="AL620" s="381" t="s">
        <v>5290</v>
      </c>
    </row>
    <row r="621" spans="2:38">
      <c r="B621" s="374" t="s">
        <v>4356</v>
      </c>
      <c r="C621" s="375" t="s">
        <v>4357</v>
      </c>
      <c r="D621" s="375" t="s">
        <v>4927</v>
      </c>
      <c r="E621" s="375" t="s">
        <v>4771</v>
      </c>
      <c r="F621" s="375" t="s">
        <v>5291</v>
      </c>
      <c r="G621" s="375" t="s">
        <v>425</v>
      </c>
      <c r="H621" s="375" t="s">
        <v>3465</v>
      </c>
      <c r="I621" s="375" t="s">
        <v>3330</v>
      </c>
      <c r="J621" s="375" t="s">
        <v>4362</v>
      </c>
      <c r="K621" s="375" t="s">
        <v>4363</v>
      </c>
      <c r="L621" s="375" t="s">
        <v>3332</v>
      </c>
      <c r="M621" s="376">
        <v>7449.2839999999997</v>
      </c>
      <c r="N621" s="376">
        <v>0</v>
      </c>
      <c r="O621" s="376">
        <v>0</v>
      </c>
      <c r="P621" s="376">
        <v>7449.2839999999997</v>
      </c>
      <c r="Q621" s="376">
        <v>0</v>
      </c>
      <c r="R621" s="376">
        <v>0</v>
      </c>
      <c r="S621" s="376">
        <v>0</v>
      </c>
      <c r="T621" s="376">
        <v>0</v>
      </c>
      <c r="U621" s="376">
        <v>0</v>
      </c>
      <c r="V621" s="376">
        <v>0</v>
      </c>
      <c r="W621" s="376">
        <v>0</v>
      </c>
      <c r="X621" s="376">
        <v>0</v>
      </c>
      <c r="Y621" s="376">
        <v>7449.2839999999997</v>
      </c>
      <c r="Z621" s="376">
        <v>7581.9290000000001</v>
      </c>
      <c r="AA621" s="377">
        <v>1</v>
      </c>
      <c r="AB621" s="378">
        <v>0</v>
      </c>
      <c r="AC621" s="378">
        <v>0</v>
      </c>
      <c r="AD621" s="378">
        <v>7581.9290000000001</v>
      </c>
      <c r="AE621" s="378">
        <v>0</v>
      </c>
      <c r="AF621" s="376">
        <v>0</v>
      </c>
      <c r="AG621" s="376">
        <v>0</v>
      </c>
      <c r="AH621" s="376"/>
      <c r="AI621" s="376">
        <v>0</v>
      </c>
      <c r="AJ621" s="376">
        <v>0</v>
      </c>
      <c r="AK621" s="376">
        <v>0</v>
      </c>
      <c r="AL621" s="381" t="s">
        <v>5292</v>
      </c>
    </row>
    <row r="622" spans="2:38">
      <c r="B622" s="374" t="s">
        <v>4356</v>
      </c>
      <c r="C622" s="375" t="s">
        <v>4357</v>
      </c>
      <c r="D622" s="375" t="s">
        <v>4927</v>
      </c>
      <c r="E622" s="375" t="s">
        <v>4475</v>
      </c>
      <c r="F622" s="375" t="s">
        <v>5293</v>
      </c>
      <c r="G622" s="375" t="s">
        <v>425</v>
      </c>
      <c r="H622" s="375" t="s">
        <v>3465</v>
      </c>
      <c r="I622" s="375" t="s">
        <v>3330</v>
      </c>
      <c r="J622" s="375" t="s">
        <v>4362</v>
      </c>
      <c r="K622" s="375" t="s">
        <v>4363</v>
      </c>
      <c r="L622" s="375" t="s">
        <v>3332</v>
      </c>
      <c r="M622" s="376">
        <v>28051.38</v>
      </c>
      <c r="N622" s="376">
        <v>0</v>
      </c>
      <c r="O622" s="376">
        <v>0</v>
      </c>
      <c r="P622" s="376">
        <v>28051.38</v>
      </c>
      <c r="Q622" s="376">
        <v>0</v>
      </c>
      <c r="R622" s="376">
        <v>0</v>
      </c>
      <c r="S622" s="376">
        <v>0</v>
      </c>
      <c r="T622" s="376">
        <v>0</v>
      </c>
      <c r="U622" s="376">
        <v>0</v>
      </c>
      <c r="V622" s="376">
        <v>0</v>
      </c>
      <c r="W622" s="376">
        <v>0</v>
      </c>
      <c r="X622" s="376">
        <v>0</v>
      </c>
      <c r="Y622" s="376">
        <v>28051.38</v>
      </c>
      <c r="Z622" s="376">
        <v>28688.38</v>
      </c>
      <c r="AA622" s="377">
        <v>1</v>
      </c>
      <c r="AB622" s="378">
        <v>0</v>
      </c>
      <c r="AC622" s="378">
        <v>0</v>
      </c>
      <c r="AD622" s="378">
        <v>28688.38</v>
      </c>
      <c r="AE622" s="378">
        <v>0</v>
      </c>
      <c r="AF622" s="376">
        <v>0</v>
      </c>
      <c r="AG622" s="376">
        <v>0</v>
      </c>
      <c r="AH622" s="376"/>
      <c r="AI622" s="376">
        <v>0</v>
      </c>
      <c r="AJ622" s="376">
        <v>0</v>
      </c>
      <c r="AK622" s="376">
        <v>0</v>
      </c>
      <c r="AL622" s="381" t="s">
        <v>5294</v>
      </c>
    </row>
    <row r="623" spans="2:38">
      <c r="B623" s="374" t="s">
        <v>4356</v>
      </c>
      <c r="C623" s="375" t="s">
        <v>4357</v>
      </c>
      <c r="D623" s="375" t="s">
        <v>4927</v>
      </c>
      <c r="E623" s="375" t="s">
        <v>4771</v>
      </c>
      <c r="F623" s="375" t="s">
        <v>5295</v>
      </c>
      <c r="G623" s="375" t="s">
        <v>425</v>
      </c>
      <c r="H623" s="375" t="s">
        <v>3465</v>
      </c>
      <c r="I623" s="375" t="s">
        <v>3330</v>
      </c>
      <c r="J623" s="375" t="s">
        <v>4362</v>
      </c>
      <c r="K623" s="375" t="s">
        <v>4363</v>
      </c>
      <c r="L623" s="375" t="s">
        <v>3332</v>
      </c>
      <c r="M623" s="376">
        <v>7650.616</v>
      </c>
      <c r="N623" s="376">
        <v>0</v>
      </c>
      <c r="O623" s="376">
        <v>0</v>
      </c>
      <c r="P623" s="376">
        <v>7650.616</v>
      </c>
      <c r="Q623" s="376">
        <v>0</v>
      </c>
      <c r="R623" s="376">
        <v>0</v>
      </c>
      <c r="S623" s="376">
        <v>0</v>
      </c>
      <c r="T623" s="376">
        <v>0</v>
      </c>
      <c r="U623" s="376">
        <v>0</v>
      </c>
      <c r="V623" s="376">
        <v>0</v>
      </c>
      <c r="W623" s="376">
        <v>0</v>
      </c>
      <c r="X623" s="376">
        <v>0</v>
      </c>
      <c r="Y623" s="376">
        <v>7650.616</v>
      </c>
      <c r="Z623" s="376">
        <v>7786.8459999999995</v>
      </c>
      <c r="AA623" s="377">
        <v>1</v>
      </c>
      <c r="AB623" s="378">
        <v>0</v>
      </c>
      <c r="AC623" s="378">
        <v>0</v>
      </c>
      <c r="AD623" s="378">
        <v>7786.8459999999995</v>
      </c>
      <c r="AE623" s="378">
        <v>0</v>
      </c>
      <c r="AF623" s="376">
        <v>0</v>
      </c>
      <c r="AG623" s="376">
        <v>0</v>
      </c>
      <c r="AH623" s="376"/>
      <c r="AI623" s="376">
        <v>0</v>
      </c>
      <c r="AJ623" s="376">
        <v>0</v>
      </c>
      <c r="AK623" s="376">
        <v>0</v>
      </c>
      <c r="AL623" s="381" t="s">
        <v>5296</v>
      </c>
    </row>
    <row r="624" spans="2:38">
      <c r="B624" s="374" t="s">
        <v>4356</v>
      </c>
      <c r="C624" s="375" t="s">
        <v>4357</v>
      </c>
      <c r="D624" s="375" t="s">
        <v>4927</v>
      </c>
      <c r="E624" s="375" t="s">
        <v>4532</v>
      </c>
      <c r="F624" s="375" t="s">
        <v>1626</v>
      </c>
      <c r="G624" s="375" t="s">
        <v>425</v>
      </c>
      <c r="H624" s="375" t="s">
        <v>3465</v>
      </c>
      <c r="I624" s="375" t="s">
        <v>3330</v>
      </c>
      <c r="J624" s="375" t="s">
        <v>4362</v>
      </c>
      <c r="K624" s="375" t="s">
        <v>4363</v>
      </c>
      <c r="L624" s="375" t="s">
        <v>3332</v>
      </c>
      <c r="M624" s="376">
        <v>92226.225000000006</v>
      </c>
      <c r="N624" s="376">
        <v>0</v>
      </c>
      <c r="O624" s="376">
        <v>0</v>
      </c>
      <c r="P624" s="376">
        <v>92226.225000000006</v>
      </c>
      <c r="Q624" s="376">
        <v>0</v>
      </c>
      <c r="R624" s="376">
        <v>0</v>
      </c>
      <c r="S624" s="376">
        <v>0</v>
      </c>
      <c r="T624" s="376">
        <v>0</v>
      </c>
      <c r="U624" s="376">
        <v>0</v>
      </c>
      <c r="V624" s="376">
        <v>0</v>
      </c>
      <c r="W624" s="376">
        <v>0</v>
      </c>
      <c r="X624" s="376">
        <v>0</v>
      </c>
      <c r="Y624" s="376">
        <v>92226.225000000006</v>
      </c>
      <c r="Z624" s="376">
        <v>93237.235000000001</v>
      </c>
      <c r="AA624" s="377">
        <v>1</v>
      </c>
      <c r="AB624" s="378">
        <v>0</v>
      </c>
      <c r="AC624" s="378">
        <v>0</v>
      </c>
      <c r="AD624" s="378">
        <v>93237.235000000001</v>
      </c>
      <c r="AE624" s="378">
        <v>0</v>
      </c>
      <c r="AF624" s="376">
        <v>0</v>
      </c>
      <c r="AG624" s="376">
        <v>0</v>
      </c>
      <c r="AH624" s="376"/>
      <c r="AI624" s="376">
        <v>0</v>
      </c>
      <c r="AJ624" s="376">
        <v>0</v>
      </c>
      <c r="AK624" s="376">
        <v>0</v>
      </c>
      <c r="AL624" s="381" t="s">
        <v>5297</v>
      </c>
    </row>
    <row r="625" spans="2:38">
      <c r="B625" s="374" t="s">
        <v>4356</v>
      </c>
      <c r="C625" s="375" t="s">
        <v>4357</v>
      </c>
      <c r="D625" s="375" t="s">
        <v>4927</v>
      </c>
      <c r="E625" s="375" t="s">
        <v>4771</v>
      </c>
      <c r="F625" s="375" t="s">
        <v>5298</v>
      </c>
      <c r="G625" s="375" t="s">
        <v>425</v>
      </c>
      <c r="H625" s="375" t="s">
        <v>3465</v>
      </c>
      <c r="I625" s="375" t="s">
        <v>3330</v>
      </c>
      <c r="J625" s="375" t="s">
        <v>4362</v>
      </c>
      <c r="K625" s="375" t="s">
        <v>4363</v>
      </c>
      <c r="L625" s="375" t="s">
        <v>3332</v>
      </c>
      <c r="M625" s="376">
        <v>15502.564</v>
      </c>
      <c r="N625" s="376">
        <v>0</v>
      </c>
      <c r="O625" s="376">
        <v>0</v>
      </c>
      <c r="P625" s="376">
        <v>15502.564</v>
      </c>
      <c r="Q625" s="376">
        <v>0</v>
      </c>
      <c r="R625" s="376">
        <v>0</v>
      </c>
      <c r="S625" s="376">
        <v>0</v>
      </c>
      <c r="T625" s="376">
        <v>0</v>
      </c>
      <c r="U625" s="376">
        <v>0</v>
      </c>
      <c r="V625" s="376">
        <v>0</v>
      </c>
      <c r="W625" s="376">
        <v>0</v>
      </c>
      <c r="X625" s="376">
        <v>0</v>
      </c>
      <c r="Y625" s="376">
        <v>15502.564</v>
      </c>
      <c r="Z625" s="376">
        <v>15778.609</v>
      </c>
      <c r="AA625" s="377">
        <v>1</v>
      </c>
      <c r="AB625" s="378">
        <v>0</v>
      </c>
      <c r="AC625" s="378">
        <v>0</v>
      </c>
      <c r="AD625" s="378">
        <v>15778.609</v>
      </c>
      <c r="AE625" s="378">
        <v>0</v>
      </c>
      <c r="AF625" s="376">
        <v>0</v>
      </c>
      <c r="AG625" s="376">
        <v>0</v>
      </c>
      <c r="AH625" s="376"/>
      <c r="AI625" s="376">
        <v>0</v>
      </c>
      <c r="AJ625" s="376">
        <v>0</v>
      </c>
      <c r="AK625" s="376">
        <v>0</v>
      </c>
      <c r="AL625" s="381" t="s">
        <v>5299</v>
      </c>
    </row>
    <row r="626" spans="2:38">
      <c r="B626" s="374" t="s">
        <v>4356</v>
      </c>
      <c r="C626" s="375" t="s">
        <v>4357</v>
      </c>
      <c r="D626" s="375" t="s">
        <v>4927</v>
      </c>
      <c r="E626" s="375" t="s">
        <v>4771</v>
      </c>
      <c r="F626" s="375" t="s">
        <v>5300</v>
      </c>
      <c r="G626" s="375" t="s">
        <v>425</v>
      </c>
      <c r="H626" s="375" t="s">
        <v>3465</v>
      </c>
      <c r="I626" s="375" t="s">
        <v>3330</v>
      </c>
      <c r="J626" s="375" t="s">
        <v>4362</v>
      </c>
      <c r="K626" s="375" t="s">
        <v>4363</v>
      </c>
      <c r="L626" s="375" t="s">
        <v>3332</v>
      </c>
      <c r="M626" s="376">
        <v>22146.52</v>
      </c>
      <c r="N626" s="376">
        <v>0</v>
      </c>
      <c r="O626" s="376">
        <v>0</v>
      </c>
      <c r="P626" s="376">
        <v>22146.52</v>
      </c>
      <c r="Q626" s="376">
        <v>0</v>
      </c>
      <c r="R626" s="376">
        <v>0</v>
      </c>
      <c r="S626" s="376">
        <v>0</v>
      </c>
      <c r="T626" s="376">
        <v>0</v>
      </c>
      <c r="U626" s="376">
        <v>0</v>
      </c>
      <c r="V626" s="376">
        <v>0</v>
      </c>
      <c r="W626" s="376">
        <v>0</v>
      </c>
      <c r="X626" s="376">
        <v>0</v>
      </c>
      <c r="Y626" s="376">
        <v>22146.52</v>
      </c>
      <c r="Z626" s="376">
        <v>22540.87</v>
      </c>
      <c r="AA626" s="377">
        <v>1</v>
      </c>
      <c r="AB626" s="378">
        <v>0</v>
      </c>
      <c r="AC626" s="378">
        <v>0</v>
      </c>
      <c r="AD626" s="378">
        <v>22540.87</v>
      </c>
      <c r="AE626" s="378">
        <v>0</v>
      </c>
      <c r="AF626" s="376">
        <v>0</v>
      </c>
      <c r="AG626" s="376">
        <v>0</v>
      </c>
      <c r="AH626" s="376"/>
      <c r="AI626" s="376">
        <v>0</v>
      </c>
      <c r="AJ626" s="376">
        <v>0</v>
      </c>
      <c r="AK626" s="376">
        <v>0</v>
      </c>
      <c r="AL626" s="381" t="s">
        <v>5301</v>
      </c>
    </row>
    <row r="627" spans="2:38">
      <c r="B627" s="374" t="s">
        <v>4356</v>
      </c>
      <c r="C627" s="375" t="s">
        <v>4357</v>
      </c>
      <c r="D627" s="375" t="s">
        <v>4927</v>
      </c>
      <c r="E627" s="375" t="s">
        <v>4589</v>
      </c>
      <c r="F627" s="375" t="s">
        <v>5302</v>
      </c>
      <c r="G627" s="375" t="s">
        <v>425</v>
      </c>
      <c r="H627" s="375" t="s">
        <v>3465</v>
      </c>
      <c r="I627" s="375" t="s">
        <v>3330</v>
      </c>
      <c r="J627" s="375" t="s">
        <v>4362</v>
      </c>
      <c r="K627" s="375" t="s">
        <v>4363</v>
      </c>
      <c r="L627" s="375" t="s">
        <v>3332</v>
      </c>
      <c r="M627" s="376">
        <v>47309.39</v>
      </c>
      <c r="N627" s="376">
        <v>0</v>
      </c>
      <c r="O627" s="376">
        <v>0</v>
      </c>
      <c r="P627" s="376">
        <v>47309.39</v>
      </c>
      <c r="Q627" s="376">
        <v>0</v>
      </c>
      <c r="R627" s="376">
        <v>0</v>
      </c>
      <c r="S627" s="376">
        <v>0</v>
      </c>
      <c r="T627" s="376">
        <v>0</v>
      </c>
      <c r="U627" s="376">
        <v>0</v>
      </c>
      <c r="V627" s="376">
        <v>0</v>
      </c>
      <c r="W627" s="376">
        <v>0</v>
      </c>
      <c r="X627" s="376">
        <v>0</v>
      </c>
      <c r="Y627" s="376">
        <v>47309.39</v>
      </c>
      <c r="Z627" s="376">
        <v>47130.91</v>
      </c>
      <c r="AA627" s="377">
        <v>1</v>
      </c>
      <c r="AB627" s="378">
        <v>0</v>
      </c>
      <c r="AC627" s="378">
        <v>0</v>
      </c>
      <c r="AD627" s="378">
        <v>47130.91</v>
      </c>
      <c r="AE627" s="378">
        <v>0</v>
      </c>
      <c r="AF627" s="376">
        <v>0</v>
      </c>
      <c r="AG627" s="376">
        <v>0</v>
      </c>
      <c r="AH627" s="376"/>
      <c r="AI627" s="376">
        <v>0</v>
      </c>
      <c r="AJ627" s="376">
        <v>0</v>
      </c>
      <c r="AK627" s="376">
        <v>0</v>
      </c>
      <c r="AL627" s="381" t="s">
        <v>5303</v>
      </c>
    </row>
    <row r="628" spans="2:38">
      <c r="B628" s="374" t="s">
        <v>4356</v>
      </c>
      <c r="C628" s="375" t="s">
        <v>4357</v>
      </c>
      <c r="D628" s="375" t="s">
        <v>4927</v>
      </c>
      <c r="E628" s="375" t="s">
        <v>4475</v>
      </c>
      <c r="F628" s="375" t="s">
        <v>1619</v>
      </c>
      <c r="G628" s="375" t="s">
        <v>425</v>
      </c>
      <c r="H628" s="375" t="s">
        <v>3465</v>
      </c>
      <c r="I628" s="375" t="s">
        <v>3330</v>
      </c>
      <c r="J628" s="375" t="s">
        <v>4362</v>
      </c>
      <c r="K628" s="375" t="s">
        <v>4363</v>
      </c>
      <c r="L628" s="375" t="s">
        <v>3332</v>
      </c>
      <c r="M628" s="376">
        <v>15828.993</v>
      </c>
      <c r="N628" s="376">
        <v>0</v>
      </c>
      <c r="O628" s="376">
        <v>0</v>
      </c>
      <c r="P628" s="376">
        <v>15828.993</v>
      </c>
      <c r="Q628" s="376">
        <v>0</v>
      </c>
      <c r="R628" s="376">
        <v>0</v>
      </c>
      <c r="S628" s="376">
        <v>0</v>
      </c>
      <c r="T628" s="376">
        <v>0</v>
      </c>
      <c r="U628" s="376">
        <v>0</v>
      </c>
      <c r="V628" s="376">
        <v>0</v>
      </c>
      <c r="W628" s="376">
        <v>0</v>
      </c>
      <c r="X628" s="376">
        <v>0</v>
      </c>
      <c r="Y628" s="376">
        <v>15828.993</v>
      </c>
      <c r="Z628" s="376">
        <v>16188.442999999999</v>
      </c>
      <c r="AA628" s="377">
        <v>1</v>
      </c>
      <c r="AB628" s="378">
        <v>0</v>
      </c>
      <c r="AC628" s="378">
        <v>0</v>
      </c>
      <c r="AD628" s="378">
        <v>16188.442999999999</v>
      </c>
      <c r="AE628" s="378">
        <v>0</v>
      </c>
      <c r="AF628" s="376">
        <v>0</v>
      </c>
      <c r="AG628" s="376">
        <v>0</v>
      </c>
      <c r="AH628" s="376"/>
      <c r="AI628" s="376">
        <v>0</v>
      </c>
      <c r="AJ628" s="376">
        <v>0</v>
      </c>
      <c r="AK628" s="376">
        <v>0</v>
      </c>
      <c r="AL628" s="381" t="s">
        <v>5304</v>
      </c>
    </row>
    <row r="629" spans="2:38">
      <c r="B629" s="374" t="s">
        <v>4356</v>
      </c>
      <c r="C629" s="375" t="s">
        <v>4357</v>
      </c>
      <c r="D629" s="375" t="s">
        <v>4927</v>
      </c>
      <c r="E629" s="375" t="s">
        <v>4589</v>
      </c>
      <c r="F629" s="375" t="s">
        <v>5305</v>
      </c>
      <c r="G629" s="375" t="s">
        <v>425</v>
      </c>
      <c r="H629" s="375" t="s">
        <v>3465</v>
      </c>
      <c r="I629" s="375" t="s">
        <v>3330</v>
      </c>
      <c r="J629" s="375" t="s">
        <v>4362</v>
      </c>
      <c r="K629" s="375" t="s">
        <v>4363</v>
      </c>
      <c r="L629" s="375" t="s">
        <v>3332</v>
      </c>
      <c r="M629" s="376">
        <v>102846.5</v>
      </c>
      <c r="N629" s="376">
        <v>0</v>
      </c>
      <c r="O629" s="376">
        <v>0</v>
      </c>
      <c r="P629" s="376">
        <v>102846.5</v>
      </c>
      <c r="Q629" s="376">
        <v>0</v>
      </c>
      <c r="R629" s="376">
        <v>0</v>
      </c>
      <c r="S629" s="376">
        <v>0</v>
      </c>
      <c r="T629" s="376">
        <v>0</v>
      </c>
      <c r="U629" s="376">
        <v>0</v>
      </c>
      <c r="V629" s="376">
        <v>0</v>
      </c>
      <c r="W629" s="376">
        <v>0</v>
      </c>
      <c r="X629" s="376">
        <v>0</v>
      </c>
      <c r="Y629" s="376">
        <v>102846.5</v>
      </c>
      <c r="Z629" s="376">
        <v>102458.5</v>
      </c>
      <c r="AA629" s="377">
        <v>1</v>
      </c>
      <c r="AB629" s="378">
        <v>0</v>
      </c>
      <c r="AC629" s="378">
        <v>0</v>
      </c>
      <c r="AD629" s="378">
        <v>102458.5</v>
      </c>
      <c r="AE629" s="378">
        <v>0</v>
      </c>
      <c r="AF629" s="376">
        <v>0</v>
      </c>
      <c r="AG629" s="376">
        <v>0</v>
      </c>
      <c r="AH629" s="376"/>
      <c r="AI629" s="376">
        <v>0</v>
      </c>
      <c r="AJ629" s="376">
        <v>0</v>
      </c>
      <c r="AK629" s="376">
        <v>0</v>
      </c>
      <c r="AL629" s="381" t="s">
        <v>5306</v>
      </c>
    </row>
    <row r="630" spans="2:38">
      <c r="B630" s="374" t="s">
        <v>4356</v>
      </c>
      <c r="C630" s="375" t="s">
        <v>4357</v>
      </c>
      <c r="D630" s="375" t="s">
        <v>4927</v>
      </c>
      <c r="E630" s="375" t="s">
        <v>4589</v>
      </c>
      <c r="F630" s="375" t="s">
        <v>5307</v>
      </c>
      <c r="G630" s="375" t="s">
        <v>425</v>
      </c>
      <c r="H630" s="375" t="s">
        <v>3465</v>
      </c>
      <c r="I630" s="375" t="s">
        <v>3330</v>
      </c>
      <c r="J630" s="375" t="s">
        <v>4362</v>
      </c>
      <c r="K630" s="375" t="s">
        <v>4363</v>
      </c>
      <c r="L630" s="375" t="s">
        <v>3332</v>
      </c>
      <c r="M630" s="376">
        <v>15426.975</v>
      </c>
      <c r="N630" s="376">
        <v>0</v>
      </c>
      <c r="O630" s="376">
        <v>0</v>
      </c>
      <c r="P630" s="376">
        <v>15426.975</v>
      </c>
      <c r="Q630" s="376">
        <v>0</v>
      </c>
      <c r="R630" s="376">
        <v>0</v>
      </c>
      <c r="S630" s="376">
        <v>0</v>
      </c>
      <c r="T630" s="376">
        <v>0</v>
      </c>
      <c r="U630" s="376">
        <v>0</v>
      </c>
      <c r="V630" s="376">
        <v>0</v>
      </c>
      <c r="W630" s="376">
        <v>0</v>
      </c>
      <c r="X630" s="376">
        <v>0</v>
      </c>
      <c r="Y630" s="376">
        <v>15426.975</v>
      </c>
      <c r="Z630" s="376">
        <v>15368.775</v>
      </c>
      <c r="AA630" s="377">
        <v>1</v>
      </c>
      <c r="AB630" s="378">
        <v>0</v>
      </c>
      <c r="AC630" s="378">
        <v>0</v>
      </c>
      <c r="AD630" s="378">
        <v>15368.775</v>
      </c>
      <c r="AE630" s="378">
        <v>0</v>
      </c>
      <c r="AF630" s="376">
        <v>0</v>
      </c>
      <c r="AG630" s="376">
        <v>0</v>
      </c>
      <c r="AH630" s="376"/>
      <c r="AI630" s="376">
        <v>0</v>
      </c>
      <c r="AJ630" s="376">
        <v>0</v>
      </c>
      <c r="AK630" s="376">
        <v>0</v>
      </c>
      <c r="AL630" s="381" t="s">
        <v>5308</v>
      </c>
    </row>
    <row r="631" spans="2:38">
      <c r="B631" s="374" t="s">
        <v>4356</v>
      </c>
      <c r="C631" s="375" t="s">
        <v>4357</v>
      </c>
      <c r="D631" s="375" t="s">
        <v>4927</v>
      </c>
      <c r="E631" s="375" t="s">
        <v>4475</v>
      </c>
      <c r="F631" s="375" t="s">
        <v>5309</v>
      </c>
      <c r="G631" s="375" t="s">
        <v>425</v>
      </c>
      <c r="H631" s="375" t="s">
        <v>3465</v>
      </c>
      <c r="I631" s="375" t="s">
        <v>3330</v>
      </c>
      <c r="J631" s="375" t="s">
        <v>4362</v>
      </c>
      <c r="K631" s="375" t="s">
        <v>4363</v>
      </c>
      <c r="L631" s="375" t="s">
        <v>3332</v>
      </c>
      <c r="M631" s="376">
        <v>17031.195</v>
      </c>
      <c r="N631" s="376">
        <v>0</v>
      </c>
      <c r="O631" s="376">
        <v>0</v>
      </c>
      <c r="P631" s="376">
        <v>17031.195</v>
      </c>
      <c r="Q631" s="376">
        <v>0</v>
      </c>
      <c r="R631" s="376">
        <v>0</v>
      </c>
      <c r="S631" s="376">
        <v>0</v>
      </c>
      <c r="T631" s="376">
        <v>0</v>
      </c>
      <c r="U631" s="376">
        <v>0</v>
      </c>
      <c r="V631" s="376">
        <v>0</v>
      </c>
      <c r="W631" s="376">
        <v>0</v>
      </c>
      <c r="X631" s="376">
        <v>0</v>
      </c>
      <c r="Y631" s="376">
        <v>17031.195</v>
      </c>
      <c r="Z631" s="376">
        <v>17417.945</v>
      </c>
      <c r="AA631" s="377">
        <v>1</v>
      </c>
      <c r="AB631" s="378">
        <v>0</v>
      </c>
      <c r="AC631" s="378">
        <v>0</v>
      </c>
      <c r="AD631" s="378">
        <v>17417.945</v>
      </c>
      <c r="AE631" s="378">
        <v>0</v>
      </c>
      <c r="AF631" s="376">
        <v>0</v>
      </c>
      <c r="AG631" s="376">
        <v>0</v>
      </c>
      <c r="AH631" s="376"/>
      <c r="AI631" s="376">
        <v>0</v>
      </c>
      <c r="AJ631" s="376">
        <v>0</v>
      </c>
      <c r="AK631" s="376">
        <v>0</v>
      </c>
      <c r="AL631" s="381" t="s">
        <v>5310</v>
      </c>
    </row>
    <row r="632" spans="2:38">
      <c r="B632" s="374" t="s">
        <v>4356</v>
      </c>
      <c r="C632" s="375" t="s">
        <v>4357</v>
      </c>
      <c r="D632" s="375" t="s">
        <v>4927</v>
      </c>
      <c r="E632" s="375" t="s">
        <v>4589</v>
      </c>
      <c r="F632" s="375" t="s">
        <v>5311</v>
      </c>
      <c r="G632" s="375" t="s">
        <v>425</v>
      </c>
      <c r="H632" s="375" t="s">
        <v>3465</v>
      </c>
      <c r="I632" s="375" t="s">
        <v>3330</v>
      </c>
      <c r="J632" s="375" t="s">
        <v>4362</v>
      </c>
      <c r="K632" s="375" t="s">
        <v>4363</v>
      </c>
      <c r="L632" s="375" t="s">
        <v>3332</v>
      </c>
      <c r="M632" s="376">
        <v>108811.59699999999</v>
      </c>
      <c r="N632" s="376">
        <v>0</v>
      </c>
      <c r="O632" s="376">
        <v>0</v>
      </c>
      <c r="P632" s="376">
        <v>108811.59699999999</v>
      </c>
      <c r="Q632" s="376">
        <v>0</v>
      </c>
      <c r="R632" s="376">
        <v>0</v>
      </c>
      <c r="S632" s="376">
        <v>0</v>
      </c>
      <c r="T632" s="376">
        <v>0</v>
      </c>
      <c r="U632" s="376">
        <v>0</v>
      </c>
      <c r="V632" s="376">
        <v>0</v>
      </c>
      <c r="W632" s="376">
        <v>0</v>
      </c>
      <c r="X632" s="376">
        <v>0</v>
      </c>
      <c r="Y632" s="376">
        <v>108811.59699999999</v>
      </c>
      <c r="Z632" s="376">
        <v>108401.09299999999</v>
      </c>
      <c r="AA632" s="377">
        <v>1</v>
      </c>
      <c r="AB632" s="378">
        <v>0</v>
      </c>
      <c r="AC632" s="378">
        <v>0</v>
      </c>
      <c r="AD632" s="378">
        <v>108401.09299999999</v>
      </c>
      <c r="AE632" s="378">
        <v>0</v>
      </c>
      <c r="AF632" s="376">
        <v>0</v>
      </c>
      <c r="AG632" s="376">
        <v>0</v>
      </c>
      <c r="AH632" s="376"/>
      <c r="AI632" s="376">
        <v>0</v>
      </c>
      <c r="AJ632" s="376">
        <v>0</v>
      </c>
      <c r="AK632" s="376">
        <v>0</v>
      </c>
      <c r="AL632" s="381" t="s">
        <v>5312</v>
      </c>
    </row>
    <row r="633" spans="2:38">
      <c r="B633" s="374" t="s">
        <v>4356</v>
      </c>
      <c r="C633" s="375" t="s">
        <v>4357</v>
      </c>
      <c r="D633" s="375" t="s">
        <v>4927</v>
      </c>
      <c r="E633" s="375" t="s">
        <v>4771</v>
      </c>
      <c r="F633" s="375" t="s">
        <v>5313</v>
      </c>
      <c r="G633" s="375" t="s">
        <v>425</v>
      </c>
      <c r="H633" s="375" t="s">
        <v>3465</v>
      </c>
      <c r="I633" s="375" t="s">
        <v>3330</v>
      </c>
      <c r="J633" s="375" t="s">
        <v>4362</v>
      </c>
      <c r="K633" s="375" t="s">
        <v>4363</v>
      </c>
      <c r="L633" s="375" t="s">
        <v>3332</v>
      </c>
      <c r="M633" s="376">
        <v>11073.26</v>
      </c>
      <c r="N633" s="376">
        <v>0</v>
      </c>
      <c r="O633" s="376">
        <v>0</v>
      </c>
      <c r="P633" s="376">
        <v>11073.26</v>
      </c>
      <c r="Q633" s="376">
        <v>0</v>
      </c>
      <c r="R633" s="376">
        <v>0</v>
      </c>
      <c r="S633" s="376">
        <v>0</v>
      </c>
      <c r="T633" s="376">
        <v>0</v>
      </c>
      <c r="U633" s="376">
        <v>0</v>
      </c>
      <c r="V633" s="376">
        <v>0</v>
      </c>
      <c r="W633" s="376">
        <v>0</v>
      </c>
      <c r="X633" s="376">
        <v>0</v>
      </c>
      <c r="Y633" s="376">
        <v>11073.26</v>
      </c>
      <c r="Z633" s="376">
        <v>11270.434999999999</v>
      </c>
      <c r="AA633" s="377">
        <v>1</v>
      </c>
      <c r="AB633" s="378">
        <v>0</v>
      </c>
      <c r="AC633" s="378">
        <v>0</v>
      </c>
      <c r="AD633" s="378">
        <v>11270.434999999999</v>
      </c>
      <c r="AE633" s="378">
        <v>0</v>
      </c>
      <c r="AF633" s="376">
        <v>0</v>
      </c>
      <c r="AG633" s="376">
        <v>0</v>
      </c>
      <c r="AH633" s="376"/>
      <c r="AI633" s="376">
        <v>0</v>
      </c>
      <c r="AJ633" s="376">
        <v>0</v>
      </c>
      <c r="AK633" s="376">
        <v>0</v>
      </c>
      <c r="AL633" s="381" t="s">
        <v>5314</v>
      </c>
    </row>
    <row r="634" spans="2:38">
      <c r="B634" s="374" t="s">
        <v>4356</v>
      </c>
      <c r="C634" s="375" t="s">
        <v>4357</v>
      </c>
      <c r="D634" s="375" t="s">
        <v>4927</v>
      </c>
      <c r="E634" s="375" t="s">
        <v>4771</v>
      </c>
      <c r="F634" s="375" t="s">
        <v>5315</v>
      </c>
      <c r="G634" s="375" t="s">
        <v>425</v>
      </c>
      <c r="H634" s="375" t="s">
        <v>3465</v>
      </c>
      <c r="I634" s="375" t="s">
        <v>3330</v>
      </c>
      <c r="J634" s="375" t="s">
        <v>4362</v>
      </c>
      <c r="K634" s="375" t="s">
        <v>4363</v>
      </c>
      <c r="L634" s="375" t="s">
        <v>3332</v>
      </c>
      <c r="M634" s="376">
        <v>99659.34</v>
      </c>
      <c r="N634" s="376">
        <v>0</v>
      </c>
      <c r="O634" s="376">
        <v>0</v>
      </c>
      <c r="P634" s="376">
        <v>99659.34</v>
      </c>
      <c r="Q634" s="376">
        <v>0</v>
      </c>
      <c r="R634" s="376">
        <v>0</v>
      </c>
      <c r="S634" s="376">
        <v>0</v>
      </c>
      <c r="T634" s="376">
        <v>0</v>
      </c>
      <c r="U634" s="376">
        <v>0</v>
      </c>
      <c r="V634" s="376">
        <v>0</v>
      </c>
      <c r="W634" s="376">
        <v>0</v>
      </c>
      <c r="X634" s="376">
        <v>0</v>
      </c>
      <c r="Y634" s="376">
        <v>99659.34</v>
      </c>
      <c r="Z634" s="376">
        <v>101433.91499999999</v>
      </c>
      <c r="AA634" s="377">
        <v>1</v>
      </c>
      <c r="AB634" s="378">
        <v>0</v>
      </c>
      <c r="AC634" s="378">
        <v>0</v>
      </c>
      <c r="AD634" s="378">
        <v>101433.91499999999</v>
      </c>
      <c r="AE634" s="378">
        <v>0</v>
      </c>
      <c r="AF634" s="376">
        <v>0</v>
      </c>
      <c r="AG634" s="376">
        <v>0</v>
      </c>
      <c r="AH634" s="376"/>
      <c r="AI634" s="376">
        <v>0</v>
      </c>
      <c r="AJ634" s="376">
        <v>0</v>
      </c>
      <c r="AK634" s="376">
        <v>0</v>
      </c>
      <c r="AL634" s="381" t="s">
        <v>5316</v>
      </c>
    </row>
    <row r="635" spans="2:38">
      <c r="B635" s="374" t="s">
        <v>4356</v>
      </c>
      <c r="C635" s="375" t="s">
        <v>4357</v>
      </c>
      <c r="D635" s="375" t="s">
        <v>4927</v>
      </c>
      <c r="E635" s="375" t="s">
        <v>4475</v>
      </c>
      <c r="F635" s="375" t="s">
        <v>5317</v>
      </c>
      <c r="G635" s="375" t="s">
        <v>425</v>
      </c>
      <c r="H635" s="375" t="s">
        <v>3465</v>
      </c>
      <c r="I635" s="375" t="s">
        <v>3330</v>
      </c>
      <c r="J635" s="375" t="s">
        <v>4362</v>
      </c>
      <c r="K635" s="375" t="s">
        <v>4363</v>
      </c>
      <c r="L635" s="375" t="s">
        <v>3332</v>
      </c>
      <c r="M635" s="376">
        <v>97979.463000000003</v>
      </c>
      <c r="N635" s="376">
        <v>0</v>
      </c>
      <c r="O635" s="376">
        <v>0</v>
      </c>
      <c r="P635" s="376">
        <v>97979.463000000003</v>
      </c>
      <c r="Q635" s="376">
        <v>0</v>
      </c>
      <c r="R635" s="376">
        <v>0</v>
      </c>
      <c r="S635" s="376">
        <v>0</v>
      </c>
      <c r="T635" s="376">
        <v>0</v>
      </c>
      <c r="U635" s="376">
        <v>0</v>
      </c>
      <c r="V635" s="376">
        <v>0</v>
      </c>
      <c r="W635" s="376">
        <v>0</v>
      </c>
      <c r="X635" s="376">
        <v>0</v>
      </c>
      <c r="Y635" s="376">
        <v>97979.463000000003</v>
      </c>
      <c r="Z635" s="376">
        <v>100204.413</v>
      </c>
      <c r="AA635" s="377">
        <v>1</v>
      </c>
      <c r="AB635" s="378">
        <v>0</v>
      </c>
      <c r="AC635" s="378">
        <v>0</v>
      </c>
      <c r="AD635" s="378">
        <v>100204.413</v>
      </c>
      <c r="AE635" s="378">
        <v>0</v>
      </c>
      <c r="AF635" s="376">
        <v>0</v>
      </c>
      <c r="AG635" s="376">
        <v>0</v>
      </c>
      <c r="AH635" s="376"/>
      <c r="AI635" s="376">
        <v>0</v>
      </c>
      <c r="AJ635" s="376">
        <v>0</v>
      </c>
      <c r="AK635" s="376">
        <v>0</v>
      </c>
      <c r="AL635" s="381" t="s">
        <v>5318</v>
      </c>
    </row>
    <row r="636" spans="2:38">
      <c r="B636" s="374" t="s">
        <v>4356</v>
      </c>
      <c r="C636" s="375" t="s">
        <v>4357</v>
      </c>
      <c r="D636" s="375" t="s">
        <v>4927</v>
      </c>
      <c r="E636" s="375" t="s">
        <v>4475</v>
      </c>
      <c r="F636" s="375" t="s">
        <v>5319</v>
      </c>
      <c r="G636" s="375" t="s">
        <v>425</v>
      </c>
      <c r="H636" s="375" t="s">
        <v>3465</v>
      </c>
      <c r="I636" s="375" t="s">
        <v>3330</v>
      </c>
      <c r="J636" s="375" t="s">
        <v>4362</v>
      </c>
      <c r="K636" s="375" t="s">
        <v>4363</v>
      </c>
      <c r="L636" s="375" t="s">
        <v>3332</v>
      </c>
      <c r="M636" s="376">
        <v>24044.04</v>
      </c>
      <c r="N636" s="376">
        <v>0</v>
      </c>
      <c r="O636" s="376">
        <v>0</v>
      </c>
      <c r="P636" s="376">
        <v>24044.04</v>
      </c>
      <c r="Q636" s="376">
        <v>0</v>
      </c>
      <c r="R636" s="376">
        <v>0</v>
      </c>
      <c r="S636" s="376">
        <v>0</v>
      </c>
      <c r="T636" s="376">
        <v>0</v>
      </c>
      <c r="U636" s="376">
        <v>0</v>
      </c>
      <c r="V636" s="376">
        <v>0</v>
      </c>
      <c r="W636" s="376">
        <v>0</v>
      </c>
      <c r="X636" s="376">
        <v>0</v>
      </c>
      <c r="Y636" s="376">
        <v>24044.04</v>
      </c>
      <c r="Z636" s="376">
        <v>24590.04</v>
      </c>
      <c r="AA636" s="377">
        <v>1</v>
      </c>
      <c r="AB636" s="378">
        <v>0</v>
      </c>
      <c r="AC636" s="378">
        <v>0</v>
      </c>
      <c r="AD636" s="378">
        <v>24590.04</v>
      </c>
      <c r="AE636" s="378">
        <v>0</v>
      </c>
      <c r="AF636" s="376">
        <v>0</v>
      </c>
      <c r="AG636" s="376">
        <v>0</v>
      </c>
      <c r="AH636" s="376"/>
      <c r="AI636" s="376">
        <v>0</v>
      </c>
      <c r="AJ636" s="376">
        <v>0</v>
      </c>
      <c r="AK636" s="376">
        <v>0</v>
      </c>
      <c r="AL636" s="381" t="s">
        <v>5320</v>
      </c>
    </row>
    <row r="637" spans="2:38">
      <c r="B637" s="374" t="s">
        <v>4356</v>
      </c>
      <c r="C637" s="375" t="s">
        <v>4357</v>
      </c>
      <c r="D637" s="375" t="s">
        <v>4927</v>
      </c>
      <c r="E637" s="375" t="s">
        <v>4532</v>
      </c>
      <c r="F637" s="375" t="s">
        <v>5321</v>
      </c>
      <c r="G637" s="375" t="s">
        <v>425</v>
      </c>
      <c r="H637" s="375" t="s">
        <v>3465</v>
      </c>
      <c r="I637" s="375" t="s">
        <v>3330</v>
      </c>
      <c r="J637" s="375" t="s">
        <v>4362</v>
      </c>
      <c r="K637" s="375" t="s">
        <v>4363</v>
      </c>
      <c r="L637" s="375" t="s">
        <v>3332</v>
      </c>
      <c r="M637" s="376">
        <v>4864.68</v>
      </c>
      <c r="N637" s="376">
        <v>0</v>
      </c>
      <c r="O637" s="376">
        <v>0</v>
      </c>
      <c r="P637" s="376">
        <v>4864.68</v>
      </c>
      <c r="Q637" s="376">
        <v>0</v>
      </c>
      <c r="R637" s="376">
        <v>0</v>
      </c>
      <c r="S637" s="376">
        <v>0</v>
      </c>
      <c r="T637" s="376">
        <v>0</v>
      </c>
      <c r="U637" s="376">
        <v>0</v>
      </c>
      <c r="V637" s="376">
        <v>0</v>
      </c>
      <c r="W637" s="376">
        <v>0</v>
      </c>
      <c r="X637" s="376">
        <v>0</v>
      </c>
      <c r="Y637" s="376">
        <v>4864.68</v>
      </c>
      <c r="Z637" s="376">
        <v>4918.0079999999998</v>
      </c>
      <c r="AA637" s="377">
        <v>1</v>
      </c>
      <c r="AB637" s="378">
        <v>0</v>
      </c>
      <c r="AC637" s="378">
        <v>0</v>
      </c>
      <c r="AD637" s="378">
        <v>4918.0079999999998</v>
      </c>
      <c r="AE637" s="378">
        <v>0</v>
      </c>
      <c r="AF637" s="376">
        <v>0</v>
      </c>
      <c r="AG637" s="376">
        <v>0</v>
      </c>
      <c r="AH637" s="376"/>
      <c r="AI637" s="376">
        <v>0</v>
      </c>
      <c r="AJ637" s="376">
        <v>0</v>
      </c>
      <c r="AK637" s="376">
        <v>0</v>
      </c>
      <c r="AL637" s="381" t="s">
        <v>5322</v>
      </c>
    </row>
    <row r="638" spans="2:38">
      <c r="B638" s="374" t="s">
        <v>4356</v>
      </c>
      <c r="C638" s="375" t="s">
        <v>4357</v>
      </c>
      <c r="D638" s="375" t="s">
        <v>4927</v>
      </c>
      <c r="E638" s="375" t="s">
        <v>4771</v>
      </c>
      <c r="F638" s="375" t="s">
        <v>5323</v>
      </c>
      <c r="G638" s="375" t="s">
        <v>425</v>
      </c>
      <c r="H638" s="375" t="s">
        <v>3465</v>
      </c>
      <c r="I638" s="375" t="s">
        <v>3330</v>
      </c>
      <c r="J638" s="375" t="s">
        <v>4362</v>
      </c>
      <c r="K638" s="375" t="s">
        <v>4363</v>
      </c>
      <c r="L638" s="375" t="s">
        <v>3332</v>
      </c>
      <c r="M638" s="376">
        <v>100666</v>
      </c>
      <c r="N638" s="376">
        <v>0</v>
      </c>
      <c r="O638" s="376">
        <v>0</v>
      </c>
      <c r="P638" s="376">
        <v>100666</v>
      </c>
      <c r="Q638" s="376">
        <v>0</v>
      </c>
      <c r="R638" s="376">
        <v>0</v>
      </c>
      <c r="S638" s="376">
        <v>0</v>
      </c>
      <c r="T638" s="376">
        <v>0</v>
      </c>
      <c r="U638" s="376">
        <v>0</v>
      </c>
      <c r="V638" s="376">
        <v>0</v>
      </c>
      <c r="W638" s="376">
        <v>0</v>
      </c>
      <c r="X638" s="376">
        <v>0</v>
      </c>
      <c r="Y638" s="376">
        <v>100666</v>
      </c>
      <c r="Z638" s="376">
        <v>102458.5</v>
      </c>
      <c r="AA638" s="377">
        <v>1</v>
      </c>
      <c r="AB638" s="378">
        <v>0</v>
      </c>
      <c r="AC638" s="378">
        <v>0</v>
      </c>
      <c r="AD638" s="378">
        <v>102458.5</v>
      </c>
      <c r="AE638" s="378">
        <v>0</v>
      </c>
      <c r="AF638" s="376">
        <v>0</v>
      </c>
      <c r="AG638" s="376">
        <v>0</v>
      </c>
      <c r="AH638" s="376"/>
      <c r="AI638" s="376">
        <v>0</v>
      </c>
      <c r="AJ638" s="376">
        <v>0</v>
      </c>
      <c r="AK638" s="376">
        <v>0</v>
      </c>
      <c r="AL638" s="381" t="s">
        <v>5324</v>
      </c>
    </row>
    <row r="639" spans="2:38">
      <c r="B639" s="374" t="s">
        <v>4356</v>
      </c>
      <c r="C639" s="375" t="s">
        <v>4357</v>
      </c>
      <c r="D639" s="375" t="s">
        <v>4927</v>
      </c>
      <c r="E639" s="375" t="s">
        <v>4771</v>
      </c>
      <c r="F639" s="375" t="s">
        <v>5325</v>
      </c>
      <c r="G639" s="375" t="s">
        <v>425</v>
      </c>
      <c r="H639" s="375" t="s">
        <v>3465</v>
      </c>
      <c r="I639" s="375" t="s">
        <v>3330</v>
      </c>
      <c r="J639" s="375" t="s">
        <v>4362</v>
      </c>
      <c r="K639" s="375" t="s">
        <v>4363</v>
      </c>
      <c r="L639" s="375" t="s">
        <v>3332</v>
      </c>
      <c r="M639" s="376">
        <v>9059.94</v>
      </c>
      <c r="N639" s="376">
        <v>0</v>
      </c>
      <c r="O639" s="376">
        <v>0</v>
      </c>
      <c r="P639" s="376">
        <v>9059.94</v>
      </c>
      <c r="Q639" s="376">
        <v>0</v>
      </c>
      <c r="R639" s="376">
        <v>0</v>
      </c>
      <c r="S639" s="376">
        <v>0</v>
      </c>
      <c r="T639" s="376">
        <v>0</v>
      </c>
      <c r="U639" s="376">
        <v>0</v>
      </c>
      <c r="V639" s="376">
        <v>0</v>
      </c>
      <c r="W639" s="376">
        <v>0</v>
      </c>
      <c r="X639" s="376">
        <v>0</v>
      </c>
      <c r="Y639" s="376">
        <v>9059.94</v>
      </c>
      <c r="Z639" s="376">
        <v>9221.2649999999994</v>
      </c>
      <c r="AA639" s="377">
        <v>1</v>
      </c>
      <c r="AB639" s="378">
        <v>0</v>
      </c>
      <c r="AC639" s="378">
        <v>0</v>
      </c>
      <c r="AD639" s="378">
        <v>9221.2649999999994</v>
      </c>
      <c r="AE639" s="378">
        <v>0</v>
      </c>
      <c r="AF639" s="376">
        <v>0</v>
      </c>
      <c r="AG639" s="376">
        <v>0</v>
      </c>
      <c r="AH639" s="376"/>
      <c r="AI639" s="376">
        <v>0</v>
      </c>
      <c r="AJ639" s="376">
        <v>0</v>
      </c>
      <c r="AK639" s="376">
        <v>0</v>
      </c>
      <c r="AL639" s="381" t="s">
        <v>5326</v>
      </c>
    </row>
    <row r="640" spans="2:38">
      <c r="B640" s="374" t="s">
        <v>4356</v>
      </c>
      <c r="C640" s="375" t="s">
        <v>4357</v>
      </c>
      <c r="D640" s="375" t="s">
        <v>4927</v>
      </c>
      <c r="E640" s="375" t="s">
        <v>4771</v>
      </c>
      <c r="F640" s="375" t="s">
        <v>5327</v>
      </c>
      <c r="G640" s="375" t="s">
        <v>425</v>
      </c>
      <c r="H640" s="375" t="s">
        <v>3465</v>
      </c>
      <c r="I640" s="375" t="s">
        <v>3330</v>
      </c>
      <c r="J640" s="375" t="s">
        <v>4362</v>
      </c>
      <c r="K640" s="375" t="s">
        <v>4363</v>
      </c>
      <c r="L640" s="375" t="s">
        <v>3332</v>
      </c>
      <c r="M640" s="376">
        <v>9059.94</v>
      </c>
      <c r="N640" s="376">
        <v>0</v>
      </c>
      <c r="O640" s="376">
        <v>0</v>
      </c>
      <c r="P640" s="376">
        <v>9059.94</v>
      </c>
      <c r="Q640" s="376">
        <v>0</v>
      </c>
      <c r="R640" s="376">
        <v>0</v>
      </c>
      <c r="S640" s="376">
        <v>0</v>
      </c>
      <c r="T640" s="376">
        <v>0</v>
      </c>
      <c r="U640" s="376">
        <v>0</v>
      </c>
      <c r="V640" s="376">
        <v>0</v>
      </c>
      <c r="W640" s="376">
        <v>0</v>
      </c>
      <c r="X640" s="376">
        <v>0</v>
      </c>
      <c r="Y640" s="376">
        <v>9059.94</v>
      </c>
      <c r="Z640" s="376">
        <v>9221.2649999999994</v>
      </c>
      <c r="AA640" s="377">
        <v>1</v>
      </c>
      <c r="AB640" s="378">
        <v>0</v>
      </c>
      <c r="AC640" s="378">
        <v>0</v>
      </c>
      <c r="AD640" s="378">
        <v>9221.2649999999994</v>
      </c>
      <c r="AE640" s="378">
        <v>0</v>
      </c>
      <c r="AF640" s="376">
        <v>0</v>
      </c>
      <c r="AG640" s="376">
        <v>0</v>
      </c>
      <c r="AH640" s="376"/>
      <c r="AI640" s="376">
        <v>0</v>
      </c>
      <c r="AJ640" s="376">
        <v>0</v>
      </c>
      <c r="AK640" s="376">
        <v>0</v>
      </c>
      <c r="AL640" s="381" t="s">
        <v>5328</v>
      </c>
    </row>
    <row r="641" spans="2:38">
      <c r="B641" s="374" t="s">
        <v>4356</v>
      </c>
      <c r="C641" s="375" t="s">
        <v>4357</v>
      </c>
      <c r="D641" s="375" t="s">
        <v>4927</v>
      </c>
      <c r="E641" s="375" t="s">
        <v>4589</v>
      </c>
      <c r="F641" s="375" t="s">
        <v>5329</v>
      </c>
      <c r="G641" s="375" t="s">
        <v>425</v>
      </c>
      <c r="H641" s="375" t="s">
        <v>3465</v>
      </c>
      <c r="I641" s="375" t="s">
        <v>3330</v>
      </c>
      <c r="J641" s="375" t="s">
        <v>4362</v>
      </c>
      <c r="K641" s="375" t="s">
        <v>4363</v>
      </c>
      <c r="L641" s="375" t="s">
        <v>3332</v>
      </c>
      <c r="M641" s="376">
        <v>18306.677</v>
      </c>
      <c r="N641" s="376">
        <v>0</v>
      </c>
      <c r="O641" s="376">
        <v>0</v>
      </c>
      <c r="P641" s="376">
        <v>18306.677</v>
      </c>
      <c r="Q641" s="376">
        <v>0</v>
      </c>
      <c r="R641" s="376">
        <v>0</v>
      </c>
      <c r="S641" s="376">
        <v>0</v>
      </c>
      <c r="T641" s="376">
        <v>0</v>
      </c>
      <c r="U641" s="376">
        <v>0</v>
      </c>
      <c r="V641" s="376">
        <v>0</v>
      </c>
      <c r="W641" s="376">
        <v>0</v>
      </c>
      <c r="X641" s="376">
        <v>0</v>
      </c>
      <c r="Y641" s="376">
        <v>18306.677</v>
      </c>
      <c r="Z641" s="376">
        <v>18237.613000000001</v>
      </c>
      <c r="AA641" s="377">
        <v>1</v>
      </c>
      <c r="AB641" s="378">
        <v>0</v>
      </c>
      <c r="AC641" s="378">
        <v>0</v>
      </c>
      <c r="AD641" s="378">
        <v>18237.613000000001</v>
      </c>
      <c r="AE641" s="378">
        <v>0</v>
      </c>
      <c r="AF641" s="376">
        <v>0</v>
      </c>
      <c r="AG641" s="376">
        <v>0</v>
      </c>
      <c r="AH641" s="376"/>
      <c r="AI641" s="376">
        <v>0</v>
      </c>
      <c r="AJ641" s="376">
        <v>0</v>
      </c>
      <c r="AK641" s="376">
        <v>0</v>
      </c>
      <c r="AL641" s="381" t="s">
        <v>5330</v>
      </c>
    </row>
    <row r="642" spans="2:38">
      <c r="B642" s="374" t="s">
        <v>4356</v>
      </c>
      <c r="C642" s="375" t="s">
        <v>4357</v>
      </c>
      <c r="D642" s="375" t="s">
        <v>4927</v>
      </c>
      <c r="E642" s="375" t="s">
        <v>4589</v>
      </c>
      <c r="F642" s="375" t="s">
        <v>1630</v>
      </c>
      <c r="G642" s="375" t="s">
        <v>425</v>
      </c>
      <c r="H642" s="375" t="s">
        <v>3465</v>
      </c>
      <c r="I642" s="375" t="s">
        <v>3330</v>
      </c>
      <c r="J642" s="375" t="s">
        <v>4362</v>
      </c>
      <c r="K642" s="375" t="s">
        <v>4363</v>
      </c>
      <c r="L642" s="375" t="s">
        <v>3332</v>
      </c>
      <c r="M642" s="376">
        <v>80220.27</v>
      </c>
      <c r="N642" s="376">
        <v>0</v>
      </c>
      <c r="O642" s="376">
        <v>0</v>
      </c>
      <c r="P642" s="376">
        <v>80220.27</v>
      </c>
      <c r="Q642" s="376">
        <v>0</v>
      </c>
      <c r="R642" s="376">
        <v>0</v>
      </c>
      <c r="S642" s="376">
        <v>0</v>
      </c>
      <c r="T642" s="376">
        <v>0</v>
      </c>
      <c r="U642" s="376">
        <v>0</v>
      </c>
      <c r="V642" s="376">
        <v>0</v>
      </c>
      <c r="W642" s="376">
        <v>0</v>
      </c>
      <c r="X642" s="376">
        <v>0</v>
      </c>
      <c r="Y642" s="376">
        <v>80220.27</v>
      </c>
      <c r="Z642" s="376">
        <v>79917.63</v>
      </c>
      <c r="AA642" s="377">
        <v>1</v>
      </c>
      <c r="AB642" s="378">
        <v>0</v>
      </c>
      <c r="AC642" s="378">
        <v>0</v>
      </c>
      <c r="AD642" s="378">
        <v>79917.63</v>
      </c>
      <c r="AE642" s="378">
        <v>0</v>
      </c>
      <c r="AF642" s="376">
        <v>0</v>
      </c>
      <c r="AG642" s="376">
        <v>0</v>
      </c>
      <c r="AH642" s="376"/>
      <c r="AI642" s="376">
        <v>0</v>
      </c>
      <c r="AJ642" s="376">
        <v>0</v>
      </c>
      <c r="AK642" s="376">
        <v>0</v>
      </c>
      <c r="AL642" s="381" t="s">
        <v>5331</v>
      </c>
    </row>
    <row r="643" spans="2:38">
      <c r="B643" s="374" t="s">
        <v>4356</v>
      </c>
      <c r="C643" s="375" t="s">
        <v>4357</v>
      </c>
      <c r="D643" s="375" t="s">
        <v>4927</v>
      </c>
      <c r="E643" s="375" t="s">
        <v>4771</v>
      </c>
      <c r="F643" s="375" t="s">
        <v>5332</v>
      </c>
      <c r="G643" s="375" t="s">
        <v>425</v>
      </c>
      <c r="H643" s="375" t="s">
        <v>3465</v>
      </c>
      <c r="I643" s="375" t="s">
        <v>3330</v>
      </c>
      <c r="J643" s="375" t="s">
        <v>4362</v>
      </c>
      <c r="K643" s="375" t="s">
        <v>4363</v>
      </c>
      <c r="L643" s="375" t="s">
        <v>3332</v>
      </c>
      <c r="M643" s="376">
        <v>78519.48</v>
      </c>
      <c r="N643" s="376">
        <v>0</v>
      </c>
      <c r="O643" s="376">
        <v>0</v>
      </c>
      <c r="P643" s="376">
        <v>78519.48</v>
      </c>
      <c r="Q643" s="376">
        <v>0</v>
      </c>
      <c r="R643" s="376">
        <v>0</v>
      </c>
      <c r="S643" s="376">
        <v>0</v>
      </c>
      <c r="T643" s="376">
        <v>0</v>
      </c>
      <c r="U643" s="376">
        <v>0</v>
      </c>
      <c r="V643" s="376">
        <v>0</v>
      </c>
      <c r="W643" s="376">
        <v>0</v>
      </c>
      <c r="X643" s="376">
        <v>0</v>
      </c>
      <c r="Y643" s="376">
        <v>78519.48</v>
      </c>
      <c r="Z643" s="376">
        <v>79917.63</v>
      </c>
      <c r="AA643" s="377">
        <v>1</v>
      </c>
      <c r="AB643" s="378">
        <v>0</v>
      </c>
      <c r="AC643" s="378">
        <v>0</v>
      </c>
      <c r="AD643" s="378">
        <v>79917.63</v>
      </c>
      <c r="AE643" s="378">
        <v>0</v>
      </c>
      <c r="AF643" s="376">
        <v>0</v>
      </c>
      <c r="AG643" s="376">
        <v>0</v>
      </c>
      <c r="AH643" s="376"/>
      <c r="AI643" s="376">
        <v>0</v>
      </c>
      <c r="AJ643" s="376">
        <v>0</v>
      </c>
      <c r="AK643" s="376">
        <v>0</v>
      </c>
      <c r="AL643" s="381" t="s">
        <v>5333</v>
      </c>
    </row>
    <row r="644" spans="2:38">
      <c r="B644" s="374" t="s">
        <v>4356</v>
      </c>
      <c r="C644" s="375" t="s">
        <v>4357</v>
      </c>
      <c r="D644" s="375" t="s">
        <v>4927</v>
      </c>
      <c r="E644" s="375" t="s">
        <v>4475</v>
      </c>
      <c r="F644" s="375" t="s">
        <v>5334</v>
      </c>
      <c r="G644" s="375" t="s">
        <v>425</v>
      </c>
      <c r="H644" s="375" t="s">
        <v>3465</v>
      </c>
      <c r="I644" s="375" t="s">
        <v>3330</v>
      </c>
      <c r="J644" s="375" t="s">
        <v>4362</v>
      </c>
      <c r="K644" s="375" t="s">
        <v>4363</v>
      </c>
      <c r="L644" s="375" t="s">
        <v>3332</v>
      </c>
      <c r="M644" s="376">
        <v>60110.1</v>
      </c>
      <c r="N644" s="376">
        <v>0</v>
      </c>
      <c r="O644" s="376">
        <v>0</v>
      </c>
      <c r="P644" s="376">
        <v>60110.1</v>
      </c>
      <c r="Q644" s="376">
        <v>0</v>
      </c>
      <c r="R644" s="376">
        <v>0</v>
      </c>
      <c r="S644" s="376">
        <v>0</v>
      </c>
      <c r="T644" s="376">
        <v>0</v>
      </c>
      <c r="U644" s="376">
        <v>0</v>
      </c>
      <c r="V644" s="376">
        <v>0</v>
      </c>
      <c r="W644" s="376">
        <v>0</v>
      </c>
      <c r="X644" s="376">
        <v>0</v>
      </c>
      <c r="Y644" s="376">
        <v>60110.1</v>
      </c>
      <c r="Z644" s="376">
        <v>61475.1</v>
      </c>
      <c r="AA644" s="377">
        <v>1</v>
      </c>
      <c r="AB644" s="378">
        <v>0</v>
      </c>
      <c r="AC644" s="378">
        <v>0</v>
      </c>
      <c r="AD644" s="378">
        <v>61475.1</v>
      </c>
      <c r="AE644" s="378">
        <v>0</v>
      </c>
      <c r="AF644" s="376">
        <v>0</v>
      </c>
      <c r="AG644" s="376">
        <v>0</v>
      </c>
      <c r="AH644" s="376"/>
      <c r="AI644" s="376">
        <v>0</v>
      </c>
      <c r="AJ644" s="376">
        <v>0</v>
      </c>
      <c r="AK644" s="376">
        <v>0</v>
      </c>
      <c r="AL644" s="381" t="s">
        <v>5335</v>
      </c>
    </row>
    <row r="645" spans="2:38">
      <c r="B645" s="374" t="s">
        <v>4356</v>
      </c>
      <c r="C645" s="375" t="s">
        <v>4357</v>
      </c>
      <c r="D645" s="375" t="s">
        <v>4927</v>
      </c>
      <c r="E645" s="375" t="s">
        <v>4771</v>
      </c>
      <c r="F645" s="375" t="s">
        <v>5336</v>
      </c>
      <c r="G645" s="375" t="s">
        <v>425</v>
      </c>
      <c r="H645" s="375" t="s">
        <v>3465</v>
      </c>
      <c r="I645" s="375" t="s">
        <v>3330</v>
      </c>
      <c r="J645" s="375" t="s">
        <v>4362</v>
      </c>
      <c r="K645" s="375" t="s">
        <v>4363</v>
      </c>
      <c r="L645" s="375" t="s">
        <v>3332</v>
      </c>
      <c r="M645" s="376">
        <v>16307.892</v>
      </c>
      <c r="N645" s="376">
        <v>0</v>
      </c>
      <c r="O645" s="376">
        <v>0</v>
      </c>
      <c r="P645" s="376">
        <v>16307.892</v>
      </c>
      <c r="Q645" s="376">
        <v>0</v>
      </c>
      <c r="R645" s="376">
        <v>0</v>
      </c>
      <c r="S645" s="376">
        <v>0</v>
      </c>
      <c r="T645" s="376">
        <v>0</v>
      </c>
      <c r="U645" s="376">
        <v>0</v>
      </c>
      <c r="V645" s="376">
        <v>0</v>
      </c>
      <c r="W645" s="376">
        <v>0</v>
      </c>
      <c r="X645" s="376">
        <v>0</v>
      </c>
      <c r="Y645" s="376">
        <v>16307.892</v>
      </c>
      <c r="Z645" s="376">
        <v>16598.276999999998</v>
      </c>
      <c r="AA645" s="377">
        <v>1</v>
      </c>
      <c r="AB645" s="378">
        <v>0</v>
      </c>
      <c r="AC645" s="378">
        <v>0</v>
      </c>
      <c r="AD645" s="378">
        <v>16598.276999999998</v>
      </c>
      <c r="AE645" s="378">
        <v>0</v>
      </c>
      <c r="AF645" s="376">
        <v>0</v>
      </c>
      <c r="AG645" s="376">
        <v>0</v>
      </c>
      <c r="AH645" s="376"/>
      <c r="AI645" s="376">
        <v>0</v>
      </c>
      <c r="AJ645" s="376">
        <v>0</v>
      </c>
      <c r="AK645" s="376">
        <v>0</v>
      </c>
      <c r="AL645" s="381" t="s">
        <v>5337</v>
      </c>
    </row>
    <row r="646" spans="2:38">
      <c r="B646" s="374" t="s">
        <v>4356</v>
      </c>
      <c r="C646" s="375" t="s">
        <v>4357</v>
      </c>
      <c r="D646" s="375" t="s">
        <v>4927</v>
      </c>
      <c r="E646" s="375" t="s">
        <v>4771</v>
      </c>
      <c r="F646" s="375" t="s">
        <v>5338</v>
      </c>
      <c r="G646" s="375" t="s">
        <v>425</v>
      </c>
      <c r="H646" s="375" t="s">
        <v>3465</v>
      </c>
      <c r="I646" s="375" t="s">
        <v>3330</v>
      </c>
      <c r="J646" s="375" t="s">
        <v>4362</v>
      </c>
      <c r="K646" s="375" t="s">
        <v>4363</v>
      </c>
      <c r="L646" s="375" t="s">
        <v>3332</v>
      </c>
      <c r="M646" s="376">
        <v>44293.04</v>
      </c>
      <c r="N646" s="376">
        <v>0</v>
      </c>
      <c r="O646" s="376">
        <v>0</v>
      </c>
      <c r="P646" s="376">
        <v>44293.04</v>
      </c>
      <c r="Q646" s="376">
        <v>0</v>
      </c>
      <c r="R646" s="376">
        <v>0</v>
      </c>
      <c r="S646" s="376">
        <v>0</v>
      </c>
      <c r="T646" s="376">
        <v>0</v>
      </c>
      <c r="U646" s="376">
        <v>0</v>
      </c>
      <c r="V646" s="376">
        <v>0</v>
      </c>
      <c r="W646" s="376">
        <v>0</v>
      </c>
      <c r="X646" s="376">
        <v>0</v>
      </c>
      <c r="Y646" s="376">
        <v>44293.04</v>
      </c>
      <c r="Z646" s="376">
        <v>45081.74</v>
      </c>
      <c r="AA646" s="377">
        <v>1</v>
      </c>
      <c r="AB646" s="378">
        <v>0</v>
      </c>
      <c r="AC646" s="378">
        <v>0</v>
      </c>
      <c r="AD646" s="378">
        <v>45081.74</v>
      </c>
      <c r="AE646" s="378">
        <v>0</v>
      </c>
      <c r="AF646" s="376">
        <v>0</v>
      </c>
      <c r="AG646" s="376">
        <v>0</v>
      </c>
      <c r="AH646" s="376"/>
      <c r="AI646" s="376">
        <v>0</v>
      </c>
      <c r="AJ646" s="376">
        <v>0</v>
      </c>
      <c r="AK646" s="376">
        <v>0</v>
      </c>
      <c r="AL646" s="381" t="s">
        <v>5339</v>
      </c>
    </row>
    <row r="647" spans="2:38">
      <c r="B647" s="374" t="s">
        <v>4356</v>
      </c>
      <c r="C647" s="375" t="s">
        <v>4357</v>
      </c>
      <c r="D647" s="375" t="s">
        <v>4927</v>
      </c>
      <c r="E647" s="375" t="s">
        <v>4771</v>
      </c>
      <c r="F647" s="375" t="s">
        <v>5340</v>
      </c>
      <c r="G647" s="375" t="s">
        <v>425</v>
      </c>
      <c r="H647" s="375" t="s">
        <v>3465</v>
      </c>
      <c r="I647" s="375" t="s">
        <v>3330</v>
      </c>
      <c r="J647" s="375" t="s">
        <v>4362</v>
      </c>
      <c r="K647" s="375" t="s">
        <v>4363</v>
      </c>
      <c r="L647" s="375" t="s">
        <v>3332</v>
      </c>
      <c r="M647" s="376">
        <v>57782.284</v>
      </c>
      <c r="N647" s="376">
        <v>0</v>
      </c>
      <c r="O647" s="376">
        <v>0</v>
      </c>
      <c r="P647" s="376">
        <v>57782.284</v>
      </c>
      <c r="Q647" s="376">
        <v>0</v>
      </c>
      <c r="R647" s="376">
        <v>0</v>
      </c>
      <c r="S647" s="376">
        <v>0</v>
      </c>
      <c r="T647" s="376">
        <v>0</v>
      </c>
      <c r="U647" s="376">
        <v>0</v>
      </c>
      <c r="V647" s="376">
        <v>0</v>
      </c>
      <c r="W647" s="376">
        <v>0</v>
      </c>
      <c r="X647" s="376">
        <v>0</v>
      </c>
      <c r="Y647" s="376">
        <v>57782.284</v>
      </c>
      <c r="Z647" s="376">
        <v>58811.178999999996</v>
      </c>
      <c r="AA647" s="377">
        <v>1</v>
      </c>
      <c r="AB647" s="378">
        <v>0</v>
      </c>
      <c r="AC647" s="378">
        <v>0</v>
      </c>
      <c r="AD647" s="378">
        <v>58811.178999999996</v>
      </c>
      <c r="AE647" s="378">
        <v>0</v>
      </c>
      <c r="AF647" s="376">
        <v>0</v>
      </c>
      <c r="AG647" s="376">
        <v>0</v>
      </c>
      <c r="AH647" s="376"/>
      <c r="AI647" s="376">
        <v>0</v>
      </c>
      <c r="AJ647" s="376">
        <v>0</v>
      </c>
      <c r="AK647" s="376">
        <v>0</v>
      </c>
      <c r="AL647" s="381" t="s">
        <v>5341</v>
      </c>
    </row>
    <row r="648" spans="2:38">
      <c r="B648" s="374" t="s">
        <v>4356</v>
      </c>
      <c r="C648" s="375" t="s">
        <v>4357</v>
      </c>
      <c r="D648" s="375" t="s">
        <v>4927</v>
      </c>
      <c r="E648" s="375" t="s">
        <v>4771</v>
      </c>
      <c r="F648" s="375" t="s">
        <v>5342</v>
      </c>
      <c r="G648" s="375" t="s">
        <v>425</v>
      </c>
      <c r="H648" s="375" t="s">
        <v>3465</v>
      </c>
      <c r="I648" s="375" t="s">
        <v>3330</v>
      </c>
      <c r="J648" s="375" t="s">
        <v>4362</v>
      </c>
      <c r="K648" s="375" t="s">
        <v>4363</v>
      </c>
      <c r="L648" s="375" t="s">
        <v>3332</v>
      </c>
      <c r="M648" s="376">
        <v>106504.628</v>
      </c>
      <c r="N648" s="376">
        <v>0</v>
      </c>
      <c r="O648" s="376">
        <v>0</v>
      </c>
      <c r="P648" s="376">
        <v>106504.628</v>
      </c>
      <c r="Q648" s="376">
        <v>0</v>
      </c>
      <c r="R648" s="376">
        <v>0</v>
      </c>
      <c r="S648" s="376">
        <v>0</v>
      </c>
      <c r="T648" s="376">
        <v>0</v>
      </c>
      <c r="U648" s="376">
        <v>0</v>
      </c>
      <c r="V648" s="376">
        <v>0</v>
      </c>
      <c r="W648" s="376">
        <v>0</v>
      </c>
      <c r="X648" s="376">
        <v>0</v>
      </c>
      <c r="Y648" s="376">
        <v>106504.628</v>
      </c>
      <c r="Z648" s="376">
        <v>108401.09299999999</v>
      </c>
      <c r="AA648" s="377">
        <v>1</v>
      </c>
      <c r="AB648" s="378">
        <v>0</v>
      </c>
      <c r="AC648" s="378">
        <v>0</v>
      </c>
      <c r="AD648" s="378">
        <v>108401.09299999999</v>
      </c>
      <c r="AE648" s="378">
        <v>0</v>
      </c>
      <c r="AF648" s="376">
        <v>0</v>
      </c>
      <c r="AG648" s="376">
        <v>0</v>
      </c>
      <c r="AH648" s="376"/>
      <c r="AI648" s="376">
        <v>0</v>
      </c>
      <c r="AJ648" s="376">
        <v>0</v>
      </c>
      <c r="AK648" s="376">
        <v>0</v>
      </c>
      <c r="AL648" s="381" t="s">
        <v>5343</v>
      </c>
    </row>
    <row r="649" spans="2:38">
      <c r="B649" s="374" t="s">
        <v>4356</v>
      </c>
      <c r="C649" s="375" t="s">
        <v>4357</v>
      </c>
      <c r="D649" s="375" t="s">
        <v>4927</v>
      </c>
      <c r="E649" s="375" t="s">
        <v>4771</v>
      </c>
      <c r="F649" s="375" t="s">
        <v>5344</v>
      </c>
      <c r="G649" s="375" t="s">
        <v>425</v>
      </c>
      <c r="H649" s="375" t="s">
        <v>3465</v>
      </c>
      <c r="I649" s="375" t="s">
        <v>3330</v>
      </c>
      <c r="J649" s="375" t="s">
        <v>4362</v>
      </c>
      <c r="K649" s="375" t="s">
        <v>4363</v>
      </c>
      <c r="L649" s="375" t="s">
        <v>3332</v>
      </c>
      <c r="M649" s="376">
        <v>110732.6</v>
      </c>
      <c r="N649" s="376">
        <v>0</v>
      </c>
      <c r="O649" s="376">
        <v>0</v>
      </c>
      <c r="P649" s="376">
        <v>110732.6</v>
      </c>
      <c r="Q649" s="376">
        <v>0</v>
      </c>
      <c r="R649" s="376">
        <v>0</v>
      </c>
      <c r="S649" s="376">
        <v>0</v>
      </c>
      <c r="T649" s="376">
        <v>0</v>
      </c>
      <c r="U649" s="376">
        <v>0</v>
      </c>
      <c r="V649" s="376">
        <v>0</v>
      </c>
      <c r="W649" s="376">
        <v>0</v>
      </c>
      <c r="X649" s="376">
        <v>0</v>
      </c>
      <c r="Y649" s="376">
        <v>110732.6</v>
      </c>
      <c r="Z649" s="376">
        <v>112704.35</v>
      </c>
      <c r="AA649" s="377">
        <v>1</v>
      </c>
      <c r="AB649" s="378">
        <v>0</v>
      </c>
      <c r="AC649" s="378">
        <v>0</v>
      </c>
      <c r="AD649" s="378">
        <v>112704.35</v>
      </c>
      <c r="AE649" s="378">
        <v>0</v>
      </c>
      <c r="AF649" s="376">
        <v>0</v>
      </c>
      <c r="AG649" s="376">
        <v>0</v>
      </c>
      <c r="AH649" s="376"/>
      <c r="AI649" s="376">
        <v>0</v>
      </c>
      <c r="AJ649" s="376">
        <v>0</v>
      </c>
      <c r="AK649" s="376">
        <v>0</v>
      </c>
      <c r="AL649" s="381" t="s">
        <v>5345</v>
      </c>
    </row>
    <row r="650" spans="2:38">
      <c r="B650" s="374" t="s">
        <v>4356</v>
      </c>
      <c r="C650" s="375" t="s">
        <v>4357</v>
      </c>
      <c r="D650" s="375" t="s">
        <v>4927</v>
      </c>
      <c r="E650" s="375" t="s">
        <v>4771</v>
      </c>
      <c r="F650" s="375" t="s">
        <v>5346</v>
      </c>
      <c r="G650" s="375" t="s">
        <v>425</v>
      </c>
      <c r="H650" s="375" t="s">
        <v>3465</v>
      </c>
      <c r="I650" s="375" t="s">
        <v>3330</v>
      </c>
      <c r="J650" s="375" t="s">
        <v>4362</v>
      </c>
      <c r="K650" s="375" t="s">
        <v>4363</v>
      </c>
      <c r="L650" s="375" t="s">
        <v>3332</v>
      </c>
      <c r="M650" s="376">
        <v>23153.18</v>
      </c>
      <c r="N650" s="376">
        <v>0</v>
      </c>
      <c r="O650" s="376">
        <v>0</v>
      </c>
      <c r="P650" s="376">
        <v>23153.18</v>
      </c>
      <c r="Q650" s="376">
        <v>0</v>
      </c>
      <c r="R650" s="376">
        <v>0</v>
      </c>
      <c r="S650" s="376">
        <v>0</v>
      </c>
      <c r="T650" s="376">
        <v>0</v>
      </c>
      <c r="U650" s="376">
        <v>0</v>
      </c>
      <c r="V650" s="376">
        <v>0</v>
      </c>
      <c r="W650" s="376">
        <v>0</v>
      </c>
      <c r="X650" s="376">
        <v>0</v>
      </c>
      <c r="Y650" s="376">
        <v>23153.18</v>
      </c>
      <c r="Z650" s="376">
        <v>23565.455000000002</v>
      </c>
      <c r="AA650" s="377">
        <v>1</v>
      </c>
      <c r="AB650" s="378">
        <v>0</v>
      </c>
      <c r="AC650" s="378">
        <v>0</v>
      </c>
      <c r="AD650" s="378">
        <v>23565.455000000002</v>
      </c>
      <c r="AE650" s="378">
        <v>0</v>
      </c>
      <c r="AF650" s="376">
        <v>0</v>
      </c>
      <c r="AG650" s="376">
        <v>0</v>
      </c>
      <c r="AH650" s="376"/>
      <c r="AI650" s="376">
        <v>0</v>
      </c>
      <c r="AJ650" s="376">
        <v>0</v>
      </c>
      <c r="AK650" s="376">
        <v>0</v>
      </c>
      <c r="AL650" s="381" t="s">
        <v>5347</v>
      </c>
    </row>
    <row r="651" spans="2:38">
      <c r="B651" s="374" t="s">
        <v>4356</v>
      </c>
      <c r="C651" s="375" t="s">
        <v>4357</v>
      </c>
      <c r="D651" s="375" t="s">
        <v>4927</v>
      </c>
      <c r="E651" s="375" t="s">
        <v>4771</v>
      </c>
      <c r="F651" s="375" t="s">
        <v>5348</v>
      </c>
      <c r="G651" s="375" t="s">
        <v>425</v>
      </c>
      <c r="H651" s="375" t="s">
        <v>3465</v>
      </c>
      <c r="I651" s="375" t="s">
        <v>3330</v>
      </c>
      <c r="J651" s="375" t="s">
        <v>4362</v>
      </c>
      <c r="K651" s="375" t="s">
        <v>4363</v>
      </c>
      <c r="L651" s="375" t="s">
        <v>3332</v>
      </c>
      <c r="M651" s="376">
        <v>108719.28</v>
      </c>
      <c r="N651" s="376">
        <v>0</v>
      </c>
      <c r="O651" s="376">
        <v>0</v>
      </c>
      <c r="P651" s="376">
        <v>108719.28</v>
      </c>
      <c r="Q651" s="376">
        <v>0</v>
      </c>
      <c r="R651" s="376">
        <v>0</v>
      </c>
      <c r="S651" s="376">
        <v>0</v>
      </c>
      <c r="T651" s="376">
        <v>0</v>
      </c>
      <c r="U651" s="376">
        <v>0</v>
      </c>
      <c r="V651" s="376">
        <v>0</v>
      </c>
      <c r="W651" s="376">
        <v>0</v>
      </c>
      <c r="X651" s="376">
        <v>0</v>
      </c>
      <c r="Y651" s="376">
        <v>108719.28</v>
      </c>
      <c r="Z651" s="376">
        <v>110655.18</v>
      </c>
      <c r="AA651" s="377">
        <v>1</v>
      </c>
      <c r="AB651" s="378">
        <v>0</v>
      </c>
      <c r="AC651" s="378">
        <v>0</v>
      </c>
      <c r="AD651" s="378">
        <v>110655.18</v>
      </c>
      <c r="AE651" s="378">
        <v>0</v>
      </c>
      <c r="AF651" s="376">
        <v>0</v>
      </c>
      <c r="AG651" s="376">
        <v>0</v>
      </c>
      <c r="AH651" s="376"/>
      <c r="AI651" s="376">
        <v>0</v>
      </c>
      <c r="AJ651" s="376">
        <v>0</v>
      </c>
      <c r="AK651" s="376">
        <v>0</v>
      </c>
      <c r="AL651" s="381" t="s">
        <v>5349</v>
      </c>
    </row>
    <row r="652" spans="2:38">
      <c r="B652" s="374" t="s">
        <v>4356</v>
      </c>
      <c r="C652" s="375" t="s">
        <v>4357</v>
      </c>
      <c r="D652" s="375" t="s">
        <v>4927</v>
      </c>
      <c r="E652" s="375" t="s">
        <v>4589</v>
      </c>
      <c r="F652" s="375" t="s">
        <v>5350</v>
      </c>
      <c r="G652" s="375" t="s">
        <v>425</v>
      </c>
      <c r="H652" s="375" t="s">
        <v>3465</v>
      </c>
      <c r="I652" s="375" t="s">
        <v>3330</v>
      </c>
      <c r="J652" s="375" t="s">
        <v>4362</v>
      </c>
      <c r="K652" s="375" t="s">
        <v>4363</v>
      </c>
      <c r="L652" s="375" t="s">
        <v>3332</v>
      </c>
      <c r="M652" s="376">
        <v>52451.714999999997</v>
      </c>
      <c r="N652" s="376">
        <v>0</v>
      </c>
      <c r="O652" s="376">
        <v>0</v>
      </c>
      <c r="P652" s="376">
        <v>52451.714999999997</v>
      </c>
      <c r="Q652" s="376">
        <v>0</v>
      </c>
      <c r="R652" s="376">
        <v>0</v>
      </c>
      <c r="S652" s="376">
        <v>0</v>
      </c>
      <c r="T652" s="376">
        <v>0</v>
      </c>
      <c r="U652" s="376">
        <v>0</v>
      </c>
      <c r="V652" s="376">
        <v>0</v>
      </c>
      <c r="W652" s="376">
        <v>0</v>
      </c>
      <c r="X652" s="376">
        <v>0</v>
      </c>
      <c r="Y652" s="376">
        <v>52451.714999999997</v>
      </c>
      <c r="Z652" s="376">
        <v>52253.834999999999</v>
      </c>
      <c r="AA652" s="377">
        <v>1</v>
      </c>
      <c r="AB652" s="378">
        <v>0</v>
      </c>
      <c r="AC652" s="378">
        <v>0</v>
      </c>
      <c r="AD652" s="378">
        <v>52253.834999999999</v>
      </c>
      <c r="AE652" s="378">
        <v>0</v>
      </c>
      <c r="AF652" s="376">
        <v>0</v>
      </c>
      <c r="AG652" s="376">
        <v>0</v>
      </c>
      <c r="AH652" s="376"/>
      <c r="AI652" s="376">
        <v>0</v>
      </c>
      <c r="AJ652" s="376">
        <v>0</v>
      </c>
      <c r="AK652" s="376">
        <v>0</v>
      </c>
      <c r="AL652" s="381" t="s">
        <v>5351</v>
      </c>
    </row>
    <row r="653" spans="2:38">
      <c r="B653" s="374" t="s">
        <v>4356</v>
      </c>
      <c r="C653" s="375" t="s">
        <v>4357</v>
      </c>
      <c r="D653" s="375" t="s">
        <v>4927</v>
      </c>
      <c r="E653" s="375" t="s">
        <v>4771</v>
      </c>
      <c r="F653" s="375" t="s">
        <v>5352</v>
      </c>
      <c r="G653" s="375" t="s">
        <v>425</v>
      </c>
      <c r="H653" s="375" t="s">
        <v>3465</v>
      </c>
      <c r="I653" s="375" t="s">
        <v>3330</v>
      </c>
      <c r="J653" s="375" t="s">
        <v>4362</v>
      </c>
      <c r="K653" s="375" t="s">
        <v>4363</v>
      </c>
      <c r="L653" s="375" t="s">
        <v>3332</v>
      </c>
      <c r="M653" s="376">
        <v>7046.62</v>
      </c>
      <c r="N653" s="376">
        <v>0</v>
      </c>
      <c r="O653" s="376">
        <v>0</v>
      </c>
      <c r="P653" s="376">
        <v>7046.62</v>
      </c>
      <c r="Q653" s="376">
        <v>0</v>
      </c>
      <c r="R653" s="376">
        <v>0</v>
      </c>
      <c r="S653" s="376">
        <v>0</v>
      </c>
      <c r="T653" s="376">
        <v>0</v>
      </c>
      <c r="U653" s="376">
        <v>0</v>
      </c>
      <c r="V653" s="376">
        <v>0</v>
      </c>
      <c r="W653" s="376">
        <v>0</v>
      </c>
      <c r="X653" s="376">
        <v>0</v>
      </c>
      <c r="Y653" s="376">
        <v>7046.62</v>
      </c>
      <c r="Z653" s="376">
        <v>7172.0950000000003</v>
      </c>
      <c r="AA653" s="377">
        <v>1</v>
      </c>
      <c r="AB653" s="378">
        <v>0</v>
      </c>
      <c r="AC653" s="378">
        <v>0</v>
      </c>
      <c r="AD653" s="378">
        <v>7172.0950000000003</v>
      </c>
      <c r="AE653" s="378">
        <v>0</v>
      </c>
      <c r="AF653" s="376">
        <v>0</v>
      </c>
      <c r="AG653" s="376">
        <v>0</v>
      </c>
      <c r="AH653" s="376"/>
      <c r="AI653" s="376">
        <v>0</v>
      </c>
      <c r="AJ653" s="376">
        <v>0</v>
      </c>
      <c r="AK653" s="376">
        <v>0</v>
      </c>
      <c r="AL653" s="381" t="s">
        <v>5353</v>
      </c>
    </row>
    <row r="654" spans="2:38">
      <c r="B654" s="374" t="s">
        <v>4356</v>
      </c>
      <c r="C654" s="375" t="s">
        <v>4357</v>
      </c>
      <c r="D654" s="375" t="s">
        <v>4927</v>
      </c>
      <c r="E654" s="375" t="s">
        <v>4771</v>
      </c>
      <c r="F654" s="375" t="s">
        <v>5354</v>
      </c>
      <c r="G654" s="375" t="s">
        <v>425</v>
      </c>
      <c r="H654" s="375" t="s">
        <v>3465</v>
      </c>
      <c r="I654" s="375" t="s">
        <v>3330</v>
      </c>
      <c r="J654" s="375" t="s">
        <v>4362</v>
      </c>
      <c r="K654" s="375" t="s">
        <v>4363</v>
      </c>
      <c r="L654" s="375" t="s">
        <v>3332</v>
      </c>
      <c r="M654" s="376">
        <v>54359.64</v>
      </c>
      <c r="N654" s="376">
        <v>0</v>
      </c>
      <c r="O654" s="376">
        <v>0</v>
      </c>
      <c r="P654" s="376">
        <v>54359.64</v>
      </c>
      <c r="Q654" s="376">
        <v>0</v>
      </c>
      <c r="R654" s="376">
        <v>0</v>
      </c>
      <c r="S654" s="376">
        <v>0</v>
      </c>
      <c r="T654" s="376">
        <v>0</v>
      </c>
      <c r="U654" s="376">
        <v>0</v>
      </c>
      <c r="V654" s="376">
        <v>0</v>
      </c>
      <c r="W654" s="376">
        <v>0</v>
      </c>
      <c r="X654" s="376">
        <v>0</v>
      </c>
      <c r="Y654" s="376">
        <v>54359.64</v>
      </c>
      <c r="Z654" s="376">
        <v>55327.59</v>
      </c>
      <c r="AA654" s="377">
        <v>1</v>
      </c>
      <c r="AB654" s="378">
        <v>0</v>
      </c>
      <c r="AC654" s="378">
        <v>0</v>
      </c>
      <c r="AD654" s="378">
        <v>55327.59</v>
      </c>
      <c r="AE654" s="378">
        <v>0</v>
      </c>
      <c r="AF654" s="376">
        <v>0</v>
      </c>
      <c r="AG654" s="376">
        <v>0</v>
      </c>
      <c r="AH654" s="376"/>
      <c r="AI654" s="376">
        <v>0</v>
      </c>
      <c r="AJ654" s="376">
        <v>0</v>
      </c>
      <c r="AK654" s="376">
        <v>0</v>
      </c>
      <c r="AL654" s="381" t="s">
        <v>5355</v>
      </c>
    </row>
    <row r="655" spans="2:38">
      <c r="B655" s="374" t="s">
        <v>4356</v>
      </c>
      <c r="C655" s="375" t="s">
        <v>4357</v>
      </c>
      <c r="D655" s="375" t="s">
        <v>4927</v>
      </c>
      <c r="E655" s="375" t="s">
        <v>4771</v>
      </c>
      <c r="F655" s="375" t="s">
        <v>5356</v>
      </c>
      <c r="G655" s="375" t="s">
        <v>425</v>
      </c>
      <c r="H655" s="375" t="s">
        <v>3465</v>
      </c>
      <c r="I655" s="375" t="s">
        <v>3330</v>
      </c>
      <c r="J655" s="375" t="s">
        <v>4362</v>
      </c>
      <c r="K655" s="375" t="s">
        <v>4363</v>
      </c>
      <c r="L655" s="375" t="s">
        <v>3332</v>
      </c>
      <c r="M655" s="376">
        <v>24159.84</v>
      </c>
      <c r="N655" s="376">
        <v>0</v>
      </c>
      <c r="O655" s="376">
        <v>0</v>
      </c>
      <c r="P655" s="376">
        <v>24159.84</v>
      </c>
      <c r="Q655" s="376">
        <v>0</v>
      </c>
      <c r="R655" s="376">
        <v>0</v>
      </c>
      <c r="S655" s="376">
        <v>0</v>
      </c>
      <c r="T655" s="376">
        <v>0</v>
      </c>
      <c r="U655" s="376">
        <v>0</v>
      </c>
      <c r="V655" s="376">
        <v>0</v>
      </c>
      <c r="W655" s="376">
        <v>0</v>
      </c>
      <c r="X655" s="376">
        <v>0</v>
      </c>
      <c r="Y655" s="376">
        <v>24159.84</v>
      </c>
      <c r="Z655" s="376">
        <v>24590.04</v>
      </c>
      <c r="AA655" s="377">
        <v>1</v>
      </c>
      <c r="AB655" s="378">
        <v>0</v>
      </c>
      <c r="AC655" s="378">
        <v>0</v>
      </c>
      <c r="AD655" s="378">
        <v>24590.04</v>
      </c>
      <c r="AE655" s="378">
        <v>0</v>
      </c>
      <c r="AF655" s="376">
        <v>0</v>
      </c>
      <c r="AG655" s="376">
        <v>0</v>
      </c>
      <c r="AH655" s="376"/>
      <c r="AI655" s="376">
        <v>0</v>
      </c>
      <c r="AJ655" s="376">
        <v>0</v>
      </c>
      <c r="AK655" s="376">
        <v>0</v>
      </c>
      <c r="AL655" s="381" t="s">
        <v>5357</v>
      </c>
    </row>
    <row r="656" spans="2:38">
      <c r="B656" s="374" t="s">
        <v>4356</v>
      </c>
      <c r="C656" s="375" t="s">
        <v>4357</v>
      </c>
      <c r="D656" s="375" t="s">
        <v>4927</v>
      </c>
      <c r="E656" s="375" t="s">
        <v>4475</v>
      </c>
      <c r="F656" s="375" t="s">
        <v>5358</v>
      </c>
      <c r="G656" s="375" t="s">
        <v>425</v>
      </c>
      <c r="H656" s="375" t="s">
        <v>3465</v>
      </c>
      <c r="I656" s="375" t="s">
        <v>3330</v>
      </c>
      <c r="J656" s="375" t="s">
        <v>4362</v>
      </c>
      <c r="K656" s="375" t="s">
        <v>4363</v>
      </c>
      <c r="L656" s="375" t="s">
        <v>3332</v>
      </c>
      <c r="M656" s="376">
        <v>10018.35</v>
      </c>
      <c r="N656" s="376">
        <v>0</v>
      </c>
      <c r="O656" s="376">
        <v>0</v>
      </c>
      <c r="P656" s="376">
        <v>10018.35</v>
      </c>
      <c r="Q656" s="376">
        <v>0</v>
      </c>
      <c r="R656" s="376">
        <v>0</v>
      </c>
      <c r="S656" s="376">
        <v>0</v>
      </c>
      <c r="T656" s="376">
        <v>0</v>
      </c>
      <c r="U656" s="376">
        <v>0</v>
      </c>
      <c r="V656" s="376">
        <v>0</v>
      </c>
      <c r="W656" s="376">
        <v>0</v>
      </c>
      <c r="X656" s="376">
        <v>0</v>
      </c>
      <c r="Y656" s="376">
        <v>10018.35</v>
      </c>
      <c r="Z656" s="376">
        <v>10245.85</v>
      </c>
      <c r="AA656" s="377">
        <v>1</v>
      </c>
      <c r="AB656" s="378">
        <v>0</v>
      </c>
      <c r="AC656" s="378">
        <v>0</v>
      </c>
      <c r="AD656" s="378">
        <v>10245.85</v>
      </c>
      <c r="AE656" s="378">
        <v>0</v>
      </c>
      <c r="AF656" s="376">
        <v>0</v>
      </c>
      <c r="AG656" s="376">
        <v>0</v>
      </c>
      <c r="AH656" s="376"/>
      <c r="AI656" s="376">
        <v>0</v>
      </c>
      <c r="AJ656" s="376">
        <v>0</v>
      </c>
      <c r="AK656" s="376">
        <v>0</v>
      </c>
      <c r="AL656" s="381" t="s">
        <v>5359</v>
      </c>
    </row>
    <row r="657" spans="2:38">
      <c r="B657" s="374" t="s">
        <v>4356</v>
      </c>
      <c r="C657" s="375" t="s">
        <v>4357</v>
      </c>
      <c r="D657" s="375" t="s">
        <v>4927</v>
      </c>
      <c r="E657" s="375" t="s">
        <v>4771</v>
      </c>
      <c r="F657" s="375" t="s">
        <v>5360</v>
      </c>
      <c r="G657" s="375" t="s">
        <v>425</v>
      </c>
      <c r="H657" s="375" t="s">
        <v>3465</v>
      </c>
      <c r="I657" s="375" t="s">
        <v>3330</v>
      </c>
      <c r="J657" s="375" t="s">
        <v>4362</v>
      </c>
      <c r="K657" s="375" t="s">
        <v>4363</v>
      </c>
      <c r="L657" s="375" t="s">
        <v>3332</v>
      </c>
      <c r="M657" s="376">
        <v>13086.58</v>
      </c>
      <c r="N657" s="376">
        <v>0</v>
      </c>
      <c r="O657" s="376">
        <v>0</v>
      </c>
      <c r="P657" s="376">
        <v>13086.58</v>
      </c>
      <c r="Q657" s="376">
        <v>0</v>
      </c>
      <c r="R657" s="376">
        <v>0</v>
      </c>
      <c r="S657" s="376">
        <v>0</v>
      </c>
      <c r="T657" s="376">
        <v>0</v>
      </c>
      <c r="U657" s="376">
        <v>0</v>
      </c>
      <c r="V657" s="376">
        <v>0</v>
      </c>
      <c r="W657" s="376">
        <v>0</v>
      </c>
      <c r="X657" s="376">
        <v>0</v>
      </c>
      <c r="Y657" s="376">
        <v>13086.58</v>
      </c>
      <c r="Z657" s="376">
        <v>13319.605</v>
      </c>
      <c r="AA657" s="377">
        <v>1</v>
      </c>
      <c r="AB657" s="378">
        <v>0</v>
      </c>
      <c r="AC657" s="378">
        <v>0</v>
      </c>
      <c r="AD657" s="378">
        <v>13319.605</v>
      </c>
      <c r="AE657" s="378">
        <v>0</v>
      </c>
      <c r="AF657" s="376">
        <v>0</v>
      </c>
      <c r="AG657" s="376">
        <v>0</v>
      </c>
      <c r="AH657" s="376"/>
      <c r="AI657" s="376">
        <v>0</v>
      </c>
      <c r="AJ657" s="376">
        <v>0</v>
      </c>
      <c r="AK657" s="376">
        <v>0</v>
      </c>
      <c r="AL657" s="381" t="s">
        <v>5361</v>
      </c>
    </row>
    <row r="658" spans="2:38">
      <c r="B658" s="374" t="s">
        <v>4356</v>
      </c>
      <c r="C658" s="375" t="s">
        <v>4357</v>
      </c>
      <c r="D658" s="375" t="s">
        <v>4927</v>
      </c>
      <c r="E658" s="375" t="s">
        <v>4475</v>
      </c>
      <c r="F658" s="375" t="s">
        <v>5362</v>
      </c>
      <c r="G658" s="375" t="s">
        <v>425</v>
      </c>
      <c r="H658" s="375" t="s">
        <v>3465</v>
      </c>
      <c r="I658" s="375" t="s">
        <v>3330</v>
      </c>
      <c r="J658" s="375" t="s">
        <v>4362</v>
      </c>
      <c r="K658" s="375" t="s">
        <v>4363</v>
      </c>
      <c r="L658" s="375" t="s">
        <v>3332</v>
      </c>
      <c r="M658" s="376">
        <v>99181.664999999994</v>
      </c>
      <c r="N658" s="376">
        <v>0</v>
      </c>
      <c r="O658" s="376">
        <v>0</v>
      </c>
      <c r="P658" s="376">
        <v>99181.664999999994</v>
      </c>
      <c r="Q658" s="376">
        <v>0</v>
      </c>
      <c r="R658" s="376">
        <v>0</v>
      </c>
      <c r="S658" s="376">
        <v>0</v>
      </c>
      <c r="T658" s="376">
        <v>0</v>
      </c>
      <c r="U658" s="376">
        <v>0</v>
      </c>
      <c r="V658" s="376">
        <v>0</v>
      </c>
      <c r="W658" s="376">
        <v>0</v>
      </c>
      <c r="X658" s="376">
        <v>0</v>
      </c>
      <c r="Y658" s="376">
        <v>99181.664999999994</v>
      </c>
      <c r="Z658" s="376">
        <v>101433.91499999999</v>
      </c>
      <c r="AA658" s="377">
        <v>1</v>
      </c>
      <c r="AB658" s="378">
        <v>0</v>
      </c>
      <c r="AC658" s="378">
        <v>0</v>
      </c>
      <c r="AD658" s="378">
        <v>101433.91499999999</v>
      </c>
      <c r="AE658" s="378">
        <v>0</v>
      </c>
      <c r="AF658" s="376">
        <v>0</v>
      </c>
      <c r="AG658" s="376">
        <v>0</v>
      </c>
      <c r="AH658" s="376"/>
      <c r="AI658" s="376">
        <v>0</v>
      </c>
      <c r="AJ658" s="376">
        <v>0</v>
      </c>
      <c r="AK658" s="376">
        <v>0</v>
      </c>
      <c r="AL658" s="381" t="s">
        <v>5363</v>
      </c>
    </row>
    <row r="659" spans="2:38">
      <c r="B659" s="374" t="s">
        <v>4356</v>
      </c>
      <c r="C659" s="375" t="s">
        <v>4357</v>
      </c>
      <c r="D659" s="375" t="s">
        <v>4927</v>
      </c>
      <c r="E659" s="375" t="s">
        <v>4771</v>
      </c>
      <c r="F659" s="375" t="s">
        <v>5364</v>
      </c>
      <c r="G659" s="375" t="s">
        <v>425</v>
      </c>
      <c r="H659" s="375" t="s">
        <v>3465</v>
      </c>
      <c r="I659" s="375" t="s">
        <v>3330</v>
      </c>
      <c r="J659" s="375" t="s">
        <v>4362</v>
      </c>
      <c r="K659" s="375" t="s">
        <v>4363</v>
      </c>
      <c r="L659" s="375" t="s">
        <v>3332</v>
      </c>
      <c r="M659" s="376">
        <v>101672.66</v>
      </c>
      <c r="N659" s="376">
        <v>0</v>
      </c>
      <c r="O659" s="376">
        <v>0</v>
      </c>
      <c r="P659" s="376">
        <v>101672.66</v>
      </c>
      <c r="Q659" s="376">
        <v>0</v>
      </c>
      <c r="R659" s="376">
        <v>0</v>
      </c>
      <c r="S659" s="376">
        <v>0</v>
      </c>
      <c r="T659" s="376">
        <v>0</v>
      </c>
      <c r="U659" s="376">
        <v>0</v>
      </c>
      <c r="V659" s="376">
        <v>0</v>
      </c>
      <c r="W659" s="376">
        <v>0</v>
      </c>
      <c r="X659" s="376">
        <v>0</v>
      </c>
      <c r="Y659" s="376">
        <v>101672.66</v>
      </c>
      <c r="Z659" s="376">
        <v>103483.08500000001</v>
      </c>
      <c r="AA659" s="377">
        <v>1</v>
      </c>
      <c r="AB659" s="378">
        <v>0</v>
      </c>
      <c r="AC659" s="378">
        <v>0</v>
      </c>
      <c r="AD659" s="378">
        <v>103483.08500000001</v>
      </c>
      <c r="AE659" s="378">
        <v>0</v>
      </c>
      <c r="AF659" s="376">
        <v>0</v>
      </c>
      <c r="AG659" s="376">
        <v>0</v>
      </c>
      <c r="AH659" s="376"/>
      <c r="AI659" s="376">
        <v>0</v>
      </c>
      <c r="AJ659" s="376">
        <v>0</v>
      </c>
      <c r="AK659" s="376">
        <v>0</v>
      </c>
      <c r="AL659" s="381" t="s">
        <v>5365</v>
      </c>
    </row>
    <row r="660" spans="2:38">
      <c r="B660" s="374" t="s">
        <v>4356</v>
      </c>
      <c r="C660" s="375" t="s">
        <v>4357</v>
      </c>
      <c r="D660" s="375" t="s">
        <v>4927</v>
      </c>
      <c r="E660" s="375" t="s">
        <v>4589</v>
      </c>
      <c r="F660" s="375" t="s">
        <v>1693</v>
      </c>
      <c r="G660" s="375" t="s">
        <v>425</v>
      </c>
      <c r="H660" s="375" t="s">
        <v>3465</v>
      </c>
      <c r="I660" s="375" t="s">
        <v>3330</v>
      </c>
      <c r="J660" s="375" t="s">
        <v>4362</v>
      </c>
      <c r="K660" s="375" t="s">
        <v>4363</v>
      </c>
      <c r="L660" s="375" t="s">
        <v>3332</v>
      </c>
      <c r="M660" s="376">
        <v>13987.124</v>
      </c>
      <c r="N660" s="376">
        <v>0</v>
      </c>
      <c r="O660" s="376">
        <v>0</v>
      </c>
      <c r="P660" s="376">
        <v>13987.124</v>
      </c>
      <c r="Q660" s="376">
        <v>0</v>
      </c>
      <c r="R660" s="376">
        <v>0</v>
      </c>
      <c r="S660" s="376">
        <v>0</v>
      </c>
      <c r="T660" s="376">
        <v>0</v>
      </c>
      <c r="U660" s="376">
        <v>0</v>
      </c>
      <c r="V660" s="376">
        <v>0</v>
      </c>
      <c r="W660" s="376">
        <v>0</v>
      </c>
      <c r="X660" s="376">
        <v>0</v>
      </c>
      <c r="Y660" s="376">
        <v>13987.124</v>
      </c>
      <c r="Z660" s="376">
        <v>13934.356</v>
      </c>
      <c r="AA660" s="377">
        <v>1</v>
      </c>
      <c r="AB660" s="378">
        <v>0</v>
      </c>
      <c r="AC660" s="378">
        <v>0</v>
      </c>
      <c r="AD660" s="378">
        <v>13934.356</v>
      </c>
      <c r="AE660" s="378">
        <v>0</v>
      </c>
      <c r="AF660" s="376">
        <v>0</v>
      </c>
      <c r="AG660" s="376">
        <v>0</v>
      </c>
      <c r="AH660" s="376"/>
      <c r="AI660" s="376">
        <v>0</v>
      </c>
      <c r="AJ660" s="376">
        <v>0</v>
      </c>
      <c r="AK660" s="376">
        <v>0</v>
      </c>
      <c r="AL660" s="381" t="s">
        <v>5366</v>
      </c>
    </row>
    <row r="661" spans="2:38">
      <c r="B661" s="374" t="s">
        <v>4356</v>
      </c>
      <c r="C661" s="375" t="s">
        <v>4357</v>
      </c>
      <c r="D661" s="375" t="s">
        <v>4927</v>
      </c>
      <c r="E661" s="375" t="s">
        <v>4532</v>
      </c>
      <c r="F661" s="375" t="s">
        <v>5367</v>
      </c>
      <c r="G661" s="375" t="s">
        <v>425</v>
      </c>
      <c r="H661" s="375" t="s">
        <v>3465</v>
      </c>
      <c r="I661" s="375" t="s">
        <v>3330</v>
      </c>
      <c r="J661" s="375" t="s">
        <v>4362</v>
      </c>
      <c r="K661" s="375" t="s">
        <v>4363</v>
      </c>
      <c r="L661" s="375" t="s">
        <v>3332</v>
      </c>
      <c r="M661" s="376">
        <v>58781.55</v>
      </c>
      <c r="N661" s="376">
        <v>0</v>
      </c>
      <c r="O661" s="376">
        <v>0</v>
      </c>
      <c r="P661" s="376">
        <v>58781.55</v>
      </c>
      <c r="Q661" s="376">
        <v>0</v>
      </c>
      <c r="R661" s="376">
        <v>0</v>
      </c>
      <c r="S661" s="376">
        <v>0</v>
      </c>
      <c r="T661" s="376">
        <v>0</v>
      </c>
      <c r="U661" s="376">
        <v>0</v>
      </c>
      <c r="V661" s="376">
        <v>0</v>
      </c>
      <c r="W661" s="376">
        <v>0</v>
      </c>
      <c r="X661" s="376">
        <v>0</v>
      </c>
      <c r="Y661" s="376">
        <v>58781.55</v>
      </c>
      <c r="Z661" s="376">
        <v>59425.93</v>
      </c>
      <c r="AA661" s="377">
        <v>1</v>
      </c>
      <c r="AB661" s="378">
        <v>0</v>
      </c>
      <c r="AC661" s="378">
        <v>0</v>
      </c>
      <c r="AD661" s="378">
        <v>59425.93</v>
      </c>
      <c r="AE661" s="378">
        <v>0</v>
      </c>
      <c r="AF661" s="376">
        <v>0</v>
      </c>
      <c r="AG661" s="376">
        <v>0</v>
      </c>
      <c r="AH661" s="376"/>
      <c r="AI661" s="376">
        <v>0</v>
      </c>
      <c r="AJ661" s="376">
        <v>0</v>
      </c>
      <c r="AK661" s="376">
        <v>0</v>
      </c>
      <c r="AL661" s="381" t="s">
        <v>5368</v>
      </c>
    </row>
    <row r="662" spans="2:38">
      <c r="B662" s="374" t="s">
        <v>4356</v>
      </c>
      <c r="C662" s="375" t="s">
        <v>4357</v>
      </c>
      <c r="D662" s="375" t="s">
        <v>4927</v>
      </c>
      <c r="E662" s="375" t="s">
        <v>4475</v>
      </c>
      <c r="F662" s="375" t="s">
        <v>5369</v>
      </c>
      <c r="G662" s="375" t="s">
        <v>425</v>
      </c>
      <c r="H662" s="375" t="s">
        <v>3465</v>
      </c>
      <c r="I662" s="375" t="s">
        <v>3330</v>
      </c>
      <c r="J662" s="375" t="s">
        <v>4362</v>
      </c>
      <c r="K662" s="375" t="s">
        <v>4363</v>
      </c>
      <c r="L662" s="375" t="s">
        <v>3332</v>
      </c>
      <c r="M662" s="376">
        <v>19034.865000000002</v>
      </c>
      <c r="N662" s="376">
        <v>0</v>
      </c>
      <c r="O662" s="376">
        <v>0</v>
      </c>
      <c r="P662" s="376">
        <v>19034.865000000002</v>
      </c>
      <c r="Q662" s="376">
        <v>0</v>
      </c>
      <c r="R662" s="376">
        <v>0</v>
      </c>
      <c r="S662" s="376">
        <v>0</v>
      </c>
      <c r="T662" s="376">
        <v>0</v>
      </c>
      <c r="U662" s="376">
        <v>0</v>
      </c>
      <c r="V662" s="376">
        <v>0</v>
      </c>
      <c r="W662" s="376">
        <v>0</v>
      </c>
      <c r="X662" s="376">
        <v>0</v>
      </c>
      <c r="Y662" s="376">
        <v>19034.865000000002</v>
      </c>
      <c r="Z662" s="376">
        <v>19467.115000000002</v>
      </c>
      <c r="AA662" s="377">
        <v>1</v>
      </c>
      <c r="AB662" s="378">
        <v>0</v>
      </c>
      <c r="AC662" s="378">
        <v>0</v>
      </c>
      <c r="AD662" s="378">
        <v>19467.115000000002</v>
      </c>
      <c r="AE662" s="378">
        <v>0</v>
      </c>
      <c r="AF662" s="376">
        <v>0</v>
      </c>
      <c r="AG662" s="376">
        <v>0</v>
      </c>
      <c r="AH662" s="376"/>
      <c r="AI662" s="376">
        <v>0</v>
      </c>
      <c r="AJ662" s="376">
        <v>0</v>
      </c>
      <c r="AK662" s="376">
        <v>0</v>
      </c>
      <c r="AL662" s="381" t="s">
        <v>5370</v>
      </c>
    </row>
    <row r="663" spans="2:38">
      <c r="B663" s="374" t="s">
        <v>4356</v>
      </c>
      <c r="C663" s="375" t="s">
        <v>4357</v>
      </c>
      <c r="D663" s="375" t="s">
        <v>4927</v>
      </c>
      <c r="E663" s="375" t="s">
        <v>4771</v>
      </c>
      <c r="F663" s="375" t="s">
        <v>5371</v>
      </c>
      <c r="G663" s="375" t="s">
        <v>425</v>
      </c>
      <c r="H663" s="375" t="s">
        <v>3465</v>
      </c>
      <c r="I663" s="375" t="s">
        <v>3330</v>
      </c>
      <c r="J663" s="375" t="s">
        <v>4362</v>
      </c>
      <c r="K663" s="375" t="s">
        <v>4363</v>
      </c>
      <c r="L663" s="375" t="s">
        <v>3332</v>
      </c>
      <c r="M663" s="376">
        <v>74492.84</v>
      </c>
      <c r="N663" s="376">
        <v>0</v>
      </c>
      <c r="O663" s="376">
        <v>0</v>
      </c>
      <c r="P663" s="376">
        <v>74492.84</v>
      </c>
      <c r="Q663" s="376">
        <v>0</v>
      </c>
      <c r="R663" s="376">
        <v>0</v>
      </c>
      <c r="S663" s="376">
        <v>0</v>
      </c>
      <c r="T663" s="376">
        <v>0</v>
      </c>
      <c r="U663" s="376">
        <v>0</v>
      </c>
      <c r="V663" s="376">
        <v>0</v>
      </c>
      <c r="W663" s="376">
        <v>0</v>
      </c>
      <c r="X663" s="376">
        <v>0</v>
      </c>
      <c r="Y663" s="376">
        <v>74492.84</v>
      </c>
      <c r="Z663" s="376">
        <v>75819.289999999994</v>
      </c>
      <c r="AA663" s="377">
        <v>1</v>
      </c>
      <c r="AB663" s="378">
        <v>0</v>
      </c>
      <c r="AC663" s="378">
        <v>0</v>
      </c>
      <c r="AD663" s="378">
        <v>75819.289999999994</v>
      </c>
      <c r="AE663" s="378">
        <v>0</v>
      </c>
      <c r="AF663" s="376">
        <v>0</v>
      </c>
      <c r="AG663" s="376">
        <v>0</v>
      </c>
      <c r="AH663" s="376"/>
      <c r="AI663" s="376">
        <v>0</v>
      </c>
      <c r="AJ663" s="376">
        <v>0</v>
      </c>
      <c r="AK663" s="376">
        <v>0</v>
      </c>
      <c r="AL663" s="381" t="s">
        <v>5372</v>
      </c>
    </row>
    <row r="664" spans="2:38">
      <c r="B664" s="374" t="s">
        <v>4356</v>
      </c>
      <c r="C664" s="375" t="s">
        <v>4357</v>
      </c>
      <c r="D664" s="375" t="s">
        <v>4927</v>
      </c>
      <c r="E664" s="375" t="s">
        <v>4589</v>
      </c>
      <c r="F664" s="375" t="s">
        <v>1699</v>
      </c>
      <c r="G664" s="375" t="s">
        <v>425</v>
      </c>
      <c r="H664" s="375" t="s">
        <v>3465</v>
      </c>
      <c r="I664" s="375" t="s">
        <v>3330</v>
      </c>
      <c r="J664" s="375" t="s">
        <v>4362</v>
      </c>
      <c r="K664" s="375" t="s">
        <v>4363</v>
      </c>
      <c r="L664" s="375" t="s">
        <v>3332</v>
      </c>
      <c r="M664" s="376">
        <v>15426.975</v>
      </c>
      <c r="N664" s="376">
        <v>0</v>
      </c>
      <c r="O664" s="376">
        <v>0</v>
      </c>
      <c r="P664" s="376">
        <v>15426.975</v>
      </c>
      <c r="Q664" s="376">
        <v>0</v>
      </c>
      <c r="R664" s="376">
        <v>0</v>
      </c>
      <c r="S664" s="376">
        <v>0</v>
      </c>
      <c r="T664" s="376">
        <v>0</v>
      </c>
      <c r="U664" s="376">
        <v>0</v>
      </c>
      <c r="V664" s="376">
        <v>0</v>
      </c>
      <c r="W664" s="376">
        <v>0</v>
      </c>
      <c r="X664" s="376">
        <v>0</v>
      </c>
      <c r="Y664" s="376">
        <v>15426.975</v>
      </c>
      <c r="Z664" s="376">
        <v>15368.775</v>
      </c>
      <c r="AA664" s="377">
        <v>1</v>
      </c>
      <c r="AB664" s="378">
        <v>0</v>
      </c>
      <c r="AC664" s="378">
        <v>0</v>
      </c>
      <c r="AD664" s="378">
        <v>15368.775</v>
      </c>
      <c r="AE664" s="378">
        <v>0</v>
      </c>
      <c r="AF664" s="376">
        <v>0</v>
      </c>
      <c r="AG664" s="376">
        <v>0</v>
      </c>
      <c r="AH664" s="376"/>
      <c r="AI664" s="376">
        <v>0</v>
      </c>
      <c r="AJ664" s="376">
        <v>0</v>
      </c>
      <c r="AK664" s="376">
        <v>0</v>
      </c>
      <c r="AL664" s="381" t="s">
        <v>5373</v>
      </c>
    </row>
    <row r="665" spans="2:38">
      <c r="B665" s="374" t="s">
        <v>4356</v>
      </c>
      <c r="C665" s="375" t="s">
        <v>4357</v>
      </c>
      <c r="D665" s="375" t="s">
        <v>4927</v>
      </c>
      <c r="E665" s="375" t="s">
        <v>4771</v>
      </c>
      <c r="F665" s="375" t="s">
        <v>5374</v>
      </c>
      <c r="G665" s="375" t="s">
        <v>425</v>
      </c>
      <c r="H665" s="375" t="s">
        <v>3465</v>
      </c>
      <c r="I665" s="375" t="s">
        <v>3330</v>
      </c>
      <c r="J665" s="375" t="s">
        <v>4362</v>
      </c>
      <c r="K665" s="375" t="s">
        <v>4363</v>
      </c>
      <c r="L665" s="375" t="s">
        <v>3332</v>
      </c>
      <c r="M665" s="376">
        <v>4026.64</v>
      </c>
      <c r="N665" s="376">
        <v>0</v>
      </c>
      <c r="O665" s="376">
        <v>0</v>
      </c>
      <c r="P665" s="376">
        <v>4026.64</v>
      </c>
      <c r="Q665" s="376">
        <v>0</v>
      </c>
      <c r="R665" s="376">
        <v>0</v>
      </c>
      <c r="S665" s="376">
        <v>0</v>
      </c>
      <c r="T665" s="376">
        <v>0</v>
      </c>
      <c r="U665" s="376">
        <v>0</v>
      </c>
      <c r="V665" s="376">
        <v>0</v>
      </c>
      <c r="W665" s="376">
        <v>0</v>
      </c>
      <c r="X665" s="376">
        <v>0</v>
      </c>
      <c r="Y665" s="376">
        <v>4026.64</v>
      </c>
      <c r="Z665" s="376">
        <v>4098.34</v>
      </c>
      <c r="AA665" s="377">
        <v>1</v>
      </c>
      <c r="AB665" s="378">
        <v>0</v>
      </c>
      <c r="AC665" s="378">
        <v>0</v>
      </c>
      <c r="AD665" s="378">
        <v>4098.34</v>
      </c>
      <c r="AE665" s="378">
        <v>0</v>
      </c>
      <c r="AF665" s="376">
        <v>0</v>
      </c>
      <c r="AG665" s="376">
        <v>0</v>
      </c>
      <c r="AH665" s="376"/>
      <c r="AI665" s="376">
        <v>0</v>
      </c>
      <c r="AJ665" s="376">
        <v>0</v>
      </c>
      <c r="AK665" s="376">
        <v>0</v>
      </c>
      <c r="AL665" s="381" t="s">
        <v>5375</v>
      </c>
    </row>
    <row r="666" spans="2:38">
      <c r="B666" s="374" t="s">
        <v>4356</v>
      </c>
      <c r="C666" s="375" t="s">
        <v>4357</v>
      </c>
      <c r="D666" s="375" t="s">
        <v>4927</v>
      </c>
      <c r="E666" s="375" t="s">
        <v>4475</v>
      </c>
      <c r="F666" s="375" t="s">
        <v>5376</v>
      </c>
      <c r="G666" s="375" t="s">
        <v>425</v>
      </c>
      <c r="H666" s="375" t="s">
        <v>3465</v>
      </c>
      <c r="I666" s="375" t="s">
        <v>3330</v>
      </c>
      <c r="J666" s="375" t="s">
        <v>4362</v>
      </c>
      <c r="K666" s="375" t="s">
        <v>4363</v>
      </c>
      <c r="L666" s="375" t="s">
        <v>3332</v>
      </c>
      <c r="M666" s="376">
        <v>94172.49</v>
      </c>
      <c r="N666" s="376">
        <v>0</v>
      </c>
      <c r="O666" s="376">
        <v>0</v>
      </c>
      <c r="P666" s="376">
        <v>94172.49</v>
      </c>
      <c r="Q666" s="376">
        <v>0</v>
      </c>
      <c r="R666" s="376">
        <v>0</v>
      </c>
      <c r="S666" s="376">
        <v>0</v>
      </c>
      <c r="T666" s="376">
        <v>0</v>
      </c>
      <c r="U666" s="376">
        <v>0</v>
      </c>
      <c r="V666" s="376">
        <v>0</v>
      </c>
      <c r="W666" s="376">
        <v>0</v>
      </c>
      <c r="X666" s="376">
        <v>0</v>
      </c>
      <c r="Y666" s="376">
        <v>94172.49</v>
      </c>
      <c r="Z666" s="376">
        <v>96310.99</v>
      </c>
      <c r="AA666" s="377">
        <v>1</v>
      </c>
      <c r="AB666" s="378">
        <v>0</v>
      </c>
      <c r="AC666" s="378">
        <v>0</v>
      </c>
      <c r="AD666" s="378">
        <v>96310.99</v>
      </c>
      <c r="AE666" s="378">
        <v>0</v>
      </c>
      <c r="AF666" s="376">
        <v>0</v>
      </c>
      <c r="AG666" s="376">
        <v>0</v>
      </c>
      <c r="AH666" s="376"/>
      <c r="AI666" s="376">
        <v>0</v>
      </c>
      <c r="AJ666" s="376">
        <v>0</v>
      </c>
      <c r="AK666" s="376">
        <v>0</v>
      </c>
      <c r="AL666" s="381" t="s">
        <v>5377</v>
      </c>
    </row>
    <row r="667" spans="2:38">
      <c r="B667" s="374" t="s">
        <v>4356</v>
      </c>
      <c r="C667" s="375" t="s">
        <v>4357</v>
      </c>
      <c r="D667" s="375" t="s">
        <v>4927</v>
      </c>
      <c r="E667" s="375" t="s">
        <v>4475</v>
      </c>
      <c r="F667" s="375" t="s">
        <v>5378</v>
      </c>
      <c r="G667" s="375" t="s">
        <v>425</v>
      </c>
      <c r="H667" s="375" t="s">
        <v>3465</v>
      </c>
      <c r="I667" s="375" t="s">
        <v>3330</v>
      </c>
      <c r="J667" s="375" t="s">
        <v>4362</v>
      </c>
      <c r="K667" s="375" t="s">
        <v>4363</v>
      </c>
      <c r="L667" s="375" t="s">
        <v>3332</v>
      </c>
      <c r="M667" s="376">
        <v>6612.1109999999999</v>
      </c>
      <c r="N667" s="376">
        <v>0</v>
      </c>
      <c r="O667" s="376">
        <v>0</v>
      </c>
      <c r="P667" s="376">
        <v>6612.1109999999999</v>
      </c>
      <c r="Q667" s="376">
        <v>0</v>
      </c>
      <c r="R667" s="376">
        <v>0</v>
      </c>
      <c r="S667" s="376">
        <v>0</v>
      </c>
      <c r="T667" s="376">
        <v>0</v>
      </c>
      <c r="U667" s="376">
        <v>0</v>
      </c>
      <c r="V667" s="376">
        <v>0</v>
      </c>
      <c r="W667" s="376">
        <v>0</v>
      </c>
      <c r="X667" s="376">
        <v>0</v>
      </c>
      <c r="Y667" s="376">
        <v>6612.1109999999999</v>
      </c>
      <c r="Z667" s="376">
        <v>6762.2610000000004</v>
      </c>
      <c r="AA667" s="377">
        <v>1</v>
      </c>
      <c r="AB667" s="378">
        <v>0</v>
      </c>
      <c r="AC667" s="378">
        <v>0</v>
      </c>
      <c r="AD667" s="378">
        <v>6762.2610000000004</v>
      </c>
      <c r="AE667" s="378">
        <v>0</v>
      </c>
      <c r="AF667" s="376">
        <v>0</v>
      </c>
      <c r="AG667" s="376">
        <v>0</v>
      </c>
      <c r="AH667" s="376"/>
      <c r="AI667" s="376">
        <v>0</v>
      </c>
      <c r="AJ667" s="376">
        <v>0</v>
      </c>
      <c r="AK667" s="376">
        <v>0</v>
      </c>
      <c r="AL667" s="381" t="s">
        <v>5379</v>
      </c>
    </row>
    <row r="668" spans="2:38">
      <c r="B668" s="374" t="s">
        <v>4356</v>
      </c>
      <c r="C668" s="375" t="s">
        <v>4357</v>
      </c>
      <c r="D668" s="375" t="s">
        <v>4927</v>
      </c>
      <c r="E668" s="375" t="s">
        <v>4771</v>
      </c>
      <c r="F668" s="375" t="s">
        <v>5380</v>
      </c>
      <c r="G668" s="375" t="s">
        <v>425</v>
      </c>
      <c r="H668" s="375" t="s">
        <v>3465</v>
      </c>
      <c r="I668" s="375" t="s">
        <v>3330</v>
      </c>
      <c r="J668" s="375" t="s">
        <v>4362</v>
      </c>
      <c r="K668" s="375" t="s">
        <v>4363</v>
      </c>
      <c r="L668" s="375" t="s">
        <v>3332</v>
      </c>
      <c r="M668" s="376">
        <v>8455.9439999999995</v>
      </c>
      <c r="N668" s="376">
        <v>0</v>
      </c>
      <c r="O668" s="376">
        <v>0</v>
      </c>
      <c r="P668" s="376">
        <v>8455.9439999999995</v>
      </c>
      <c r="Q668" s="376">
        <v>0</v>
      </c>
      <c r="R668" s="376">
        <v>0</v>
      </c>
      <c r="S668" s="376">
        <v>0</v>
      </c>
      <c r="T668" s="376">
        <v>0</v>
      </c>
      <c r="U668" s="376">
        <v>0</v>
      </c>
      <c r="V668" s="376">
        <v>0</v>
      </c>
      <c r="W668" s="376">
        <v>0</v>
      </c>
      <c r="X668" s="376">
        <v>0</v>
      </c>
      <c r="Y668" s="376">
        <v>8455.9439999999995</v>
      </c>
      <c r="Z668" s="376">
        <v>8606.5139999999992</v>
      </c>
      <c r="AA668" s="377">
        <v>1</v>
      </c>
      <c r="AB668" s="378">
        <v>0</v>
      </c>
      <c r="AC668" s="378">
        <v>0</v>
      </c>
      <c r="AD668" s="378">
        <v>8606.5139999999992</v>
      </c>
      <c r="AE668" s="378">
        <v>0</v>
      </c>
      <c r="AF668" s="376">
        <v>0</v>
      </c>
      <c r="AG668" s="376">
        <v>0</v>
      </c>
      <c r="AH668" s="376"/>
      <c r="AI668" s="376">
        <v>0</v>
      </c>
      <c r="AJ668" s="376">
        <v>0</v>
      </c>
      <c r="AK668" s="376">
        <v>0</v>
      </c>
      <c r="AL668" s="381" t="s">
        <v>5381</v>
      </c>
    </row>
    <row r="669" spans="2:38">
      <c r="B669" s="374" t="s">
        <v>4356</v>
      </c>
      <c r="C669" s="375" t="s">
        <v>4357</v>
      </c>
      <c r="D669" s="375" t="s">
        <v>4927</v>
      </c>
      <c r="E669" s="375" t="s">
        <v>4771</v>
      </c>
      <c r="F669" s="375" t="s">
        <v>5382</v>
      </c>
      <c r="G669" s="375" t="s">
        <v>425</v>
      </c>
      <c r="H669" s="375" t="s">
        <v>3465</v>
      </c>
      <c r="I669" s="375" t="s">
        <v>3330</v>
      </c>
      <c r="J669" s="375" t="s">
        <v>4362</v>
      </c>
      <c r="K669" s="375" t="s">
        <v>4363</v>
      </c>
      <c r="L669" s="375" t="s">
        <v>3332</v>
      </c>
      <c r="M669" s="376">
        <v>7650.616</v>
      </c>
      <c r="N669" s="376">
        <v>0</v>
      </c>
      <c r="O669" s="376">
        <v>0</v>
      </c>
      <c r="P669" s="376">
        <v>7650.616</v>
      </c>
      <c r="Q669" s="376">
        <v>0</v>
      </c>
      <c r="R669" s="376">
        <v>0</v>
      </c>
      <c r="S669" s="376">
        <v>0</v>
      </c>
      <c r="T669" s="376">
        <v>0</v>
      </c>
      <c r="U669" s="376">
        <v>0</v>
      </c>
      <c r="V669" s="376">
        <v>0</v>
      </c>
      <c r="W669" s="376">
        <v>0</v>
      </c>
      <c r="X669" s="376">
        <v>0</v>
      </c>
      <c r="Y669" s="376">
        <v>7650.616</v>
      </c>
      <c r="Z669" s="376">
        <v>7786.8459999999995</v>
      </c>
      <c r="AA669" s="377">
        <v>1</v>
      </c>
      <c r="AB669" s="378">
        <v>0</v>
      </c>
      <c r="AC669" s="378">
        <v>0</v>
      </c>
      <c r="AD669" s="378">
        <v>7786.8459999999995</v>
      </c>
      <c r="AE669" s="378">
        <v>0</v>
      </c>
      <c r="AF669" s="376">
        <v>0</v>
      </c>
      <c r="AG669" s="376">
        <v>0</v>
      </c>
      <c r="AH669" s="376"/>
      <c r="AI669" s="376">
        <v>0</v>
      </c>
      <c r="AJ669" s="376">
        <v>0</v>
      </c>
      <c r="AK669" s="376">
        <v>0</v>
      </c>
      <c r="AL669" s="381" t="s">
        <v>5383</v>
      </c>
    </row>
    <row r="670" spans="2:38">
      <c r="B670" s="374" t="s">
        <v>4356</v>
      </c>
      <c r="C670" s="375" t="s">
        <v>4357</v>
      </c>
      <c r="D670" s="375" t="s">
        <v>4927</v>
      </c>
      <c r="E670" s="375" t="s">
        <v>4475</v>
      </c>
      <c r="F670" s="375" t="s">
        <v>5384</v>
      </c>
      <c r="G670" s="375" t="s">
        <v>425</v>
      </c>
      <c r="H670" s="375" t="s">
        <v>3465</v>
      </c>
      <c r="I670" s="375" t="s">
        <v>3330</v>
      </c>
      <c r="J670" s="375" t="s">
        <v>4362</v>
      </c>
      <c r="K670" s="375" t="s">
        <v>4363</v>
      </c>
      <c r="L670" s="375" t="s">
        <v>3332</v>
      </c>
      <c r="M670" s="376">
        <v>97177.994999999995</v>
      </c>
      <c r="N670" s="376">
        <v>0</v>
      </c>
      <c r="O670" s="376">
        <v>0</v>
      </c>
      <c r="P670" s="376">
        <v>97177.994999999995</v>
      </c>
      <c r="Q670" s="376">
        <v>0</v>
      </c>
      <c r="R670" s="376">
        <v>0</v>
      </c>
      <c r="S670" s="376">
        <v>0</v>
      </c>
      <c r="T670" s="376">
        <v>0</v>
      </c>
      <c r="U670" s="376">
        <v>0</v>
      </c>
      <c r="V670" s="376">
        <v>0</v>
      </c>
      <c r="W670" s="376">
        <v>0</v>
      </c>
      <c r="X670" s="376">
        <v>0</v>
      </c>
      <c r="Y670" s="376">
        <v>97177.994999999995</v>
      </c>
      <c r="Z670" s="376">
        <v>99384.744999999995</v>
      </c>
      <c r="AA670" s="377">
        <v>1</v>
      </c>
      <c r="AB670" s="378">
        <v>0</v>
      </c>
      <c r="AC670" s="378">
        <v>0</v>
      </c>
      <c r="AD670" s="378">
        <v>99384.744999999995</v>
      </c>
      <c r="AE670" s="378">
        <v>0</v>
      </c>
      <c r="AF670" s="376">
        <v>0</v>
      </c>
      <c r="AG670" s="376">
        <v>0</v>
      </c>
      <c r="AH670" s="376"/>
      <c r="AI670" s="376">
        <v>0</v>
      </c>
      <c r="AJ670" s="376">
        <v>0</v>
      </c>
      <c r="AK670" s="376">
        <v>0</v>
      </c>
      <c r="AL670" s="381" t="s">
        <v>5385</v>
      </c>
    </row>
    <row r="671" spans="2:38">
      <c r="B671" s="374" t="s">
        <v>4356</v>
      </c>
      <c r="C671" s="375" t="s">
        <v>4357</v>
      </c>
      <c r="D671" s="375" t="s">
        <v>4927</v>
      </c>
      <c r="E671" s="375" t="s">
        <v>4771</v>
      </c>
      <c r="F671" s="375" t="s">
        <v>5386</v>
      </c>
      <c r="G671" s="375" t="s">
        <v>425</v>
      </c>
      <c r="H671" s="375" t="s">
        <v>3465</v>
      </c>
      <c r="I671" s="375" t="s">
        <v>3330</v>
      </c>
      <c r="J671" s="375" t="s">
        <v>4362</v>
      </c>
      <c r="K671" s="375" t="s">
        <v>4363</v>
      </c>
      <c r="L671" s="375" t="s">
        <v>3332</v>
      </c>
      <c r="M671" s="376">
        <v>66439.56</v>
      </c>
      <c r="N671" s="376">
        <v>0</v>
      </c>
      <c r="O671" s="376">
        <v>0</v>
      </c>
      <c r="P671" s="376">
        <v>66439.56</v>
      </c>
      <c r="Q671" s="376">
        <v>0</v>
      </c>
      <c r="R671" s="376">
        <v>0</v>
      </c>
      <c r="S671" s="376">
        <v>0</v>
      </c>
      <c r="T671" s="376">
        <v>0</v>
      </c>
      <c r="U671" s="376">
        <v>0</v>
      </c>
      <c r="V671" s="376">
        <v>0</v>
      </c>
      <c r="W671" s="376">
        <v>0</v>
      </c>
      <c r="X671" s="376">
        <v>0</v>
      </c>
      <c r="Y671" s="376">
        <v>66439.56</v>
      </c>
      <c r="Z671" s="376">
        <v>67622.61</v>
      </c>
      <c r="AA671" s="377">
        <v>1</v>
      </c>
      <c r="AB671" s="378">
        <v>0</v>
      </c>
      <c r="AC671" s="378">
        <v>0</v>
      </c>
      <c r="AD671" s="378">
        <v>67622.61</v>
      </c>
      <c r="AE671" s="378">
        <v>0</v>
      </c>
      <c r="AF671" s="376">
        <v>0</v>
      </c>
      <c r="AG671" s="376">
        <v>0</v>
      </c>
      <c r="AH671" s="376"/>
      <c r="AI671" s="376">
        <v>0</v>
      </c>
      <c r="AJ671" s="376">
        <v>0</v>
      </c>
      <c r="AK671" s="376">
        <v>0</v>
      </c>
      <c r="AL671" s="381" t="s">
        <v>5387</v>
      </c>
    </row>
    <row r="672" spans="2:38">
      <c r="B672" s="374" t="s">
        <v>4356</v>
      </c>
      <c r="C672" s="375" t="s">
        <v>4357</v>
      </c>
      <c r="D672" s="375" t="s">
        <v>4927</v>
      </c>
      <c r="E672" s="375" t="s">
        <v>4475</v>
      </c>
      <c r="F672" s="375" t="s">
        <v>5388</v>
      </c>
      <c r="G672" s="375" t="s">
        <v>425</v>
      </c>
      <c r="H672" s="375" t="s">
        <v>3465</v>
      </c>
      <c r="I672" s="375" t="s">
        <v>3330</v>
      </c>
      <c r="J672" s="375" t="s">
        <v>4362</v>
      </c>
      <c r="K672" s="375" t="s">
        <v>4363</v>
      </c>
      <c r="L672" s="375" t="s">
        <v>3332</v>
      </c>
      <c r="M672" s="376">
        <v>8415.4140000000007</v>
      </c>
      <c r="N672" s="376">
        <v>0</v>
      </c>
      <c r="O672" s="376">
        <v>0</v>
      </c>
      <c r="P672" s="376">
        <v>8415.4140000000007</v>
      </c>
      <c r="Q672" s="376">
        <v>0</v>
      </c>
      <c r="R672" s="376">
        <v>0</v>
      </c>
      <c r="S672" s="376">
        <v>0</v>
      </c>
      <c r="T672" s="376">
        <v>0</v>
      </c>
      <c r="U672" s="376">
        <v>0</v>
      </c>
      <c r="V672" s="376">
        <v>0</v>
      </c>
      <c r="W672" s="376">
        <v>0</v>
      </c>
      <c r="X672" s="376">
        <v>0</v>
      </c>
      <c r="Y672" s="376">
        <v>8415.4140000000007</v>
      </c>
      <c r="Z672" s="376">
        <v>8606.5139999999992</v>
      </c>
      <c r="AA672" s="377">
        <v>1</v>
      </c>
      <c r="AB672" s="378">
        <v>0</v>
      </c>
      <c r="AC672" s="378">
        <v>0</v>
      </c>
      <c r="AD672" s="378">
        <v>8606.5139999999992</v>
      </c>
      <c r="AE672" s="378">
        <v>0</v>
      </c>
      <c r="AF672" s="376">
        <v>0</v>
      </c>
      <c r="AG672" s="376">
        <v>0</v>
      </c>
      <c r="AH672" s="376"/>
      <c r="AI672" s="376">
        <v>0</v>
      </c>
      <c r="AJ672" s="376">
        <v>0</v>
      </c>
      <c r="AK672" s="376">
        <v>0</v>
      </c>
      <c r="AL672" s="381" t="s">
        <v>5389</v>
      </c>
    </row>
    <row r="673" spans="2:38">
      <c r="B673" s="374" t="s">
        <v>4356</v>
      </c>
      <c r="C673" s="375" t="s">
        <v>4357</v>
      </c>
      <c r="D673" s="375" t="s">
        <v>4927</v>
      </c>
      <c r="E673" s="375" t="s">
        <v>4475</v>
      </c>
      <c r="F673" s="375" t="s">
        <v>5390</v>
      </c>
      <c r="G673" s="375" t="s">
        <v>425</v>
      </c>
      <c r="H673" s="375" t="s">
        <v>3465</v>
      </c>
      <c r="I673" s="375" t="s">
        <v>3330</v>
      </c>
      <c r="J673" s="375" t="s">
        <v>4362</v>
      </c>
      <c r="K673" s="375" t="s">
        <v>4363</v>
      </c>
      <c r="L673" s="375" t="s">
        <v>3332</v>
      </c>
      <c r="M673" s="376">
        <v>61111.934999999998</v>
      </c>
      <c r="N673" s="376">
        <v>0</v>
      </c>
      <c r="O673" s="376">
        <v>0</v>
      </c>
      <c r="P673" s="376">
        <v>61111.934999999998</v>
      </c>
      <c r="Q673" s="376">
        <v>0</v>
      </c>
      <c r="R673" s="376">
        <v>0</v>
      </c>
      <c r="S673" s="376">
        <v>0</v>
      </c>
      <c r="T673" s="376">
        <v>0</v>
      </c>
      <c r="U673" s="376">
        <v>0</v>
      </c>
      <c r="V673" s="376">
        <v>0</v>
      </c>
      <c r="W673" s="376">
        <v>0</v>
      </c>
      <c r="X673" s="376">
        <v>0</v>
      </c>
      <c r="Y673" s="376">
        <v>61111.934999999998</v>
      </c>
      <c r="Z673" s="376">
        <v>62499.684999999998</v>
      </c>
      <c r="AA673" s="377">
        <v>1</v>
      </c>
      <c r="AB673" s="378">
        <v>0</v>
      </c>
      <c r="AC673" s="378">
        <v>0</v>
      </c>
      <c r="AD673" s="378">
        <v>62499.684999999998</v>
      </c>
      <c r="AE673" s="378">
        <v>0</v>
      </c>
      <c r="AF673" s="376">
        <v>0</v>
      </c>
      <c r="AG673" s="376">
        <v>0</v>
      </c>
      <c r="AH673" s="376"/>
      <c r="AI673" s="376">
        <v>0</v>
      </c>
      <c r="AJ673" s="376">
        <v>0</v>
      </c>
      <c r="AK673" s="376">
        <v>0</v>
      </c>
      <c r="AL673" s="381" t="s">
        <v>5391</v>
      </c>
    </row>
    <row r="674" spans="2:38">
      <c r="B674" s="374" t="s">
        <v>4356</v>
      </c>
      <c r="C674" s="375" t="s">
        <v>4357</v>
      </c>
      <c r="D674" s="375" t="s">
        <v>4927</v>
      </c>
      <c r="E674" s="375" t="s">
        <v>4475</v>
      </c>
      <c r="F674" s="375" t="s">
        <v>5392</v>
      </c>
      <c r="G674" s="375" t="s">
        <v>425</v>
      </c>
      <c r="H674" s="375" t="s">
        <v>3465</v>
      </c>
      <c r="I674" s="375" t="s">
        <v>3330</v>
      </c>
      <c r="J674" s="375" t="s">
        <v>4362</v>
      </c>
      <c r="K674" s="375" t="s">
        <v>4363</v>
      </c>
      <c r="L674" s="375" t="s">
        <v>3332</v>
      </c>
      <c r="M674" s="376">
        <v>93170.654999999999</v>
      </c>
      <c r="N674" s="376">
        <v>0</v>
      </c>
      <c r="O674" s="376">
        <v>0</v>
      </c>
      <c r="P674" s="376">
        <v>93170.654999999999</v>
      </c>
      <c r="Q674" s="376">
        <v>0</v>
      </c>
      <c r="R674" s="376">
        <v>0</v>
      </c>
      <c r="S674" s="376">
        <v>0</v>
      </c>
      <c r="T674" s="376">
        <v>0</v>
      </c>
      <c r="U674" s="376">
        <v>0</v>
      </c>
      <c r="V674" s="376">
        <v>0</v>
      </c>
      <c r="W674" s="376">
        <v>0</v>
      </c>
      <c r="X674" s="376">
        <v>0</v>
      </c>
      <c r="Y674" s="376">
        <v>93170.654999999999</v>
      </c>
      <c r="Z674" s="376">
        <v>95286.404999999999</v>
      </c>
      <c r="AA674" s="377">
        <v>1</v>
      </c>
      <c r="AB674" s="378">
        <v>0</v>
      </c>
      <c r="AC674" s="378">
        <v>0</v>
      </c>
      <c r="AD674" s="378">
        <v>95286.404999999999</v>
      </c>
      <c r="AE674" s="378">
        <v>0</v>
      </c>
      <c r="AF674" s="376">
        <v>0</v>
      </c>
      <c r="AG674" s="376">
        <v>0</v>
      </c>
      <c r="AH674" s="376"/>
      <c r="AI674" s="376">
        <v>0</v>
      </c>
      <c r="AJ674" s="376">
        <v>0</v>
      </c>
      <c r="AK674" s="376">
        <v>0</v>
      </c>
      <c r="AL674" s="381" t="s">
        <v>5393</v>
      </c>
    </row>
    <row r="675" spans="2:38">
      <c r="B675" s="374" t="s">
        <v>4356</v>
      </c>
      <c r="C675" s="375" t="s">
        <v>4357</v>
      </c>
      <c r="D675" s="375" t="s">
        <v>4927</v>
      </c>
      <c r="E675" s="375" t="s">
        <v>4532</v>
      </c>
      <c r="F675" s="375" t="s">
        <v>5394</v>
      </c>
      <c r="G675" s="375" t="s">
        <v>425</v>
      </c>
      <c r="H675" s="375" t="s">
        <v>3465</v>
      </c>
      <c r="I675" s="375" t="s">
        <v>3330</v>
      </c>
      <c r="J675" s="375" t="s">
        <v>4362</v>
      </c>
      <c r="K675" s="375" t="s">
        <v>4363</v>
      </c>
      <c r="L675" s="375" t="s">
        <v>3332</v>
      </c>
      <c r="M675" s="376">
        <v>102360.97500000001</v>
      </c>
      <c r="N675" s="376">
        <v>0</v>
      </c>
      <c r="O675" s="376">
        <v>0</v>
      </c>
      <c r="P675" s="376">
        <v>102360.97500000001</v>
      </c>
      <c r="Q675" s="376">
        <v>0</v>
      </c>
      <c r="R675" s="376">
        <v>0</v>
      </c>
      <c r="S675" s="376">
        <v>0</v>
      </c>
      <c r="T675" s="376">
        <v>0</v>
      </c>
      <c r="U675" s="376">
        <v>0</v>
      </c>
      <c r="V675" s="376">
        <v>0</v>
      </c>
      <c r="W675" s="376">
        <v>0</v>
      </c>
      <c r="X675" s="376">
        <v>0</v>
      </c>
      <c r="Y675" s="376">
        <v>102360.97500000001</v>
      </c>
      <c r="Z675" s="376">
        <v>103483.08500000001</v>
      </c>
      <c r="AA675" s="377">
        <v>1</v>
      </c>
      <c r="AB675" s="378">
        <v>0</v>
      </c>
      <c r="AC675" s="378">
        <v>0</v>
      </c>
      <c r="AD675" s="378">
        <v>103483.08500000001</v>
      </c>
      <c r="AE675" s="378">
        <v>0</v>
      </c>
      <c r="AF675" s="376">
        <v>0</v>
      </c>
      <c r="AG675" s="376">
        <v>0</v>
      </c>
      <c r="AH675" s="376"/>
      <c r="AI675" s="376">
        <v>0</v>
      </c>
      <c r="AJ675" s="376">
        <v>0</v>
      </c>
      <c r="AK675" s="376">
        <v>0</v>
      </c>
      <c r="AL675" s="381" t="s">
        <v>5395</v>
      </c>
    </row>
    <row r="676" spans="2:38">
      <c r="B676" s="374" t="s">
        <v>4356</v>
      </c>
      <c r="C676" s="375" t="s">
        <v>4357</v>
      </c>
      <c r="D676" s="375" t="s">
        <v>4927</v>
      </c>
      <c r="E676" s="375" t="s">
        <v>4771</v>
      </c>
      <c r="F676" s="375" t="s">
        <v>5396</v>
      </c>
      <c r="G676" s="375" t="s">
        <v>425</v>
      </c>
      <c r="H676" s="375" t="s">
        <v>3465</v>
      </c>
      <c r="I676" s="375" t="s">
        <v>3330</v>
      </c>
      <c r="J676" s="375" t="s">
        <v>4362</v>
      </c>
      <c r="K676" s="375" t="s">
        <v>4363</v>
      </c>
      <c r="L676" s="375" t="s">
        <v>3332</v>
      </c>
      <c r="M676" s="376">
        <v>8053.28</v>
      </c>
      <c r="N676" s="376">
        <v>0</v>
      </c>
      <c r="O676" s="376">
        <v>0</v>
      </c>
      <c r="P676" s="376">
        <v>8053.28</v>
      </c>
      <c r="Q676" s="376">
        <v>0</v>
      </c>
      <c r="R676" s="376">
        <v>0</v>
      </c>
      <c r="S676" s="376">
        <v>0</v>
      </c>
      <c r="T676" s="376">
        <v>0</v>
      </c>
      <c r="U676" s="376">
        <v>0</v>
      </c>
      <c r="V676" s="376">
        <v>0</v>
      </c>
      <c r="W676" s="376">
        <v>0</v>
      </c>
      <c r="X676" s="376">
        <v>0</v>
      </c>
      <c r="Y676" s="376">
        <v>8053.28</v>
      </c>
      <c r="Z676" s="376">
        <v>8196.68</v>
      </c>
      <c r="AA676" s="377">
        <v>1</v>
      </c>
      <c r="AB676" s="378">
        <v>0</v>
      </c>
      <c r="AC676" s="378">
        <v>0</v>
      </c>
      <c r="AD676" s="378">
        <v>8196.68</v>
      </c>
      <c r="AE676" s="378">
        <v>0</v>
      </c>
      <c r="AF676" s="376">
        <v>0</v>
      </c>
      <c r="AG676" s="376">
        <v>0</v>
      </c>
      <c r="AH676" s="376"/>
      <c r="AI676" s="376">
        <v>0</v>
      </c>
      <c r="AJ676" s="376">
        <v>0</v>
      </c>
      <c r="AK676" s="376">
        <v>0</v>
      </c>
      <c r="AL676" s="381" t="s">
        <v>5397</v>
      </c>
    </row>
    <row r="677" spans="2:38">
      <c r="B677" s="374" t="s">
        <v>4356</v>
      </c>
      <c r="C677" s="375" t="s">
        <v>4357</v>
      </c>
      <c r="D677" s="375" t="s">
        <v>4927</v>
      </c>
      <c r="E677" s="375" t="s">
        <v>4771</v>
      </c>
      <c r="F677" s="375" t="s">
        <v>5398</v>
      </c>
      <c r="G677" s="375" t="s">
        <v>425</v>
      </c>
      <c r="H677" s="375" t="s">
        <v>3465</v>
      </c>
      <c r="I677" s="375" t="s">
        <v>3330</v>
      </c>
      <c r="J677" s="375" t="s">
        <v>4362</v>
      </c>
      <c r="K677" s="375" t="s">
        <v>4363</v>
      </c>
      <c r="L677" s="375" t="s">
        <v>3332</v>
      </c>
      <c r="M677" s="376">
        <v>13086.58</v>
      </c>
      <c r="N677" s="376">
        <v>0</v>
      </c>
      <c r="O677" s="376">
        <v>0</v>
      </c>
      <c r="P677" s="376">
        <v>13086.58</v>
      </c>
      <c r="Q677" s="376">
        <v>0</v>
      </c>
      <c r="R677" s="376">
        <v>0</v>
      </c>
      <c r="S677" s="376">
        <v>0</v>
      </c>
      <c r="T677" s="376">
        <v>0</v>
      </c>
      <c r="U677" s="376">
        <v>0</v>
      </c>
      <c r="V677" s="376">
        <v>0</v>
      </c>
      <c r="W677" s="376">
        <v>0</v>
      </c>
      <c r="X677" s="376">
        <v>0</v>
      </c>
      <c r="Y677" s="376">
        <v>13086.58</v>
      </c>
      <c r="Z677" s="376">
        <v>13319.605</v>
      </c>
      <c r="AA677" s="377">
        <v>1</v>
      </c>
      <c r="AB677" s="378">
        <v>0</v>
      </c>
      <c r="AC677" s="378">
        <v>0</v>
      </c>
      <c r="AD677" s="378">
        <v>13319.605</v>
      </c>
      <c r="AE677" s="378">
        <v>0</v>
      </c>
      <c r="AF677" s="376">
        <v>0</v>
      </c>
      <c r="AG677" s="376">
        <v>0</v>
      </c>
      <c r="AH677" s="376"/>
      <c r="AI677" s="376">
        <v>0</v>
      </c>
      <c r="AJ677" s="376">
        <v>0</v>
      </c>
      <c r="AK677" s="376">
        <v>0</v>
      </c>
      <c r="AL677" s="381" t="s">
        <v>5399</v>
      </c>
    </row>
    <row r="678" spans="2:38">
      <c r="B678" s="374" t="s">
        <v>4356</v>
      </c>
      <c r="C678" s="375" t="s">
        <v>4357</v>
      </c>
      <c r="D678" s="375" t="s">
        <v>4927</v>
      </c>
      <c r="E678" s="375" t="s">
        <v>4771</v>
      </c>
      <c r="F678" s="375" t="s">
        <v>5400</v>
      </c>
      <c r="G678" s="375" t="s">
        <v>425</v>
      </c>
      <c r="H678" s="375" t="s">
        <v>3465</v>
      </c>
      <c r="I678" s="375" t="s">
        <v>3330</v>
      </c>
      <c r="J678" s="375" t="s">
        <v>4362</v>
      </c>
      <c r="K678" s="375" t="s">
        <v>4363</v>
      </c>
      <c r="L678" s="375" t="s">
        <v>3332</v>
      </c>
      <c r="M678" s="376">
        <v>518631.23200000002</v>
      </c>
      <c r="N678" s="376">
        <v>0</v>
      </c>
      <c r="O678" s="376">
        <v>0</v>
      </c>
      <c r="P678" s="376">
        <v>518631.23200000002</v>
      </c>
      <c r="Q678" s="376">
        <v>0</v>
      </c>
      <c r="R678" s="376">
        <v>0</v>
      </c>
      <c r="S678" s="376">
        <v>0</v>
      </c>
      <c r="T678" s="376">
        <v>0</v>
      </c>
      <c r="U678" s="376">
        <v>0</v>
      </c>
      <c r="V678" s="376">
        <v>0</v>
      </c>
      <c r="W678" s="376">
        <v>0</v>
      </c>
      <c r="X678" s="376">
        <v>0</v>
      </c>
      <c r="Y678" s="376">
        <v>518631.23200000002</v>
      </c>
      <c r="Z678" s="376">
        <v>527866.19200000004</v>
      </c>
      <c r="AA678" s="377">
        <v>1</v>
      </c>
      <c r="AB678" s="378">
        <v>0</v>
      </c>
      <c r="AC678" s="378">
        <v>0</v>
      </c>
      <c r="AD678" s="378">
        <v>527866.19200000004</v>
      </c>
      <c r="AE678" s="378">
        <v>0</v>
      </c>
      <c r="AF678" s="376">
        <v>0</v>
      </c>
      <c r="AG678" s="376">
        <v>0</v>
      </c>
      <c r="AH678" s="376"/>
      <c r="AI678" s="376">
        <v>0</v>
      </c>
      <c r="AJ678" s="376">
        <v>0</v>
      </c>
      <c r="AK678" s="376">
        <v>0</v>
      </c>
      <c r="AL678" s="381" t="s">
        <v>5401</v>
      </c>
    </row>
    <row r="679" spans="2:38">
      <c r="B679" s="374" t="s">
        <v>4356</v>
      </c>
      <c r="C679" s="375" t="s">
        <v>4357</v>
      </c>
      <c r="D679" s="375" t="s">
        <v>4927</v>
      </c>
      <c r="E679" s="375" t="s">
        <v>4589</v>
      </c>
      <c r="F679" s="375" t="s">
        <v>5402</v>
      </c>
      <c r="G679" s="375" t="s">
        <v>425</v>
      </c>
      <c r="H679" s="375" t="s">
        <v>3465</v>
      </c>
      <c r="I679" s="375" t="s">
        <v>3330</v>
      </c>
      <c r="J679" s="375" t="s">
        <v>4362</v>
      </c>
      <c r="K679" s="375" t="s">
        <v>4363</v>
      </c>
      <c r="L679" s="375" t="s">
        <v>3332</v>
      </c>
      <c r="M679" s="376">
        <v>31882.415000000001</v>
      </c>
      <c r="N679" s="376">
        <v>0</v>
      </c>
      <c r="O679" s="376">
        <v>0</v>
      </c>
      <c r="P679" s="376">
        <v>31882.415000000001</v>
      </c>
      <c r="Q679" s="376">
        <v>0</v>
      </c>
      <c r="R679" s="376">
        <v>0</v>
      </c>
      <c r="S679" s="376">
        <v>0</v>
      </c>
      <c r="T679" s="376">
        <v>0</v>
      </c>
      <c r="U679" s="376">
        <v>0</v>
      </c>
      <c r="V679" s="376">
        <v>0</v>
      </c>
      <c r="W679" s="376">
        <v>0</v>
      </c>
      <c r="X679" s="376">
        <v>0</v>
      </c>
      <c r="Y679" s="376">
        <v>31882.415000000001</v>
      </c>
      <c r="Z679" s="376">
        <v>31762.134999999998</v>
      </c>
      <c r="AA679" s="377">
        <v>1</v>
      </c>
      <c r="AB679" s="378">
        <v>0</v>
      </c>
      <c r="AC679" s="378">
        <v>0</v>
      </c>
      <c r="AD679" s="378">
        <v>31762.134999999998</v>
      </c>
      <c r="AE679" s="378">
        <v>0</v>
      </c>
      <c r="AF679" s="376">
        <v>0</v>
      </c>
      <c r="AG679" s="376">
        <v>0</v>
      </c>
      <c r="AH679" s="376"/>
      <c r="AI679" s="376">
        <v>0</v>
      </c>
      <c r="AJ679" s="376">
        <v>0</v>
      </c>
      <c r="AK679" s="376">
        <v>0</v>
      </c>
      <c r="AL679" s="381" t="s">
        <v>5403</v>
      </c>
    </row>
    <row r="680" spans="2:38">
      <c r="B680" s="374" t="s">
        <v>4356</v>
      </c>
      <c r="C680" s="375" t="s">
        <v>4357</v>
      </c>
      <c r="D680" s="375" t="s">
        <v>4927</v>
      </c>
      <c r="E680" s="375" t="s">
        <v>4475</v>
      </c>
      <c r="F680" s="375" t="s">
        <v>5404</v>
      </c>
      <c r="G680" s="375" t="s">
        <v>425</v>
      </c>
      <c r="H680" s="375" t="s">
        <v>3465</v>
      </c>
      <c r="I680" s="375" t="s">
        <v>3330</v>
      </c>
      <c r="J680" s="375" t="s">
        <v>4362</v>
      </c>
      <c r="K680" s="375" t="s">
        <v>4363</v>
      </c>
      <c r="L680" s="375" t="s">
        <v>3332</v>
      </c>
      <c r="M680" s="376">
        <v>11020.184999999999</v>
      </c>
      <c r="N680" s="376">
        <v>0</v>
      </c>
      <c r="O680" s="376">
        <v>0</v>
      </c>
      <c r="P680" s="376">
        <v>11020.184999999999</v>
      </c>
      <c r="Q680" s="376">
        <v>0</v>
      </c>
      <c r="R680" s="376">
        <v>0</v>
      </c>
      <c r="S680" s="376">
        <v>0</v>
      </c>
      <c r="T680" s="376">
        <v>0</v>
      </c>
      <c r="U680" s="376">
        <v>0</v>
      </c>
      <c r="V680" s="376">
        <v>0</v>
      </c>
      <c r="W680" s="376">
        <v>0</v>
      </c>
      <c r="X680" s="376">
        <v>0</v>
      </c>
      <c r="Y680" s="376">
        <v>11020.184999999999</v>
      </c>
      <c r="Z680" s="376">
        <v>11270.434999999999</v>
      </c>
      <c r="AA680" s="377">
        <v>1</v>
      </c>
      <c r="AB680" s="378">
        <v>0</v>
      </c>
      <c r="AC680" s="378">
        <v>0</v>
      </c>
      <c r="AD680" s="378">
        <v>11270.434999999999</v>
      </c>
      <c r="AE680" s="378">
        <v>0</v>
      </c>
      <c r="AF680" s="376">
        <v>0</v>
      </c>
      <c r="AG680" s="376">
        <v>0</v>
      </c>
      <c r="AH680" s="376"/>
      <c r="AI680" s="376">
        <v>0</v>
      </c>
      <c r="AJ680" s="376">
        <v>0</v>
      </c>
      <c r="AK680" s="376">
        <v>0</v>
      </c>
      <c r="AL680" s="381" t="s">
        <v>5405</v>
      </c>
    </row>
    <row r="681" spans="2:38">
      <c r="B681" s="374" t="s">
        <v>4356</v>
      </c>
      <c r="C681" s="375" t="s">
        <v>4357</v>
      </c>
      <c r="D681" s="375" t="s">
        <v>4927</v>
      </c>
      <c r="E681" s="375" t="s">
        <v>4589</v>
      </c>
      <c r="F681" s="375" t="s">
        <v>5406</v>
      </c>
      <c r="G681" s="375" t="s">
        <v>425</v>
      </c>
      <c r="H681" s="375" t="s">
        <v>3465</v>
      </c>
      <c r="I681" s="375" t="s">
        <v>3330</v>
      </c>
      <c r="J681" s="375" t="s">
        <v>4362</v>
      </c>
      <c r="K681" s="375" t="s">
        <v>4363</v>
      </c>
      <c r="L681" s="375" t="s">
        <v>3332</v>
      </c>
      <c r="M681" s="376">
        <v>100789.57</v>
      </c>
      <c r="N681" s="376">
        <v>0</v>
      </c>
      <c r="O681" s="376">
        <v>0</v>
      </c>
      <c r="P681" s="376">
        <v>100789.57</v>
      </c>
      <c r="Q681" s="376">
        <v>0</v>
      </c>
      <c r="R681" s="376">
        <v>0</v>
      </c>
      <c r="S681" s="376">
        <v>0</v>
      </c>
      <c r="T681" s="376">
        <v>0</v>
      </c>
      <c r="U681" s="376">
        <v>0</v>
      </c>
      <c r="V681" s="376">
        <v>0</v>
      </c>
      <c r="W681" s="376">
        <v>0</v>
      </c>
      <c r="X681" s="376">
        <v>0</v>
      </c>
      <c r="Y681" s="376">
        <v>100789.57</v>
      </c>
      <c r="Z681" s="376">
        <v>100409.33</v>
      </c>
      <c r="AA681" s="377">
        <v>1</v>
      </c>
      <c r="AB681" s="378">
        <v>0</v>
      </c>
      <c r="AC681" s="378">
        <v>0</v>
      </c>
      <c r="AD681" s="378">
        <v>100409.33</v>
      </c>
      <c r="AE681" s="378">
        <v>0</v>
      </c>
      <c r="AF681" s="376">
        <v>0</v>
      </c>
      <c r="AG681" s="376">
        <v>0</v>
      </c>
      <c r="AH681" s="376"/>
      <c r="AI681" s="376">
        <v>0</v>
      </c>
      <c r="AJ681" s="376">
        <v>0</v>
      </c>
      <c r="AK681" s="376">
        <v>0</v>
      </c>
      <c r="AL681" s="381" t="s">
        <v>5407</v>
      </c>
    </row>
    <row r="682" spans="2:38">
      <c r="B682" s="374" t="s">
        <v>4356</v>
      </c>
      <c r="C682" s="375" t="s">
        <v>4357</v>
      </c>
      <c r="D682" s="375" t="s">
        <v>4927</v>
      </c>
      <c r="E682" s="375" t="s">
        <v>4771</v>
      </c>
      <c r="F682" s="375" t="s">
        <v>5408</v>
      </c>
      <c r="G682" s="375" t="s">
        <v>425</v>
      </c>
      <c r="H682" s="375" t="s">
        <v>3465</v>
      </c>
      <c r="I682" s="375" t="s">
        <v>3330</v>
      </c>
      <c r="J682" s="375" t="s">
        <v>4362</v>
      </c>
      <c r="K682" s="375" t="s">
        <v>4363</v>
      </c>
      <c r="L682" s="375" t="s">
        <v>3332</v>
      </c>
      <c r="M682" s="376">
        <v>78519.48</v>
      </c>
      <c r="N682" s="376">
        <v>0</v>
      </c>
      <c r="O682" s="376">
        <v>0</v>
      </c>
      <c r="P682" s="376">
        <v>78519.48</v>
      </c>
      <c r="Q682" s="376">
        <v>0</v>
      </c>
      <c r="R682" s="376">
        <v>0</v>
      </c>
      <c r="S682" s="376">
        <v>0</v>
      </c>
      <c r="T682" s="376">
        <v>0</v>
      </c>
      <c r="U682" s="376">
        <v>0</v>
      </c>
      <c r="V682" s="376">
        <v>0</v>
      </c>
      <c r="W682" s="376">
        <v>0</v>
      </c>
      <c r="X682" s="376">
        <v>0</v>
      </c>
      <c r="Y682" s="376">
        <v>78519.48</v>
      </c>
      <c r="Z682" s="376">
        <v>79917.63</v>
      </c>
      <c r="AA682" s="377">
        <v>1</v>
      </c>
      <c r="AB682" s="378">
        <v>0</v>
      </c>
      <c r="AC682" s="378">
        <v>0</v>
      </c>
      <c r="AD682" s="378">
        <v>79917.63</v>
      </c>
      <c r="AE682" s="378">
        <v>0</v>
      </c>
      <c r="AF682" s="376">
        <v>0</v>
      </c>
      <c r="AG682" s="376">
        <v>0</v>
      </c>
      <c r="AH682" s="376"/>
      <c r="AI682" s="376">
        <v>0</v>
      </c>
      <c r="AJ682" s="376">
        <v>0</v>
      </c>
      <c r="AK682" s="376">
        <v>0</v>
      </c>
      <c r="AL682" s="381" t="s">
        <v>5409</v>
      </c>
    </row>
    <row r="683" spans="2:38">
      <c r="B683" s="374" t="s">
        <v>4356</v>
      </c>
      <c r="C683" s="375" t="s">
        <v>4357</v>
      </c>
      <c r="D683" s="375" t="s">
        <v>4927</v>
      </c>
      <c r="E683" s="375" t="s">
        <v>4532</v>
      </c>
      <c r="F683" s="375" t="s">
        <v>5410</v>
      </c>
      <c r="G683" s="375" t="s">
        <v>425</v>
      </c>
      <c r="H683" s="375" t="s">
        <v>3465</v>
      </c>
      <c r="I683" s="375" t="s">
        <v>3330</v>
      </c>
      <c r="J683" s="375" t="s">
        <v>4362</v>
      </c>
      <c r="K683" s="375" t="s">
        <v>4363</v>
      </c>
      <c r="L683" s="375" t="s">
        <v>3332</v>
      </c>
      <c r="M683" s="376">
        <v>3547.1624999999999</v>
      </c>
      <c r="N683" s="376">
        <v>0</v>
      </c>
      <c r="O683" s="376">
        <v>0</v>
      </c>
      <c r="P683" s="376">
        <v>3547.1624999999999</v>
      </c>
      <c r="Q683" s="376">
        <v>0</v>
      </c>
      <c r="R683" s="376">
        <v>0</v>
      </c>
      <c r="S683" s="376">
        <v>0</v>
      </c>
      <c r="T683" s="376">
        <v>0</v>
      </c>
      <c r="U683" s="376">
        <v>0</v>
      </c>
      <c r="V683" s="376">
        <v>0</v>
      </c>
      <c r="W683" s="376">
        <v>0</v>
      </c>
      <c r="X683" s="376">
        <v>0</v>
      </c>
      <c r="Y683" s="376">
        <v>3547.1624999999999</v>
      </c>
      <c r="Z683" s="376">
        <v>3586.0475000000001</v>
      </c>
      <c r="AA683" s="377">
        <v>1</v>
      </c>
      <c r="AB683" s="378">
        <v>0</v>
      </c>
      <c r="AC683" s="378">
        <v>0</v>
      </c>
      <c r="AD683" s="378">
        <v>3586.0475000000001</v>
      </c>
      <c r="AE683" s="378">
        <v>0</v>
      </c>
      <c r="AF683" s="376">
        <v>0</v>
      </c>
      <c r="AG683" s="376">
        <v>0</v>
      </c>
      <c r="AH683" s="376"/>
      <c r="AI683" s="376">
        <v>0</v>
      </c>
      <c r="AJ683" s="376">
        <v>0</v>
      </c>
      <c r="AK683" s="376">
        <v>0</v>
      </c>
      <c r="AL683" s="381" t="s">
        <v>5411</v>
      </c>
    </row>
    <row r="684" spans="2:38">
      <c r="B684" s="374" t="s">
        <v>4356</v>
      </c>
      <c r="C684" s="375" t="s">
        <v>4357</v>
      </c>
      <c r="D684" s="375" t="s">
        <v>4927</v>
      </c>
      <c r="E684" s="375" t="s">
        <v>4771</v>
      </c>
      <c r="F684" s="375" t="s">
        <v>5412</v>
      </c>
      <c r="G684" s="375" t="s">
        <v>425</v>
      </c>
      <c r="H684" s="375" t="s">
        <v>3465</v>
      </c>
      <c r="I684" s="375" t="s">
        <v>3330</v>
      </c>
      <c r="J684" s="375" t="s">
        <v>4362</v>
      </c>
      <c r="K684" s="375" t="s">
        <v>4363</v>
      </c>
      <c r="L684" s="375" t="s">
        <v>3332</v>
      </c>
      <c r="M684" s="376">
        <v>7046.62</v>
      </c>
      <c r="N684" s="376">
        <v>0</v>
      </c>
      <c r="O684" s="376">
        <v>0</v>
      </c>
      <c r="P684" s="376">
        <v>7046.62</v>
      </c>
      <c r="Q684" s="376">
        <v>0</v>
      </c>
      <c r="R684" s="376">
        <v>0</v>
      </c>
      <c r="S684" s="376">
        <v>0</v>
      </c>
      <c r="T684" s="376">
        <v>0</v>
      </c>
      <c r="U684" s="376">
        <v>0</v>
      </c>
      <c r="V684" s="376">
        <v>0</v>
      </c>
      <c r="W684" s="376">
        <v>0</v>
      </c>
      <c r="X684" s="376">
        <v>0</v>
      </c>
      <c r="Y684" s="376">
        <v>7046.62</v>
      </c>
      <c r="Z684" s="376">
        <v>7172.0950000000003</v>
      </c>
      <c r="AA684" s="377">
        <v>1</v>
      </c>
      <c r="AB684" s="378">
        <v>0</v>
      </c>
      <c r="AC684" s="378">
        <v>0</v>
      </c>
      <c r="AD684" s="378">
        <v>7172.0950000000003</v>
      </c>
      <c r="AE684" s="378">
        <v>0</v>
      </c>
      <c r="AF684" s="376">
        <v>0</v>
      </c>
      <c r="AG684" s="376">
        <v>0</v>
      </c>
      <c r="AH684" s="376"/>
      <c r="AI684" s="376">
        <v>0</v>
      </c>
      <c r="AJ684" s="376">
        <v>0</v>
      </c>
      <c r="AK684" s="376">
        <v>0</v>
      </c>
      <c r="AL684" s="381" t="s">
        <v>5413</v>
      </c>
    </row>
    <row r="685" spans="2:38">
      <c r="B685" s="374" t="s">
        <v>4356</v>
      </c>
      <c r="C685" s="375" t="s">
        <v>4357</v>
      </c>
      <c r="D685" s="375" t="s">
        <v>4927</v>
      </c>
      <c r="E685" s="375" t="s">
        <v>4771</v>
      </c>
      <c r="F685" s="375" t="s">
        <v>5414</v>
      </c>
      <c r="G685" s="375" t="s">
        <v>425</v>
      </c>
      <c r="H685" s="375" t="s">
        <v>3465</v>
      </c>
      <c r="I685" s="375" t="s">
        <v>3330</v>
      </c>
      <c r="J685" s="375" t="s">
        <v>4362</v>
      </c>
      <c r="K685" s="375" t="s">
        <v>4363</v>
      </c>
      <c r="L685" s="375" t="s">
        <v>3332</v>
      </c>
      <c r="M685" s="376">
        <v>13086.58</v>
      </c>
      <c r="N685" s="376">
        <v>0</v>
      </c>
      <c r="O685" s="376">
        <v>0</v>
      </c>
      <c r="P685" s="376">
        <v>13086.58</v>
      </c>
      <c r="Q685" s="376">
        <v>0</v>
      </c>
      <c r="R685" s="376">
        <v>0</v>
      </c>
      <c r="S685" s="376">
        <v>0</v>
      </c>
      <c r="T685" s="376">
        <v>0</v>
      </c>
      <c r="U685" s="376">
        <v>0</v>
      </c>
      <c r="V685" s="376">
        <v>0</v>
      </c>
      <c r="W685" s="376">
        <v>0</v>
      </c>
      <c r="X685" s="376">
        <v>0</v>
      </c>
      <c r="Y685" s="376">
        <v>13086.58</v>
      </c>
      <c r="Z685" s="376">
        <v>13319.605</v>
      </c>
      <c r="AA685" s="377">
        <v>1</v>
      </c>
      <c r="AB685" s="378">
        <v>0</v>
      </c>
      <c r="AC685" s="378">
        <v>0</v>
      </c>
      <c r="AD685" s="378">
        <v>13319.605</v>
      </c>
      <c r="AE685" s="378">
        <v>0</v>
      </c>
      <c r="AF685" s="376">
        <v>0</v>
      </c>
      <c r="AG685" s="376">
        <v>0</v>
      </c>
      <c r="AH685" s="376"/>
      <c r="AI685" s="376">
        <v>0</v>
      </c>
      <c r="AJ685" s="376">
        <v>0</v>
      </c>
      <c r="AK685" s="376">
        <v>0</v>
      </c>
      <c r="AL685" s="381" t="s">
        <v>5415</v>
      </c>
    </row>
    <row r="686" spans="2:38">
      <c r="B686" s="374" t="s">
        <v>4356</v>
      </c>
      <c r="C686" s="375" t="s">
        <v>4357</v>
      </c>
      <c r="D686" s="375" t="s">
        <v>4927</v>
      </c>
      <c r="E686" s="375" t="s">
        <v>4771</v>
      </c>
      <c r="F686" s="375" t="s">
        <v>5416</v>
      </c>
      <c r="G686" s="375" t="s">
        <v>425</v>
      </c>
      <c r="H686" s="375" t="s">
        <v>3465</v>
      </c>
      <c r="I686" s="375" t="s">
        <v>3330</v>
      </c>
      <c r="J686" s="375" t="s">
        <v>4362</v>
      </c>
      <c r="K686" s="375" t="s">
        <v>4363</v>
      </c>
      <c r="L686" s="375" t="s">
        <v>3332</v>
      </c>
      <c r="M686" s="376">
        <v>77512.820000000007</v>
      </c>
      <c r="N686" s="376">
        <v>0</v>
      </c>
      <c r="O686" s="376">
        <v>0</v>
      </c>
      <c r="P686" s="376">
        <v>77512.820000000007</v>
      </c>
      <c r="Q686" s="376">
        <v>0</v>
      </c>
      <c r="R686" s="376">
        <v>0</v>
      </c>
      <c r="S686" s="376">
        <v>0</v>
      </c>
      <c r="T686" s="376">
        <v>0</v>
      </c>
      <c r="U686" s="376">
        <v>0</v>
      </c>
      <c r="V686" s="376">
        <v>0</v>
      </c>
      <c r="W686" s="376">
        <v>0</v>
      </c>
      <c r="X686" s="376">
        <v>0</v>
      </c>
      <c r="Y686" s="376">
        <v>77512.820000000007</v>
      </c>
      <c r="Z686" s="376">
        <v>78893.044999999998</v>
      </c>
      <c r="AA686" s="377">
        <v>1</v>
      </c>
      <c r="AB686" s="378">
        <v>0</v>
      </c>
      <c r="AC686" s="378">
        <v>0</v>
      </c>
      <c r="AD686" s="378">
        <v>78893.044999999998</v>
      </c>
      <c r="AE686" s="378">
        <v>0</v>
      </c>
      <c r="AF686" s="376">
        <v>0</v>
      </c>
      <c r="AG686" s="376">
        <v>0</v>
      </c>
      <c r="AH686" s="376"/>
      <c r="AI686" s="376">
        <v>0</v>
      </c>
      <c r="AJ686" s="376">
        <v>0</v>
      </c>
      <c r="AK686" s="376">
        <v>0</v>
      </c>
      <c r="AL686" s="381" t="s">
        <v>5417</v>
      </c>
    </row>
    <row r="687" spans="2:38">
      <c r="B687" s="374" t="s">
        <v>4356</v>
      </c>
      <c r="C687" s="375" t="s">
        <v>4357</v>
      </c>
      <c r="D687" s="375" t="s">
        <v>4927</v>
      </c>
      <c r="E687" s="375" t="s">
        <v>4771</v>
      </c>
      <c r="F687" s="375" t="s">
        <v>5418</v>
      </c>
      <c r="G687" s="375" t="s">
        <v>425</v>
      </c>
      <c r="H687" s="375" t="s">
        <v>3465</v>
      </c>
      <c r="I687" s="375" t="s">
        <v>3330</v>
      </c>
      <c r="J687" s="375" t="s">
        <v>4362</v>
      </c>
      <c r="K687" s="375" t="s">
        <v>4363</v>
      </c>
      <c r="L687" s="375" t="s">
        <v>3332</v>
      </c>
      <c r="M687" s="376">
        <v>14093.24</v>
      </c>
      <c r="N687" s="376">
        <v>0</v>
      </c>
      <c r="O687" s="376">
        <v>0</v>
      </c>
      <c r="P687" s="376">
        <v>14093.24</v>
      </c>
      <c r="Q687" s="376">
        <v>0</v>
      </c>
      <c r="R687" s="376">
        <v>0</v>
      </c>
      <c r="S687" s="376">
        <v>0</v>
      </c>
      <c r="T687" s="376">
        <v>0</v>
      </c>
      <c r="U687" s="376">
        <v>0</v>
      </c>
      <c r="V687" s="376">
        <v>0</v>
      </c>
      <c r="W687" s="376">
        <v>0</v>
      </c>
      <c r="X687" s="376">
        <v>0</v>
      </c>
      <c r="Y687" s="376">
        <v>14093.24</v>
      </c>
      <c r="Z687" s="376">
        <v>14344.19</v>
      </c>
      <c r="AA687" s="377">
        <v>1</v>
      </c>
      <c r="AB687" s="378">
        <v>0</v>
      </c>
      <c r="AC687" s="378">
        <v>0</v>
      </c>
      <c r="AD687" s="378">
        <v>14344.19</v>
      </c>
      <c r="AE687" s="378">
        <v>0</v>
      </c>
      <c r="AF687" s="376">
        <v>0</v>
      </c>
      <c r="AG687" s="376">
        <v>0</v>
      </c>
      <c r="AH687" s="376"/>
      <c r="AI687" s="376">
        <v>0</v>
      </c>
      <c r="AJ687" s="376">
        <v>0</v>
      </c>
      <c r="AK687" s="376">
        <v>0</v>
      </c>
      <c r="AL687" s="381" t="s">
        <v>5419</v>
      </c>
    </row>
    <row r="688" spans="2:38">
      <c r="B688" s="374" t="s">
        <v>4356</v>
      </c>
      <c r="C688" s="375" t="s">
        <v>4357</v>
      </c>
      <c r="D688" s="375" t="s">
        <v>4927</v>
      </c>
      <c r="E688" s="375" t="s">
        <v>4589</v>
      </c>
      <c r="F688" s="375" t="s">
        <v>5420</v>
      </c>
      <c r="G688" s="375" t="s">
        <v>425</v>
      </c>
      <c r="H688" s="375" t="s">
        <v>3465</v>
      </c>
      <c r="I688" s="375" t="s">
        <v>3330</v>
      </c>
      <c r="J688" s="375" t="s">
        <v>4362</v>
      </c>
      <c r="K688" s="375" t="s">
        <v>4363</v>
      </c>
      <c r="L688" s="375" t="s">
        <v>3332</v>
      </c>
      <c r="M688" s="376">
        <v>100583.87699999999</v>
      </c>
      <c r="N688" s="376">
        <v>0</v>
      </c>
      <c r="O688" s="376">
        <v>0</v>
      </c>
      <c r="P688" s="376">
        <v>100583.87699999999</v>
      </c>
      <c r="Q688" s="376">
        <v>0</v>
      </c>
      <c r="R688" s="376">
        <v>0</v>
      </c>
      <c r="S688" s="376">
        <v>0</v>
      </c>
      <c r="T688" s="376">
        <v>0</v>
      </c>
      <c r="U688" s="376">
        <v>0</v>
      </c>
      <c r="V688" s="376">
        <v>0</v>
      </c>
      <c r="W688" s="376">
        <v>0</v>
      </c>
      <c r="X688" s="376">
        <v>0</v>
      </c>
      <c r="Y688" s="376">
        <v>100583.87699999999</v>
      </c>
      <c r="Z688" s="376">
        <v>100204.413</v>
      </c>
      <c r="AA688" s="377">
        <v>1</v>
      </c>
      <c r="AB688" s="378">
        <v>0</v>
      </c>
      <c r="AC688" s="378">
        <v>0</v>
      </c>
      <c r="AD688" s="378">
        <v>100204.413</v>
      </c>
      <c r="AE688" s="378">
        <v>0</v>
      </c>
      <c r="AF688" s="376">
        <v>0</v>
      </c>
      <c r="AG688" s="376">
        <v>0</v>
      </c>
      <c r="AH688" s="376"/>
      <c r="AI688" s="376">
        <v>0</v>
      </c>
      <c r="AJ688" s="376">
        <v>0</v>
      </c>
      <c r="AK688" s="376">
        <v>0</v>
      </c>
      <c r="AL688" s="381" t="s">
        <v>5421</v>
      </c>
    </row>
    <row r="689" spans="2:38">
      <c r="B689" s="374" t="s">
        <v>4356</v>
      </c>
      <c r="C689" s="375" t="s">
        <v>4357</v>
      </c>
      <c r="D689" s="375" t="s">
        <v>4927</v>
      </c>
      <c r="E689" s="375" t="s">
        <v>4589</v>
      </c>
      <c r="F689" s="375" t="s">
        <v>5422</v>
      </c>
      <c r="G689" s="375" t="s">
        <v>425</v>
      </c>
      <c r="H689" s="375" t="s">
        <v>3465</v>
      </c>
      <c r="I689" s="375" t="s">
        <v>3330</v>
      </c>
      <c r="J689" s="375" t="s">
        <v>4362</v>
      </c>
      <c r="K689" s="375" t="s">
        <v>4363</v>
      </c>
      <c r="L689" s="375" t="s">
        <v>3332</v>
      </c>
      <c r="M689" s="376">
        <v>29825.485000000001</v>
      </c>
      <c r="N689" s="376">
        <v>0</v>
      </c>
      <c r="O689" s="376">
        <v>0</v>
      </c>
      <c r="P689" s="376">
        <v>29825.485000000001</v>
      </c>
      <c r="Q689" s="376">
        <v>0</v>
      </c>
      <c r="R689" s="376">
        <v>0</v>
      </c>
      <c r="S689" s="376">
        <v>0</v>
      </c>
      <c r="T689" s="376">
        <v>0</v>
      </c>
      <c r="U689" s="376">
        <v>0</v>
      </c>
      <c r="V689" s="376">
        <v>0</v>
      </c>
      <c r="W689" s="376">
        <v>0</v>
      </c>
      <c r="X689" s="376">
        <v>0</v>
      </c>
      <c r="Y689" s="376">
        <v>29825.485000000001</v>
      </c>
      <c r="Z689" s="376">
        <v>29712.965</v>
      </c>
      <c r="AA689" s="377">
        <v>1</v>
      </c>
      <c r="AB689" s="378">
        <v>0</v>
      </c>
      <c r="AC689" s="378">
        <v>0</v>
      </c>
      <c r="AD689" s="378">
        <v>29712.965</v>
      </c>
      <c r="AE689" s="378">
        <v>0</v>
      </c>
      <c r="AF689" s="376">
        <v>0</v>
      </c>
      <c r="AG689" s="376">
        <v>0</v>
      </c>
      <c r="AH689" s="376"/>
      <c r="AI689" s="376">
        <v>0</v>
      </c>
      <c r="AJ689" s="376">
        <v>0</v>
      </c>
      <c r="AK689" s="376">
        <v>0</v>
      </c>
      <c r="AL689" s="381" t="s">
        <v>5423</v>
      </c>
    </row>
    <row r="690" spans="2:38">
      <c r="B690" s="374" t="s">
        <v>4356</v>
      </c>
      <c r="C690" s="375" t="s">
        <v>4357</v>
      </c>
      <c r="D690" s="375" t="s">
        <v>4927</v>
      </c>
      <c r="E690" s="375" t="s">
        <v>4589</v>
      </c>
      <c r="F690" s="375" t="s">
        <v>5424</v>
      </c>
      <c r="G690" s="375" t="s">
        <v>425</v>
      </c>
      <c r="H690" s="375" t="s">
        <v>3465</v>
      </c>
      <c r="I690" s="375" t="s">
        <v>3330</v>
      </c>
      <c r="J690" s="375" t="s">
        <v>4362</v>
      </c>
      <c r="K690" s="375" t="s">
        <v>4363</v>
      </c>
      <c r="L690" s="375" t="s">
        <v>3332</v>
      </c>
      <c r="M690" s="376">
        <v>108811.59699999999</v>
      </c>
      <c r="N690" s="376">
        <v>0</v>
      </c>
      <c r="O690" s="376">
        <v>0</v>
      </c>
      <c r="P690" s="376">
        <v>108811.59699999999</v>
      </c>
      <c r="Q690" s="376">
        <v>0</v>
      </c>
      <c r="R690" s="376">
        <v>0</v>
      </c>
      <c r="S690" s="376">
        <v>0</v>
      </c>
      <c r="T690" s="376">
        <v>0</v>
      </c>
      <c r="U690" s="376">
        <v>0</v>
      </c>
      <c r="V690" s="376">
        <v>0</v>
      </c>
      <c r="W690" s="376">
        <v>0</v>
      </c>
      <c r="X690" s="376">
        <v>0</v>
      </c>
      <c r="Y690" s="376">
        <v>108811.59699999999</v>
      </c>
      <c r="Z690" s="376">
        <v>108401.09299999999</v>
      </c>
      <c r="AA690" s="377">
        <v>1</v>
      </c>
      <c r="AB690" s="378">
        <v>0</v>
      </c>
      <c r="AC690" s="378">
        <v>0</v>
      </c>
      <c r="AD690" s="378">
        <v>108401.09299999999</v>
      </c>
      <c r="AE690" s="378">
        <v>0</v>
      </c>
      <c r="AF690" s="376">
        <v>0</v>
      </c>
      <c r="AG690" s="376">
        <v>0</v>
      </c>
      <c r="AH690" s="376"/>
      <c r="AI690" s="376">
        <v>0</v>
      </c>
      <c r="AJ690" s="376">
        <v>0</v>
      </c>
      <c r="AK690" s="376">
        <v>0</v>
      </c>
      <c r="AL690" s="381" t="s">
        <v>5425</v>
      </c>
    </row>
    <row r="691" spans="2:38">
      <c r="B691" s="374" t="s">
        <v>4356</v>
      </c>
      <c r="C691" s="375" t="s">
        <v>4357</v>
      </c>
      <c r="D691" s="375" t="s">
        <v>4927</v>
      </c>
      <c r="E691" s="375" t="s">
        <v>4532</v>
      </c>
      <c r="F691" s="375" t="s">
        <v>5426</v>
      </c>
      <c r="G691" s="375" t="s">
        <v>425</v>
      </c>
      <c r="H691" s="375" t="s">
        <v>3465</v>
      </c>
      <c r="I691" s="375" t="s">
        <v>3330</v>
      </c>
      <c r="J691" s="375" t="s">
        <v>4362</v>
      </c>
      <c r="K691" s="375" t="s">
        <v>4363</v>
      </c>
      <c r="L691" s="375" t="s">
        <v>3332</v>
      </c>
      <c r="M691" s="376">
        <v>117563.1</v>
      </c>
      <c r="N691" s="376">
        <v>0</v>
      </c>
      <c r="O691" s="376">
        <v>0</v>
      </c>
      <c r="P691" s="376">
        <v>117563.1</v>
      </c>
      <c r="Q691" s="376">
        <v>0</v>
      </c>
      <c r="R691" s="376">
        <v>0</v>
      </c>
      <c r="S691" s="376">
        <v>0</v>
      </c>
      <c r="T691" s="376">
        <v>0</v>
      </c>
      <c r="U691" s="376">
        <v>0</v>
      </c>
      <c r="V691" s="376">
        <v>0</v>
      </c>
      <c r="W691" s="376">
        <v>0</v>
      </c>
      <c r="X691" s="376">
        <v>0</v>
      </c>
      <c r="Y691" s="376">
        <v>117563.1</v>
      </c>
      <c r="Z691" s="376">
        <v>118851.86</v>
      </c>
      <c r="AA691" s="377">
        <v>1</v>
      </c>
      <c r="AB691" s="378">
        <v>0</v>
      </c>
      <c r="AC691" s="378">
        <v>0</v>
      </c>
      <c r="AD691" s="378">
        <v>118851.86</v>
      </c>
      <c r="AE691" s="378">
        <v>0</v>
      </c>
      <c r="AF691" s="376">
        <v>0</v>
      </c>
      <c r="AG691" s="376">
        <v>0</v>
      </c>
      <c r="AH691" s="376"/>
      <c r="AI691" s="376">
        <v>0</v>
      </c>
      <c r="AJ691" s="376">
        <v>0</v>
      </c>
      <c r="AK691" s="376">
        <v>0</v>
      </c>
      <c r="AL691" s="381" t="s">
        <v>5427</v>
      </c>
    </row>
    <row r="692" spans="2:38">
      <c r="B692" s="374" t="s">
        <v>4356</v>
      </c>
      <c r="C692" s="375" t="s">
        <v>4357</v>
      </c>
      <c r="D692" s="375" t="s">
        <v>4927</v>
      </c>
      <c r="E692" s="375" t="s">
        <v>4589</v>
      </c>
      <c r="F692" s="375" t="s">
        <v>5428</v>
      </c>
      <c r="G692" s="375" t="s">
        <v>425</v>
      </c>
      <c r="H692" s="375" t="s">
        <v>3465</v>
      </c>
      <c r="I692" s="375" t="s">
        <v>3330</v>
      </c>
      <c r="J692" s="375" t="s">
        <v>4362</v>
      </c>
      <c r="K692" s="375" t="s">
        <v>4363</v>
      </c>
      <c r="L692" s="375" t="s">
        <v>3332</v>
      </c>
      <c r="M692" s="376">
        <v>19540.834999999999</v>
      </c>
      <c r="N692" s="376">
        <v>0</v>
      </c>
      <c r="O692" s="376">
        <v>0</v>
      </c>
      <c r="P692" s="376">
        <v>19540.834999999999</v>
      </c>
      <c r="Q692" s="376">
        <v>0</v>
      </c>
      <c r="R692" s="376">
        <v>0</v>
      </c>
      <c r="S692" s="376">
        <v>0</v>
      </c>
      <c r="T692" s="376">
        <v>0</v>
      </c>
      <c r="U692" s="376">
        <v>0</v>
      </c>
      <c r="V692" s="376">
        <v>0</v>
      </c>
      <c r="W692" s="376">
        <v>0</v>
      </c>
      <c r="X692" s="376">
        <v>0</v>
      </c>
      <c r="Y692" s="376">
        <v>19540.834999999999</v>
      </c>
      <c r="Z692" s="376">
        <v>19467.115000000002</v>
      </c>
      <c r="AA692" s="377">
        <v>1</v>
      </c>
      <c r="AB692" s="378">
        <v>0</v>
      </c>
      <c r="AC692" s="378">
        <v>0</v>
      </c>
      <c r="AD692" s="378">
        <v>19467.115000000002</v>
      </c>
      <c r="AE692" s="378">
        <v>0</v>
      </c>
      <c r="AF692" s="376">
        <v>0</v>
      </c>
      <c r="AG692" s="376">
        <v>0</v>
      </c>
      <c r="AH692" s="376"/>
      <c r="AI692" s="376">
        <v>0</v>
      </c>
      <c r="AJ692" s="376">
        <v>0</v>
      </c>
      <c r="AK692" s="376">
        <v>0</v>
      </c>
      <c r="AL692" s="381" t="s">
        <v>5429</v>
      </c>
    </row>
    <row r="693" spans="2:38">
      <c r="B693" s="374" t="s">
        <v>4356</v>
      </c>
      <c r="C693" s="375" t="s">
        <v>4357</v>
      </c>
      <c r="D693" s="375" t="s">
        <v>4927</v>
      </c>
      <c r="E693" s="375" t="s">
        <v>4771</v>
      </c>
      <c r="F693" s="375" t="s">
        <v>5430</v>
      </c>
      <c r="G693" s="375" t="s">
        <v>425</v>
      </c>
      <c r="H693" s="375" t="s">
        <v>3465</v>
      </c>
      <c r="I693" s="375" t="s">
        <v>3330</v>
      </c>
      <c r="J693" s="375" t="s">
        <v>4362</v>
      </c>
      <c r="K693" s="375" t="s">
        <v>4363</v>
      </c>
      <c r="L693" s="375" t="s">
        <v>3332</v>
      </c>
      <c r="M693" s="376">
        <v>108719.28</v>
      </c>
      <c r="N693" s="376">
        <v>0</v>
      </c>
      <c r="O693" s="376">
        <v>0</v>
      </c>
      <c r="P693" s="376">
        <v>108719.28</v>
      </c>
      <c r="Q693" s="376">
        <v>0</v>
      </c>
      <c r="R693" s="376">
        <v>0</v>
      </c>
      <c r="S693" s="376">
        <v>0</v>
      </c>
      <c r="T693" s="376">
        <v>0</v>
      </c>
      <c r="U693" s="376">
        <v>0</v>
      </c>
      <c r="V693" s="376">
        <v>0</v>
      </c>
      <c r="W693" s="376">
        <v>0</v>
      </c>
      <c r="X693" s="376">
        <v>0</v>
      </c>
      <c r="Y693" s="376">
        <v>108719.28</v>
      </c>
      <c r="Z693" s="376">
        <v>110655.18</v>
      </c>
      <c r="AA693" s="377">
        <v>1</v>
      </c>
      <c r="AB693" s="378">
        <v>0</v>
      </c>
      <c r="AC693" s="378">
        <v>0</v>
      </c>
      <c r="AD693" s="378">
        <v>110655.18</v>
      </c>
      <c r="AE693" s="378">
        <v>0</v>
      </c>
      <c r="AF693" s="376">
        <v>0</v>
      </c>
      <c r="AG693" s="376">
        <v>0</v>
      </c>
      <c r="AH693" s="376"/>
      <c r="AI693" s="376">
        <v>0</v>
      </c>
      <c r="AJ693" s="376">
        <v>0</v>
      </c>
      <c r="AK693" s="376">
        <v>0</v>
      </c>
      <c r="AL693" s="381" t="s">
        <v>5431</v>
      </c>
    </row>
    <row r="694" spans="2:38">
      <c r="B694" s="374" t="s">
        <v>4356</v>
      </c>
      <c r="C694" s="375" t="s">
        <v>4357</v>
      </c>
      <c r="D694" s="375" t="s">
        <v>4927</v>
      </c>
      <c r="E694" s="375" t="s">
        <v>4771</v>
      </c>
      <c r="F694" s="375" t="s">
        <v>5432</v>
      </c>
      <c r="G694" s="375" t="s">
        <v>425</v>
      </c>
      <c r="H694" s="375" t="s">
        <v>3465</v>
      </c>
      <c r="I694" s="375" t="s">
        <v>3330</v>
      </c>
      <c r="J694" s="375" t="s">
        <v>4362</v>
      </c>
      <c r="K694" s="375" t="s">
        <v>4363</v>
      </c>
      <c r="L694" s="375" t="s">
        <v>3332</v>
      </c>
      <c r="M694" s="376">
        <v>112745.92</v>
      </c>
      <c r="N694" s="376">
        <v>0</v>
      </c>
      <c r="O694" s="376">
        <v>0</v>
      </c>
      <c r="P694" s="376">
        <v>112745.92</v>
      </c>
      <c r="Q694" s="376">
        <v>0</v>
      </c>
      <c r="R694" s="376">
        <v>0</v>
      </c>
      <c r="S694" s="376">
        <v>0</v>
      </c>
      <c r="T694" s="376">
        <v>0</v>
      </c>
      <c r="U694" s="376">
        <v>0</v>
      </c>
      <c r="V694" s="376">
        <v>0</v>
      </c>
      <c r="W694" s="376">
        <v>0</v>
      </c>
      <c r="X694" s="376">
        <v>0</v>
      </c>
      <c r="Y694" s="376">
        <v>112745.92</v>
      </c>
      <c r="Z694" s="376">
        <v>114753.52</v>
      </c>
      <c r="AA694" s="377">
        <v>1</v>
      </c>
      <c r="AB694" s="378">
        <v>0</v>
      </c>
      <c r="AC694" s="378">
        <v>0</v>
      </c>
      <c r="AD694" s="378">
        <v>114753.52</v>
      </c>
      <c r="AE694" s="378">
        <v>0</v>
      </c>
      <c r="AF694" s="376">
        <v>0</v>
      </c>
      <c r="AG694" s="376">
        <v>0</v>
      </c>
      <c r="AH694" s="376"/>
      <c r="AI694" s="376">
        <v>0</v>
      </c>
      <c r="AJ694" s="376">
        <v>0</v>
      </c>
      <c r="AK694" s="376">
        <v>0</v>
      </c>
      <c r="AL694" s="381" t="s">
        <v>5433</v>
      </c>
    </row>
    <row r="695" spans="2:38">
      <c r="B695" s="374" t="s">
        <v>4356</v>
      </c>
      <c r="C695" s="375" t="s">
        <v>4357</v>
      </c>
      <c r="D695" s="375" t="s">
        <v>4927</v>
      </c>
      <c r="E695" s="375" t="s">
        <v>4771</v>
      </c>
      <c r="F695" s="375" t="s">
        <v>5434</v>
      </c>
      <c r="G695" s="375" t="s">
        <v>425</v>
      </c>
      <c r="H695" s="375" t="s">
        <v>3465</v>
      </c>
      <c r="I695" s="375" t="s">
        <v>3330</v>
      </c>
      <c r="J695" s="375" t="s">
        <v>4362</v>
      </c>
      <c r="K695" s="375" t="s">
        <v>4363</v>
      </c>
      <c r="L695" s="375" t="s">
        <v>3332</v>
      </c>
      <c r="M695" s="376">
        <v>15099.9</v>
      </c>
      <c r="N695" s="376">
        <v>0</v>
      </c>
      <c r="O695" s="376">
        <v>0</v>
      </c>
      <c r="P695" s="376">
        <v>15099.9</v>
      </c>
      <c r="Q695" s="376">
        <v>0</v>
      </c>
      <c r="R695" s="376">
        <v>0</v>
      </c>
      <c r="S695" s="376">
        <v>0</v>
      </c>
      <c r="T695" s="376">
        <v>0</v>
      </c>
      <c r="U695" s="376">
        <v>0</v>
      </c>
      <c r="V695" s="376">
        <v>0</v>
      </c>
      <c r="W695" s="376">
        <v>0</v>
      </c>
      <c r="X695" s="376">
        <v>0</v>
      </c>
      <c r="Y695" s="376">
        <v>15099.9</v>
      </c>
      <c r="Z695" s="376">
        <v>15368.775</v>
      </c>
      <c r="AA695" s="377">
        <v>1</v>
      </c>
      <c r="AB695" s="378">
        <v>0</v>
      </c>
      <c r="AC695" s="378">
        <v>0</v>
      </c>
      <c r="AD695" s="378">
        <v>15368.775</v>
      </c>
      <c r="AE695" s="378">
        <v>0</v>
      </c>
      <c r="AF695" s="376">
        <v>0</v>
      </c>
      <c r="AG695" s="376">
        <v>0</v>
      </c>
      <c r="AH695" s="376"/>
      <c r="AI695" s="376">
        <v>0</v>
      </c>
      <c r="AJ695" s="376">
        <v>0</v>
      </c>
      <c r="AK695" s="376">
        <v>0</v>
      </c>
      <c r="AL695" s="381" t="s">
        <v>5435</v>
      </c>
    </row>
    <row r="696" spans="2:38">
      <c r="B696" s="374" t="s">
        <v>4356</v>
      </c>
      <c r="C696" s="375" t="s">
        <v>4357</v>
      </c>
      <c r="D696" s="375" t="s">
        <v>4927</v>
      </c>
      <c r="E696" s="375" t="s">
        <v>4771</v>
      </c>
      <c r="F696" s="375" t="s">
        <v>5436</v>
      </c>
      <c r="G696" s="375" t="s">
        <v>425</v>
      </c>
      <c r="H696" s="375" t="s">
        <v>3465</v>
      </c>
      <c r="I696" s="375" t="s">
        <v>3330</v>
      </c>
      <c r="J696" s="375" t="s">
        <v>4362</v>
      </c>
      <c r="K696" s="375" t="s">
        <v>4363</v>
      </c>
      <c r="L696" s="375" t="s">
        <v>3332</v>
      </c>
      <c r="M696" s="376">
        <v>103685.98</v>
      </c>
      <c r="N696" s="376">
        <v>0</v>
      </c>
      <c r="O696" s="376">
        <v>0</v>
      </c>
      <c r="P696" s="376">
        <v>103685.98</v>
      </c>
      <c r="Q696" s="376">
        <v>0</v>
      </c>
      <c r="R696" s="376">
        <v>0</v>
      </c>
      <c r="S696" s="376">
        <v>0</v>
      </c>
      <c r="T696" s="376">
        <v>0</v>
      </c>
      <c r="U696" s="376">
        <v>0</v>
      </c>
      <c r="V696" s="376">
        <v>0</v>
      </c>
      <c r="W696" s="376">
        <v>0</v>
      </c>
      <c r="X696" s="376">
        <v>0</v>
      </c>
      <c r="Y696" s="376">
        <v>103685.98</v>
      </c>
      <c r="Z696" s="376">
        <v>105532.255</v>
      </c>
      <c r="AA696" s="377">
        <v>1</v>
      </c>
      <c r="AB696" s="378">
        <v>0</v>
      </c>
      <c r="AC696" s="378">
        <v>0</v>
      </c>
      <c r="AD696" s="378">
        <v>105532.255</v>
      </c>
      <c r="AE696" s="378">
        <v>0</v>
      </c>
      <c r="AF696" s="376">
        <v>0</v>
      </c>
      <c r="AG696" s="376">
        <v>0</v>
      </c>
      <c r="AH696" s="376"/>
      <c r="AI696" s="376">
        <v>0</v>
      </c>
      <c r="AJ696" s="376">
        <v>0</v>
      </c>
      <c r="AK696" s="376">
        <v>0</v>
      </c>
      <c r="AL696" s="381" t="s">
        <v>5437</v>
      </c>
    </row>
    <row r="697" spans="2:38">
      <c r="B697" s="374" t="s">
        <v>4356</v>
      </c>
      <c r="C697" s="375" t="s">
        <v>4357</v>
      </c>
      <c r="D697" s="375" t="s">
        <v>4927</v>
      </c>
      <c r="E697" s="375" t="s">
        <v>4771</v>
      </c>
      <c r="F697" s="375" t="s">
        <v>5438</v>
      </c>
      <c r="G697" s="375" t="s">
        <v>425</v>
      </c>
      <c r="H697" s="375" t="s">
        <v>3465</v>
      </c>
      <c r="I697" s="375" t="s">
        <v>3330</v>
      </c>
      <c r="J697" s="375" t="s">
        <v>4362</v>
      </c>
      <c r="K697" s="375" t="s">
        <v>4363</v>
      </c>
      <c r="L697" s="375" t="s">
        <v>3332</v>
      </c>
      <c r="M697" s="376">
        <v>98652.68</v>
      </c>
      <c r="N697" s="376">
        <v>0</v>
      </c>
      <c r="O697" s="376">
        <v>0</v>
      </c>
      <c r="P697" s="376">
        <v>98652.68</v>
      </c>
      <c r="Q697" s="376">
        <v>0</v>
      </c>
      <c r="R697" s="376">
        <v>0</v>
      </c>
      <c r="S697" s="376">
        <v>0</v>
      </c>
      <c r="T697" s="376">
        <v>0</v>
      </c>
      <c r="U697" s="376">
        <v>0</v>
      </c>
      <c r="V697" s="376">
        <v>0</v>
      </c>
      <c r="W697" s="376">
        <v>0</v>
      </c>
      <c r="X697" s="376">
        <v>0</v>
      </c>
      <c r="Y697" s="376">
        <v>98652.68</v>
      </c>
      <c r="Z697" s="376">
        <v>100409.33</v>
      </c>
      <c r="AA697" s="377">
        <v>1</v>
      </c>
      <c r="AB697" s="378">
        <v>0</v>
      </c>
      <c r="AC697" s="378">
        <v>0</v>
      </c>
      <c r="AD697" s="378">
        <v>100409.33</v>
      </c>
      <c r="AE697" s="378">
        <v>0</v>
      </c>
      <c r="AF697" s="376">
        <v>0</v>
      </c>
      <c r="AG697" s="376">
        <v>0</v>
      </c>
      <c r="AH697" s="376"/>
      <c r="AI697" s="376">
        <v>0</v>
      </c>
      <c r="AJ697" s="376">
        <v>0</v>
      </c>
      <c r="AK697" s="376">
        <v>0</v>
      </c>
      <c r="AL697" s="381" t="s">
        <v>5439</v>
      </c>
    </row>
    <row r="698" spans="2:38">
      <c r="B698" s="374" t="s">
        <v>4356</v>
      </c>
      <c r="C698" s="375" t="s">
        <v>4357</v>
      </c>
      <c r="D698" s="375" t="s">
        <v>4927</v>
      </c>
      <c r="E698" s="375" t="s">
        <v>4475</v>
      </c>
      <c r="F698" s="375" t="s">
        <v>5440</v>
      </c>
      <c r="G698" s="375" t="s">
        <v>425</v>
      </c>
      <c r="H698" s="375" t="s">
        <v>3465</v>
      </c>
      <c r="I698" s="375" t="s">
        <v>3330</v>
      </c>
      <c r="J698" s="375" t="s">
        <v>4362</v>
      </c>
      <c r="K698" s="375" t="s">
        <v>4363</v>
      </c>
      <c r="L698" s="375" t="s">
        <v>3332</v>
      </c>
      <c r="M698" s="376">
        <v>26047.71</v>
      </c>
      <c r="N698" s="376">
        <v>0</v>
      </c>
      <c r="O698" s="376">
        <v>0</v>
      </c>
      <c r="P698" s="376">
        <v>26047.71</v>
      </c>
      <c r="Q698" s="376">
        <v>0</v>
      </c>
      <c r="R698" s="376">
        <v>0</v>
      </c>
      <c r="S698" s="376">
        <v>0</v>
      </c>
      <c r="T698" s="376">
        <v>0</v>
      </c>
      <c r="U698" s="376">
        <v>0</v>
      </c>
      <c r="V698" s="376">
        <v>0</v>
      </c>
      <c r="W698" s="376">
        <v>0</v>
      </c>
      <c r="X698" s="376">
        <v>0</v>
      </c>
      <c r="Y698" s="376">
        <v>26047.71</v>
      </c>
      <c r="Z698" s="376">
        <v>26639.21</v>
      </c>
      <c r="AA698" s="377">
        <v>1</v>
      </c>
      <c r="AB698" s="378">
        <v>0</v>
      </c>
      <c r="AC698" s="378">
        <v>0</v>
      </c>
      <c r="AD698" s="378">
        <v>26639.21</v>
      </c>
      <c r="AE698" s="378">
        <v>0</v>
      </c>
      <c r="AF698" s="376">
        <v>0</v>
      </c>
      <c r="AG698" s="376">
        <v>0</v>
      </c>
      <c r="AH698" s="376"/>
      <c r="AI698" s="376">
        <v>0</v>
      </c>
      <c r="AJ698" s="376">
        <v>0</v>
      </c>
      <c r="AK698" s="376">
        <v>0</v>
      </c>
      <c r="AL698" s="381" t="s">
        <v>5441</v>
      </c>
    </row>
    <row r="699" spans="2:38">
      <c r="B699" s="374" t="s">
        <v>4356</v>
      </c>
      <c r="C699" s="375" t="s">
        <v>4357</v>
      </c>
      <c r="D699" s="375" t="s">
        <v>4927</v>
      </c>
      <c r="E699" s="375" t="s">
        <v>4532</v>
      </c>
      <c r="F699" s="375" t="s">
        <v>5442</v>
      </c>
      <c r="G699" s="375" t="s">
        <v>425</v>
      </c>
      <c r="H699" s="375" t="s">
        <v>3465</v>
      </c>
      <c r="I699" s="375" t="s">
        <v>3330</v>
      </c>
      <c r="J699" s="375" t="s">
        <v>4362</v>
      </c>
      <c r="K699" s="375" t="s">
        <v>4363</v>
      </c>
      <c r="L699" s="375" t="s">
        <v>3332</v>
      </c>
      <c r="M699" s="376">
        <v>3547.1624999999999</v>
      </c>
      <c r="N699" s="376">
        <v>0</v>
      </c>
      <c r="O699" s="376">
        <v>0</v>
      </c>
      <c r="P699" s="376">
        <v>3547.1624999999999</v>
      </c>
      <c r="Q699" s="376">
        <v>0</v>
      </c>
      <c r="R699" s="376">
        <v>0</v>
      </c>
      <c r="S699" s="376">
        <v>0</v>
      </c>
      <c r="T699" s="376">
        <v>0</v>
      </c>
      <c r="U699" s="376">
        <v>0</v>
      </c>
      <c r="V699" s="376">
        <v>0</v>
      </c>
      <c r="W699" s="376">
        <v>0</v>
      </c>
      <c r="X699" s="376">
        <v>0</v>
      </c>
      <c r="Y699" s="376">
        <v>3547.1624999999999</v>
      </c>
      <c r="Z699" s="376">
        <v>3586.0475000000001</v>
      </c>
      <c r="AA699" s="377">
        <v>1</v>
      </c>
      <c r="AB699" s="378">
        <v>0</v>
      </c>
      <c r="AC699" s="378">
        <v>0</v>
      </c>
      <c r="AD699" s="378">
        <v>3586.0475000000001</v>
      </c>
      <c r="AE699" s="378">
        <v>0</v>
      </c>
      <c r="AF699" s="376">
        <v>0</v>
      </c>
      <c r="AG699" s="376">
        <v>0</v>
      </c>
      <c r="AH699" s="376"/>
      <c r="AI699" s="376">
        <v>0</v>
      </c>
      <c r="AJ699" s="376">
        <v>0</v>
      </c>
      <c r="AK699" s="376">
        <v>0</v>
      </c>
      <c r="AL699" s="381" t="s">
        <v>5443</v>
      </c>
    </row>
    <row r="700" spans="2:38">
      <c r="B700" s="374" t="s">
        <v>4356</v>
      </c>
      <c r="C700" s="375" t="s">
        <v>4357</v>
      </c>
      <c r="D700" s="375" t="s">
        <v>4927</v>
      </c>
      <c r="E700" s="375" t="s">
        <v>4771</v>
      </c>
      <c r="F700" s="375" t="s">
        <v>5444</v>
      </c>
      <c r="G700" s="375" t="s">
        <v>425</v>
      </c>
      <c r="H700" s="375" t="s">
        <v>3465</v>
      </c>
      <c r="I700" s="375" t="s">
        <v>3330</v>
      </c>
      <c r="J700" s="375" t="s">
        <v>4362</v>
      </c>
      <c r="K700" s="375" t="s">
        <v>4363</v>
      </c>
      <c r="L700" s="375" t="s">
        <v>3332</v>
      </c>
      <c r="M700" s="376">
        <v>17717.216</v>
      </c>
      <c r="N700" s="376">
        <v>0</v>
      </c>
      <c r="O700" s="376">
        <v>0</v>
      </c>
      <c r="P700" s="376">
        <v>17717.216</v>
      </c>
      <c r="Q700" s="376">
        <v>0</v>
      </c>
      <c r="R700" s="376">
        <v>0</v>
      </c>
      <c r="S700" s="376">
        <v>0</v>
      </c>
      <c r="T700" s="376">
        <v>0</v>
      </c>
      <c r="U700" s="376">
        <v>0</v>
      </c>
      <c r="V700" s="376">
        <v>0</v>
      </c>
      <c r="W700" s="376">
        <v>0</v>
      </c>
      <c r="X700" s="376">
        <v>0</v>
      </c>
      <c r="Y700" s="376">
        <v>17717.216</v>
      </c>
      <c r="Z700" s="376">
        <v>18032.696</v>
      </c>
      <c r="AA700" s="377">
        <v>1</v>
      </c>
      <c r="AB700" s="378">
        <v>0</v>
      </c>
      <c r="AC700" s="378">
        <v>0</v>
      </c>
      <c r="AD700" s="378">
        <v>18032.696</v>
      </c>
      <c r="AE700" s="378">
        <v>0</v>
      </c>
      <c r="AF700" s="376">
        <v>0</v>
      </c>
      <c r="AG700" s="376">
        <v>0</v>
      </c>
      <c r="AH700" s="376"/>
      <c r="AI700" s="376">
        <v>0</v>
      </c>
      <c r="AJ700" s="376">
        <v>0</v>
      </c>
      <c r="AK700" s="376">
        <v>0</v>
      </c>
      <c r="AL700" s="381" t="s">
        <v>5445</v>
      </c>
    </row>
    <row r="701" spans="2:38">
      <c r="B701" s="374" t="s">
        <v>4356</v>
      </c>
      <c r="C701" s="375" t="s">
        <v>4357</v>
      </c>
      <c r="D701" s="375" t="s">
        <v>4927</v>
      </c>
      <c r="E701" s="375" t="s">
        <v>4771</v>
      </c>
      <c r="F701" s="375" t="s">
        <v>5446</v>
      </c>
      <c r="G701" s="375" t="s">
        <v>425</v>
      </c>
      <c r="H701" s="375" t="s">
        <v>3465</v>
      </c>
      <c r="I701" s="375" t="s">
        <v>3330</v>
      </c>
      <c r="J701" s="375" t="s">
        <v>4362</v>
      </c>
      <c r="K701" s="375" t="s">
        <v>4363</v>
      </c>
      <c r="L701" s="375" t="s">
        <v>3332</v>
      </c>
      <c r="M701" s="376">
        <v>23153.18</v>
      </c>
      <c r="N701" s="376">
        <v>0</v>
      </c>
      <c r="O701" s="376">
        <v>0</v>
      </c>
      <c r="P701" s="376">
        <v>23153.18</v>
      </c>
      <c r="Q701" s="376">
        <v>0</v>
      </c>
      <c r="R701" s="376">
        <v>0</v>
      </c>
      <c r="S701" s="376">
        <v>0</v>
      </c>
      <c r="T701" s="376">
        <v>0</v>
      </c>
      <c r="U701" s="376">
        <v>0</v>
      </c>
      <c r="V701" s="376">
        <v>0</v>
      </c>
      <c r="W701" s="376">
        <v>0</v>
      </c>
      <c r="X701" s="376">
        <v>0</v>
      </c>
      <c r="Y701" s="376">
        <v>23153.18</v>
      </c>
      <c r="Z701" s="376">
        <v>23565.455000000002</v>
      </c>
      <c r="AA701" s="377">
        <v>1</v>
      </c>
      <c r="AB701" s="378">
        <v>0</v>
      </c>
      <c r="AC701" s="378">
        <v>0</v>
      </c>
      <c r="AD701" s="378">
        <v>23565.455000000002</v>
      </c>
      <c r="AE701" s="378">
        <v>0</v>
      </c>
      <c r="AF701" s="376">
        <v>0</v>
      </c>
      <c r="AG701" s="376">
        <v>0</v>
      </c>
      <c r="AH701" s="376"/>
      <c r="AI701" s="376">
        <v>0</v>
      </c>
      <c r="AJ701" s="376">
        <v>0</v>
      </c>
      <c r="AK701" s="376">
        <v>0</v>
      </c>
      <c r="AL701" s="381" t="s">
        <v>5447</v>
      </c>
    </row>
    <row r="702" spans="2:38">
      <c r="B702" s="374" t="s">
        <v>4356</v>
      </c>
      <c r="C702" s="375" t="s">
        <v>4357</v>
      </c>
      <c r="D702" s="375" t="s">
        <v>4927</v>
      </c>
      <c r="E702" s="375" t="s">
        <v>4771</v>
      </c>
      <c r="F702" s="375" t="s">
        <v>5448</v>
      </c>
      <c r="G702" s="375" t="s">
        <v>425</v>
      </c>
      <c r="H702" s="375" t="s">
        <v>3465</v>
      </c>
      <c r="I702" s="375" t="s">
        <v>3330</v>
      </c>
      <c r="J702" s="375" t="s">
        <v>4362</v>
      </c>
      <c r="K702" s="375" t="s">
        <v>4363</v>
      </c>
      <c r="L702" s="375" t="s">
        <v>3332</v>
      </c>
      <c r="M702" s="376">
        <v>99659.34</v>
      </c>
      <c r="N702" s="376">
        <v>0</v>
      </c>
      <c r="O702" s="376">
        <v>0</v>
      </c>
      <c r="P702" s="376">
        <v>99659.34</v>
      </c>
      <c r="Q702" s="376">
        <v>0</v>
      </c>
      <c r="R702" s="376">
        <v>0</v>
      </c>
      <c r="S702" s="376">
        <v>0</v>
      </c>
      <c r="T702" s="376">
        <v>0</v>
      </c>
      <c r="U702" s="376">
        <v>0</v>
      </c>
      <c r="V702" s="376">
        <v>0</v>
      </c>
      <c r="W702" s="376">
        <v>0</v>
      </c>
      <c r="X702" s="376">
        <v>0</v>
      </c>
      <c r="Y702" s="376">
        <v>99659.34</v>
      </c>
      <c r="Z702" s="376">
        <v>101433.91499999999</v>
      </c>
      <c r="AA702" s="377">
        <v>1</v>
      </c>
      <c r="AB702" s="378">
        <v>0</v>
      </c>
      <c r="AC702" s="378">
        <v>0</v>
      </c>
      <c r="AD702" s="378">
        <v>101433.91499999999</v>
      </c>
      <c r="AE702" s="378">
        <v>0</v>
      </c>
      <c r="AF702" s="376">
        <v>0</v>
      </c>
      <c r="AG702" s="376">
        <v>0</v>
      </c>
      <c r="AH702" s="376"/>
      <c r="AI702" s="376">
        <v>0</v>
      </c>
      <c r="AJ702" s="376">
        <v>0</v>
      </c>
      <c r="AK702" s="376">
        <v>0</v>
      </c>
      <c r="AL702" s="381" t="s">
        <v>5449</v>
      </c>
    </row>
    <row r="703" spans="2:38">
      <c r="B703" s="374" t="s">
        <v>4356</v>
      </c>
      <c r="C703" s="375" t="s">
        <v>4357</v>
      </c>
      <c r="D703" s="375" t="s">
        <v>4927</v>
      </c>
      <c r="E703" s="375" t="s">
        <v>4771</v>
      </c>
      <c r="F703" s="375" t="s">
        <v>5450</v>
      </c>
      <c r="G703" s="375" t="s">
        <v>425</v>
      </c>
      <c r="H703" s="375" t="s">
        <v>3465</v>
      </c>
      <c r="I703" s="375" t="s">
        <v>3330</v>
      </c>
      <c r="J703" s="375" t="s">
        <v>4362</v>
      </c>
      <c r="K703" s="375" t="s">
        <v>4363</v>
      </c>
      <c r="L703" s="375" t="s">
        <v>3332</v>
      </c>
      <c r="M703" s="376">
        <v>7046.62</v>
      </c>
      <c r="N703" s="376">
        <v>0</v>
      </c>
      <c r="O703" s="376">
        <v>0</v>
      </c>
      <c r="P703" s="376">
        <v>7046.62</v>
      </c>
      <c r="Q703" s="376">
        <v>0</v>
      </c>
      <c r="R703" s="376">
        <v>0</v>
      </c>
      <c r="S703" s="376">
        <v>0</v>
      </c>
      <c r="T703" s="376">
        <v>0</v>
      </c>
      <c r="U703" s="376">
        <v>0</v>
      </c>
      <c r="V703" s="376">
        <v>0</v>
      </c>
      <c r="W703" s="376">
        <v>0</v>
      </c>
      <c r="X703" s="376">
        <v>0</v>
      </c>
      <c r="Y703" s="376">
        <v>7046.62</v>
      </c>
      <c r="Z703" s="376">
        <v>7172.0950000000003</v>
      </c>
      <c r="AA703" s="377">
        <v>1</v>
      </c>
      <c r="AB703" s="378">
        <v>0</v>
      </c>
      <c r="AC703" s="378">
        <v>0</v>
      </c>
      <c r="AD703" s="378">
        <v>7172.0950000000003</v>
      </c>
      <c r="AE703" s="378">
        <v>0</v>
      </c>
      <c r="AF703" s="376">
        <v>0</v>
      </c>
      <c r="AG703" s="376">
        <v>0</v>
      </c>
      <c r="AH703" s="376"/>
      <c r="AI703" s="376">
        <v>0</v>
      </c>
      <c r="AJ703" s="376">
        <v>0</v>
      </c>
      <c r="AK703" s="376">
        <v>0</v>
      </c>
      <c r="AL703" s="381" t="s">
        <v>5451</v>
      </c>
    </row>
    <row r="704" spans="2:38">
      <c r="B704" s="374" t="s">
        <v>4356</v>
      </c>
      <c r="C704" s="375" t="s">
        <v>4357</v>
      </c>
      <c r="D704" s="375" t="s">
        <v>4927</v>
      </c>
      <c r="E704" s="375" t="s">
        <v>4771</v>
      </c>
      <c r="F704" s="375" t="s">
        <v>5452</v>
      </c>
      <c r="G704" s="375" t="s">
        <v>425</v>
      </c>
      <c r="H704" s="375" t="s">
        <v>3465</v>
      </c>
      <c r="I704" s="375" t="s">
        <v>3330</v>
      </c>
      <c r="J704" s="375" t="s">
        <v>4362</v>
      </c>
      <c r="K704" s="375" t="s">
        <v>4363</v>
      </c>
      <c r="L704" s="375" t="s">
        <v>3332</v>
      </c>
      <c r="M704" s="376">
        <v>30199.8</v>
      </c>
      <c r="N704" s="376">
        <v>0</v>
      </c>
      <c r="O704" s="376">
        <v>0</v>
      </c>
      <c r="P704" s="376">
        <v>30199.8</v>
      </c>
      <c r="Q704" s="376">
        <v>0</v>
      </c>
      <c r="R704" s="376">
        <v>0</v>
      </c>
      <c r="S704" s="376">
        <v>0</v>
      </c>
      <c r="T704" s="376">
        <v>0</v>
      </c>
      <c r="U704" s="376">
        <v>0</v>
      </c>
      <c r="V704" s="376">
        <v>0</v>
      </c>
      <c r="W704" s="376">
        <v>0</v>
      </c>
      <c r="X704" s="376">
        <v>0</v>
      </c>
      <c r="Y704" s="376">
        <v>30199.8</v>
      </c>
      <c r="Z704" s="376">
        <v>30737.55</v>
      </c>
      <c r="AA704" s="377">
        <v>1</v>
      </c>
      <c r="AB704" s="378">
        <v>0</v>
      </c>
      <c r="AC704" s="378">
        <v>0</v>
      </c>
      <c r="AD704" s="378">
        <v>30737.55</v>
      </c>
      <c r="AE704" s="378">
        <v>0</v>
      </c>
      <c r="AF704" s="376">
        <v>0</v>
      </c>
      <c r="AG704" s="376">
        <v>0</v>
      </c>
      <c r="AH704" s="376"/>
      <c r="AI704" s="376">
        <v>0</v>
      </c>
      <c r="AJ704" s="376">
        <v>0</v>
      </c>
      <c r="AK704" s="376">
        <v>0</v>
      </c>
      <c r="AL704" s="381" t="s">
        <v>5453</v>
      </c>
    </row>
    <row r="705" spans="2:38">
      <c r="B705" s="374" t="s">
        <v>4356</v>
      </c>
      <c r="C705" s="375" t="s">
        <v>4357</v>
      </c>
      <c r="D705" s="375" t="s">
        <v>4927</v>
      </c>
      <c r="E705" s="375" t="s">
        <v>4771</v>
      </c>
      <c r="F705" s="375" t="s">
        <v>5454</v>
      </c>
      <c r="G705" s="375" t="s">
        <v>425</v>
      </c>
      <c r="H705" s="375" t="s">
        <v>3465</v>
      </c>
      <c r="I705" s="375" t="s">
        <v>3330</v>
      </c>
      <c r="J705" s="375" t="s">
        <v>4362</v>
      </c>
      <c r="K705" s="375" t="s">
        <v>4363</v>
      </c>
      <c r="L705" s="375" t="s">
        <v>3332</v>
      </c>
      <c r="M705" s="376">
        <v>13086.58</v>
      </c>
      <c r="N705" s="376">
        <v>0</v>
      </c>
      <c r="O705" s="376">
        <v>0</v>
      </c>
      <c r="P705" s="376">
        <v>13086.58</v>
      </c>
      <c r="Q705" s="376">
        <v>0</v>
      </c>
      <c r="R705" s="376">
        <v>0</v>
      </c>
      <c r="S705" s="376">
        <v>0</v>
      </c>
      <c r="T705" s="376">
        <v>0</v>
      </c>
      <c r="U705" s="376">
        <v>0</v>
      </c>
      <c r="V705" s="376">
        <v>0</v>
      </c>
      <c r="W705" s="376">
        <v>0</v>
      </c>
      <c r="X705" s="376">
        <v>0</v>
      </c>
      <c r="Y705" s="376">
        <v>13086.58</v>
      </c>
      <c r="Z705" s="376">
        <v>13319.605</v>
      </c>
      <c r="AA705" s="377">
        <v>1</v>
      </c>
      <c r="AB705" s="378">
        <v>0</v>
      </c>
      <c r="AC705" s="378">
        <v>0</v>
      </c>
      <c r="AD705" s="378">
        <v>13319.605</v>
      </c>
      <c r="AE705" s="378">
        <v>0</v>
      </c>
      <c r="AF705" s="376">
        <v>0</v>
      </c>
      <c r="AG705" s="376">
        <v>0</v>
      </c>
      <c r="AH705" s="376"/>
      <c r="AI705" s="376">
        <v>0</v>
      </c>
      <c r="AJ705" s="376">
        <v>0</v>
      </c>
      <c r="AK705" s="376">
        <v>0</v>
      </c>
      <c r="AL705" s="381" t="s">
        <v>5455</v>
      </c>
    </row>
    <row r="706" spans="2:38">
      <c r="B706" s="374" t="s">
        <v>4356</v>
      </c>
      <c r="C706" s="375" t="s">
        <v>4357</v>
      </c>
      <c r="D706" s="375" t="s">
        <v>4927</v>
      </c>
      <c r="E706" s="375" t="s">
        <v>4475</v>
      </c>
      <c r="F706" s="375" t="s">
        <v>5456</v>
      </c>
      <c r="G706" s="375" t="s">
        <v>425</v>
      </c>
      <c r="H706" s="375" t="s">
        <v>3465</v>
      </c>
      <c r="I706" s="375" t="s">
        <v>3330</v>
      </c>
      <c r="J706" s="375" t="s">
        <v>4362</v>
      </c>
      <c r="K706" s="375" t="s">
        <v>4363</v>
      </c>
      <c r="L706" s="375" t="s">
        <v>3332</v>
      </c>
      <c r="M706" s="376">
        <v>93170.654999999999</v>
      </c>
      <c r="N706" s="376">
        <v>0</v>
      </c>
      <c r="O706" s="376">
        <v>0</v>
      </c>
      <c r="P706" s="376">
        <v>93170.654999999999</v>
      </c>
      <c r="Q706" s="376">
        <v>0</v>
      </c>
      <c r="R706" s="376">
        <v>0</v>
      </c>
      <c r="S706" s="376">
        <v>0</v>
      </c>
      <c r="T706" s="376">
        <v>0</v>
      </c>
      <c r="U706" s="376">
        <v>0</v>
      </c>
      <c r="V706" s="376">
        <v>0</v>
      </c>
      <c r="W706" s="376">
        <v>0</v>
      </c>
      <c r="X706" s="376">
        <v>0</v>
      </c>
      <c r="Y706" s="376">
        <v>93170.654999999999</v>
      </c>
      <c r="Z706" s="376">
        <v>95286.404999999999</v>
      </c>
      <c r="AA706" s="377">
        <v>1</v>
      </c>
      <c r="AB706" s="378">
        <v>0</v>
      </c>
      <c r="AC706" s="378">
        <v>0</v>
      </c>
      <c r="AD706" s="378">
        <v>95286.404999999999</v>
      </c>
      <c r="AE706" s="378">
        <v>0</v>
      </c>
      <c r="AF706" s="376">
        <v>0</v>
      </c>
      <c r="AG706" s="376">
        <v>0</v>
      </c>
      <c r="AH706" s="376"/>
      <c r="AI706" s="376">
        <v>0</v>
      </c>
      <c r="AJ706" s="376">
        <v>0</v>
      </c>
      <c r="AK706" s="376">
        <v>0</v>
      </c>
      <c r="AL706" s="381" t="s">
        <v>5457</v>
      </c>
    </row>
    <row r="707" spans="2:38">
      <c r="B707" s="374" t="s">
        <v>4356</v>
      </c>
      <c r="C707" s="375" t="s">
        <v>4357</v>
      </c>
      <c r="D707" s="375" t="s">
        <v>4927</v>
      </c>
      <c r="E707" s="375" t="s">
        <v>4589</v>
      </c>
      <c r="F707" s="375" t="s">
        <v>5458</v>
      </c>
      <c r="G707" s="375" t="s">
        <v>425</v>
      </c>
      <c r="H707" s="375" t="s">
        <v>3465</v>
      </c>
      <c r="I707" s="375" t="s">
        <v>3330</v>
      </c>
      <c r="J707" s="375" t="s">
        <v>4362</v>
      </c>
      <c r="K707" s="375" t="s">
        <v>4363</v>
      </c>
      <c r="L707" s="375" t="s">
        <v>3332</v>
      </c>
      <c r="M707" s="376">
        <v>11724.501</v>
      </c>
      <c r="N707" s="376">
        <v>0</v>
      </c>
      <c r="O707" s="376">
        <v>0</v>
      </c>
      <c r="P707" s="376">
        <v>11724.501</v>
      </c>
      <c r="Q707" s="376">
        <v>0</v>
      </c>
      <c r="R707" s="376">
        <v>0</v>
      </c>
      <c r="S707" s="376">
        <v>0</v>
      </c>
      <c r="T707" s="376">
        <v>0</v>
      </c>
      <c r="U707" s="376">
        <v>0</v>
      </c>
      <c r="V707" s="376">
        <v>0</v>
      </c>
      <c r="W707" s="376">
        <v>0</v>
      </c>
      <c r="X707" s="376">
        <v>0</v>
      </c>
      <c r="Y707" s="376">
        <v>11724.501</v>
      </c>
      <c r="Z707" s="376">
        <v>11680.269</v>
      </c>
      <c r="AA707" s="377">
        <v>1</v>
      </c>
      <c r="AB707" s="378">
        <v>0</v>
      </c>
      <c r="AC707" s="378">
        <v>0</v>
      </c>
      <c r="AD707" s="378">
        <v>11680.269</v>
      </c>
      <c r="AE707" s="378">
        <v>0</v>
      </c>
      <c r="AF707" s="376">
        <v>0</v>
      </c>
      <c r="AG707" s="376">
        <v>0</v>
      </c>
      <c r="AH707" s="376"/>
      <c r="AI707" s="376">
        <v>0</v>
      </c>
      <c r="AJ707" s="376">
        <v>0</v>
      </c>
      <c r="AK707" s="376">
        <v>0</v>
      </c>
      <c r="AL707" s="381" t="s">
        <v>5459</v>
      </c>
    </row>
    <row r="708" spans="2:38">
      <c r="B708" s="374" t="s">
        <v>4356</v>
      </c>
      <c r="C708" s="375" t="s">
        <v>4357</v>
      </c>
      <c r="D708" s="375" t="s">
        <v>4927</v>
      </c>
      <c r="E708" s="375" t="s">
        <v>4589</v>
      </c>
      <c r="F708" s="375" t="s">
        <v>5460</v>
      </c>
      <c r="G708" s="375" t="s">
        <v>425</v>
      </c>
      <c r="H708" s="375" t="s">
        <v>3465</v>
      </c>
      <c r="I708" s="375" t="s">
        <v>3330</v>
      </c>
      <c r="J708" s="375" t="s">
        <v>4362</v>
      </c>
      <c r="K708" s="375" t="s">
        <v>4363</v>
      </c>
      <c r="L708" s="375" t="s">
        <v>3332</v>
      </c>
      <c r="M708" s="376">
        <v>209601.16699999999</v>
      </c>
      <c r="N708" s="376">
        <v>0</v>
      </c>
      <c r="O708" s="376">
        <v>0</v>
      </c>
      <c r="P708" s="376">
        <v>209601.16699999999</v>
      </c>
      <c r="Q708" s="376">
        <v>0</v>
      </c>
      <c r="R708" s="376">
        <v>0</v>
      </c>
      <c r="S708" s="376">
        <v>0</v>
      </c>
      <c r="T708" s="376">
        <v>0</v>
      </c>
      <c r="U708" s="376">
        <v>0</v>
      </c>
      <c r="V708" s="376">
        <v>0</v>
      </c>
      <c r="W708" s="376">
        <v>0</v>
      </c>
      <c r="X708" s="376">
        <v>0</v>
      </c>
      <c r="Y708" s="376">
        <v>209601.16699999999</v>
      </c>
      <c r="Z708" s="376">
        <v>208810.42300000001</v>
      </c>
      <c r="AA708" s="377">
        <v>1</v>
      </c>
      <c r="AB708" s="378">
        <v>0</v>
      </c>
      <c r="AC708" s="378">
        <v>0</v>
      </c>
      <c r="AD708" s="378">
        <v>208810.42300000001</v>
      </c>
      <c r="AE708" s="378">
        <v>0</v>
      </c>
      <c r="AF708" s="376">
        <v>0</v>
      </c>
      <c r="AG708" s="376">
        <v>0</v>
      </c>
      <c r="AH708" s="376"/>
      <c r="AI708" s="376">
        <v>0</v>
      </c>
      <c r="AJ708" s="376">
        <v>0</v>
      </c>
      <c r="AK708" s="376">
        <v>0</v>
      </c>
      <c r="AL708" s="381" t="s">
        <v>5461</v>
      </c>
    </row>
    <row r="709" spans="2:38">
      <c r="B709" s="374" t="s">
        <v>4356</v>
      </c>
      <c r="C709" s="375" t="s">
        <v>4357</v>
      </c>
      <c r="D709" s="375" t="s">
        <v>4927</v>
      </c>
      <c r="E709" s="375" t="s">
        <v>4771</v>
      </c>
      <c r="F709" s="375" t="s">
        <v>5462</v>
      </c>
      <c r="G709" s="375" t="s">
        <v>425</v>
      </c>
      <c r="H709" s="375" t="s">
        <v>3465</v>
      </c>
      <c r="I709" s="375" t="s">
        <v>3330</v>
      </c>
      <c r="J709" s="375" t="s">
        <v>4362</v>
      </c>
      <c r="K709" s="375" t="s">
        <v>4363</v>
      </c>
      <c r="L709" s="375" t="s">
        <v>3332</v>
      </c>
      <c r="M709" s="376">
        <v>27179.82</v>
      </c>
      <c r="N709" s="376">
        <v>0</v>
      </c>
      <c r="O709" s="376">
        <v>0</v>
      </c>
      <c r="P709" s="376">
        <v>27179.82</v>
      </c>
      <c r="Q709" s="376">
        <v>0</v>
      </c>
      <c r="R709" s="376">
        <v>0</v>
      </c>
      <c r="S709" s="376">
        <v>0</v>
      </c>
      <c r="T709" s="376">
        <v>0</v>
      </c>
      <c r="U709" s="376">
        <v>0</v>
      </c>
      <c r="V709" s="376">
        <v>0</v>
      </c>
      <c r="W709" s="376">
        <v>0</v>
      </c>
      <c r="X709" s="376">
        <v>0</v>
      </c>
      <c r="Y709" s="376">
        <v>27179.82</v>
      </c>
      <c r="Z709" s="376">
        <v>27663.794999999998</v>
      </c>
      <c r="AA709" s="377">
        <v>1</v>
      </c>
      <c r="AB709" s="378">
        <v>0</v>
      </c>
      <c r="AC709" s="378">
        <v>0</v>
      </c>
      <c r="AD709" s="378">
        <v>27663.794999999998</v>
      </c>
      <c r="AE709" s="378">
        <v>0</v>
      </c>
      <c r="AF709" s="376">
        <v>0</v>
      </c>
      <c r="AG709" s="376">
        <v>0</v>
      </c>
      <c r="AH709" s="376"/>
      <c r="AI709" s="376">
        <v>0</v>
      </c>
      <c r="AJ709" s="376">
        <v>0</v>
      </c>
      <c r="AK709" s="376">
        <v>0</v>
      </c>
      <c r="AL709" s="381" t="s">
        <v>5463</v>
      </c>
    </row>
    <row r="710" spans="2:38">
      <c r="B710" s="374" t="s">
        <v>4356</v>
      </c>
      <c r="C710" s="375" t="s">
        <v>4357</v>
      </c>
      <c r="D710" s="375" t="s">
        <v>4927</v>
      </c>
      <c r="E710" s="375" t="s">
        <v>4532</v>
      </c>
      <c r="F710" s="375" t="s">
        <v>5464</v>
      </c>
      <c r="G710" s="375" t="s">
        <v>425</v>
      </c>
      <c r="H710" s="375" t="s">
        <v>3465</v>
      </c>
      <c r="I710" s="375" t="s">
        <v>3330</v>
      </c>
      <c r="J710" s="375" t="s">
        <v>4362</v>
      </c>
      <c r="K710" s="375" t="s">
        <v>4363</v>
      </c>
      <c r="L710" s="375" t="s">
        <v>3332</v>
      </c>
      <c r="M710" s="376">
        <v>2432.34</v>
      </c>
      <c r="N710" s="376">
        <v>0</v>
      </c>
      <c r="O710" s="376">
        <v>0</v>
      </c>
      <c r="P710" s="376">
        <v>2432.34</v>
      </c>
      <c r="Q710" s="376">
        <v>0</v>
      </c>
      <c r="R710" s="376">
        <v>0</v>
      </c>
      <c r="S710" s="376">
        <v>0</v>
      </c>
      <c r="T710" s="376">
        <v>0</v>
      </c>
      <c r="U710" s="376">
        <v>0</v>
      </c>
      <c r="V710" s="376">
        <v>0</v>
      </c>
      <c r="W710" s="376">
        <v>0</v>
      </c>
      <c r="X710" s="376">
        <v>0</v>
      </c>
      <c r="Y710" s="376">
        <v>2432.34</v>
      </c>
      <c r="Z710" s="376">
        <v>2459.0039999999999</v>
      </c>
      <c r="AA710" s="377">
        <v>1</v>
      </c>
      <c r="AB710" s="378">
        <v>0</v>
      </c>
      <c r="AC710" s="378">
        <v>0</v>
      </c>
      <c r="AD710" s="378">
        <v>2459.0039999999999</v>
      </c>
      <c r="AE710" s="378">
        <v>0</v>
      </c>
      <c r="AF710" s="376">
        <v>0</v>
      </c>
      <c r="AG710" s="376">
        <v>0</v>
      </c>
      <c r="AH710" s="376"/>
      <c r="AI710" s="376">
        <v>0</v>
      </c>
      <c r="AJ710" s="376">
        <v>0</v>
      </c>
      <c r="AK710" s="376">
        <v>0</v>
      </c>
      <c r="AL710" s="381" t="s">
        <v>5465</v>
      </c>
    </row>
    <row r="711" spans="2:38">
      <c r="B711" s="374" t="s">
        <v>4356</v>
      </c>
      <c r="C711" s="375" t="s">
        <v>4357</v>
      </c>
      <c r="D711" s="375" t="s">
        <v>4927</v>
      </c>
      <c r="E711" s="375" t="s">
        <v>4771</v>
      </c>
      <c r="F711" s="375" t="s">
        <v>5466</v>
      </c>
      <c r="G711" s="375" t="s">
        <v>425</v>
      </c>
      <c r="H711" s="375" t="s">
        <v>3465</v>
      </c>
      <c r="I711" s="375" t="s">
        <v>3330</v>
      </c>
      <c r="J711" s="375" t="s">
        <v>4362</v>
      </c>
      <c r="K711" s="375" t="s">
        <v>4363</v>
      </c>
      <c r="L711" s="375" t="s">
        <v>3332</v>
      </c>
      <c r="M711" s="376">
        <v>8657.2759999999998</v>
      </c>
      <c r="N711" s="376">
        <v>0</v>
      </c>
      <c r="O711" s="376">
        <v>0</v>
      </c>
      <c r="P711" s="376">
        <v>8657.2759999999998</v>
      </c>
      <c r="Q711" s="376">
        <v>0</v>
      </c>
      <c r="R711" s="376">
        <v>0</v>
      </c>
      <c r="S711" s="376">
        <v>0</v>
      </c>
      <c r="T711" s="376">
        <v>0</v>
      </c>
      <c r="U711" s="376">
        <v>0</v>
      </c>
      <c r="V711" s="376">
        <v>0</v>
      </c>
      <c r="W711" s="376">
        <v>0</v>
      </c>
      <c r="X711" s="376">
        <v>0</v>
      </c>
      <c r="Y711" s="376">
        <v>8657.2759999999998</v>
      </c>
      <c r="Z711" s="376">
        <v>8811.4310000000005</v>
      </c>
      <c r="AA711" s="377">
        <v>1</v>
      </c>
      <c r="AB711" s="378">
        <v>0</v>
      </c>
      <c r="AC711" s="378">
        <v>0</v>
      </c>
      <c r="AD711" s="378">
        <v>8811.4310000000005</v>
      </c>
      <c r="AE711" s="378">
        <v>0</v>
      </c>
      <c r="AF711" s="376">
        <v>0</v>
      </c>
      <c r="AG711" s="376">
        <v>0</v>
      </c>
      <c r="AH711" s="376"/>
      <c r="AI711" s="376">
        <v>0</v>
      </c>
      <c r="AJ711" s="376">
        <v>0</v>
      </c>
      <c r="AK711" s="376">
        <v>0</v>
      </c>
      <c r="AL711" s="381" t="s">
        <v>5467</v>
      </c>
    </row>
    <row r="712" spans="2:38">
      <c r="B712" s="374" t="s">
        <v>4356</v>
      </c>
      <c r="C712" s="375" t="s">
        <v>4357</v>
      </c>
      <c r="D712" s="375" t="s">
        <v>4927</v>
      </c>
      <c r="E712" s="375" t="s">
        <v>4771</v>
      </c>
      <c r="F712" s="375" t="s">
        <v>5468</v>
      </c>
      <c r="G712" s="375" t="s">
        <v>425</v>
      </c>
      <c r="H712" s="375" t="s">
        <v>3465</v>
      </c>
      <c r="I712" s="375" t="s">
        <v>3330</v>
      </c>
      <c r="J712" s="375" t="s">
        <v>4362</v>
      </c>
      <c r="K712" s="375" t="s">
        <v>4363</v>
      </c>
      <c r="L712" s="375" t="s">
        <v>3332</v>
      </c>
      <c r="M712" s="376">
        <v>110732.6</v>
      </c>
      <c r="N712" s="376">
        <v>0</v>
      </c>
      <c r="O712" s="376">
        <v>0</v>
      </c>
      <c r="P712" s="376">
        <v>110732.6</v>
      </c>
      <c r="Q712" s="376">
        <v>0</v>
      </c>
      <c r="R712" s="376">
        <v>0</v>
      </c>
      <c r="S712" s="376">
        <v>0</v>
      </c>
      <c r="T712" s="376">
        <v>0</v>
      </c>
      <c r="U712" s="376">
        <v>0</v>
      </c>
      <c r="V712" s="376">
        <v>0</v>
      </c>
      <c r="W712" s="376">
        <v>0</v>
      </c>
      <c r="X712" s="376">
        <v>0</v>
      </c>
      <c r="Y712" s="376">
        <v>110732.6</v>
      </c>
      <c r="Z712" s="376">
        <v>112704.35</v>
      </c>
      <c r="AA712" s="377">
        <v>1</v>
      </c>
      <c r="AB712" s="378">
        <v>0</v>
      </c>
      <c r="AC712" s="378">
        <v>0</v>
      </c>
      <c r="AD712" s="378">
        <v>112704.35</v>
      </c>
      <c r="AE712" s="378">
        <v>0</v>
      </c>
      <c r="AF712" s="376">
        <v>0</v>
      </c>
      <c r="AG712" s="376">
        <v>0</v>
      </c>
      <c r="AH712" s="376"/>
      <c r="AI712" s="376">
        <v>0</v>
      </c>
      <c r="AJ712" s="376">
        <v>0</v>
      </c>
      <c r="AK712" s="376">
        <v>0</v>
      </c>
      <c r="AL712" s="381" t="s">
        <v>5469</v>
      </c>
    </row>
    <row r="713" spans="2:38">
      <c r="B713" s="374" t="s">
        <v>4356</v>
      </c>
      <c r="C713" s="375" t="s">
        <v>4357</v>
      </c>
      <c r="D713" s="375" t="s">
        <v>4927</v>
      </c>
      <c r="E713" s="375" t="s">
        <v>4771</v>
      </c>
      <c r="F713" s="375" t="s">
        <v>5470</v>
      </c>
      <c r="G713" s="375" t="s">
        <v>425</v>
      </c>
      <c r="H713" s="375" t="s">
        <v>3465</v>
      </c>
      <c r="I713" s="375" t="s">
        <v>3330</v>
      </c>
      <c r="J713" s="375" t="s">
        <v>4362</v>
      </c>
      <c r="K713" s="375" t="s">
        <v>4363</v>
      </c>
      <c r="L713" s="375" t="s">
        <v>3332</v>
      </c>
      <c r="M713" s="376">
        <v>15099.9</v>
      </c>
      <c r="N713" s="376">
        <v>0</v>
      </c>
      <c r="O713" s="376">
        <v>0</v>
      </c>
      <c r="P713" s="376">
        <v>15099.9</v>
      </c>
      <c r="Q713" s="376">
        <v>0</v>
      </c>
      <c r="R713" s="376">
        <v>0</v>
      </c>
      <c r="S713" s="376">
        <v>0</v>
      </c>
      <c r="T713" s="376">
        <v>0</v>
      </c>
      <c r="U713" s="376">
        <v>0</v>
      </c>
      <c r="V713" s="376">
        <v>0</v>
      </c>
      <c r="W713" s="376">
        <v>0</v>
      </c>
      <c r="X713" s="376">
        <v>0</v>
      </c>
      <c r="Y713" s="376">
        <v>15099.9</v>
      </c>
      <c r="Z713" s="376">
        <v>15368.775</v>
      </c>
      <c r="AA713" s="377">
        <v>1</v>
      </c>
      <c r="AB713" s="378">
        <v>0</v>
      </c>
      <c r="AC713" s="378">
        <v>0</v>
      </c>
      <c r="AD713" s="378">
        <v>15368.775</v>
      </c>
      <c r="AE713" s="378">
        <v>0</v>
      </c>
      <c r="AF713" s="376">
        <v>0</v>
      </c>
      <c r="AG713" s="376">
        <v>0</v>
      </c>
      <c r="AH713" s="376"/>
      <c r="AI713" s="376">
        <v>0</v>
      </c>
      <c r="AJ713" s="376">
        <v>0</v>
      </c>
      <c r="AK713" s="376">
        <v>0</v>
      </c>
      <c r="AL713" s="381" t="s">
        <v>5471</v>
      </c>
    </row>
    <row r="714" spans="2:38">
      <c r="B714" s="374" t="s">
        <v>4356</v>
      </c>
      <c r="C714" s="375" t="s">
        <v>4366</v>
      </c>
      <c r="D714" s="375" t="s">
        <v>2597</v>
      </c>
      <c r="E714" s="375" t="s">
        <v>2203</v>
      </c>
      <c r="F714" s="375" t="s">
        <v>2210</v>
      </c>
      <c r="G714" s="375" t="s">
        <v>1833</v>
      </c>
      <c r="H714" s="375" t="s">
        <v>3338</v>
      </c>
      <c r="I714" s="375" t="s">
        <v>3330</v>
      </c>
      <c r="J714" s="375" t="s">
        <v>4362</v>
      </c>
      <c r="K714" s="375" t="s">
        <v>4363</v>
      </c>
      <c r="L714" s="375" t="s">
        <v>3332</v>
      </c>
      <c r="M714" s="376">
        <v>13500</v>
      </c>
      <c r="N714" s="376">
        <v>13500</v>
      </c>
      <c r="O714" s="376">
        <v>0</v>
      </c>
      <c r="P714" s="376"/>
      <c r="Q714" s="376">
        <v>0</v>
      </c>
      <c r="R714" s="376">
        <v>0</v>
      </c>
      <c r="S714" s="376">
        <v>0</v>
      </c>
      <c r="T714" s="376">
        <v>2160</v>
      </c>
      <c r="U714" s="376">
        <v>0</v>
      </c>
      <c r="V714" s="376">
        <v>0</v>
      </c>
      <c r="W714" s="376">
        <v>0</v>
      </c>
      <c r="X714" s="376">
        <v>0</v>
      </c>
      <c r="Y714" s="376">
        <v>15660</v>
      </c>
      <c r="Z714" s="376">
        <v>15660</v>
      </c>
      <c r="AA714" s="377">
        <v>1</v>
      </c>
      <c r="AB714" s="378">
        <v>13500</v>
      </c>
      <c r="AC714" s="378">
        <v>0</v>
      </c>
      <c r="AD714" s="378"/>
      <c r="AE714" s="378">
        <v>0</v>
      </c>
      <c r="AF714" s="376">
        <v>0</v>
      </c>
      <c r="AG714" s="376">
        <v>0</v>
      </c>
      <c r="AH714" s="376">
        <v>2160</v>
      </c>
      <c r="AI714" s="376">
        <v>0</v>
      </c>
      <c r="AJ714" s="376">
        <v>0</v>
      </c>
      <c r="AK714" s="376">
        <v>0</v>
      </c>
      <c r="AL714" s="381" t="s">
        <v>2211</v>
      </c>
    </row>
    <row r="715" spans="2:38">
      <c r="B715" s="374" t="s">
        <v>4396</v>
      </c>
      <c r="C715" s="375" t="s">
        <v>4471</v>
      </c>
      <c r="D715" s="375" t="s">
        <v>2597</v>
      </c>
      <c r="E715" s="375" t="s">
        <v>4399</v>
      </c>
      <c r="F715" s="375" t="s">
        <v>5472</v>
      </c>
      <c r="G715" s="375" t="s">
        <v>4401</v>
      </c>
      <c r="H715" s="375" t="s">
        <v>4401</v>
      </c>
      <c r="I715" s="375"/>
      <c r="J715" s="375"/>
      <c r="K715" s="375"/>
      <c r="L715" s="375"/>
      <c r="M715" s="376">
        <v>3000</v>
      </c>
      <c r="N715" s="376">
        <v>0</v>
      </c>
      <c r="O715" s="376">
        <v>0</v>
      </c>
      <c r="P715" s="376">
        <v>0</v>
      </c>
      <c r="Q715" s="376">
        <v>0</v>
      </c>
      <c r="R715" s="376">
        <v>0</v>
      </c>
      <c r="S715" s="376">
        <v>3000</v>
      </c>
      <c r="T715" s="376">
        <v>0</v>
      </c>
      <c r="U715" s="376">
        <v>0</v>
      </c>
      <c r="V715" s="376">
        <v>0</v>
      </c>
      <c r="W715" s="376">
        <v>0</v>
      </c>
      <c r="X715" s="376">
        <v>0</v>
      </c>
      <c r="Y715" s="376">
        <v>3000</v>
      </c>
      <c r="Z715" s="376">
        <v>3000</v>
      </c>
      <c r="AA715" s="377">
        <v>1</v>
      </c>
      <c r="AB715" s="378">
        <v>0</v>
      </c>
      <c r="AC715" s="378">
        <v>0</v>
      </c>
      <c r="AD715" s="378">
        <v>0</v>
      </c>
      <c r="AE715" s="378">
        <v>0</v>
      </c>
      <c r="AF715" s="378">
        <v>0</v>
      </c>
      <c r="AG715" s="378">
        <v>0</v>
      </c>
      <c r="AH715" s="378">
        <v>0</v>
      </c>
      <c r="AI715" s="378">
        <v>0</v>
      </c>
      <c r="AJ715" s="378">
        <v>0</v>
      </c>
      <c r="AK715" s="378">
        <v>0</v>
      </c>
      <c r="AL715" s="381"/>
    </row>
    <row r="716" spans="2:38">
      <c r="B716" s="374" t="s">
        <v>4356</v>
      </c>
      <c r="C716" s="375" t="s">
        <v>4366</v>
      </c>
      <c r="D716" s="375" t="s">
        <v>2597</v>
      </c>
      <c r="E716" s="375" t="s">
        <v>2220</v>
      </c>
      <c r="F716" s="375" t="s">
        <v>2218</v>
      </c>
      <c r="G716" s="375" t="s">
        <v>1833</v>
      </c>
      <c r="H716" s="375" t="s">
        <v>3338</v>
      </c>
      <c r="I716" s="375" t="s">
        <v>3330</v>
      </c>
      <c r="J716" s="375" t="s">
        <v>4362</v>
      </c>
      <c r="K716" s="375" t="s">
        <v>4363</v>
      </c>
      <c r="L716" s="375" t="s">
        <v>3332</v>
      </c>
      <c r="M716" s="376">
        <v>16000</v>
      </c>
      <c r="N716" s="376">
        <v>16000</v>
      </c>
      <c r="O716" s="376">
        <v>0</v>
      </c>
      <c r="P716" s="376"/>
      <c r="Q716" s="376">
        <v>0</v>
      </c>
      <c r="R716" s="376">
        <v>0</v>
      </c>
      <c r="S716" s="376">
        <v>0</v>
      </c>
      <c r="T716" s="376">
        <v>2560</v>
      </c>
      <c r="U716" s="376">
        <v>0</v>
      </c>
      <c r="V716" s="376">
        <v>0</v>
      </c>
      <c r="W716" s="376">
        <v>0</v>
      </c>
      <c r="X716" s="376">
        <v>0</v>
      </c>
      <c r="Y716" s="376">
        <v>18560</v>
      </c>
      <c r="Z716" s="376">
        <v>18560</v>
      </c>
      <c r="AA716" s="377">
        <v>1</v>
      </c>
      <c r="AB716" s="378">
        <v>16000</v>
      </c>
      <c r="AC716" s="378">
        <v>0</v>
      </c>
      <c r="AD716" s="378"/>
      <c r="AE716" s="378">
        <v>0</v>
      </c>
      <c r="AF716" s="376">
        <v>0</v>
      </c>
      <c r="AG716" s="376">
        <v>0</v>
      </c>
      <c r="AH716" s="376">
        <v>2560</v>
      </c>
      <c r="AI716" s="376">
        <v>0</v>
      </c>
      <c r="AJ716" s="376">
        <v>0</v>
      </c>
      <c r="AK716" s="376">
        <v>0</v>
      </c>
      <c r="AL716" s="381" t="s">
        <v>2219</v>
      </c>
    </row>
    <row r="717" spans="2:38">
      <c r="B717" s="374" t="s">
        <v>4356</v>
      </c>
      <c r="C717" s="375" t="s">
        <v>4366</v>
      </c>
      <c r="D717" s="375" t="s">
        <v>2597</v>
      </c>
      <c r="E717" s="375" t="s">
        <v>2203</v>
      </c>
      <c r="F717" s="375" t="s">
        <v>2206</v>
      </c>
      <c r="G717" s="375" t="s">
        <v>1833</v>
      </c>
      <c r="H717" s="375" t="s">
        <v>3338</v>
      </c>
      <c r="I717" s="375" t="s">
        <v>3330</v>
      </c>
      <c r="J717" s="375" t="s">
        <v>4362</v>
      </c>
      <c r="K717" s="375" t="s">
        <v>4363</v>
      </c>
      <c r="L717" s="375" t="s">
        <v>3332</v>
      </c>
      <c r="M717" s="376">
        <v>26000</v>
      </c>
      <c r="N717" s="376">
        <v>26000</v>
      </c>
      <c r="O717" s="376">
        <v>0</v>
      </c>
      <c r="P717" s="376"/>
      <c r="Q717" s="376">
        <v>0</v>
      </c>
      <c r="R717" s="376">
        <v>0</v>
      </c>
      <c r="S717" s="376">
        <v>0</v>
      </c>
      <c r="T717" s="376">
        <v>4160</v>
      </c>
      <c r="U717" s="376">
        <v>0</v>
      </c>
      <c r="V717" s="376">
        <v>0</v>
      </c>
      <c r="W717" s="376">
        <v>0</v>
      </c>
      <c r="X717" s="376">
        <v>0</v>
      </c>
      <c r="Y717" s="376">
        <v>30160</v>
      </c>
      <c r="Z717" s="376">
        <v>30160</v>
      </c>
      <c r="AA717" s="377">
        <v>1</v>
      </c>
      <c r="AB717" s="378">
        <v>26000</v>
      </c>
      <c r="AC717" s="378">
        <v>0</v>
      </c>
      <c r="AD717" s="378"/>
      <c r="AE717" s="378">
        <v>0</v>
      </c>
      <c r="AF717" s="376">
        <v>0</v>
      </c>
      <c r="AG717" s="376">
        <v>0</v>
      </c>
      <c r="AH717" s="376">
        <v>4160</v>
      </c>
      <c r="AI717" s="376">
        <v>0</v>
      </c>
      <c r="AJ717" s="376">
        <v>0</v>
      </c>
      <c r="AK717" s="376">
        <v>0</v>
      </c>
      <c r="AL717" s="381" t="s">
        <v>2207</v>
      </c>
    </row>
    <row r="718" spans="2:38">
      <c r="B718" s="374" t="s">
        <v>4396</v>
      </c>
      <c r="C718" s="375" t="s">
        <v>4397</v>
      </c>
      <c r="D718" s="375" t="s">
        <v>2597</v>
      </c>
      <c r="E718" s="375" t="s">
        <v>4399</v>
      </c>
      <c r="F718" s="375" t="s">
        <v>5473</v>
      </c>
      <c r="G718" s="375" t="s">
        <v>4401</v>
      </c>
      <c r="H718" s="375" t="s">
        <v>4401</v>
      </c>
      <c r="I718" s="375"/>
      <c r="J718" s="375"/>
      <c r="K718" s="375"/>
      <c r="L718" s="375"/>
      <c r="M718" s="376">
        <v>3081000</v>
      </c>
      <c r="N718" s="376">
        <v>0</v>
      </c>
      <c r="O718" s="376">
        <v>0</v>
      </c>
      <c r="P718" s="376">
        <v>0</v>
      </c>
      <c r="Q718" s="376">
        <v>0</v>
      </c>
      <c r="R718" s="376">
        <v>0</v>
      </c>
      <c r="S718" s="376">
        <v>3081000</v>
      </c>
      <c r="T718" s="376">
        <v>0</v>
      </c>
      <c r="U718" s="376">
        <v>0</v>
      </c>
      <c r="V718" s="376">
        <v>0</v>
      </c>
      <c r="W718" s="376">
        <v>0</v>
      </c>
      <c r="X718" s="376">
        <v>0</v>
      </c>
      <c r="Y718" s="376">
        <v>3081000</v>
      </c>
      <c r="Z718" s="376">
        <v>3081000</v>
      </c>
      <c r="AA718" s="377">
        <v>1</v>
      </c>
      <c r="AB718" s="378">
        <v>0</v>
      </c>
      <c r="AC718" s="378">
        <v>0</v>
      </c>
      <c r="AD718" s="378">
        <v>0</v>
      </c>
      <c r="AE718" s="378">
        <v>0</v>
      </c>
      <c r="AF718" s="376">
        <v>0</v>
      </c>
      <c r="AG718" s="376">
        <v>0</v>
      </c>
      <c r="AH718" s="376">
        <v>0</v>
      </c>
      <c r="AI718" s="376">
        <v>0</v>
      </c>
      <c r="AJ718" s="376">
        <v>0</v>
      </c>
      <c r="AK718" s="376">
        <v>0</v>
      </c>
      <c r="AL718" s="381"/>
    </row>
    <row r="719" spans="2:38">
      <c r="B719" s="374" t="s">
        <v>4356</v>
      </c>
      <c r="C719" s="375" t="s">
        <v>4366</v>
      </c>
      <c r="D719" s="375" t="s">
        <v>2597</v>
      </c>
      <c r="E719" s="375" t="s">
        <v>2220</v>
      </c>
      <c r="F719" s="375" t="s">
        <v>2221</v>
      </c>
      <c r="G719" s="375" t="s">
        <v>1833</v>
      </c>
      <c r="H719" s="375" t="s">
        <v>3338</v>
      </c>
      <c r="I719" s="375" t="s">
        <v>3330</v>
      </c>
      <c r="J719" s="375" t="s">
        <v>4362</v>
      </c>
      <c r="K719" s="375" t="s">
        <v>4363</v>
      </c>
      <c r="L719" s="375" t="s">
        <v>3332</v>
      </c>
      <c r="M719" s="376">
        <v>16000</v>
      </c>
      <c r="N719" s="376">
        <v>16000</v>
      </c>
      <c r="O719" s="376">
        <v>0</v>
      </c>
      <c r="P719" s="376"/>
      <c r="Q719" s="376">
        <v>0</v>
      </c>
      <c r="R719" s="376">
        <v>0</v>
      </c>
      <c r="S719" s="376">
        <v>0</v>
      </c>
      <c r="T719" s="376">
        <v>2560</v>
      </c>
      <c r="U719" s="376">
        <v>0</v>
      </c>
      <c r="V719" s="376">
        <v>0</v>
      </c>
      <c r="W719" s="376">
        <v>0</v>
      </c>
      <c r="X719" s="376">
        <v>0</v>
      </c>
      <c r="Y719" s="376">
        <v>18560</v>
      </c>
      <c r="Z719" s="376">
        <v>18560</v>
      </c>
      <c r="AA719" s="377">
        <v>1</v>
      </c>
      <c r="AB719" s="378">
        <v>16000</v>
      </c>
      <c r="AC719" s="378">
        <v>0</v>
      </c>
      <c r="AD719" s="378"/>
      <c r="AE719" s="378">
        <v>0</v>
      </c>
      <c r="AF719" s="376">
        <v>0</v>
      </c>
      <c r="AG719" s="376">
        <v>0</v>
      </c>
      <c r="AH719" s="376">
        <v>2560</v>
      </c>
      <c r="AI719" s="376">
        <v>0</v>
      </c>
      <c r="AJ719" s="376">
        <v>0</v>
      </c>
      <c r="AK719" s="376">
        <v>0</v>
      </c>
      <c r="AL719" s="381" t="s">
        <v>2222</v>
      </c>
    </row>
    <row r="720" spans="2:38">
      <c r="B720" s="374" t="s">
        <v>4356</v>
      </c>
      <c r="C720" s="375" t="s">
        <v>4366</v>
      </c>
      <c r="D720" s="375" t="s">
        <v>2597</v>
      </c>
      <c r="E720" s="375" t="s">
        <v>2203</v>
      </c>
      <c r="F720" s="375" t="s">
        <v>2208</v>
      </c>
      <c r="G720" s="375" t="s">
        <v>1833</v>
      </c>
      <c r="H720" s="375" t="s">
        <v>3338</v>
      </c>
      <c r="I720" s="375" t="s">
        <v>3330</v>
      </c>
      <c r="J720" s="375" t="s">
        <v>4362</v>
      </c>
      <c r="K720" s="375" t="s">
        <v>4363</v>
      </c>
      <c r="L720" s="375" t="s">
        <v>3332</v>
      </c>
      <c r="M720" s="376">
        <v>15900</v>
      </c>
      <c r="N720" s="376">
        <v>15900</v>
      </c>
      <c r="O720" s="376">
        <v>0</v>
      </c>
      <c r="P720" s="376"/>
      <c r="Q720" s="376">
        <v>0</v>
      </c>
      <c r="R720" s="376">
        <v>0</v>
      </c>
      <c r="S720" s="376">
        <v>0</v>
      </c>
      <c r="T720" s="376">
        <v>2544</v>
      </c>
      <c r="U720" s="376">
        <v>0</v>
      </c>
      <c r="V720" s="376">
        <v>0</v>
      </c>
      <c r="W720" s="376">
        <v>0</v>
      </c>
      <c r="X720" s="376">
        <v>0</v>
      </c>
      <c r="Y720" s="376">
        <v>18444</v>
      </c>
      <c r="Z720" s="376">
        <v>18444</v>
      </c>
      <c r="AA720" s="377">
        <v>1</v>
      </c>
      <c r="AB720" s="378">
        <v>15900</v>
      </c>
      <c r="AC720" s="378">
        <v>0</v>
      </c>
      <c r="AD720" s="378"/>
      <c r="AE720" s="378">
        <v>0</v>
      </c>
      <c r="AF720" s="376">
        <v>0</v>
      </c>
      <c r="AG720" s="376">
        <v>0</v>
      </c>
      <c r="AH720" s="376">
        <v>2544</v>
      </c>
      <c r="AI720" s="376">
        <v>0</v>
      </c>
      <c r="AJ720" s="376">
        <v>0</v>
      </c>
      <c r="AK720" s="376">
        <v>0</v>
      </c>
      <c r="AL720" s="381" t="s">
        <v>2209</v>
      </c>
    </row>
    <row r="721" spans="2:38">
      <c r="B721" s="374" t="s">
        <v>4356</v>
      </c>
      <c r="C721" s="375" t="s">
        <v>4366</v>
      </c>
      <c r="D721" s="375" t="s">
        <v>2597</v>
      </c>
      <c r="E721" s="375" t="s">
        <v>2261</v>
      </c>
      <c r="F721" s="375" t="s">
        <v>2266</v>
      </c>
      <c r="G721" s="375" t="s">
        <v>1833</v>
      </c>
      <c r="H721" s="375" t="s">
        <v>3338</v>
      </c>
      <c r="I721" s="375" t="s">
        <v>3330</v>
      </c>
      <c r="J721" s="375" t="s">
        <v>4362</v>
      </c>
      <c r="K721" s="375" t="s">
        <v>4363</v>
      </c>
      <c r="L721" s="375" t="s">
        <v>3332</v>
      </c>
      <c r="M721" s="376">
        <v>8500</v>
      </c>
      <c r="N721" s="376">
        <v>8500</v>
      </c>
      <c r="O721" s="376">
        <v>0</v>
      </c>
      <c r="P721" s="376"/>
      <c r="Q721" s="376">
        <v>0</v>
      </c>
      <c r="R721" s="376">
        <v>0</v>
      </c>
      <c r="S721" s="376">
        <v>0</v>
      </c>
      <c r="T721" s="376">
        <v>1360</v>
      </c>
      <c r="U721" s="376">
        <v>0</v>
      </c>
      <c r="V721" s="376">
        <v>0</v>
      </c>
      <c r="W721" s="376">
        <v>0</v>
      </c>
      <c r="X721" s="376">
        <v>0</v>
      </c>
      <c r="Y721" s="376">
        <v>9860</v>
      </c>
      <c r="Z721" s="376">
        <v>9860</v>
      </c>
      <c r="AA721" s="377">
        <v>1</v>
      </c>
      <c r="AB721" s="378">
        <v>8500</v>
      </c>
      <c r="AC721" s="378">
        <v>0</v>
      </c>
      <c r="AD721" s="378"/>
      <c r="AE721" s="378">
        <v>0</v>
      </c>
      <c r="AF721" s="376">
        <v>0</v>
      </c>
      <c r="AG721" s="376">
        <v>0</v>
      </c>
      <c r="AH721" s="376">
        <v>1360</v>
      </c>
      <c r="AI721" s="376">
        <v>0</v>
      </c>
      <c r="AJ721" s="376">
        <v>0</v>
      </c>
      <c r="AK721" s="376">
        <v>0</v>
      </c>
      <c r="AL721" s="381" t="s">
        <v>2267</v>
      </c>
    </row>
    <row r="722" spans="2:38">
      <c r="B722" s="374" t="s">
        <v>4356</v>
      </c>
      <c r="C722" s="375" t="s">
        <v>4357</v>
      </c>
      <c r="D722" s="375" t="s">
        <v>5474</v>
      </c>
      <c r="E722" s="375" t="s">
        <v>2597</v>
      </c>
      <c r="F722" s="375" t="s">
        <v>2604</v>
      </c>
      <c r="G722" s="375" t="s">
        <v>1513</v>
      </c>
      <c r="H722" s="375" t="s">
        <v>5475</v>
      </c>
      <c r="I722" s="375" t="s">
        <v>3929</v>
      </c>
      <c r="J722" s="375" t="s">
        <v>4362</v>
      </c>
      <c r="K722" s="375" t="s">
        <v>4363</v>
      </c>
      <c r="L722" s="375" t="s">
        <v>3332</v>
      </c>
      <c r="M722" s="376">
        <v>31005</v>
      </c>
      <c r="N722" s="376">
        <v>0</v>
      </c>
      <c r="O722" s="376">
        <v>0</v>
      </c>
      <c r="P722" s="376">
        <v>31005</v>
      </c>
      <c r="Q722" s="376">
        <v>0</v>
      </c>
      <c r="R722" s="376">
        <v>0</v>
      </c>
      <c r="S722" s="376">
        <v>0</v>
      </c>
      <c r="T722" s="376">
        <v>0</v>
      </c>
      <c r="U722" s="376">
        <v>0</v>
      </c>
      <c r="V722" s="376">
        <v>0</v>
      </c>
      <c r="W722" s="376">
        <v>0</v>
      </c>
      <c r="X722" s="376">
        <v>0</v>
      </c>
      <c r="Y722" s="376">
        <v>31005</v>
      </c>
      <c r="Z722" s="376">
        <v>31005</v>
      </c>
      <c r="AA722" s="377">
        <v>1</v>
      </c>
      <c r="AB722" s="378">
        <v>0</v>
      </c>
      <c r="AC722" s="378">
        <v>0</v>
      </c>
      <c r="AD722" s="378">
        <v>31005</v>
      </c>
      <c r="AE722" s="378">
        <v>0</v>
      </c>
      <c r="AF722" s="376">
        <v>0</v>
      </c>
      <c r="AG722" s="376">
        <v>0</v>
      </c>
      <c r="AH722" s="376"/>
      <c r="AI722" s="376">
        <v>0</v>
      </c>
      <c r="AJ722" s="376">
        <v>0</v>
      </c>
      <c r="AK722" s="376">
        <v>0</v>
      </c>
      <c r="AL722" s="381" t="s">
        <v>2605</v>
      </c>
    </row>
    <row r="723" spans="2:38">
      <c r="B723" s="374" t="s">
        <v>4396</v>
      </c>
      <c r="C723" s="375" t="s">
        <v>4565</v>
      </c>
      <c r="D723" s="375" t="s">
        <v>2625</v>
      </c>
      <c r="E723" s="375" t="s">
        <v>4399</v>
      </c>
      <c r="F723" s="375" t="s">
        <v>5476</v>
      </c>
      <c r="G723" s="375" t="s">
        <v>4401</v>
      </c>
      <c r="H723" s="375" t="s">
        <v>4401</v>
      </c>
      <c r="I723" s="375"/>
      <c r="J723" s="375"/>
      <c r="K723" s="375"/>
      <c r="L723" s="375"/>
      <c r="M723" s="376">
        <v>5000</v>
      </c>
      <c r="N723" s="376">
        <v>0</v>
      </c>
      <c r="O723" s="376">
        <v>0</v>
      </c>
      <c r="P723" s="376">
        <v>0</v>
      </c>
      <c r="Q723" s="376">
        <v>0</v>
      </c>
      <c r="R723" s="376">
        <v>0</v>
      </c>
      <c r="S723" s="376">
        <v>5000</v>
      </c>
      <c r="T723" s="376">
        <v>0</v>
      </c>
      <c r="U723" s="376">
        <v>0</v>
      </c>
      <c r="V723" s="376">
        <v>0</v>
      </c>
      <c r="W723" s="376">
        <v>0</v>
      </c>
      <c r="X723" s="376">
        <v>0</v>
      </c>
      <c r="Y723" s="376">
        <v>5000</v>
      </c>
      <c r="Z723" s="376">
        <v>5000</v>
      </c>
      <c r="AA723" s="377">
        <v>1</v>
      </c>
      <c r="AB723" s="378">
        <v>0</v>
      </c>
      <c r="AC723" s="378">
        <v>0</v>
      </c>
      <c r="AD723" s="378">
        <v>0</v>
      </c>
      <c r="AE723" s="378">
        <v>0</v>
      </c>
      <c r="AF723" s="376">
        <v>0</v>
      </c>
      <c r="AG723" s="376">
        <v>0</v>
      </c>
      <c r="AH723" s="376">
        <v>0</v>
      </c>
      <c r="AI723" s="376">
        <v>0</v>
      </c>
      <c r="AJ723" s="376">
        <v>0</v>
      </c>
      <c r="AK723" s="376">
        <v>0</v>
      </c>
      <c r="AL723" s="381"/>
    </row>
    <row r="724" spans="2:38">
      <c r="B724" s="374" t="s">
        <v>4356</v>
      </c>
      <c r="C724" s="375" t="s">
        <v>4357</v>
      </c>
      <c r="D724" s="375" t="s">
        <v>5477</v>
      </c>
      <c r="E724" s="375" t="s">
        <v>4425</v>
      </c>
      <c r="F724" s="375" t="s">
        <v>5478</v>
      </c>
      <c r="G724" s="375" t="s">
        <v>1843</v>
      </c>
      <c r="H724" s="375" t="s">
        <v>3398</v>
      </c>
      <c r="I724" s="375" t="s">
        <v>3330</v>
      </c>
      <c r="J724" s="375" t="s">
        <v>4362</v>
      </c>
      <c r="K724" s="375" t="s">
        <v>4363</v>
      </c>
      <c r="L724" s="375" t="s">
        <v>3332</v>
      </c>
      <c r="M724" s="376">
        <v>64800.45</v>
      </c>
      <c r="N724" s="376">
        <v>0</v>
      </c>
      <c r="O724" s="376">
        <v>0</v>
      </c>
      <c r="P724" s="376">
        <v>64800.45</v>
      </c>
      <c r="Q724" s="376">
        <v>0</v>
      </c>
      <c r="R724" s="376">
        <v>0</v>
      </c>
      <c r="S724" s="376">
        <v>0</v>
      </c>
      <c r="T724" s="376">
        <v>0</v>
      </c>
      <c r="U724" s="376">
        <v>0</v>
      </c>
      <c r="V724" s="376">
        <v>0</v>
      </c>
      <c r="W724" s="376">
        <v>0</v>
      </c>
      <c r="X724" s="376">
        <v>0</v>
      </c>
      <c r="Y724" s="376">
        <v>64800.45</v>
      </c>
      <c r="Z724" s="376">
        <v>64938.144</v>
      </c>
      <c r="AA724" s="377">
        <v>1</v>
      </c>
      <c r="AB724" s="378">
        <v>0</v>
      </c>
      <c r="AC724" s="378">
        <v>0</v>
      </c>
      <c r="AD724" s="378">
        <v>64787.093999999997</v>
      </c>
      <c r="AE724" s="378">
        <v>0</v>
      </c>
      <c r="AF724" s="376">
        <v>0</v>
      </c>
      <c r="AG724" s="376">
        <v>0</v>
      </c>
      <c r="AH724" s="376"/>
      <c r="AI724" s="376">
        <v>0</v>
      </c>
      <c r="AJ724" s="376">
        <v>0</v>
      </c>
      <c r="AK724" s="376">
        <v>0</v>
      </c>
      <c r="AL724" s="381" t="s">
        <v>5479</v>
      </c>
    </row>
    <row r="725" spans="2:38">
      <c r="B725" s="374" t="s">
        <v>4396</v>
      </c>
      <c r="C725" s="375" t="s">
        <v>4397</v>
      </c>
      <c r="D725" s="375" t="s">
        <v>5477</v>
      </c>
      <c r="E725" s="375" t="s">
        <v>4399</v>
      </c>
      <c r="F725" s="375" t="s">
        <v>5480</v>
      </c>
      <c r="G725" s="375" t="s">
        <v>4401</v>
      </c>
      <c r="H725" s="375" t="s">
        <v>4401</v>
      </c>
      <c r="I725" s="375"/>
      <c r="J725" s="375"/>
      <c r="K725" s="375"/>
      <c r="L725" s="375"/>
      <c r="M725" s="376">
        <v>780000</v>
      </c>
      <c r="N725" s="376">
        <v>0</v>
      </c>
      <c r="O725" s="376">
        <v>0</v>
      </c>
      <c r="P725" s="376">
        <v>0</v>
      </c>
      <c r="Q725" s="376">
        <v>0</v>
      </c>
      <c r="R725" s="376">
        <v>0</v>
      </c>
      <c r="S725" s="376">
        <v>780000</v>
      </c>
      <c r="T725" s="376">
        <v>0</v>
      </c>
      <c r="U725" s="376">
        <v>0</v>
      </c>
      <c r="V725" s="376">
        <v>0</v>
      </c>
      <c r="W725" s="376">
        <v>0</v>
      </c>
      <c r="X725" s="376">
        <v>0</v>
      </c>
      <c r="Y725" s="376">
        <v>780000</v>
      </c>
      <c r="Z725" s="376">
        <v>780000</v>
      </c>
      <c r="AA725" s="377">
        <v>1</v>
      </c>
      <c r="AB725" s="378">
        <v>0</v>
      </c>
      <c r="AC725" s="378">
        <v>0</v>
      </c>
      <c r="AD725" s="378">
        <v>0</v>
      </c>
      <c r="AE725" s="378">
        <v>0</v>
      </c>
      <c r="AF725" s="376">
        <v>0</v>
      </c>
      <c r="AG725" s="376">
        <v>0</v>
      </c>
      <c r="AH725" s="376">
        <v>0</v>
      </c>
      <c r="AI725" s="376">
        <v>0</v>
      </c>
      <c r="AJ725" s="376">
        <v>0</v>
      </c>
      <c r="AK725" s="376">
        <v>0</v>
      </c>
      <c r="AL725" s="381"/>
    </row>
    <row r="726" spans="2:38">
      <c r="B726" s="374" t="s">
        <v>4356</v>
      </c>
      <c r="C726" s="375" t="s">
        <v>4366</v>
      </c>
      <c r="D726" s="375" t="s">
        <v>5477</v>
      </c>
      <c r="E726" s="375" t="s">
        <v>2220</v>
      </c>
      <c r="F726" s="375" t="s">
        <v>2232</v>
      </c>
      <c r="G726" s="375" t="s">
        <v>417</v>
      </c>
      <c r="H726" s="375" t="s">
        <v>3442</v>
      </c>
      <c r="I726" s="375" t="s">
        <v>3330</v>
      </c>
      <c r="J726" s="375" t="s">
        <v>4362</v>
      </c>
      <c r="K726" s="375" t="s">
        <v>4363</v>
      </c>
      <c r="L726" s="375" t="s">
        <v>3332</v>
      </c>
      <c r="M726" s="376">
        <v>25000</v>
      </c>
      <c r="N726" s="376">
        <v>25000</v>
      </c>
      <c r="O726" s="376">
        <v>0</v>
      </c>
      <c r="P726" s="376"/>
      <c r="Q726" s="376">
        <v>0</v>
      </c>
      <c r="R726" s="376">
        <v>0</v>
      </c>
      <c r="S726" s="376">
        <v>0</v>
      </c>
      <c r="T726" s="376">
        <v>4000</v>
      </c>
      <c r="U726" s="376">
        <v>0</v>
      </c>
      <c r="V726" s="376">
        <v>0</v>
      </c>
      <c r="W726" s="376">
        <v>0</v>
      </c>
      <c r="X726" s="376">
        <v>0</v>
      </c>
      <c r="Y726" s="376">
        <v>29000</v>
      </c>
      <c r="Z726" s="376">
        <v>29000</v>
      </c>
      <c r="AA726" s="377">
        <v>1</v>
      </c>
      <c r="AB726" s="378">
        <v>25000</v>
      </c>
      <c r="AC726" s="378">
        <v>0</v>
      </c>
      <c r="AD726" s="378"/>
      <c r="AE726" s="378">
        <v>0</v>
      </c>
      <c r="AF726" s="376">
        <v>0</v>
      </c>
      <c r="AG726" s="376">
        <v>0</v>
      </c>
      <c r="AH726" s="376">
        <v>4000</v>
      </c>
      <c r="AI726" s="376">
        <v>0</v>
      </c>
      <c r="AJ726" s="376">
        <v>0</v>
      </c>
      <c r="AK726" s="376">
        <v>0</v>
      </c>
      <c r="AL726" s="381" t="s">
        <v>2233</v>
      </c>
    </row>
    <row r="727" spans="2:38">
      <c r="B727" s="374" t="s">
        <v>4356</v>
      </c>
      <c r="C727" s="375" t="s">
        <v>4366</v>
      </c>
      <c r="D727" s="375" t="s">
        <v>5477</v>
      </c>
      <c r="E727" s="375" t="s">
        <v>2220</v>
      </c>
      <c r="F727" s="375" t="s">
        <v>2230</v>
      </c>
      <c r="G727" s="375" t="s">
        <v>417</v>
      </c>
      <c r="H727" s="375" t="s">
        <v>3442</v>
      </c>
      <c r="I727" s="375" t="s">
        <v>3330</v>
      </c>
      <c r="J727" s="375" t="s">
        <v>4362</v>
      </c>
      <c r="K727" s="375" t="s">
        <v>4363</v>
      </c>
      <c r="L727" s="375" t="s">
        <v>3332</v>
      </c>
      <c r="M727" s="376">
        <v>3500</v>
      </c>
      <c r="N727" s="376">
        <v>3500</v>
      </c>
      <c r="O727" s="376">
        <v>0</v>
      </c>
      <c r="P727" s="376"/>
      <c r="Q727" s="376">
        <v>0</v>
      </c>
      <c r="R727" s="376">
        <v>0</v>
      </c>
      <c r="S727" s="376">
        <v>0</v>
      </c>
      <c r="T727" s="376">
        <v>560</v>
      </c>
      <c r="U727" s="376">
        <v>0</v>
      </c>
      <c r="V727" s="376">
        <v>0</v>
      </c>
      <c r="W727" s="376">
        <v>0</v>
      </c>
      <c r="X727" s="376">
        <v>0</v>
      </c>
      <c r="Y727" s="376">
        <v>4060</v>
      </c>
      <c r="Z727" s="376">
        <v>4060</v>
      </c>
      <c r="AA727" s="377">
        <v>1</v>
      </c>
      <c r="AB727" s="378">
        <v>3500</v>
      </c>
      <c r="AC727" s="378">
        <v>0</v>
      </c>
      <c r="AD727" s="378"/>
      <c r="AE727" s="378">
        <v>0</v>
      </c>
      <c r="AF727" s="376">
        <v>0</v>
      </c>
      <c r="AG727" s="376">
        <v>0</v>
      </c>
      <c r="AH727" s="376">
        <v>560</v>
      </c>
      <c r="AI727" s="376">
        <v>0</v>
      </c>
      <c r="AJ727" s="376">
        <v>0</v>
      </c>
      <c r="AK727" s="376">
        <v>0</v>
      </c>
      <c r="AL727" s="381" t="s">
        <v>2231</v>
      </c>
    </row>
    <row r="728" spans="2:38">
      <c r="B728" s="374" t="s">
        <v>4356</v>
      </c>
      <c r="C728" s="375" t="s">
        <v>4357</v>
      </c>
      <c r="D728" s="375" t="s">
        <v>5477</v>
      </c>
      <c r="E728" s="375" t="s">
        <v>2203</v>
      </c>
      <c r="F728" s="375" t="s">
        <v>2204</v>
      </c>
      <c r="G728" s="375" t="s">
        <v>1822</v>
      </c>
      <c r="H728" s="375" t="s">
        <v>3331</v>
      </c>
      <c r="I728" s="375" t="s">
        <v>3330</v>
      </c>
      <c r="J728" s="375" t="s">
        <v>4362</v>
      </c>
      <c r="K728" s="375" t="s">
        <v>4363</v>
      </c>
      <c r="L728" s="375" t="s">
        <v>3332</v>
      </c>
      <c r="M728" s="376">
        <v>42471.9</v>
      </c>
      <c r="N728" s="376">
        <v>0</v>
      </c>
      <c r="O728" s="376">
        <v>0</v>
      </c>
      <c r="P728" s="376">
        <v>42471.9</v>
      </c>
      <c r="Q728" s="376">
        <v>0</v>
      </c>
      <c r="R728" s="376">
        <v>0</v>
      </c>
      <c r="S728" s="376">
        <v>0</v>
      </c>
      <c r="T728" s="376">
        <v>0</v>
      </c>
      <c r="U728" s="376">
        <v>0</v>
      </c>
      <c r="V728" s="376">
        <v>0</v>
      </c>
      <c r="W728" s="376">
        <v>0</v>
      </c>
      <c r="X728" s="376">
        <v>0</v>
      </c>
      <c r="Y728" s="376">
        <v>42471.9</v>
      </c>
      <c r="Z728" s="376">
        <v>41862.639999999999</v>
      </c>
      <c r="AA728" s="377">
        <v>1</v>
      </c>
      <c r="AB728" s="378">
        <v>0</v>
      </c>
      <c r="AC728" s="378">
        <v>0</v>
      </c>
      <c r="AD728" s="378">
        <v>41765.264999999999</v>
      </c>
      <c r="AE728" s="378">
        <v>0</v>
      </c>
      <c r="AF728" s="376">
        <v>0</v>
      </c>
      <c r="AG728" s="376">
        <v>0</v>
      </c>
      <c r="AH728" s="376"/>
      <c r="AI728" s="376">
        <v>0</v>
      </c>
      <c r="AJ728" s="376">
        <v>0</v>
      </c>
      <c r="AK728" s="376">
        <v>0</v>
      </c>
      <c r="AL728" s="381" t="s">
        <v>2205</v>
      </c>
    </row>
    <row r="729" spans="2:38">
      <c r="B729" s="374" t="s">
        <v>4356</v>
      </c>
      <c r="C729" s="375" t="s">
        <v>4357</v>
      </c>
      <c r="D729" s="375" t="s">
        <v>5477</v>
      </c>
      <c r="E729" s="375" t="s">
        <v>4425</v>
      </c>
      <c r="F729" s="375" t="s">
        <v>5481</v>
      </c>
      <c r="G729" s="375" t="s">
        <v>1843</v>
      </c>
      <c r="H729" s="375" t="s">
        <v>3398</v>
      </c>
      <c r="I729" s="375" t="s">
        <v>3330</v>
      </c>
      <c r="J729" s="375" t="s">
        <v>4362</v>
      </c>
      <c r="K729" s="375" t="s">
        <v>4363</v>
      </c>
      <c r="L729" s="375" t="s">
        <v>3332</v>
      </c>
      <c r="M729" s="376">
        <v>69691.05</v>
      </c>
      <c r="N729" s="376">
        <v>0</v>
      </c>
      <c r="O729" s="376">
        <v>0</v>
      </c>
      <c r="P729" s="376">
        <v>69691.05</v>
      </c>
      <c r="Q729" s="376">
        <v>0</v>
      </c>
      <c r="R729" s="376">
        <v>0</v>
      </c>
      <c r="S729" s="376">
        <v>0</v>
      </c>
      <c r="T729" s="376">
        <v>0</v>
      </c>
      <c r="U729" s="376">
        <v>0</v>
      </c>
      <c r="V729" s="376">
        <v>0</v>
      </c>
      <c r="W729" s="376">
        <v>0</v>
      </c>
      <c r="X729" s="376">
        <v>0</v>
      </c>
      <c r="Y729" s="376">
        <v>69691.05</v>
      </c>
      <c r="Z729" s="376">
        <v>69839.135999999999</v>
      </c>
      <c r="AA729" s="377">
        <v>1</v>
      </c>
      <c r="AB729" s="378">
        <v>0</v>
      </c>
      <c r="AC729" s="378">
        <v>0</v>
      </c>
      <c r="AD729" s="378">
        <v>69676.686000000002</v>
      </c>
      <c r="AE729" s="378">
        <v>0</v>
      </c>
      <c r="AF729" s="376">
        <v>0</v>
      </c>
      <c r="AG729" s="376">
        <v>0</v>
      </c>
      <c r="AH729" s="376"/>
      <c r="AI729" s="376">
        <v>0</v>
      </c>
      <c r="AJ729" s="376">
        <v>0</v>
      </c>
      <c r="AK729" s="376">
        <v>0</v>
      </c>
      <c r="AL729" s="381" t="s">
        <v>5482</v>
      </c>
    </row>
    <row r="730" spans="2:38">
      <c r="B730" s="374" t="s">
        <v>4356</v>
      </c>
      <c r="C730" s="375" t="s">
        <v>4357</v>
      </c>
      <c r="D730" s="375" t="s">
        <v>5477</v>
      </c>
      <c r="E730" s="375" t="s">
        <v>4425</v>
      </c>
      <c r="F730" s="375" t="s">
        <v>5483</v>
      </c>
      <c r="G730" s="375" t="s">
        <v>1843</v>
      </c>
      <c r="H730" s="375" t="s">
        <v>3398</v>
      </c>
      <c r="I730" s="375" t="s">
        <v>3330</v>
      </c>
      <c r="J730" s="375" t="s">
        <v>4362</v>
      </c>
      <c r="K730" s="375" t="s">
        <v>4363</v>
      </c>
      <c r="L730" s="375" t="s">
        <v>3332</v>
      </c>
      <c r="M730" s="376">
        <v>63170.25</v>
      </c>
      <c r="N730" s="376">
        <v>0</v>
      </c>
      <c r="O730" s="376">
        <v>0</v>
      </c>
      <c r="P730" s="376">
        <v>63170.25</v>
      </c>
      <c r="Q730" s="376">
        <v>0</v>
      </c>
      <c r="R730" s="376">
        <v>0</v>
      </c>
      <c r="S730" s="376">
        <v>0</v>
      </c>
      <c r="T730" s="376">
        <v>0</v>
      </c>
      <c r="U730" s="376">
        <v>0</v>
      </c>
      <c r="V730" s="376">
        <v>0</v>
      </c>
      <c r="W730" s="376">
        <v>0</v>
      </c>
      <c r="X730" s="376">
        <v>0</v>
      </c>
      <c r="Y730" s="376">
        <v>63170.25</v>
      </c>
      <c r="Z730" s="376">
        <v>63304.480000000003</v>
      </c>
      <c r="AA730" s="377">
        <v>1</v>
      </c>
      <c r="AB730" s="378">
        <v>0</v>
      </c>
      <c r="AC730" s="378">
        <v>0</v>
      </c>
      <c r="AD730" s="378">
        <v>63157.23</v>
      </c>
      <c r="AE730" s="378">
        <v>0</v>
      </c>
      <c r="AF730" s="376">
        <v>0</v>
      </c>
      <c r="AG730" s="376">
        <v>0</v>
      </c>
      <c r="AH730" s="376"/>
      <c r="AI730" s="376">
        <v>0</v>
      </c>
      <c r="AJ730" s="376">
        <v>0</v>
      </c>
      <c r="AK730" s="376">
        <v>0</v>
      </c>
      <c r="AL730" s="381" t="s">
        <v>5484</v>
      </c>
    </row>
    <row r="731" spans="2:38">
      <c r="B731" s="374" t="s">
        <v>4356</v>
      </c>
      <c r="C731" s="375" t="s">
        <v>4357</v>
      </c>
      <c r="D731" s="375" t="s">
        <v>5477</v>
      </c>
      <c r="E731" s="375" t="s">
        <v>4425</v>
      </c>
      <c r="F731" s="375" t="s">
        <v>5485</v>
      </c>
      <c r="G731" s="375" t="s">
        <v>1843</v>
      </c>
      <c r="H731" s="375" t="s">
        <v>3398</v>
      </c>
      <c r="I731" s="375" t="s">
        <v>3330</v>
      </c>
      <c r="J731" s="375" t="s">
        <v>4362</v>
      </c>
      <c r="K731" s="375" t="s">
        <v>4363</v>
      </c>
      <c r="L731" s="375" t="s">
        <v>3332</v>
      </c>
      <c r="M731" s="376">
        <v>71321.25</v>
      </c>
      <c r="N731" s="376">
        <v>0</v>
      </c>
      <c r="O731" s="376">
        <v>0</v>
      </c>
      <c r="P731" s="376">
        <v>71321.25</v>
      </c>
      <c r="Q731" s="376">
        <v>0</v>
      </c>
      <c r="R731" s="376">
        <v>0</v>
      </c>
      <c r="S731" s="376">
        <v>0</v>
      </c>
      <c r="T731" s="376">
        <v>0</v>
      </c>
      <c r="U731" s="376">
        <v>0</v>
      </c>
      <c r="V731" s="376">
        <v>0</v>
      </c>
      <c r="W731" s="376">
        <v>0</v>
      </c>
      <c r="X731" s="376">
        <v>0</v>
      </c>
      <c r="Y731" s="376">
        <v>71321.25</v>
      </c>
      <c r="Z731" s="376">
        <v>71472.800000000003</v>
      </c>
      <c r="AA731" s="377">
        <v>1</v>
      </c>
      <c r="AB731" s="378">
        <v>0</v>
      </c>
      <c r="AC731" s="378">
        <v>0</v>
      </c>
      <c r="AD731" s="378">
        <v>71306.55</v>
      </c>
      <c r="AE731" s="378">
        <v>0</v>
      </c>
      <c r="AF731" s="376">
        <v>0</v>
      </c>
      <c r="AG731" s="376">
        <v>0</v>
      </c>
      <c r="AH731" s="376"/>
      <c r="AI731" s="376">
        <v>0</v>
      </c>
      <c r="AJ731" s="376">
        <v>0</v>
      </c>
      <c r="AK731" s="376">
        <v>0</v>
      </c>
      <c r="AL731" s="381" t="s">
        <v>5486</v>
      </c>
    </row>
    <row r="732" spans="2:38">
      <c r="B732" s="374" t="s">
        <v>4356</v>
      </c>
      <c r="C732" s="375" t="s">
        <v>4357</v>
      </c>
      <c r="D732" s="375" t="s">
        <v>5477</v>
      </c>
      <c r="E732" s="375" t="s">
        <v>4409</v>
      </c>
      <c r="F732" s="375" t="s">
        <v>5487</v>
      </c>
      <c r="G732" s="375" t="s">
        <v>1843</v>
      </c>
      <c r="H732" s="375" t="s">
        <v>3398</v>
      </c>
      <c r="I732" s="375" t="s">
        <v>3330</v>
      </c>
      <c r="J732" s="375" t="s">
        <v>4362</v>
      </c>
      <c r="K732" s="375" t="s">
        <v>4363</v>
      </c>
      <c r="L732" s="375" t="s">
        <v>3332</v>
      </c>
      <c r="M732" s="376">
        <v>62899.93</v>
      </c>
      <c r="N732" s="376">
        <v>0</v>
      </c>
      <c r="O732" s="376">
        <v>0</v>
      </c>
      <c r="P732" s="376">
        <v>62899.93</v>
      </c>
      <c r="Q732" s="376">
        <v>0</v>
      </c>
      <c r="R732" s="376">
        <v>0</v>
      </c>
      <c r="S732" s="376">
        <v>0</v>
      </c>
      <c r="T732" s="376">
        <v>0</v>
      </c>
      <c r="U732" s="376">
        <v>0</v>
      </c>
      <c r="V732" s="376">
        <v>0</v>
      </c>
      <c r="W732" s="376">
        <v>0</v>
      </c>
      <c r="X732" s="376">
        <v>0</v>
      </c>
      <c r="Y732" s="376">
        <v>62899.93</v>
      </c>
      <c r="Z732" s="376">
        <v>63304.480000000003</v>
      </c>
      <c r="AA732" s="377">
        <v>1</v>
      </c>
      <c r="AB732" s="378">
        <v>0</v>
      </c>
      <c r="AC732" s="378">
        <v>0</v>
      </c>
      <c r="AD732" s="378">
        <v>63157.23</v>
      </c>
      <c r="AE732" s="378">
        <v>0</v>
      </c>
      <c r="AF732" s="376">
        <v>0</v>
      </c>
      <c r="AG732" s="376">
        <v>0</v>
      </c>
      <c r="AH732" s="376"/>
      <c r="AI732" s="376">
        <v>0</v>
      </c>
      <c r="AJ732" s="376">
        <v>0</v>
      </c>
      <c r="AK732" s="376">
        <v>0</v>
      </c>
      <c r="AL732" s="381" t="s">
        <v>5488</v>
      </c>
    </row>
    <row r="733" spans="2:38">
      <c r="B733" s="374" t="s">
        <v>4356</v>
      </c>
      <c r="C733" s="375" t="s">
        <v>4357</v>
      </c>
      <c r="D733" s="375" t="s">
        <v>5477</v>
      </c>
      <c r="E733" s="375" t="s">
        <v>4425</v>
      </c>
      <c r="F733" s="375" t="s">
        <v>5489</v>
      </c>
      <c r="G733" s="375" t="s">
        <v>1843</v>
      </c>
      <c r="H733" s="375" t="s">
        <v>3398</v>
      </c>
      <c r="I733" s="375" t="s">
        <v>3330</v>
      </c>
      <c r="J733" s="375" t="s">
        <v>4362</v>
      </c>
      <c r="K733" s="375" t="s">
        <v>4363</v>
      </c>
      <c r="L733" s="375" t="s">
        <v>3332</v>
      </c>
      <c r="M733" s="376">
        <v>63170.25</v>
      </c>
      <c r="N733" s="376">
        <v>0</v>
      </c>
      <c r="O733" s="376">
        <v>0</v>
      </c>
      <c r="P733" s="376">
        <v>63170.25</v>
      </c>
      <c r="Q733" s="376">
        <v>0</v>
      </c>
      <c r="R733" s="376">
        <v>0</v>
      </c>
      <c r="S733" s="376">
        <v>0</v>
      </c>
      <c r="T733" s="376">
        <v>0</v>
      </c>
      <c r="U733" s="376">
        <v>0</v>
      </c>
      <c r="V733" s="376">
        <v>0</v>
      </c>
      <c r="W733" s="376">
        <v>0</v>
      </c>
      <c r="X733" s="376">
        <v>0</v>
      </c>
      <c r="Y733" s="376">
        <v>63170.25</v>
      </c>
      <c r="Z733" s="376">
        <v>63304.480000000003</v>
      </c>
      <c r="AA733" s="377">
        <v>1</v>
      </c>
      <c r="AB733" s="378">
        <v>0</v>
      </c>
      <c r="AC733" s="378">
        <v>0</v>
      </c>
      <c r="AD733" s="378">
        <v>63157.23</v>
      </c>
      <c r="AE733" s="378">
        <v>0</v>
      </c>
      <c r="AF733" s="376">
        <v>0</v>
      </c>
      <c r="AG733" s="376">
        <v>0</v>
      </c>
      <c r="AH733" s="376"/>
      <c r="AI733" s="376">
        <v>0</v>
      </c>
      <c r="AJ733" s="376">
        <v>0</v>
      </c>
      <c r="AK733" s="376">
        <v>0</v>
      </c>
      <c r="AL733" s="381" t="s">
        <v>5490</v>
      </c>
    </row>
    <row r="734" spans="2:38">
      <c r="B734" s="374" t="s">
        <v>4356</v>
      </c>
      <c r="C734" s="375" t="s">
        <v>4357</v>
      </c>
      <c r="D734" s="375" t="s">
        <v>5477</v>
      </c>
      <c r="E734" s="375" t="s">
        <v>4425</v>
      </c>
      <c r="F734" s="375" t="s">
        <v>5491</v>
      </c>
      <c r="G734" s="375" t="s">
        <v>1843</v>
      </c>
      <c r="H734" s="375" t="s">
        <v>3398</v>
      </c>
      <c r="I734" s="375" t="s">
        <v>3330</v>
      </c>
      <c r="J734" s="375" t="s">
        <v>4362</v>
      </c>
      <c r="K734" s="375" t="s">
        <v>4363</v>
      </c>
      <c r="L734" s="375" t="s">
        <v>3332</v>
      </c>
      <c r="M734" s="376">
        <v>63170.25</v>
      </c>
      <c r="N734" s="376">
        <v>0</v>
      </c>
      <c r="O734" s="376">
        <v>0</v>
      </c>
      <c r="P734" s="376">
        <v>63170.25</v>
      </c>
      <c r="Q734" s="376">
        <v>0</v>
      </c>
      <c r="R734" s="376">
        <v>0</v>
      </c>
      <c r="S734" s="376">
        <v>0</v>
      </c>
      <c r="T734" s="376">
        <v>0</v>
      </c>
      <c r="U734" s="376">
        <v>0</v>
      </c>
      <c r="V734" s="376">
        <v>0</v>
      </c>
      <c r="W734" s="376">
        <v>0</v>
      </c>
      <c r="X734" s="376">
        <v>0</v>
      </c>
      <c r="Y734" s="376">
        <v>63170.25</v>
      </c>
      <c r="Z734" s="376">
        <v>63304.480000000003</v>
      </c>
      <c r="AA734" s="377">
        <v>1</v>
      </c>
      <c r="AB734" s="378">
        <v>0</v>
      </c>
      <c r="AC734" s="378">
        <v>0</v>
      </c>
      <c r="AD734" s="378">
        <v>63157.23</v>
      </c>
      <c r="AE734" s="378">
        <v>0</v>
      </c>
      <c r="AF734" s="376">
        <v>0</v>
      </c>
      <c r="AG734" s="376">
        <v>0</v>
      </c>
      <c r="AH734" s="376"/>
      <c r="AI734" s="376">
        <v>0</v>
      </c>
      <c r="AJ734" s="376">
        <v>0</v>
      </c>
      <c r="AK734" s="376">
        <v>0</v>
      </c>
      <c r="AL734" s="381" t="s">
        <v>5492</v>
      </c>
    </row>
    <row r="735" spans="2:38">
      <c r="B735" s="374" t="s">
        <v>4356</v>
      </c>
      <c r="C735" s="375" t="s">
        <v>4357</v>
      </c>
      <c r="D735" s="375" t="s">
        <v>5477</v>
      </c>
      <c r="E735" s="375" t="s">
        <v>4425</v>
      </c>
      <c r="F735" s="375" t="s">
        <v>5493</v>
      </c>
      <c r="G735" s="375" t="s">
        <v>1843</v>
      </c>
      <c r="H735" s="375" t="s">
        <v>3398</v>
      </c>
      <c r="I735" s="375" t="s">
        <v>3330</v>
      </c>
      <c r="J735" s="375" t="s">
        <v>4362</v>
      </c>
      <c r="K735" s="375" t="s">
        <v>4363</v>
      </c>
      <c r="L735" s="375" t="s">
        <v>3332</v>
      </c>
      <c r="M735" s="376">
        <v>63170.25</v>
      </c>
      <c r="N735" s="376">
        <v>0</v>
      </c>
      <c r="O735" s="376">
        <v>0</v>
      </c>
      <c r="P735" s="376">
        <v>63170.25</v>
      </c>
      <c r="Q735" s="376">
        <v>0</v>
      </c>
      <c r="R735" s="376">
        <v>0</v>
      </c>
      <c r="S735" s="376">
        <v>0</v>
      </c>
      <c r="T735" s="376">
        <v>0</v>
      </c>
      <c r="U735" s="376">
        <v>0</v>
      </c>
      <c r="V735" s="376">
        <v>0</v>
      </c>
      <c r="W735" s="376">
        <v>0</v>
      </c>
      <c r="X735" s="376">
        <v>0</v>
      </c>
      <c r="Y735" s="376">
        <v>63170.25</v>
      </c>
      <c r="Z735" s="376">
        <v>63304.480000000003</v>
      </c>
      <c r="AA735" s="377">
        <v>1</v>
      </c>
      <c r="AB735" s="378">
        <v>0</v>
      </c>
      <c r="AC735" s="378">
        <v>0</v>
      </c>
      <c r="AD735" s="378">
        <v>63157.23</v>
      </c>
      <c r="AE735" s="378">
        <v>0</v>
      </c>
      <c r="AF735" s="376">
        <v>0</v>
      </c>
      <c r="AG735" s="376">
        <v>0</v>
      </c>
      <c r="AH735" s="376"/>
      <c r="AI735" s="376">
        <v>0</v>
      </c>
      <c r="AJ735" s="376">
        <v>0</v>
      </c>
      <c r="AK735" s="376">
        <v>0</v>
      </c>
      <c r="AL735" s="381" t="s">
        <v>5494</v>
      </c>
    </row>
    <row r="736" spans="2:38">
      <c r="B736" s="374" t="s">
        <v>4356</v>
      </c>
      <c r="C736" s="375" t="s">
        <v>4357</v>
      </c>
      <c r="D736" s="375" t="s">
        <v>5477</v>
      </c>
      <c r="E736" s="375" t="s">
        <v>4425</v>
      </c>
      <c r="F736" s="375" t="s">
        <v>5495</v>
      </c>
      <c r="G736" s="375" t="s">
        <v>1843</v>
      </c>
      <c r="H736" s="375" t="s">
        <v>3398</v>
      </c>
      <c r="I736" s="375" t="s">
        <v>3330</v>
      </c>
      <c r="J736" s="375" t="s">
        <v>4362</v>
      </c>
      <c r="K736" s="375" t="s">
        <v>4363</v>
      </c>
      <c r="L736" s="375" t="s">
        <v>3332</v>
      </c>
      <c r="M736" s="376">
        <v>63170.25</v>
      </c>
      <c r="N736" s="376">
        <v>0</v>
      </c>
      <c r="O736" s="376">
        <v>0</v>
      </c>
      <c r="P736" s="376">
        <v>63170.25</v>
      </c>
      <c r="Q736" s="376">
        <v>0</v>
      </c>
      <c r="R736" s="376">
        <v>0</v>
      </c>
      <c r="S736" s="376">
        <v>0</v>
      </c>
      <c r="T736" s="376">
        <v>0</v>
      </c>
      <c r="U736" s="376">
        <v>0</v>
      </c>
      <c r="V736" s="376">
        <v>0</v>
      </c>
      <c r="W736" s="376">
        <v>0</v>
      </c>
      <c r="X736" s="376">
        <v>0</v>
      </c>
      <c r="Y736" s="376">
        <v>63170.25</v>
      </c>
      <c r="Z736" s="376">
        <v>63304.480000000003</v>
      </c>
      <c r="AA736" s="377">
        <v>1</v>
      </c>
      <c r="AB736" s="378">
        <v>0</v>
      </c>
      <c r="AC736" s="378">
        <v>0</v>
      </c>
      <c r="AD736" s="378">
        <v>63157.23</v>
      </c>
      <c r="AE736" s="378">
        <v>0</v>
      </c>
      <c r="AF736" s="376">
        <v>0</v>
      </c>
      <c r="AG736" s="376">
        <v>0</v>
      </c>
      <c r="AH736" s="376"/>
      <c r="AI736" s="376">
        <v>0</v>
      </c>
      <c r="AJ736" s="376">
        <v>0</v>
      </c>
      <c r="AK736" s="376">
        <v>0</v>
      </c>
      <c r="AL736" s="381" t="s">
        <v>5496</v>
      </c>
    </row>
    <row r="737" spans="2:38">
      <c r="B737" s="374" t="s">
        <v>4356</v>
      </c>
      <c r="C737" s="375" t="s">
        <v>4357</v>
      </c>
      <c r="D737" s="375" t="s">
        <v>5477</v>
      </c>
      <c r="E737" s="375" t="s">
        <v>4425</v>
      </c>
      <c r="F737" s="375" t="s">
        <v>5497</v>
      </c>
      <c r="G737" s="375" t="s">
        <v>1843</v>
      </c>
      <c r="H737" s="375" t="s">
        <v>3398</v>
      </c>
      <c r="I737" s="375" t="s">
        <v>3330</v>
      </c>
      <c r="J737" s="375" t="s">
        <v>4362</v>
      </c>
      <c r="K737" s="375" t="s">
        <v>4363</v>
      </c>
      <c r="L737" s="375" t="s">
        <v>3332</v>
      </c>
      <c r="M737" s="376">
        <v>66430.649999999994</v>
      </c>
      <c r="N737" s="376">
        <v>0</v>
      </c>
      <c r="O737" s="376">
        <v>0</v>
      </c>
      <c r="P737" s="376">
        <v>66430.649999999994</v>
      </c>
      <c r="Q737" s="376">
        <v>0</v>
      </c>
      <c r="R737" s="376">
        <v>0</v>
      </c>
      <c r="S737" s="376">
        <v>0</v>
      </c>
      <c r="T737" s="376">
        <v>0</v>
      </c>
      <c r="U737" s="376">
        <v>0</v>
      </c>
      <c r="V737" s="376">
        <v>0</v>
      </c>
      <c r="W737" s="376">
        <v>0</v>
      </c>
      <c r="X737" s="376">
        <v>0</v>
      </c>
      <c r="Y737" s="376">
        <v>66430.649999999994</v>
      </c>
      <c r="Z737" s="376">
        <v>66571.808000000005</v>
      </c>
      <c r="AA737" s="377">
        <v>1</v>
      </c>
      <c r="AB737" s="378">
        <v>0</v>
      </c>
      <c r="AC737" s="378">
        <v>0</v>
      </c>
      <c r="AD737" s="378">
        <v>66416.957999999999</v>
      </c>
      <c r="AE737" s="378">
        <v>0</v>
      </c>
      <c r="AF737" s="376">
        <v>0</v>
      </c>
      <c r="AG737" s="376">
        <v>0</v>
      </c>
      <c r="AH737" s="376"/>
      <c r="AI737" s="376">
        <v>0</v>
      </c>
      <c r="AJ737" s="376">
        <v>0</v>
      </c>
      <c r="AK737" s="376">
        <v>0</v>
      </c>
      <c r="AL737" s="381" t="s">
        <v>5498</v>
      </c>
    </row>
    <row r="738" spans="2:38">
      <c r="B738" s="374" t="s">
        <v>4356</v>
      </c>
      <c r="C738" s="375" t="s">
        <v>4357</v>
      </c>
      <c r="D738" s="375" t="s">
        <v>5477</v>
      </c>
      <c r="E738" s="375" t="s">
        <v>4425</v>
      </c>
      <c r="F738" s="375" t="s">
        <v>5499</v>
      </c>
      <c r="G738" s="375" t="s">
        <v>1843</v>
      </c>
      <c r="H738" s="375" t="s">
        <v>3398</v>
      </c>
      <c r="I738" s="375" t="s">
        <v>3330</v>
      </c>
      <c r="J738" s="375" t="s">
        <v>4362</v>
      </c>
      <c r="K738" s="375" t="s">
        <v>4363</v>
      </c>
      <c r="L738" s="375" t="s">
        <v>3332</v>
      </c>
      <c r="M738" s="376">
        <v>63170.25</v>
      </c>
      <c r="N738" s="376">
        <v>0</v>
      </c>
      <c r="O738" s="376">
        <v>0</v>
      </c>
      <c r="P738" s="376">
        <v>63170.25</v>
      </c>
      <c r="Q738" s="376">
        <v>0</v>
      </c>
      <c r="R738" s="376">
        <v>0</v>
      </c>
      <c r="S738" s="376">
        <v>0</v>
      </c>
      <c r="T738" s="376">
        <v>0</v>
      </c>
      <c r="U738" s="376">
        <v>0</v>
      </c>
      <c r="V738" s="376">
        <v>0</v>
      </c>
      <c r="W738" s="376">
        <v>0</v>
      </c>
      <c r="X738" s="376">
        <v>0</v>
      </c>
      <c r="Y738" s="376">
        <v>63170.25</v>
      </c>
      <c r="Z738" s="376">
        <v>63304.480000000003</v>
      </c>
      <c r="AA738" s="377">
        <v>1</v>
      </c>
      <c r="AB738" s="378">
        <v>0</v>
      </c>
      <c r="AC738" s="378">
        <v>0</v>
      </c>
      <c r="AD738" s="378">
        <v>63157.23</v>
      </c>
      <c r="AE738" s="378">
        <v>0</v>
      </c>
      <c r="AF738" s="376">
        <v>0</v>
      </c>
      <c r="AG738" s="376">
        <v>0</v>
      </c>
      <c r="AH738" s="376"/>
      <c r="AI738" s="376">
        <v>0</v>
      </c>
      <c r="AJ738" s="376">
        <v>0</v>
      </c>
      <c r="AK738" s="376">
        <v>0</v>
      </c>
      <c r="AL738" s="381" t="s">
        <v>5500</v>
      </c>
    </row>
    <row r="739" spans="2:38">
      <c r="B739" s="374" t="s">
        <v>4356</v>
      </c>
      <c r="C739" s="375" t="s">
        <v>4357</v>
      </c>
      <c r="D739" s="375" t="s">
        <v>5477</v>
      </c>
      <c r="E739" s="375" t="s">
        <v>4425</v>
      </c>
      <c r="F739" s="375" t="s">
        <v>5501</v>
      </c>
      <c r="G739" s="375" t="s">
        <v>1843</v>
      </c>
      <c r="H739" s="375" t="s">
        <v>3398</v>
      </c>
      <c r="I739" s="375" t="s">
        <v>3330</v>
      </c>
      <c r="J739" s="375" t="s">
        <v>4362</v>
      </c>
      <c r="K739" s="375" t="s">
        <v>4363</v>
      </c>
      <c r="L739" s="375" t="s">
        <v>3332</v>
      </c>
      <c r="M739" s="376">
        <v>71321.25</v>
      </c>
      <c r="N739" s="376">
        <v>0</v>
      </c>
      <c r="O739" s="376">
        <v>0</v>
      </c>
      <c r="P739" s="376">
        <v>71321.25</v>
      </c>
      <c r="Q739" s="376">
        <v>0</v>
      </c>
      <c r="R739" s="376">
        <v>0</v>
      </c>
      <c r="S739" s="376">
        <v>0</v>
      </c>
      <c r="T739" s="376">
        <v>0</v>
      </c>
      <c r="U739" s="376">
        <v>0</v>
      </c>
      <c r="V739" s="376">
        <v>0</v>
      </c>
      <c r="W739" s="376">
        <v>0</v>
      </c>
      <c r="X739" s="376">
        <v>0</v>
      </c>
      <c r="Y739" s="376">
        <v>71321.25</v>
      </c>
      <c r="Z739" s="376">
        <v>71472.800000000003</v>
      </c>
      <c r="AA739" s="377">
        <v>1</v>
      </c>
      <c r="AB739" s="378">
        <v>0</v>
      </c>
      <c r="AC739" s="378">
        <v>0</v>
      </c>
      <c r="AD739" s="378">
        <v>71306.55</v>
      </c>
      <c r="AE739" s="378">
        <v>0</v>
      </c>
      <c r="AF739" s="376">
        <v>0</v>
      </c>
      <c r="AG739" s="376">
        <v>0</v>
      </c>
      <c r="AH739" s="376"/>
      <c r="AI739" s="376">
        <v>0</v>
      </c>
      <c r="AJ739" s="376">
        <v>0</v>
      </c>
      <c r="AK739" s="376">
        <v>0</v>
      </c>
      <c r="AL739" s="381" t="s">
        <v>5502</v>
      </c>
    </row>
    <row r="740" spans="2:38">
      <c r="B740" s="374" t="s">
        <v>4356</v>
      </c>
      <c r="C740" s="375" t="s">
        <v>4366</v>
      </c>
      <c r="D740" s="375" t="s">
        <v>5477</v>
      </c>
      <c r="E740" s="375" t="s">
        <v>5503</v>
      </c>
      <c r="F740" s="375" t="s">
        <v>5504</v>
      </c>
      <c r="G740" s="375" t="s">
        <v>1843</v>
      </c>
      <c r="H740" s="375" t="s">
        <v>3398</v>
      </c>
      <c r="I740" s="375" t="s">
        <v>3330</v>
      </c>
      <c r="J740" s="375" t="s">
        <v>4362</v>
      </c>
      <c r="K740" s="375" t="s">
        <v>4363</v>
      </c>
      <c r="L740" s="375" t="s">
        <v>3332</v>
      </c>
      <c r="M740" s="376">
        <v>20248.5</v>
      </c>
      <c r="N740" s="376">
        <v>20248.5</v>
      </c>
      <c r="O740" s="376">
        <v>0</v>
      </c>
      <c r="P740" s="376"/>
      <c r="Q740" s="376">
        <v>0</v>
      </c>
      <c r="R740" s="376">
        <v>0</v>
      </c>
      <c r="S740" s="376">
        <v>0</v>
      </c>
      <c r="T740" s="376">
        <v>3239.76</v>
      </c>
      <c r="U740" s="376">
        <v>0</v>
      </c>
      <c r="V740" s="376">
        <v>0</v>
      </c>
      <c r="W740" s="376">
        <v>0</v>
      </c>
      <c r="X740" s="376">
        <v>0</v>
      </c>
      <c r="Y740" s="376">
        <v>23488.26</v>
      </c>
      <c r="Z740" s="376">
        <v>23488.26</v>
      </c>
      <c r="AA740" s="377">
        <v>1</v>
      </c>
      <c r="AB740" s="378">
        <v>20248.5</v>
      </c>
      <c r="AC740" s="378">
        <v>0</v>
      </c>
      <c r="AD740" s="378"/>
      <c r="AE740" s="378">
        <v>0</v>
      </c>
      <c r="AF740" s="376">
        <v>0</v>
      </c>
      <c r="AG740" s="376">
        <v>0</v>
      </c>
      <c r="AH740" s="376">
        <v>3239.76</v>
      </c>
      <c r="AI740" s="376">
        <v>0</v>
      </c>
      <c r="AJ740" s="376">
        <v>0</v>
      </c>
      <c r="AK740" s="376">
        <v>0</v>
      </c>
      <c r="AL740" s="381" t="s">
        <v>5505</v>
      </c>
    </row>
    <row r="741" spans="2:38">
      <c r="B741" s="374" t="s">
        <v>4356</v>
      </c>
      <c r="C741" s="375" t="s">
        <v>4357</v>
      </c>
      <c r="D741" s="375" t="s">
        <v>5477</v>
      </c>
      <c r="E741" s="375" t="s">
        <v>4425</v>
      </c>
      <c r="F741" s="375" t="s">
        <v>5506</v>
      </c>
      <c r="G741" s="375" t="s">
        <v>1843</v>
      </c>
      <c r="H741" s="375" t="s">
        <v>3398</v>
      </c>
      <c r="I741" s="375" t="s">
        <v>3330</v>
      </c>
      <c r="J741" s="375" t="s">
        <v>4362</v>
      </c>
      <c r="K741" s="375" t="s">
        <v>4363</v>
      </c>
      <c r="L741" s="375" t="s">
        <v>3332</v>
      </c>
      <c r="M741" s="376">
        <v>63170.25</v>
      </c>
      <c r="N741" s="376">
        <v>0</v>
      </c>
      <c r="O741" s="376">
        <v>0</v>
      </c>
      <c r="P741" s="376">
        <v>63170.25</v>
      </c>
      <c r="Q741" s="376">
        <v>0</v>
      </c>
      <c r="R741" s="376">
        <v>0</v>
      </c>
      <c r="S741" s="376">
        <v>0</v>
      </c>
      <c r="T741" s="376">
        <v>0</v>
      </c>
      <c r="U741" s="376">
        <v>0</v>
      </c>
      <c r="V741" s="376">
        <v>0</v>
      </c>
      <c r="W741" s="376">
        <v>0</v>
      </c>
      <c r="X741" s="376">
        <v>0</v>
      </c>
      <c r="Y741" s="376">
        <v>63170.25</v>
      </c>
      <c r="Z741" s="376">
        <v>63304.480000000003</v>
      </c>
      <c r="AA741" s="377">
        <v>1</v>
      </c>
      <c r="AB741" s="378">
        <v>0</v>
      </c>
      <c r="AC741" s="378">
        <v>0</v>
      </c>
      <c r="AD741" s="378">
        <v>63157.23</v>
      </c>
      <c r="AE741" s="378">
        <v>0</v>
      </c>
      <c r="AF741" s="376">
        <v>0</v>
      </c>
      <c r="AG741" s="376">
        <v>0</v>
      </c>
      <c r="AH741" s="376"/>
      <c r="AI741" s="376">
        <v>0</v>
      </c>
      <c r="AJ741" s="376">
        <v>0</v>
      </c>
      <c r="AK741" s="376">
        <v>0</v>
      </c>
      <c r="AL741" s="381" t="s">
        <v>5507</v>
      </c>
    </row>
    <row r="742" spans="2:38">
      <c r="B742" s="374" t="s">
        <v>4356</v>
      </c>
      <c r="C742" s="375" t="s">
        <v>4357</v>
      </c>
      <c r="D742" s="375" t="s">
        <v>5477</v>
      </c>
      <c r="E742" s="375" t="s">
        <v>4429</v>
      </c>
      <c r="F742" s="375" t="s">
        <v>5508</v>
      </c>
      <c r="G742" s="375" t="s">
        <v>1843</v>
      </c>
      <c r="H742" s="375" t="s">
        <v>3398</v>
      </c>
      <c r="I742" s="375" t="s">
        <v>3330</v>
      </c>
      <c r="J742" s="375" t="s">
        <v>4362</v>
      </c>
      <c r="K742" s="375" t="s">
        <v>4363</v>
      </c>
      <c r="L742" s="375" t="s">
        <v>3332</v>
      </c>
      <c r="M742" s="376">
        <v>69729.354000000007</v>
      </c>
      <c r="N742" s="376">
        <v>0</v>
      </c>
      <c r="O742" s="376">
        <v>0</v>
      </c>
      <c r="P742" s="376">
        <v>69729.354000000007</v>
      </c>
      <c r="Q742" s="376">
        <v>0</v>
      </c>
      <c r="R742" s="376">
        <v>0</v>
      </c>
      <c r="S742" s="376">
        <v>0</v>
      </c>
      <c r="T742" s="376">
        <v>0</v>
      </c>
      <c r="U742" s="376">
        <v>0</v>
      </c>
      <c r="V742" s="376">
        <v>0</v>
      </c>
      <c r="W742" s="376">
        <v>0</v>
      </c>
      <c r="X742" s="376">
        <v>0</v>
      </c>
      <c r="Y742" s="376">
        <v>69729.354000000007</v>
      </c>
      <c r="Z742" s="376">
        <v>69839.135999999999</v>
      </c>
      <c r="AA742" s="377">
        <v>1</v>
      </c>
      <c r="AB742" s="378">
        <v>0</v>
      </c>
      <c r="AC742" s="378">
        <v>0</v>
      </c>
      <c r="AD742" s="378">
        <v>69676.686000000002</v>
      </c>
      <c r="AE742" s="378">
        <v>0</v>
      </c>
      <c r="AF742" s="376">
        <v>0</v>
      </c>
      <c r="AG742" s="376">
        <v>0</v>
      </c>
      <c r="AH742" s="376"/>
      <c r="AI742" s="376">
        <v>0</v>
      </c>
      <c r="AJ742" s="376">
        <v>0</v>
      </c>
      <c r="AK742" s="376">
        <v>0</v>
      </c>
      <c r="AL742" s="381" t="s">
        <v>5509</v>
      </c>
    </row>
    <row r="743" spans="2:38">
      <c r="B743" s="374" t="s">
        <v>4356</v>
      </c>
      <c r="C743" s="375" t="s">
        <v>4357</v>
      </c>
      <c r="D743" s="375" t="s">
        <v>5477</v>
      </c>
      <c r="E743" s="375" t="s">
        <v>4409</v>
      </c>
      <c r="F743" s="375" t="s">
        <v>5510</v>
      </c>
      <c r="G743" s="375" t="s">
        <v>1843</v>
      </c>
      <c r="H743" s="375" t="s">
        <v>3398</v>
      </c>
      <c r="I743" s="375" t="s">
        <v>3330</v>
      </c>
      <c r="J743" s="375" t="s">
        <v>4362</v>
      </c>
      <c r="K743" s="375" t="s">
        <v>4363</v>
      </c>
      <c r="L743" s="375" t="s">
        <v>3332</v>
      </c>
      <c r="M743" s="376">
        <v>71016.05</v>
      </c>
      <c r="N743" s="376">
        <v>0</v>
      </c>
      <c r="O743" s="376">
        <v>0</v>
      </c>
      <c r="P743" s="376">
        <v>71016.05</v>
      </c>
      <c r="Q743" s="376">
        <v>0</v>
      </c>
      <c r="R743" s="376">
        <v>0</v>
      </c>
      <c r="S743" s="376">
        <v>0</v>
      </c>
      <c r="T743" s="376">
        <v>0</v>
      </c>
      <c r="U743" s="376">
        <v>0</v>
      </c>
      <c r="V743" s="376">
        <v>0</v>
      </c>
      <c r="W743" s="376">
        <v>0</v>
      </c>
      <c r="X743" s="376">
        <v>0</v>
      </c>
      <c r="Y743" s="376">
        <v>71016.05</v>
      </c>
      <c r="Z743" s="376">
        <v>71472.800000000003</v>
      </c>
      <c r="AA743" s="377">
        <v>1</v>
      </c>
      <c r="AB743" s="378">
        <v>0</v>
      </c>
      <c r="AC743" s="378">
        <v>0</v>
      </c>
      <c r="AD743" s="378">
        <v>71306.55</v>
      </c>
      <c r="AE743" s="378">
        <v>0</v>
      </c>
      <c r="AF743" s="376">
        <v>0</v>
      </c>
      <c r="AG743" s="376">
        <v>0</v>
      </c>
      <c r="AH743" s="376"/>
      <c r="AI743" s="376">
        <v>0</v>
      </c>
      <c r="AJ743" s="376">
        <v>0</v>
      </c>
      <c r="AK743" s="376">
        <v>0</v>
      </c>
      <c r="AL743" s="381" t="s">
        <v>5511</v>
      </c>
    </row>
    <row r="744" spans="2:38">
      <c r="B744" s="374" t="s">
        <v>4356</v>
      </c>
      <c r="C744" s="375" t="s">
        <v>4357</v>
      </c>
      <c r="D744" s="375" t="s">
        <v>5477</v>
      </c>
      <c r="E744" s="375" t="s">
        <v>4425</v>
      </c>
      <c r="F744" s="375" t="s">
        <v>5512</v>
      </c>
      <c r="G744" s="375" t="s">
        <v>1843</v>
      </c>
      <c r="H744" s="375" t="s">
        <v>3398</v>
      </c>
      <c r="I744" s="375" t="s">
        <v>3330</v>
      </c>
      <c r="J744" s="375" t="s">
        <v>4362</v>
      </c>
      <c r="K744" s="375" t="s">
        <v>4363</v>
      </c>
      <c r="L744" s="375" t="s">
        <v>3332</v>
      </c>
      <c r="M744" s="376">
        <v>64800.45</v>
      </c>
      <c r="N744" s="376">
        <v>0</v>
      </c>
      <c r="O744" s="376">
        <v>0</v>
      </c>
      <c r="P744" s="376">
        <v>64800.45</v>
      </c>
      <c r="Q744" s="376">
        <v>0</v>
      </c>
      <c r="R744" s="376">
        <v>0</v>
      </c>
      <c r="S744" s="376">
        <v>0</v>
      </c>
      <c r="T744" s="376">
        <v>0</v>
      </c>
      <c r="U744" s="376">
        <v>0</v>
      </c>
      <c r="V744" s="376">
        <v>0</v>
      </c>
      <c r="W744" s="376">
        <v>0</v>
      </c>
      <c r="X744" s="376">
        <v>0</v>
      </c>
      <c r="Y744" s="376">
        <v>64800.45</v>
      </c>
      <c r="Z744" s="376">
        <v>64938.144</v>
      </c>
      <c r="AA744" s="377">
        <v>1</v>
      </c>
      <c r="AB744" s="378">
        <v>0</v>
      </c>
      <c r="AC744" s="378">
        <v>0</v>
      </c>
      <c r="AD744" s="378">
        <v>64787.093999999997</v>
      </c>
      <c r="AE744" s="378">
        <v>0</v>
      </c>
      <c r="AF744" s="376">
        <v>0</v>
      </c>
      <c r="AG744" s="376">
        <v>0</v>
      </c>
      <c r="AH744" s="376"/>
      <c r="AI744" s="376">
        <v>0</v>
      </c>
      <c r="AJ744" s="376">
        <v>0</v>
      </c>
      <c r="AK744" s="376">
        <v>0</v>
      </c>
      <c r="AL744" s="381" t="s">
        <v>5513</v>
      </c>
    </row>
    <row r="745" spans="2:38">
      <c r="B745" s="374" t="s">
        <v>4356</v>
      </c>
      <c r="C745" s="375" t="s">
        <v>4357</v>
      </c>
      <c r="D745" s="375" t="s">
        <v>5477</v>
      </c>
      <c r="E745" s="375" t="s">
        <v>4425</v>
      </c>
      <c r="F745" s="375" t="s">
        <v>5514</v>
      </c>
      <c r="G745" s="375" t="s">
        <v>1843</v>
      </c>
      <c r="H745" s="375" t="s">
        <v>3398</v>
      </c>
      <c r="I745" s="375" t="s">
        <v>3330</v>
      </c>
      <c r="J745" s="375" t="s">
        <v>4362</v>
      </c>
      <c r="K745" s="375" t="s">
        <v>4363</v>
      </c>
      <c r="L745" s="375" t="s">
        <v>3332</v>
      </c>
      <c r="M745" s="376">
        <v>71321.25</v>
      </c>
      <c r="N745" s="376">
        <v>0</v>
      </c>
      <c r="O745" s="376">
        <v>0</v>
      </c>
      <c r="P745" s="376">
        <v>71321.25</v>
      </c>
      <c r="Q745" s="376">
        <v>0</v>
      </c>
      <c r="R745" s="376">
        <v>0</v>
      </c>
      <c r="S745" s="376">
        <v>0</v>
      </c>
      <c r="T745" s="376">
        <v>0</v>
      </c>
      <c r="U745" s="376">
        <v>0</v>
      </c>
      <c r="V745" s="376">
        <v>0</v>
      </c>
      <c r="W745" s="376">
        <v>0</v>
      </c>
      <c r="X745" s="376">
        <v>0</v>
      </c>
      <c r="Y745" s="376">
        <v>71321.25</v>
      </c>
      <c r="Z745" s="376">
        <v>71472.800000000003</v>
      </c>
      <c r="AA745" s="377">
        <v>1</v>
      </c>
      <c r="AB745" s="378">
        <v>0</v>
      </c>
      <c r="AC745" s="378">
        <v>0</v>
      </c>
      <c r="AD745" s="378">
        <v>71306.55</v>
      </c>
      <c r="AE745" s="378">
        <v>0</v>
      </c>
      <c r="AF745" s="376">
        <v>0</v>
      </c>
      <c r="AG745" s="376">
        <v>0</v>
      </c>
      <c r="AH745" s="376"/>
      <c r="AI745" s="376">
        <v>0</v>
      </c>
      <c r="AJ745" s="376">
        <v>0</v>
      </c>
      <c r="AK745" s="376">
        <v>0</v>
      </c>
      <c r="AL745" s="381" t="s">
        <v>5515</v>
      </c>
    </row>
    <row r="746" spans="2:38">
      <c r="B746" s="374" t="s">
        <v>4356</v>
      </c>
      <c r="C746" s="375" t="s">
        <v>4357</v>
      </c>
      <c r="D746" s="375" t="s">
        <v>5477</v>
      </c>
      <c r="E746" s="375" t="s">
        <v>4425</v>
      </c>
      <c r="F746" s="375" t="s">
        <v>5516</v>
      </c>
      <c r="G746" s="375" t="s">
        <v>1843</v>
      </c>
      <c r="H746" s="375" t="s">
        <v>3398</v>
      </c>
      <c r="I746" s="375" t="s">
        <v>3330</v>
      </c>
      <c r="J746" s="375" t="s">
        <v>4362</v>
      </c>
      <c r="K746" s="375" t="s">
        <v>4363</v>
      </c>
      <c r="L746" s="375" t="s">
        <v>3332</v>
      </c>
      <c r="M746" s="376">
        <v>63170.25</v>
      </c>
      <c r="N746" s="376">
        <v>0</v>
      </c>
      <c r="O746" s="376">
        <v>0</v>
      </c>
      <c r="P746" s="376">
        <v>63170.25</v>
      </c>
      <c r="Q746" s="376">
        <v>0</v>
      </c>
      <c r="R746" s="376">
        <v>0</v>
      </c>
      <c r="S746" s="376">
        <v>0</v>
      </c>
      <c r="T746" s="376">
        <v>0</v>
      </c>
      <c r="U746" s="376">
        <v>0</v>
      </c>
      <c r="V746" s="376">
        <v>0</v>
      </c>
      <c r="W746" s="376">
        <v>0</v>
      </c>
      <c r="X746" s="376">
        <v>0</v>
      </c>
      <c r="Y746" s="376">
        <v>63170.25</v>
      </c>
      <c r="Z746" s="376">
        <v>63304.480000000003</v>
      </c>
      <c r="AA746" s="377">
        <v>1</v>
      </c>
      <c r="AB746" s="378">
        <v>0</v>
      </c>
      <c r="AC746" s="378">
        <v>0</v>
      </c>
      <c r="AD746" s="378">
        <v>63157.23</v>
      </c>
      <c r="AE746" s="378">
        <v>0</v>
      </c>
      <c r="AF746" s="376">
        <v>0</v>
      </c>
      <c r="AG746" s="376">
        <v>0</v>
      </c>
      <c r="AH746" s="376"/>
      <c r="AI746" s="376">
        <v>0</v>
      </c>
      <c r="AJ746" s="376">
        <v>0</v>
      </c>
      <c r="AK746" s="376">
        <v>0</v>
      </c>
      <c r="AL746" s="381" t="s">
        <v>5517</v>
      </c>
    </row>
    <row r="747" spans="2:38">
      <c r="B747" s="374" t="s">
        <v>4356</v>
      </c>
      <c r="C747" s="375" t="s">
        <v>4357</v>
      </c>
      <c r="D747" s="375" t="s">
        <v>2673</v>
      </c>
      <c r="E747" s="375" t="s">
        <v>5503</v>
      </c>
      <c r="F747" s="375" t="s">
        <v>5518</v>
      </c>
      <c r="G747" s="375" t="s">
        <v>1843</v>
      </c>
      <c r="H747" s="375" t="s">
        <v>3398</v>
      </c>
      <c r="I747" s="375" t="s">
        <v>3330</v>
      </c>
      <c r="J747" s="375" t="s">
        <v>4362</v>
      </c>
      <c r="K747" s="375" t="s">
        <v>4363</v>
      </c>
      <c r="L747" s="375" t="s">
        <v>3332</v>
      </c>
      <c r="M747" s="376">
        <v>26177.174999999999</v>
      </c>
      <c r="N747" s="376">
        <v>0</v>
      </c>
      <c r="O747" s="376">
        <v>0</v>
      </c>
      <c r="P747" s="376">
        <v>26177.174999999999</v>
      </c>
      <c r="Q747" s="376">
        <v>0</v>
      </c>
      <c r="R747" s="376">
        <v>0</v>
      </c>
      <c r="S747" s="376">
        <v>0</v>
      </c>
      <c r="T747" s="376">
        <v>0</v>
      </c>
      <c r="U747" s="376">
        <v>0</v>
      </c>
      <c r="V747" s="376">
        <v>0</v>
      </c>
      <c r="W747" s="376">
        <v>0</v>
      </c>
      <c r="X747" s="376">
        <v>0</v>
      </c>
      <c r="Y747" s="376">
        <v>26177.174999999999</v>
      </c>
      <c r="Z747" s="376">
        <v>27503.955000000002</v>
      </c>
      <c r="AA747" s="377">
        <v>1</v>
      </c>
      <c r="AB747" s="378">
        <v>0</v>
      </c>
      <c r="AC747" s="378">
        <v>0</v>
      </c>
      <c r="AD747" s="378">
        <v>27465.48</v>
      </c>
      <c r="AE747" s="378">
        <v>0</v>
      </c>
      <c r="AF747" s="376">
        <v>0</v>
      </c>
      <c r="AG747" s="376">
        <v>0</v>
      </c>
      <c r="AH747" s="376"/>
      <c r="AI747" s="376">
        <v>0</v>
      </c>
      <c r="AJ747" s="376">
        <v>0</v>
      </c>
      <c r="AK747" s="376">
        <v>0</v>
      </c>
      <c r="AL747" s="381" t="s">
        <v>5519</v>
      </c>
    </row>
    <row r="748" spans="2:38">
      <c r="B748" s="374" t="s">
        <v>4356</v>
      </c>
      <c r="C748" s="375" t="s">
        <v>4357</v>
      </c>
      <c r="D748" s="375" t="s">
        <v>2673</v>
      </c>
      <c r="E748" s="375" t="s">
        <v>4631</v>
      </c>
      <c r="F748" s="375" t="s">
        <v>5520</v>
      </c>
      <c r="G748" s="375" t="s">
        <v>1843</v>
      </c>
      <c r="H748" s="375" t="s">
        <v>3398</v>
      </c>
      <c r="I748" s="375" t="s">
        <v>3330</v>
      </c>
      <c r="J748" s="375" t="s">
        <v>4362</v>
      </c>
      <c r="K748" s="375" t="s">
        <v>4363</v>
      </c>
      <c r="L748" s="375" t="s">
        <v>3332</v>
      </c>
      <c r="M748" s="376">
        <v>53106.84</v>
      </c>
      <c r="N748" s="376">
        <v>0</v>
      </c>
      <c r="O748" s="376">
        <v>0</v>
      </c>
      <c r="P748" s="376">
        <v>53106.84</v>
      </c>
      <c r="Q748" s="376">
        <v>0</v>
      </c>
      <c r="R748" s="376">
        <v>0</v>
      </c>
      <c r="S748" s="376">
        <v>0</v>
      </c>
      <c r="T748" s="376">
        <v>0</v>
      </c>
      <c r="U748" s="376">
        <v>0</v>
      </c>
      <c r="V748" s="376">
        <v>0</v>
      </c>
      <c r="W748" s="376">
        <v>0</v>
      </c>
      <c r="X748" s="376">
        <v>0</v>
      </c>
      <c r="Y748" s="376">
        <v>53106.84</v>
      </c>
      <c r="Z748" s="376">
        <v>55007.91</v>
      </c>
      <c r="AA748" s="377">
        <v>1</v>
      </c>
      <c r="AB748" s="378">
        <v>0</v>
      </c>
      <c r="AC748" s="378">
        <v>0</v>
      </c>
      <c r="AD748" s="378">
        <v>54930.96</v>
      </c>
      <c r="AE748" s="378">
        <v>0</v>
      </c>
      <c r="AF748" s="376">
        <v>0</v>
      </c>
      <c r="AG748" s="376">
        <v>0</v>
      </c>
      <c r="AH748" s="376"/>
      <c r="AI748" s="376">
        <v>0</v>
      </c>
      <c r="AJ748" s="376">
        <v>0</v>
      </c>
      <c r="AK748" s="376">
        <v>0</v>
      </c>
      <c r="AL748" s="381" t="s">
        <v>5521</v>
      </c>
    </row>
    <row r="749" spans="2:38">
      <c r="B749" s="374" t="s">
        <v>4356</v>
      </c>
      <c r="C749" s="375" t="s">
        <v>4357</v>
      </c>
      <c r="D749" s="375" t="s">
        <v>2673</v>
      </c>
      <c r="E749" s="375" t="s">
        <v>4736</v>
      </c>
      <c r="F749" s="375" t="s">
        <v>5522</v>
      </c>
      <c r="G749" s="375" t="s">
        <v>1843</v>
      </c>
      <c r="H749" s="375" t="s">
        <v>3398</v>
      </c>
      <c r="I749" s="375" t="s">
        <v>3330</v>
      </c>
      <c r="J749" s="375" t="s">
        <v>4362</v>
      </c>
      <c r="K749" s="375" t="s">
        <v>4363</v>
      </c>
      <c r="L749" s="375" t="s">
        <v>3332</v>
      </c>
      <c r="M749" s="376">
        <v>40391.656031999999</v>
      </c>
      <c r="N749" s="376">
        <v>0</v>
      </c>
      <c r="O749" s="376">
        <v>0</v>
      </c>
      <c r="P749" s="376">
        <v>40391.656031999999</v>
      </c>
      <c r="Q749" s="376">
        <v>0</v>
      </c>
      <c r="R749" s="376">
        <v>0</v>
      </c>
      <c r="S749" s="376">
        <v>0</v>
      </c>
      <c r="T749" s="376">
        <v>0</v>
      </c>
      <c r="U749" s="376">
        <v>0</v>
      </c>
      <c r="V749" s="376">
        <v>0</v>
      </c>
      <c r="W749" s="376">
        <v>0</v>
      </c>
      <c r="X749" s="376">
        <v>0</v>
      </c>
      <c r="Y749" s="376">
        <v>40391.656031999999</v>
      </c>
      <c r="Z749" s="376">
        <v>44612.637408000002</v>
      </c>
      <c r="AA749" s="377">
        <v>1</v>
      </c>
      <c r="AB749" s="378">
        <v>0</v>
      </c>
      <c r="AC749" s="378">
        <v>0</v>
      </c>
      <c r="AD749" s="378">
        <v>44550.229248000003</v>
      </c>
      <c r="AE749" s="378">
        <v>0</v>
      </c>
      <c r="AF749" s="376">
        <v>0</v>
      </c>
      <c r="AG749" s="376">
        <v>0</v>
      </c>
      <c r="AH749" s="376"/>
      <c r="AI749" s="376">
        <v>0</v>
      </c>
      <c r="AJ749" s="376">
        <v>0</v>
      </c>
      <c r="AK749" s="376">
        <v>0</v>
      </c>
      <c r="AL749" s="381" t="s">
        <v>5523</v>
      </c>
    </row>
    <row r="750" spans="2:38">
      <c r="B750" s="374" t="s">
        <v>4356</v>
      </c>
      <c r="C750" s="375" t="s">
        <v>4366</v>
      </c>
      <c r="D750" s="375" t="s">
        <v>2673</v>
      </c>
      <c r="E750" s="375" t="s">
        <v>1815</v>
      </c>
      <c r="F750" s="375" t="s">
        <v>1915</v>
      </c>
      <c r="G750" s="375" t="s">
        <v>1825</v>
      </c>
      <c r="H750" s="375" t="s">
        <v>3366</v>
      </c>
      <c r="I750" s="375" t="s">
        <v>3330</v>
      </c>
      <c r="J750" s="375" t="s">
        <v>4362</v>
      </c>
      <c r="K750" s="375" t="s">
        <v>4363</v>
      </c>
      <c r="L750" s="375" t="s">
        <v>3332</v>
      </c>
      <c r="M750" s="376">
        <v>53800</v>
      </c>
      <c r="N750" s="376">
        <v>53800</v>
      </c>
      <c r="O750" s="376">
        <v>0</v>
      </c>
      <c r="P750" s="376"/>
      <c r="Q750" s="376">
        <v>0</v>
      </c>
      <c r="R750" s="376">
        <v>0</v>
      </c>
      <c r="S750" s="376">
        <v>0</v>
      </c>
      <c r="T750" s="376">
        <v>8608</v>
      </c>
      <c r="U750" s="376">
        <v>0</v>
      </c>
      <c r="V750" s="376">
        <v>0</v>
      </c>
      <c r="W750" s="376">
        <v>0</v>
      </c>
      <c r="X750" s="376">
        <v>0</v>
      </c>
      <c r="Y750" s="376">
        <v>62408</v>
      </c>
      <c r="Z750" s="376">
        <v>62408</v>
      </c>
      <c r="AA750" s="377">
        <v>1</v>
      </c>
      <c r="AB750" s="378">
        <v>53800</v>
      </c>
      <c r="AC750" s="378">
        <v>0</v>
      </c>
      <c r="AD750" s="378"/>
      <c r="AE750" s="378">
        <v>0</v>
      </c>
      <c r="AF750" s="376">
        <v>0</v>
      </c>
      <c r="AG750" s="376">
        <v>0</v>
      </c>
      <c r="AH750" s="376">
        <v>8608</v>
      </c>
      <c r="AI750" s="376">
        <v>0</v>
      </c>
      <c r="AJ750" s="376">
        <v>0</v>
      </c>
      <c r="AK750" s="376">
        <v>0</v>
      </c>
      <c r="AL750" s="381" t="s">
        <v>1916</v>
      </c>
    </row>
    <row r="751" spans="2:38">
      <c r="B751" s="374" t="s">
        <v>4356</v>
      </c>
      <c r="C751" s="375" t="s">
        <v>4366</v>
      </c>
      <c r="D751" s="375" t="s">
        <v>2673</v>
      </c>
      <c r="E751" s="375" t="s">
        <v>1815</v>
      </c>
      <c r="F751" s="375" t="s">
        <v>1829</v>
      </c>
      <c r="G751" s="375" t="s">
        <v>1825</v>
      </c>
      <c r="H751" s="375" t="s">
        <v>3366</v>
      </c>
      <c r="I751" s="375" t="s">
        <v>3330</v>
      </c>
      <c r="J751" s="375" t="s">
        <v>4362</v>
      </c>
      <c r="K751" s="375" t="s">
        <v>4363</v>
      </c>
      <c r="L751" s="375" t="s">
        <v>3332</v>
      </c>
      <c r="M751" s="376">
        <v>53800</v>
      </c>
      <c r="N751" s="376">
        <v>53800</v>
      </c>
      <c r="O751" s="376">
        <v>0</v>
      </c>
      <c r="P751" s="376"/>
      <c r="Q751" s="376">
        <v>0</v>
      </c>
      <c r="R751" s="376">
        <v>0</v>
      </c>
      <c r="S751" s="376">
        <v>0</v>
      </c>
      <c r="T751" s="376">
        <v>8608</v>
      </c>
      <c r="U751" s="376">
        <v>0</v>
      </c>
      <c r="V751" s="376">
        <v>0</v>
      </c>
      <c r="W751" s="376">
        <v>0</v>
      </c>
      <c r="X751" s="376">
        <v>0</v>
      </c>
      <c r="Y751" s="376">
        <v>62408</v>
      </c>
      <c r="Z751" s="376">
        <v>62408</v>
      </c>
      <c r="AA751" s="377">
        <v>1</v>
      </c>
      <c r="AB751" s="378">
        <v>53800</v>
      </c>
      <c r="AC751" s="378">
        <v>0</v>
      </c>
      <c r="AD751" s="378"/>
      <c r="AE751" s="378">
        <v>0</v>
      </c>
      <c r="AF751" s="376">
        <v>0</v>
      </c>
      <c r="AG751" s="376">
        <v>0</v>
      </c>
      <c r="AH751" s="376">
        <v>8608</v>
      </c>
      <c r="AI751" s="376">
        <v>0</v>
      </c>
      <c r="AJ751" s="376">
        <v>0</v>
      </c>
      <c r="AK751" s="376">
        <v>0</v>
      </c>
      <c r="AL751" s="381" t="s">
        <v>1830</v>
      </c>
    </row>
    <row r="752" spans="2:38">
      <c r="B752" s="374" t="s">
        <v>4356</v>
      </c>
      <c r="C752" s="375" t="s">
        <v>4366</v>
      </c>
      <c r="D752" s="375" t="s">
        <v>2673</v>
      </c>
      <c r="E752" s="375" t="s">
        <v>1815</v>
      </c>
      <c r="F752" s="375" t="s">
        <v>1913</v>
      </c>
      <c r="G752" s="375" t="s">
        <v>1825</v>
      </c>
      <c r="H752" s="375" t="s">
        <v>3366</v>
      </c>
      <c r="I752" s="375" t="s">
        <v>3330</v>
      </c>
      <c r="J752" s="375" t="s">
        <v>4362</v>
      </c>
      <c r="K752" s="375" t="s">
        <v>4363</v>
      </c>
      <c r="L752" s="375" t="s">
        <v>3332</v>
      </c>
      <c r="M752" s="376">
        <v>53800</v>
      </c>
      <c r="N752" s="376">
        <v>53800</v>
      </c>
      <c r="O752" s="376">
        <v>0</v>
      </c>
      <c r="P752" s="376"/>
      <c r="Q752" s="376">
        <v>0</v>
      </c>
      <c r="R752" s="376">
        <v>0</v>
      </c>
      <c r="S752" s="376">
        <v>0</v>
      </c>
      <c r="T752" s="376">
        <v>8608</v>
      </c>
      <c r="U752" s="376">
        <v>0</v>
      </c>
      <c r="V752" s="376">
        <v>0</v>
      </c>
      <c r="W752" s="376">
        <v>0</v>
      </c>
      <c r="X752" s="376">
        <v>0</v>
      </c>
      <c r="Y752" s="376">
        <v>62408</v>
      </c>
      <c r="Z752" s="376">
        <v>62408</v>
      </c>
      <c r="AA752" s="377">
        <v>1</v>
      </c>
      <c r="AB752" s="378">
        <v>53800</v>
      </c>
      <c r="AC752" s="378">
        <v>0</v>
      </c>
      <c r="AD752" s="378"/>
      <c r="AE752" s="378">
        <v>0</v>
      </c>
      <c r="AF752" s="376">
        <v>0</v>
      </c>
      <c r="AG752" s="376">
        <v>0</v>
      </c>
      <c r="AH752" s="376">
        <v>8608</v>
      </c>
      <c r="AI752" s="376">
        <v>0</v>
      </c>
      <c r="AJ752" s="376">
        <v>0</v>
      </c>
      <c r="AK752" s="376">
        <v>0</v>
      </c>
      <c r="AL752" s="381" t="s">
        <v>1914</v>
      </c>
    </row>
    <row r="753" spans="2:38">
      <c r="B753" s="374" t="s">
        <v>4356</v>
      </c>
      <c r="C753" s="375" t="s">
        <v>4357</v>
      </c>
      <c r="D753" s="375" t="s">
        <v>2673</v>
      </c>
      <c r="E753" s="375" t="s">
        <v>4392</v>
      </c>
      <c r="F753" s="375" t="s">
        <v>5524</v>
      </c>
      <c r="G753" s="375" t="s">
        <v>1843</v>
      </c>
      <c r="H753" s="375" t="s">
        <v>3398</v>
      </c>
      <c r="I753" s="375" t="s">
        <v>3330</v>
      </c>
      <c r="J753" s="375" t="s">
        <v>4362</v>
      </c>
      <c r="K753" s="375" t="s">
        <v>4363</v>
      </c>
      <c r="L753" s="375" t="s">
        <v>3332</v>
      </c>
      <c r="M753" s="376">
        <v>48885.875</v>
      </c>
      <c r="N753" s="376">
        <v>0</v>
      </c>
      <c r="O753" s="376">
        <v>0</v>
      </c>
      <c r="P753" s="376">
        <v>48885.875</v>
      </c>
      <c r="Q753" s="376">
        <v>0</v>
      </c>
      <c r="R753" s="376">
        <v>0</v>
      </c>
      <c r="S753" s="376">
        <v>0</v>
      </c>
      <c r="T753" s="376">
        <v>0</v>
      </c>
      <c r="U753" s="376">
        <v>0</v>
      </c>
      <c r="V753" s="376">
        <v>0</v>
      </c>
      <c r="W753" s="376">
        <v>0</v>
      </c>
      <c r="X753" s="376">
        <v>0</v>
      </c>
      <c r="Y753" s="376">
        <v>48885.875</v>
      </c>
      <c r="Z753" s="376">
        <v>53989.245000000003</v>
      </c>
      <c r="AA753" s="377">
        <v>1</v>
      </c>
      <c r="AB753" s="378">
        <v>0</v>
      </c>
      <c r="AC753" s="378">
        <v>0</v>
      </c>
      <c r="AD753" s="378">
        <v>53913.72</v>
      </c>
      <c r="AE753" s="378">
        <v>0</v>
      </c>
      <c r="AF753" s="376">
        <v>0</v>
      </c>
      <c r="AG753" s="376">
        <v>0</v>
      </c>
      <c r="AH753" s="376"/>
      <c r="AI753" s="376">
        <v>0</v>
      </c>
      <c r="AJ753" s="376">
        <v>0</v>
      </c>
      <c r="AK753" s="376">
        <v>0</v>
      </c>
      <c r="AL753" s="381" t="s">
        <v>5525</v>
      </c>
    </row>
    <row r="754" spans="2:38">
      <c r="B754" s="374" t="s">
        <v>4356</v>
      </c>
      <c r="C754" s="375" t="s">
        <v>4366</v>
      </c>
      <c r="D754" s="375" t="s">
        <v>2673</v>
      </c>
      <c r="E754" s="375" t="s">
        <v>1815</v>
      </c>
      <c r="F754" s="375" t="s">
        <v>1917</v>
      </c>
      <c r="G754" s="375" t="s">
        <v>1825</v>
      </c>
      <c r="H754" s="375" t="s">
        <v>3366</v>
      </c>
      <c r="I754" s="375" t="s">
        <v>3330</v>
      </c>
      <c r="J754" s="375" t="s">
        <v>4362</v>
      </c>
      <c r="K754" s="375" t="s">
        <v>4363</v>
      </c>
      <c r="L754" s="375" t="s">
        <v>3332</v>
      </c>
      <c r="M754" s="376">
        <v>53800</v>
      </c>
      <c r="N754" s="376">
        <v>53800</v>
      </c>
      <c r="O754" s="376">
        <v>0</v>
      </c>
      <c r="P754" s="376"/>
      <c r="Q754" s="376">
        <v>0</v>
      </c>
      <c r="R754" s="376">
        <v>0</v>
      </c>
      <c r="S754" s="376">
        <v>0</v>
      </c>
      <c r="T754" s="376">
        <v>8608</v>
      </c>
      <c r="U754" s="376">
        <v>0</v>
      </c>
      <c r="V754" s="376">
        <v>0</v>
      </c>
      <c r="W754" s="376">
        <v>0</v>
      </c>
      <c r="X754" s="376">
        <v>0</v>
      </c>
      <c r="Y754" s="376">
        <v>62408</v>
      </c>
      <c r="Z754" s="376">
        <v>62408</v>
      </c>
      <c r="AA754" s="377">
        <v>1</v>
      </c>
      <c r="AB754" s="378">
        <v>53800</v>
      </c>
      <c r="AC754" s="378">
        <v>0</v>
      </c>
      <c r="AD754" s="378"/>
      <c r="AE754" s="378">
        <v>0</v>
      </c>
      <c r="AF754" s="376">
        <v>0</v>
      </c>
      <c r="AG754" s="376">
        <v>0</v>
      </c>
      <c r="AH754" s="376">
        <v>8608</v>
      </c>
      <c r="AI754" s="376">
        <v>0</v>
      </c>
      <c r="AJ754" s="376">
        <v>0</v>
      </c>
      <c r="AK754" s="376">
        <v>0</v>
      </c>
      <c r="AL754" s="381" t="s">
        <v>1918</v>
      </c>
    </row>
    <row r="755" spans="2:38">
      <c r="B755" s="374" t="s">
        <v>4356</v>
      </c>
      <c r="C755" s="375" t="s">
        <v>4366</v>
      </c>
      <c r="D755" s="375" t="s">
        <v>2673</v>
      </c>
      <c r="E755" s="375" t="s">
        <v>1815</v>
      </c>
      <c r="F755" s="375" t="s">
        <v>1831</v>
      </c>
      <c r="G755" s="375" t="s">
        <v>1825</v>
      </c>
      <c r="H755" s="375" t="s">
        <v>3366</v>
      </c>
      <c r="I755" s="375" t="s">
        <v>3330</v>
      </c>
      <c r="J755" s="375" t="s">
        <v>4362</v>
      </c>
      <c r="K755" s="375" t="s">
        <v>4363</v>
      </c>
      <c r="L755" s="375" t="s">
        <v>3332</v>
      </c>
      <c r="M755" s="376">
        <v>53800</v>
      </c>
      <c r="N755" s="376">
        <v>53800</v>
      </c>
      <c r="O755" s="376">
        <v>0</v>
      </c>
      <c r="P755" s="376"/>
      <c r="Q755" s="376">
        <v>0</v>
      </c>
      <c r="R755" s="376">
        <v>0</v>
      </c>
      <c r="S755" s="376">
        <v>0</v>
      </c>
      <c r="T755" s="376">
        <v>8608</v>
      </c>
      <c r="U755" s="376">
        <v>0</v>
      </c>
      <c r="V755" s="376">
        <v>0</v>
      </c>
      <c r="W755" s="376">
        <v>0</v>
      </c>
      <c r="X755" s="376">
        <v>0</v>
      </c>
      <c r="Y755" s="376">
        <v>62408</v>
      </c>
      <c r="Z755" s="376">
        <v>62408</v>
      </c>
      <c r="AA755" s="377">
        <v>1</v>
      </c>
      <c r="AB755" s="378">
        <v>53800</v>
      </c>
      <c r="AC755" s="378">
        <v>0</v>
      </c>
      <c r="AD755" s="378"/>
      <c r="AE755" s="378">
        <v>0</v>
      </c>
      <c r="AF755" s="376">
        <v>0</v>
      </c>
      <c r="AG755" s="376">
        <v>0</v>
      </c>
      <c r="AH755" s="376">
        <v>8608</v>
      </c>
      <c r="AI755" s="376">
        <v>0</v>
      </c>
      <c r="AJ755" s="376">
        <v>0</v>
      </c>
      <c r="AK755" s="376">
        <v>0</v>
      </c>
      <c r="AL755" s="381" t="s">
        <v>1832</v>
      </c>
    </row>
    <row r="756" spans="2:38">
      <c r="B756" s="374" t="s">
        <v>4356</v>
      </c>
      <c r="C756" s="375" t="s">
        <v>4366</v>
      </c>
      <c r="D756" s="375" t="s">
        <v>2673</v>
      </c>
      <c r="E756" s="375" t="s">
        <v>1815</v>
      </c>
      <c r="F756" s="375" t="s">
        <v>1826</v>
      </c>
      <c r="G756" s="375" t="s">
        <v>1825</v>
      </c>
      <c r="H756" s="375" t="s">
        <v>3366</v>
      </c>
      <c r="I756" s="375" t="s">
        <v>3330</v>
      </c>
      <c r="J756" s="375" t="s">
        <v>4362</v>
      </c>
      <c r="K756" s="375" t="s">
        <v>4363</v>
      </c>
      <c r="L756" s="375" t="s">
        <v>3332</v>
      </c>
      <c r="M756" s="376">
        <v>53800</v>
      </c>
      <c r="N756" s="376">
        <v>53800</v>
      </c>
      <c r="O756" s="376">
        <v>0</v>
      </c>
      <c r="P756" s="376"/>
      <c r="Q756" s="376">
        <v>0</v>
      </c>
      <c r="R756" s="376">
        <v>0</v>
      </c>
      <c r="S756" s="376">
        <v>0</v>
      </c>
      <c r="T756" s="376">
        <v>8608</v>
      </c>
      <c r="U756" s="376">
        <v>0</v>
      </c>
      <c r="V756" s="376">
        <v>0</v>
      </c>
      <c r="W756" s="376">
        <v>0</v>
      </c>
      <c r="X756" s="376">
        <v>0</v>
      </c>
      <c r="Y756" s="376">
        <v>62408</v>
      </c>
      <c r="Z756" s="376">
        <v>62408</v>
      </c>
      <c r="AA756" s="377">
        <v>1</v>
      </c>
      <c r="AB756" s="378">
        <v>53800</v>
      </c>
      <c r="AC756" s="378">
        <v>0</v>
      </c>
      <c r="AD756" s="378"/>
      <c r="AE756" s="378">
        <v>0</v>
      </c>
      <c r="AF756" s="376">
        <v>0</v>
      </c>
      <c r="AG756" s="376">
        <v>0</v>
      </c>
      <c r="AH756" s="376">
        <v>8608</v>
      </c>
      <c r="AI756" s="376">
        <v>0</v>
      </c>
      <c r="AJ756" s="376">
        <v>0</v>
      </c>
      <c r="AK756" s="376">
        <v>0</v>
      </c>
      <c r="AL756" s="381" t="s">
        <v>1827</v>
      </c>
    </row>
    <row r="757" spans="2:38">
      <c r="B757" s="374" t="s">
        <v>4356</v>
      </c>
      <c r="C757" s="375" t="s">
        <v>4357</v>
      </c>
      <c r="D757" s="375" t="s">
        <v>5526</v>
      </c>
      <c r="E757" s="375" t="s">
        <v>2625</v>
      </c>
      <c r="F757" s="375" t="s">
        <v>2628</v>
      </c>
      <c r="G757" s="375" t="s">
        <v>370</v>
      </c>
      <c r="H757" s="375" t="s">
        <v>3907</v>
      </c>
      <c r="I757" s="375" t="s">
        <v>3330</v>
      </c>
      <c r="J757" s="375" t="s">
        <v>4362</v>
      </c>
      <c r="K757" s="375" t="s">
        <v>4363</v>
      </c>
      <c r="L757" s="375" t="s">
        <v>3332</v>
      </c>
      <c r="M757" s="376">
        <v>13170.105</v>
      </c>
      <c r="N757" s="376">
        <v>0</v>
      </c>
      <c r="O757" s="376">
        <v>0</v>
      </c>
      <c r="P757" s="376">
        <v>13170.105</v>
      </c>
      <c r="Q757" s="376">
        <v>0</v>
      </c>
      <c r="R757" s="376">
        <v>0</v>
      </c>
      <c r="S757" s="376">
        <v>0</v>
      </c>
      <c r="T757" s="376">
        <v>0</v>
      </c>
      <c r="U757" s="376">
        <v>0</v>
      </c>
      <c r="V757" s="376">
        <v>0</v>
      </c>
      <c r="W757" s="376">
        <v>0</v>
      </c>
      <c r="X757" s="376">
        <v>0</v>
      </c>
      <c r="Y757" s="376">
        <v>13170.105</v>
      </c>
      <c r="Z757" s="376">
        <v>13224.12</v>
      </c>
      <c r="AA757" s="377">
        <v>1</v>
      </c>
      <c r="AB757" s="378">
        <v>0</v>
      </c>
      <c r="AC757" s="378">
        <v>0</v>
      </c>
      <c r="AD757" s="378">
        <v>13301.6</v>
      </c>
      <c r="AE757" s="378">
        <v>0</v>
      </c>
      <c r="AF757" s="376">
        <v>0</v>
      </c>
      <c r="AG757" s="376">
        <v>0</v>
      </c>
      <c r="AH757" s="376"/>
      <c r="AI757" s="376">
        <v>0</v>
      </c>
      <c r="AJ757" s="376">
        <v>0</v>
      </c>
      <c r="AK757" s="376">
        <v>0</v>
      </c>
      <c r="AL757" s="381" t="s">
        <v>2629</v>
      </c>
    </row>
    <row r="758" spans="2:38">
      <c r="B758" s="374" t="s">
        <v>4356</v>
      </c>
      <c r="C758" s="375" t="s">
        <v>4357</v>
      </c>
      <c r="D758" s="375" t="s">
        <v>5526</v>
      </c>
      <c r="E758" s="375" t="s">
        <v>2478</v>
      </c>
      <c r="F758" s="375" t="s">
        <v>2476</v>
      </c>
      <c r="G758" s="375" t="s">
        <v>429</v>
      </c>
      <c r="H758" s="375" t="s">
        <v>3380</v>
      </c>
      <c r="I758" s="375" t="s">
        <v>3330</v>
      </c>
      <c r="J758" s="375" t="s">
        <v>4362</v>
      </c>
      <c r="K758" s="375" t="s">
        <v>4363</v>
      </c>
      <c r="L758" s="375" t="s">
        <v>3332</v>
      </c>
      <c r="M758" s="376">
        <v>28890.82</v>
      </c>
      <c r="N758" s="376">
        <v>0</v>
      </c>
      <c r="O758" s="376">
        <v>0</v>
      </c>
      <c r="P758" s="376">
        <v>28890.82</v>
      </c>
      <c r="Q758" s="376">
        <v>0</v>
      </c>
      <c r="R758" s="376">
        <v>0</v>
      </c>
      <c r="S758" s="376">
        <v>0</v>
      </c>
      <c r="T758" s="376">
        <v>0</v>
      </c>
      <c r="U758" s="376">
        <v>0</v>
      </c>
      <c r="V758" s="376">
        <v>0</v>
      </c>
      <c r="W758" s="376">
        <v>0</v>
      </c>
      <c r="X758" s="376">
        <v>0</v>
      </c>
      <c r="Y758" s="376">
        <v>28890.82</v>
      </c>
      <c r="Z758" s="376">
        <v>28482.720000000001</v>
      </c>
      <c r="AA758" s="377">
        <v>1</v>
      </c>
      <c r="AB758" s="378">
        <v>0</v>
      </c>
      <c r="AC758" s="378">
        <v>0</v>
      </c>
      <c r="AD758" s="378">
        <v>28649.599999999999</v>
      </c>
      <c r="AE758" s="378">
        <v>0</v>
      </c>
      <c r="AF758" s="376">
        <v>0</v>
      </c>
      <c r="AG758" s="376">
        <v>0</v>
      </c>
      <c r="AH758" s="376"/>
      <c r="AI758" s="376">
        <v>0</v>
      </c>
      <c r="AJ758" s="376">
        <v>0</v>
      </c>
      <c r="AK758" s="376">
        <v>0</v>
      </c>
      <c r="AL758" s="381" t="s">
        <v>2477</v>
      </c>
    </row>
    <row r="759" spans="2:38">
      <c r="B759" s="374" t="s">
        <v>4356</v>
      </c>
      <c r="C759" s="375" t="s">
        <v>4357</v>
      </c>
      <c r="D759" s="375" t="s">
        <v>5526</v>
      </c>
      <c r="E759" s="375" t="s">
        <v>2597</v>
      </c>
      <c r="F759" s="375" t="s">
        <v>2620</v>
      </c>
      <c r="G759" s="375" t="s">
        <v>429</v>
      </c>
      <c r="H759" s="375" t="s">
        <v>3380</v>
      </c>
      <c r="I759" s="375" t="s">
        <v>3330</v>
      </c>
      <c r="J759" s="375" t="s">
        <v>4362</v>
      </c>
      <c r="K759" s="375" t="s">
        <v>4363</v>
      </c>
      <c r="L759" s="375" t="s">
        <v>3332</v>
      </c>
      <c r="M759" s="376">
        <v>68667.63</v>
      </c>
      <c r="N759" s="376">
        <v>0</v>
      </c>
      <c r="O759" s="376">
        <v>0</v>
      </c>
      <c r="P759" s="376">
        <v>68667.63</v>
      </c>
      <c r="Q759" s="376">
        <v>0</v>
      </c>
      <c r="R759" s="376">
        <v>0</v>
      </c>
      <c r="S759" s="376">
        <v>0</v>
      </c>
      <c r="T759" s="376">
        <v>0</v>
      </c>
      <c r="U759" s="376">
        <v>0</v>
      </c>
      <c r="V759" s="376">
        <v>0</v>
      </c>
      <c r="W759" s="376">
        <v>0</v>
      </c>
      <c r="X759" s="376">
        <v>0</v>
      </c>
      <c r="Y759" s="376">
        <v>68667.63</v>
      </c>
      <c r="Z759" s="376">
        <v>68155.08</v>
      </c>
      <c r="AA759" s="377">
        <v>1</v>
      </c>
      <c r="AB759" s="378">
        <v>0</v>
      </c>
      <c r="AC759" s="378">
        <v>0</v>
      </c>
      <c r="AD759" s="378">
        <v>68554.399999999994</v>
      </c>
      <c r="AE759" s="378">
        <v>0</v>
      </c>
      <c r="AF759" s="376">
        <v>0</v>
      </c>
      <c r="AG759" s="376">
        <v>0</v>
      </c>
      <c r="AH759" s="376"/>
      <c r="AI759" s="376">
        <v>0</v>
      </c>
      <c r="AJ759" s="376">
        <v>0</v>
      </c>
      <c r="AK759" s="376">
        <v>0</v>
      </c>
      <c r="AL759" s="381" t="s">
        <v>2621</v>
      </c>
    </row>
    <row r="760" spans="2:38">
      <c r="B760" s="374" t="s">
        <v>4356</v>
      </c>
      <c r="C760" s="375" t="s">
        <v>4357</v>
      </c>
      <c r="D760" s="375" t="s">
        <v>5526</v>
      </c>
      <c r="E760" s="375" t="s">
        <v>2498</v>
      </c>
      <c r="F760" s="375" t="s">
        <v>2496</v>
      </c>
      <c r="G760" s="375" t="s">
        <v>429</v>
      </c>
      <c r="H760" s="375" t="s">
        <v>3380</v>
      </c>
      <c r="I760" s="375" t="s">
        <v>3330</v>
      </c>
      <c r="J760" s="375" t="s">
        <v>4362</v>
      </c>
      <c r="K760" s="375" t="s">
        <v>4363</v>
      </c>
      <c r="L760" s="375" t="s">
        <v>3332</v>
      </c>
      <c r="M760" s="376">
        <v>19523.64</v>
      </c>
      <c r="N760" s="376">
        <v>0</v>
      </c>
      <c r="O760" s="376">
        <v>0</v>
      </c>
      <c r="P760" s="376">
        <v>19523.64</v>
      </c>
      <c r="Q760" s="376">
        <v>0</v>
      </c>
      <c r="R760" s="376">
        <v>0</v>
      </c>
      <c r="S760" s="376">
        <v>0</v>
      </c>
      <c r="T760" s="376">
        <v>0</v>
      </c>
      <c r="U760" s="376">
        <v>0</v>
      </c>
      <c r="V760" s="376">
        <v>0</v>
      </c>
      <c r="W760" s="376">
        <v>0</v>
      </c>
      <c r="X760" s="376">
        <v>0</v>
      </c>
      <c r="Y760" s="376">
        <v>19523.64</v>
      </c>
      <c r="Z760" s="376">
        <v>19327.560000000001</v>
      </c>
      <c r="AA760" s="377">
        <v>1</v>
      </c>
      <c r="AB760" s="378">
        <v>0</v>
      </c>
      <c r="AC760" s="378">
        <v>0</v>
      </c>
      <c r="AD760" s="378">
        <v>19440.8</v>
      </c>
      <c r="AE760" s="378">
        <v>0</v>
      </c>
      <c r="AF760" s="376">
        <v>0</v>
      </c>
      <c r="AG760" s="376">
        <v>0</v>
      </c>
      <c r="AH760" s="376"/>
      <c r="AI760" s="376">
        <v>0</v>
      </c>
      <c r="AJ760" s="376">
        <v>0</v>
      </c>
      <c r="AK760" s="376">
        <v>0</v>
      </c>
      <c r="AL760" s="381" t="s">
        <v>2497</v>
      </c>
    </row>
    <row r="761" spans="2:38">
      <c r="B761" s="374" t="s">
        <v>4356</v>
      </c>
      <c r="C761" s="375" t="s">
        <v>4357</v>
      </c>
      <c r="D761" s="375" t="s">
        <v>5526</v>
      </c>
      <c r="E761" s="375" t="s">
        <v>2625</v>
      </c>
      <c r="F761" s="375" t="s">
        <v>2626</v>
      </c>
      <c r="G761" s="375" t="s">
        <v>429</v>
      </c>
      <c r="H761" s="375" t="s">
        <v>3380</v>
      </c>
      <c r="I761" s="375" t="s">
        <v>3330</v>
      </c>
      <c r="J761" s="375" t="s">
        <v>4362</v>
      </c>
      <c r="K761" s="375" t="s">
        <v>4363</v>
      </c>
      <c r="L761" s="375" t="s">
        <v>3332</v>
      </c>
      <c r="M761" s="376">
        <v>73955.205000000002</v>
      </c>
      <c r="N761" s="376">
        <v>0</v>
      </c>
      <c r="O761" s="376">
        <v>0</v>
      </c>
      <c r="P761" s="376">
        <v>73955.205000000002</v>
      </c>
      <c r="Q761" s="376">
        <v>0</v>
      </c>
      <c r="R761" s="376">
        <v>0</v>
      </c>
      <c r="S761" s="376">
        <v>0</v>
      </c>
      <c r="T761" s="376">
        <v>0</v>
      </c>
      <c r="U761" s="376">
        <v>0</v>
      </c>
      <c r="V761" s="376">
        <v>0</v>
      </c>
      <c r="W761" s="376">
        <v>0</v>
      </c>
      <c r="X761" s="376">
        <v>0</v>
      </c>
      <c r="Y761" s="376">
        <v>73955.205000000002</v>
      </c>
      <c r="Z761" s="376">
        <v>74258.52</v>
      </c>
      <c r="AA761" s="377">
        <v>1</v>
      </c>
      <c r="AB761" s="378">
        <v>0</v>
      </c>
      <c r="AC761" s="378">
        <v>0</v>
      </c>
      <c r="AD761" s="378">
        <v>74693.600000000006</v>
      </c>
      <c r="AE761" s="378">
        <v>0</v>
      </c>
      <c r="AF761" s="376">
        <v>0</v>
      </c>
      <c r="AG761" s="376">
        <v>0</v>
      </c>
      <c r="AH761" s="376"/>
      <c r="AI761" s="376">
        <v>0</v>
      </c>
      <c r="AJ761" s="376">
        <v>0</v>
      </c>
      <c r="AK761" s="376">
        <v>0</v>
      </c>
      <c r="AL761" s="381" t="s">
        <v>2627</v>
      </c>
    </row>
    <row r="762" spans="2:38">
      <c r="B762" s="374" t="s">
        <v>4356</v>
      </c>
      <c r="C762" s="375" t="s">
        <v>4366</v>
      </c>
      <c r="D762" s="375" t="s">
        <v>5527</v>
      </c>
      <c r="E762" s="375" t="s">
        <v>4412</v>
      </c>
      <c r="F762" s="375" t="s">
        <v>5528</v>
      </c>
      <c r="G762" s="375" t="s">
        <v>1862</v>
      </c>
      <c r="H762" s="375" t="s">
        <v>3429</v>
      </c>
      <c r="I762" s="375" t="s">
        <v>3330</v>
      </c>
      <c r="J762" s="375" t="s">
        <v>4362</v>
      </c>
      <c r="K762" s="375" t="s">
        <v>4363</v>
      </c>
      <c r="L762" s="375" t="s">
        <v>3332</v>
      </c>
      <c r="M762" s="376">
        <v>80000</v>
      </c>
      <c r="N762" s="376">
        <v>80000</v>
      </c>
      <c r="O762" s="376">
        <v>0</v>
      </c>
      <c r="P762" s="376"/>
      <c r="Q762" s="376">
        <v>0</v>
      </c>
      <c r="R762" s="376">
        <v>0</v>
      </c>
      <c r="S762" s="376">
        <v>0</v>
      </c>
      <c r="T762" s="376">
        <v>12800</v>
      </c>
      <c r="U762" s="376">
        <v>0</v>
      </c>
      <c r="V762" s="376">
        <v>0</v>
      </c>
      <c r="W762" s="376">
        <v>0</v>
      </c>
      <c r="X762" s="376">
        <v>0</v>
      </c>
      <c r="Y762" s="376">
        <v>92800</v>
      </c>
      <c r="Z762" s="376">
        <v>92800</v>
      </c>
      <c r="AA762" s="377">
        <v>1</v>
      </c>
      <c r="AB762" s="378">
        <v>80000</v>
      </c>
      <c r="AC762" s="378">
        <v>0</v>
      </c>
      <c r="AD762" s="378"/>
      <c r="AE762" s="378">
        <v>0</v>
      </c>
      <c r="AF762" s="376">
        <v>0</v>
      </c>
      <c r="AG762" s="376">
        <v>0</v>
      </c>
      <c r="AH762" s="376">
        <v>12800</v>
      </c>
      <c r="AI762" s="376">
        <v>0</v>
      </c>
      <c r="AJ762" s="376">
        <v>0</v>
      </c>
      <c r="AK762" s="376">
        <v>0</v>
      </c>
      <c r="AL762" s="381" t="s">
        <v>5529</v>
      </c>
    </row>
    <row r="763" spans="2:38">
      <c r="B763" s="374" t="s">
        <v>4356</v>
      </c>
      <c r="C763" s="375" t="s">
        <v>4366</v>
      </c>
      <c r="D763" s="375" t="s">
        <v>5527</v>
      </c>
      <c r="E763" s="375" t="s">
        <v>5530</v>
      </c>
      <c r="F763" s="375" t="s">
        <v>5531</v>
      </c>
      <c r="G763" s="375" t="s">
        <v>1843</v>
      </c>
      <c r="H763" s="375" t="s">
        <v>3398</v>
      </c>
      <c r="I763" s="375" t="s">
        <v>3330</v>
      </c>
      <c r="J763" s="375" t="s">
        <v>4362</v>
      </c>
      <c r="K763" s="375" t="s">
        <v>4363</v>
      </c>
      <c r="L763" s="375" t="s">
        <v>3332</v>
      </c>
      <c r="M763" s="376">
        <v>11000</v>
      </c>
      <c r="N763" s="376">
        <v>11000</v>
      </c>
      <c r="O763" s="376">
        <v>0</v>
      </c>
      <c r="P763" s="376"/>
      <c r="Q763" s="376">
        <v>0</v>
      </c>
      <c r="R763" s="376">
        <v>0</v>
      </c>
      <c r="S763" s="376">
        <v>0</v>
      </c>
      <c r="T763" s="376">
        <v>1760</v>
      </c>
      <c r="U763" s="376">
        <v>0</v>
      </c>
      <c r="V763" s="376">
        <v>0</v>
      </c>
      <c r="W763" s="376">
        <v>0</v>
      </c>
      <c r="X763" s="376">
        <v>0</v>
      </c>
      <c r="Y763" s="376">
        <v>12760</v>
      </c>
      <c r="Z763" s="376">
        <v>12760</v>
      </c>
      <c r="AA763" s="377">
        <v>1</v>
      </c>
      <c r="AB763" s="378">
        <v>11000</v>
      </c>
      <c r="AC763" s="378">
        <v>0</v>
      </c>
      <c r="AD763" s="378"/>
      <c r="AE763" s="378">
        <v>0</v>
      </c>
      <c r="AF763" s="376">
        <v>0</v>
      </c>
      <c r="AG763" s="376">
        <v>0</v>
      </c>
      <c r="AH763" s="376">
        <v>1760</v>
      </c>
      <c r="AI763" s="376">
        <v>0</v>
      </c>
      <c r="AJ763" s="376">
        <v>0</v>
      </c>
      <c r="AK763" s="376">
        <v>0</v>
      </c>
      <c r="AL763" s="381" t="s">
        <v>5532</v>
      </c>
    </row>
    <row r="764" spans="2:38">
      <c r="B764" s="374" t="s">
        <v>4356</v>
      </c>
      <c r="C764" s="375" t="s">
        <v>4366</v>
      </c>
      <c r="D764" s="375" t="s">
        <v>5527</v>
      </c>
      <c r="E764" s="375" t="s">
        <v>4412</v>
      </c>
      <c r="F764" s="375" t="s">
        <v>5533</v>
      </c>
      <c r="G764" s="375" t="s">
        <v>1862</v>
      </c>
      <c r="H764" s="375" t="s">
        <v>3429</v>
      </c>
      <c r="I764" s="375" t="s">
        <v>3330</v>
      </c>
      <c r="J764" s="375" t="s">
        <v>4362</v>
      </c>
      <c r="K764" s="375" t="s">
        <v>4363</v>
      </c>
      <c r="L764" s="375" t="s">
        <v>3332</v>
      </c>
      <c r="M764" s="376">
        <v>80000</v>
      </c>
      <c r="N764" s="376">
        <v>80000</v>
      </c>
      <c r="O764" s="376">
        <v>0</v>
      </c>
      <c r="P764" s="376"/>
      <c r="Q764" s="376">
        <v>0</v>
      </c>
      <c r="R764" s="376">
        <v>0</v>
      </c>
      <c r="S764" s="376">
        <v>0</v>
      </c>
      <c r="T764" s="376">
        <v>12800</v>
      </c>
      <c r="U764" s="376">
        <v>0</v>
      </c>
      <c r="V764" s="376">
        <v>0</v>
      </c>
      <c r="W764" s="376">
        <v>0</v>
      </c>
      <c r="X764" s="376">
        <v>0</v>
      </c>
      <c r="Y764" s="376">
        <v>92800</v>
      </c>
      <c r="Z764" s="376">
        <v>92800</v>
      </c>
      <c r="AA764" s="377">
        <v>1</v>
      </c>
      <c r="AB764" s="378">
        <v>80000</v>
      </c>
      <c r="AC764" s="378">
        <v>0</v>
      </c>
      <c r="AD764" s="378"/>
      <c r="AE764" s="378">
        <v>0</v>
      </c>
      <c r="AF764" s="376">
        <v>0</v>
      </c>
      <c r="AG764" s="376">
        <v>0</v>
      </c>
      <c r="AH764" s="376">
        <v>12800</v>
      </c>
      <c r="AI764" s="376">
        <v>0</v>
      </c>
      <c r="AJ764" s="376">
        <v>0</v>
      </c>
      <c r="AK764" s="376">
        <v>0</v>
      </c>
      <c r="AL764" s="381" t="s">
        <v>5534</v>
      </c>
    </row>
    <row r="765" spans="2:38">
      <c r="B765" s="374" t="s">
        <v>4356</v>
      </c>
      <c r="C765" s="375" t="s">
        <v>4366</v>
      </c>
      <c r="D765" s="375" t="s">
        <v>5527</v>
      </c>
      <c r="E765" s="375" t="s">
        <v>4412</v>
      </c>
      <c r="F765" s="375" t="s">
        <v>5535</v>
      </c>
      <c r="G765" s="375" t="s">
        <v>1862</v>
      </c>
      <c r="H765" s="375" t="s">
        <v>3429</v>
      </c>
      <c r="I765" s="375" t="s">
        <v>3330</v>
      </c>
      <c r="J765" s="375" t="s">
        <v>4362</v>
      </c>
      <c r="K765" s="375" t="s">
        <v>4363</v>
      </c>
      <c r="L765" s="375" t="s">
        <v>3332</v>
      </c>
      <c r="M765" s="376">
        <v>83182.399999999994</v>
      </c>
      <c r="N765" s="376">
        <v>83182.399999999994</v>
      </c>
      <c r="O765" s="376">
        <v>0</v>
      </c>
      <c r="P765" s="376"/>
      <c r="Q765" s="376">
        <v>0</v>
      </c>
      <c r="R765" s="376">
        <v>0</v>
      </c>
      <c r="S765" s="376">
        <v>0</v>
      </c>
      <c r="T765" s="376">
        <v>13309.18</v>
      </c>
      <c r="U765" s="376">
        <v>0</v>
      </c>
      <c r="V765" s="376">
        <v>0</v>
      </c>
      <c r="W765" s="376">
        <v>0</v>
      </c>
      <c r="X765" s="376">
        <v>0</v>
      </c>
      <c r="Y765" s="376">
        <v>96491.58</v>
      </c>
      <c r="Z765" s="376">
        <v>96491.58</v>
      </c>
      <c r="AA765" s="377">
        <v>1</v>
      </c>
      <c r="AB765" s="378">
        <v>83182.399999999994</v>
      </c>
      <c r="AC765" s="378">
        <v>0</v>
      </c>
      <c r="AD765" s="378"/>
      <c r="AE765" s="378">
        <v>0</v>
      </c>
      <c r="AF765" s="376">
        <v>0</v>
      </c>
      <c r="AG765" s="376">
        <v>0</v>
      </c>
      <c r="AH765" s="376">
        <v>13309.18</v>
      </c>
      <c r="AI765" s="376">
        <v>0</v>
      </c>
      <c r="AJ765" s="376">
        <v>0</v>
      </c>
      <c r="AK765" s="376">
        <v>0</v>
      </c>
      <c r="AL765" s="381" t="s">
        <v>5536</v>
      </c>
    </row>
    <row r="766" spans="2:38">
      <c r="B766" s="374" t="s">
        <v>4356</v>
      </c>
      <c r="C766" s="375" t="s">
        <v>4366</v>
      </c>
      <c r="D766" s="375" t="s">
        <v>5527</v>
      </c>
      <c r="E766" s="375" t="s">
        <v>4599</v>
      </c>
      <c r="F766" s="375" t="s">
        <v>5537</v>
      </c>
      <c r="G766" s="375" t="s">
        <v>1862</v>
      </c>
      <c r="H766" s="375" t="s">
        <v>3429</v>
      </c>
      <c r="I766" s="375" t="s">
        <v>3330</v>
      </c>
      <c r="J766" s="375" t="s">
        <v>4362</v>
      </c>
      <c r="K766" s="375" t="s">
        <v>4363</v>
      </c>
      <c r="L766" s="375" t="s">
        <v>3332</v>
      </c>
      <c r="M766" s="376">
        <v>35200</v>
      </c>
      <c r="N766" s="376">
        <v>35200</v>
      </c>
      <c r="O766" s="376">
        <v>0</v>
      </c>
      <c r="P766" s="376"/>
      <c r="Q766" s="376">
        <v>0</v>
      </c>
      <c r="R766" s="376">
        <v>0</v>
      </c>
      <c r="S766" s="376">
        <v>0</v>
      </c>
      <c r="T766" s="376">
        <v>5632</v>
      </c>
      <c r="U766" s="376">
        <v>0</v>
      </c>
      <c r="V766" s="376">
        <v>0</v>
      </c>
      <c r="W766" s="376">
        <v>0</v>
      </c>
      <c r="X766" s="376">
        <v>0</v>
      </c>
      <c r="Y766" s="376">
        <v>40832</v>
      </c>
      <c r="Z766" s="376">
        <v>40832</v>
      </c>
      <c r="AA766" s="377">
        <v>1</v>
      </c>
      <c r="AB766" s="378">
        <v>35200</v>
      </c>
      <c r="AC766" s="378">
        <v>0</v>
      </c>
      <c r="AD766" s="378"/>
      <c r="AE766" s="378">
        <v>0</v>
      </c>
      <c r="AF766" s="376">
        <v>0</v>
      </c>
      <c r="AG766" s="376">
        <v>0</v>
      </c>
      <c r="AH766" s="376">
        <v>5632</v>
      </c>
      <c r="AI766" s="376">
        <v>0</v>
      </c>
      <c r="AJ766" s="376">
        <v>0</v>
      </c>
      <c r="AK766" s="376">
        <v>0</v>
      </c>
      <c r="AL766" s="381" t="s">
        <v>5538</v>
      </c>
    </row>
    <row r="767" spans="2:38">
      <c r="B767" s="374" t="s">
        <v>4356</v>
      </c>
      <c r="C767" s="375" t="s">
        <v>4366</v>
      </c>
      <c r="D767" s="375" t="s">
        <v>5527</v>
      </c>
      <c r="E767" s="375" t="s">
        <v>4544</v>
      </c>
      <c r="F767" s="375" t="s">
        <v>5539</v>
      </c>
      <c r="G767" s="375" t="s">
        <v>1843</v>
      </c>
      <c r="H767" s="375" t="s">
        <v>3398</v>
      </c>
      <c r="I767" s="375" t="s">
        <v>3330</v>
      </c>
      <c r="J767" s="375" t="s">
        <v>4362</v>
      </c>
      <c r="K767" s="375" t="s">
        <v>4363</v>
      </c>
      <c r="L767" s="375" t="s">
        <v>3332</v>
      </c>
      <c r="M767" s="376">
        <v>10000</v>
      </c>
      <c r="N767" s="376">
        <v>10000</v>
      </c>
      <c r="O767" s="376">
        <v>0</v>
      </c>
      <c r="P767" s="376"/>
      <c r="Q767" s="376">
        <v>0</v>
      </c>
      <c r="R767" s="376">
        <v>0</v>
      </c>
      <c r="S767" s="376">
        <v>0</v>
      </c>
      <c r="T767" s="376">
        <v>1600</v>
      </c>
      <c r="U767" s="376">
        <v>0</v>
      </c>
      <c r="V767" s="376">
        <v>0</v>
      </c>
      <c r="W767" s="376">
        <v>0</v>
      </c>
      <c r="X767" s="376">
        <v>0</v>
      </c>
      <c r="Y767" s="376">
        <v>11600</v>
      </c>
      <c r="Z767" s="376">
        <v>11600</v>
      </c>
      <c r="AA767" s="377">
        <v>1</v>
      </c>
      <c r="AB767" s="378">
        <v>10000</v>
      </c>
      <c r="AC767" s="378">
        <v>0</v>
      </c>
      <c r="AD767" s="378"/>
      <c r="AE767" s="378">
        <v>0</v>
      </c>
      <c r="AF767" s="376">
        <v>0</v>
      </c>
      <c r="AG767" s="376">
        <v>0</v>
      </c>
      <c r="AH767" s="376">
        <v>1600</v>
      </c>
      <c r="AI767" s="376">
        <v>0</v>
      </c>
      <c r="AJ767" s="376">
        <v>0</v>
      </c>
      <c r="AK767" s="376">
        <v>0</v>
      </c>
      <c r="AL767" s="381" t="s">
        <v>5540</v>
      </c>
    </row>
    <row r="768" spans="2:38">
      <c r="B768" s="374" t="s">
        <v>4356</v>
      </c>
      <c r="C768" s="375" t="s">
        <v>4366</v>
      </c>
      <c r="D768" s="375" t="s">
        <v>5527</v>
      </c>
      <c r="E768" s="375" t="s">
        <v>4599</v>
      </c>
      <c r="F768" s="375" t="s">
        <v>5541</v>
      </c>
      <c r="G768" s="375" t="s">
        <v>1862</v>
      </c>
      <c r="H768" s="375" t="s">
        <v>3429</v>
      </c>
      <c r="I768" s="375" t="s">
        <v>3330</v>
      </c>
      <c r="J768" s="375" t="s">
        <v>4362</v>
      </c>
      <c r="K768" s="375" t="s">
        <v>4363</v>
      </c>
      <c r="L768" s="375" t="s">
        <v>3332</v>
      </c>
      <c r="M768" s="376">
        <v>35200</v>
      </c>
      <c r="N768" s="376">
        <v>35200</v>
      </c>
      <c r="O768" s="376">
        <v>0</v>
      </c>
      <c r="P768" s="376"/>
      <c r="Q768" s="376">
        <v>0</v>
      </c>
      <c r="R768" s="376">
        <v>0</v>
      </c>
      <c r="S768" s="376">
        <v>0</v>
      </c>
      <c r="T768" s="376">
        <v>5632</v>
      </c>
      <c r="U768" s="376">
        <v>0</v>
      </c>
      <c r="V768" s="376">
        <v>0</v>
      </c>
      <c r="W768" s="376">
        <v>0</v>
      </c>
      <c r="X768" s="376">
        <v>0</v>
      </c>
      <c r="Y768" s="376">
        <v>40832</v>
      </c>
      <c r="Z768" s="376">
        <v>40832</v>
      </c>
      <c r="AA768" s="377">
        <v>1</v>
      </c>
      <c r="AB768" s="378">
        <v>35200</v>
      </c>
      <c r="AC768" s="378">
        <v>0</v>
      </c>
      <c r="AD768" s="378"/>
      <c r="AE768" s="378">
        <v>0</v>
      </c>
      <c r="AF768" s="376">
        <v>0</v>
      </c>
      <c r="AG768" s="376">
        <v>0</v>
      </c>
      <c r="AH768" s="376">
        <v>5632</v>
      </c>
      <c r="AI768" s="376">
        <v>0</v>
      </c>
      <c r="AJ768" s="376">
        <v>0</v>
      </c>
      <c r="AK768" s="376">
        <v>0</v>
      </c>
      <c r="AL768" s="381" t="s">
        <v>5542</v>
      </c>
    </row>
    <row r="769" spans="2:38">
      <c r="B769" s="374" t="s">
        <v>4396</v>
      </c>
      <c r="C769" s="375" t="s">
        <v>4397</v>
      </c>
      <c r="D769" s="375" t="s">
        <v>5527</v>
      </c>
      <c r="E769" s="375" t="s">
        <v>4399</v>
      </c>
      <c r="F769" s="375" t="s">
        <v>5543</v>
      </c>
      <c r="G769" s="375" t="s">
        <v>4401</v>
      </c>
      <c r="H769" s="375" t="s">
        <v>4401</v>
      </c>
      <c r="I769" s="375"/>
      <c r="J769" s="375"/>
      <c r="K769" s="375"/>
      <c r="L769" s="375"/>
      <c r="M769" s="376">
        <v>1696500</v>
      </c>
      <c r="N769" s="376">
        <v>0</v>
      </c>
      <c r="O769" s="376">
        <v>0</v>
      </c>
      <c r="P769" s="376">
        <v>0</v>
      </c>
      <c r="Q769" s="376">
        <v>0</v>
      </c>
      <c r="R769" s="376">
        <v>0</v>
      </c>
      <c r="S769" s="376">
        <v>1696500</v>
      </c>
      <c r="T769" s="376">
        <v>0</v>
      </c>
      <c r="U769" s="376">
        <v>0</v>
      </c>
      <c r="V769" s="376">
        <v>0</v>
      </c>
      <c r="W769" s="376">
        <v>0</v>
      </c>
      <c r="X769" s="376">
        <v>0</v>
      </c>
      <c r="Y769" s="376">
        <v>1696500</v>
      </c>
      <c r="Z769" s="376">
        <v>1696500</v>
      </c>
      <c r="AA769" s="377">
        <v>1</v>
      </c>
      <c r="AB769" s="378">
        <v>0</v>
      </c>
      <c r="AC769" s="378">
        <v>0</v>
      </c>
      <c r="AD769" s="378">
        <v>0</v>
      </c>
      <c r="AE769" s="378">
        <v>0</v>
      </c>
      <c r="AF769" s="376">
        <v>0</v>
      </c>
      <c r="AG769" s="376">
        <v>0</v>
      </c>
      <c r="AH769" s="376">
        <v>0</v>
      </c>
      <c r="AI769" s="376">
        <v>0</v>
      </c>
      <c r="AJ769" s="376">
        <v>0</v>
      </c>
      <c r="AK769" s="376">
        <v>0</v>
      </c>
      <c r="AL769" s="381"/>
    </row>
    <row r="770" spans="2:38">
      <c r="B770" s="374" t="s">
        <v>4356</v>
      </c>
      <c r="C770" s="375" t="s">
        <v>4366</v>
      </c>
      <c r="D770" s="375" t="s">
        <v>5527</v>
      </c>
      <c r="E770" s="375" t="s">
        <v>4599</v>
      </c>
      <c r="F770" s="375" t="s">
        <v>5544</v>
      </c>
      <c r="G770" s="375" t="s">
        <v>1862</v>
      </c>
      <c r="H770" s="375" t="s">
        <v>3429</v>
      </c>
      <c r="I770" s="375" t="s">
        <v>3330</v>
      </c>
      <c r="J770" s="375" t="s">
        <v>4362</v>
      </c>
      <c r="K770" s="375" t="s">
        <v>4363</v>
      </c>
      <c r="L770" s="375" t="s">
        <v>3332</v>
      </c>
      <c r="M770" s="376">
        <v>35200</v>
      </c>
      <c r="N770" s="376">
        <v>35200</v>
      </c>
      <c r="O770" s="376">
        <v>0</v>
      </c>
      <c r="P770" s="376"/>
      <c r="Q770" s="376">
        <v>0</v>
      </c>
      <c r="R770" s="376">
        <v>0</v>
      </c>
      <c r="S770" s="376">
        <v>0</v>
      </c>
      <c r="T770" s="376">
        <v>5632</v>
      </c>
      <c r="U770" s="376">
        <v>0</v>
      </c>
      <c r="V770" s="376">
        <v>0</v>
      </c>
      <c r="W770" s="376">
        <v>0</v>
      </c>
      <c r="X770" s="376">
        <v>0</v>
      </c>
      <c r="Y770" s="376">
        <v>40832</v>
      </c>
      <c r="Z770" s="376">
        <v>40832</v>
      </c>
      <c r="AA770" s="377">
        <v>1</v>
      </c>
      <c r="AB770" s="378">
        <v>35200</v>
      </c>
      <c r="AC770" s="378">
        <v>0</v>
      </c>
      <c r="AD770" s="378"/>
      <c r="AE770" s="378">
        <v>0</v>
      </c>
      <c r="AF770" s="376">
        <v>0</v>
      </c>
      <c r="AG770" s="376">
        <v>0</v>
      </c>
      <c r="AH770" s="376">
        <v>5632</v>
      </c>
      <c r="AI770" s="376">
        <v>0</v>
      </c>
      <c r="AJ770" s="376">
        <v>0</v>
      </c>
      <c r="AK770" s="376">
        <v>0</v>
      </c>
      <c r="AL770" s="381" t="s">
        <v>5545</v>
      </c>
    </row>
    <row r="771" spans="2:38">
      <c r="B771" s="374" t="s">
        <v>4356</v>
      </c>
      <c r="C771" s="375" t="s">
        <v>4366</v>
      </c>
      <c r="D771" s="375" t="s">
        <v>5527</v>
      </c>
      <c r="E771" s="375" t="s">
        <v>4412</v>
      </c>
      <c r="F771" s="375" t="s">
        <v>5546</v>
      </c>
      <c r="G771" s="375" t="s">
        <v>1862</v>
      </c>
      <c r="H771" s="375" t="s">
        <v>3429</v>
      </c>
      <c r="I771" s="375" t="s">
        <v>3330</v>
      </c>
      <c r="J771" s="375" t="s">
        <v>4362</v>
      </c>
      <c r="K771" s="375" t="s">
        <v>4363</v>
      </c>
      <c r="L771" s="375" t="s">
        <v>3332</v>
      </c>
      <c r="M771" s="376">
        <v>38500</v>
      </c>
      <c r="N771" s="376">
        <v>38500</v>
      </c>
      <c r="O771" s="376">
        <v>0</v>
      </c>
      <c r="P771" s="376"/>
      <c r="Q771" s="376">
        <v>0</v>
      </c>
      <c r="R771" s="376">
        <v>0</v>
      </c>
      <c r="S771" s="376">
        <v>0</v>
      </c>
      <c r="T771" s="376">
        <v>6160</v>
      </c>
      <c r="U771" s="376">
        <v>0</v>
      </c>
      <c r="V771" s="376">
        <v>0</v>
      </c>
      <c r="W771" s="376">
        <v>0</v>
      </c>
      <c r="X771" s="376">
        <v>0</v>
      </c>
      <c r="Y771" s="376">
        <v>44660</v>
      </c>
      <c r="Z771" s="376">
        <v>44660</v>
      </c>
      <c r="AA771" s="377">
        <v>1</v>
      </c>
      <c r="AB771" s="378">
        <v>38500</v>
      </c>
      <c r="AC771" s="378">
        <v>0</v>
      </c>
      <c r="AD771" s="378"/>
      <c r="AE771" s="378">
        <v>0</v>
      </c>
      <c r="AF771" s="376">
        <v>0</v>
      </c>
      <c r="AG771" s="376">
        <v>0</v>
      </c>
      <c r="AH771" s="376">
        <v>6160</v>
      </c>
      <c r="AI771" s="376">
        <v>0</v>
      </c>
      <c r="AJ771" s="376">
        <v>0</v>
      </c>
      <c r="AK771" s="376">
        <v>0</v>
      </c>
      <c r="AL771" s="381" t="s">
        <v>5547</v>
      </c>
    </row>
    <row r="772" spans="2:38">
      <c r="B772" s="374" t="s">
        <v>4356</v>
      </c>
      <c r="C772" s="375" t="s">
        <v>4366</v>
      </c>
      <c r="D772" s="375" t="s">
        <v>5527</v>
      </c>
      <c r="E772" s="375" t="s">
        <v>4599</v>
      </c>
      <c r="F772" s="375" t="s">
        <v>5548</v>
      </c>
      <c r="G772" s="375" t="s">
        <v>1862</v>
      </c>
      <c r="H772" s="375" t="s">
        <v>3429</v>
      </c>
      <c r="I772" s="375" t="s">
        <v>3330</v>
      </c>
      <c r="J772" s="375" t="s">
        <v>4362</v>
      </c>
      <c r="K772" s="375" t="s">
        <v>4363</v>
      </c>
      <c r="L772" s="375" t="s">
        <v>3332</v>
      </c>
      <c r="M772" s="376">
        <v>58068.800000000003</v>
      </c>
      <c r="N772" s="376">
        <v>58068.800000000003</v>
      </c>
      <c r="O772" s="376">
        <v>0</v>
      </c>
      <c r="P772" s="376"/>
      <c r="Q772" s="376">
        <v>0</v>
      </c>
      <c r="R772" s="376">
        <v>0</v>
      </c>
      <c r="S772" s="376">
        <v>0</v>
      </c>
      <c r="T772" s="376">
        <v>9291.01</v>
      </c>
      <c r="U772" s="376">
        <v>0</v>
      </c>
      <c r="V772" s="376">
        <v>0</v>
      </c>
      <c r="W772" s="376">
        <v>0</v>
      </c>
      <c r="X772" s="376">
        <v>0</v>
      </c>
      <c r="Y772" s="376">
        <v>67359.81</v>
      </c>
      <c r="Z772" s="376">
        <v>67359.81</v>
      </c>
      <c r="AA772" s="377">
        <v>1</v>
      </c>
      <c r="AB772" s="378">
        <v>58068.800000000003</v>
      </c>
      <c r="AC772" s="378">
        <v>0</v>
      </c>
      <c r="AD772" s="378"/>
      <c r="AE772" s="378">
        <v>0</v>
      </c>
      <c r="AF772" s="376">
        <v>0</v>
      </c>
      <c r="AG772" s="376">
        <v>0</v>
      </c>
      <c r="AH772" s="376">
        <v>9291.01</v>
      </c>
      <c r="AI772" s="376">
        <v>0</v>
      </c>
      <c r="AJ772" s="376">
        <v>0</v>
      </c>
      <c r="AK772" s="376">
        <v>0</v>
      </c>
      <c r="AL772" s="381" t="s">
        <v>5549</v>
      </c>
    </row>
    <row r="773" spans="2:38">
      <c r="B773" s="374" t="s">
        <v>4356</v>
      </c>
      <c r="C773" s="375" t="s">
        <v>4366</v>
      </c>
      <c r="D773" s="375" t="s">
        <v>5527</v>
      </c>
      <c r="E773" s="375" t="s">
        <v>4412</v>
      </c>
      <c r="F773" s="375" t="s">
        <v>5550</v>
      </c>
      <c r="G773" s="375" t="s">
        <v>1862</v>
      </c>
      <c r="H773" s="375" t="s">
        <v>3429</v>
      </c>
      <c r="I773" s="375" t="s">
        <v>3330</v>
      </c>
      <c r="J773" s="375" t="s">
        <v>4362</v>
      </c>
      <c r="K773" s="375" t="s">
        <v>4363</v>
      </c>
      <c r="L773" s="375" t="s">
        <v>3332</v>
      </c>
      <c r="M773" s="376">
        <v>80000</v>
      </c>
      <c r="N773" s="376">
        <v>80000</v>
      </c>
      <c r="O773" s="376">
        <v>0</v>
      </c>
      <c r="P773" s="376"/>
      <c r="Q773" s="376">
        <v>0</v>
      </c>
      <c r="R773" s="376">
        <v>0</v>
      </c>
      <c r="S773" s="376">
        <v>0</v>
      </c>
      <c r="T773" s="376">
        <v>12800</v>
      </c>
      <c r="U773" s="376">
        <v>0</v>
      </c>
      <c r="V773" s="376">
        <v>0</v>
      </c>
      <c r="W773" s="376">
        <v>0</v>
      </c>
      <c r="X773" s="376">
        <v>0</v>
      </c>
      <c r="Y773" s="376">
        <v>92800</v>
      </c>
      <c r="Z773" s="376">
        <v>92800</v>
      </c>
      <c r="AA773" s="377">
        <v>1</v>
      </c>
      <c r="AB773" s="378">
        <v>80000</v>
      </c>
      <c r="AC773" s="378">
        <v>0</v>
      </c>
      <c r="AD773" s="378"/>
      <c r="AE773" s="378">
        <v>0</v>
      </c>
      <c r="AF773" s="376">
        <v>0</v>
      </c>
      <c r="AG773" s="376">
        <v>0</v>
      </c>
      <c r="AH773" s="376">
        <v>12800</v>
      </c>
      <c r="AI773" s="376">
        <v>0</v>
      </c>
      <c r="AJ773" s="376">
        <v>0</v>
      </c>
      <c r="AK773" s="376">
        <v>0</v>
      </c>
      <c r="AL773" s="381" t="s">
        <v>5551</v>
      </c>
    </row>
    <row r="774" spans="2:38">
      <c r="B774" s="374" t="s">
        <v>4356</v>
      </c>
      <c r="C774" s="375" t="s">
        <v>4366</v>
      </c>
      <c r="D774" s="375" t="s">
        <v>5527</v>
      </c>
      <c r="E774" s="375" t="s">
        <v>4412</v>
      </c>
      <c r="F774" s="375" t="s">
        <v>5552</v>
      </c>
      <c r="G774" s="375" t="s">
        <v>1862</v>
      </c>
      <c r="H774" s="375" t="s">
        <v>3429</v>
      </c>
      <c r="I774" s="375" t="s">
        <v>3330</v>
      </c>
      <c r="J774" s="375" t="s">
        <v>4362</v>
      </c>
      <c r="K774" s="375" t="s">
        <v>4363</v>
      </c>
      <c r="L774" s="375" t="s">
        <v>3332</v>
      </c>
      <c r="M774" s="376">
        <v>38500</v>
      </c>
      <c r="N774" s="376">
        <v>38500</v>
      </c>
      <c r="O774" s="376">
        <v>0</v>
      </c>
      <c r="P774" s="376"/>
      <c r="Q774" s="376">
        <v>0</v>
      </c>
      <c r="R774" s="376">
        <v>0</v>
      </c>
      <c r="S774" s="376">
        <v>0</v>
      </c>
      <c r="T774" s="376">
        <v>6160</v>
      </c>
      <c r="U774" s="376">
        <v>0</v>
      </c>
      <c r="V774" s="376">
        <v>0</v>
      </c>
      <c r="W774" s="376">
        <v>0</v>
      </c>
      <c r="X774" s="376">
        <v>0</v>
      </c>
      <c r="Y774" s="376">
        <v>44660</v>
      </c>
      <c r="Z774" s="376">
        <v>44660</v>
      </c>
      <c r="AA774" s="377">
        <v>1</v>
      </c>
      <c r="AB774" s="378">
        <v>38500</v>
      </c>
      <c r="AC774" s="378">
        <v>0</v>
      </c>
      <c r="AD774" s="378"/>
      <c r="AE774" s="378">
        <v>0</v>
      </c>
      <c r="AF774" s="376">
        <v>0</v>
      </c>
      <c r="AG774" s="376">
        <v>0</v>
      </c>
      <c r="AH774" s="376">
        <v>6160</v>
      </c>
      <c r="AI774" s="376">
        <v>0</v>
      </c>
      <c r="AJ774" s="376">
        <v>0</v>
      </c>
      <c r="AK774" s="376">
        <v>0</v>
      </c>
      <c r="AL774" s="381" t="s">
        <v>5553</v>
      </c>
    </row>
    <row r="775" spans="2:38">
      <c r="B775" s="374" t="s">
        <v>4356</v>
      </c>
      <c r="C775" s="375" t="s">
        <v>4366</v>
      </c>
      <c r="D775" s="375" t="s">
        <v>5527</v>
      </c>
      <c r="E775" s="375" t="s">
        <v>4599</v>
      </c>
      <c r="F775" s="375" t="s">
        <v>5554</v>
      </c>
      <c r="G775" s="375" t="s">
        <v>1862</v>
      </c>
      <c r="H775" s="375" t="s">
        <v>3429</v>
      </c>
      <c r="I775" s="375" t="s">
        <v>3330</v>
      </c>
      <c r="J775" s="375" t="s">
        <v>4362</v>
      </c>
      <c r="K775" s="375" t="s">
        <v>4363</v>
      </c>
      <c r="L775" s="375" t="s">
        <v>3332</v>
      </c>
      <c r="M775" s="376">
        <v>35200</v>
      </c>
      <c r="N775" s="376">
        <v>35200</v>
      </c>
      <c r="O775" s="376">
        <v>0</v>
      </c>
      <c r="P775" s="376"/>
      <c r="Q775" s="376">
        <v>0</v>
      </c>
      <c r="R775" s="376">
        <v>0</v>
      </c>
      <c r="S775" s="376">
        <v>0</v>
      </c>
      <c r="T775" s="376">
        <v>5632</v>
      </c>
      <c r="U775" s="376">
        <v>0</v>
      </c>
      <c r="V775" s="376">
        <v>0</v>
      </c>
      <c r="W775" s="376">
        <v>0</v>
      </c>
      <c r="X775" s="376">
        <v>0</v>
      </c>
      <c r="Y775" s="376">
        <v>40832</v>
      </c>
      <c r="Z775" s="376">
        <v>40832</v>
      </c>
      <c r="AA775" s="377">
        <v>1</v>
      </c>
      <c r="AB775" s="378">
        <v>35200</v>
      </c>
      <c r="AC775" s="378">
        <v>0</v>
      </c>
      <c r="AD775" s="378"/>
      <c r="AE775" s="378">
        <v>0</v>
      </c>
      <c r="AF775" s="376">
        <v>0</v>
      </c>
      <c r="AG775" s="376">
        <v>0</v>
      </c>
      <c r="AH775" s="376">
        <v>5632</v>
      </c>
      <c r="AI775" s="376">
        <v>0</v>
      </c>
      <c r="AJ775" s="376">
        <v>0</v>
      </c>
      <c r="AK775" s="376">
        <v>0</v>
      </c>
      <c r="AL775" s="381" t="s">
        <v>5555</v>
      </c>
    </row>
    <row r="776" spans="2:38">
      <c r="B776" s="374" t="s">
        <v>4356</v>
      </c>
      <c r="C776" s="375" t="s">
        <v>4366</v>
      </c>
      <c r="D776" s="375" t="s">
        <v>5527</v>
      </c>
      <c r="E776" s="375" t="s">
        <v>4599</v>
      </c>
      <c r="F776" s="375" t="s">
        <v>5556</v>
      </c>
      <c r="G776" s="375" t="s">
        <v>1862</v>
      </c>
      <c r="H776" s="375" t="s">
        <v>3429</v>
      </c>
      <c r="I776" s="375" t="s">
        <v>3330</v>
      </c>
      <c r="J776" s="375" t="s">
        <v>4362</v>
      </c>
      <c r="K776" s="375" t="s">
        <v>4363</v>
      </c>
      <c r="L776" s="375" t="s">
        <v>3332</v>
      </c>
      <c r="M776" s="376">
        <v>80000</v>
      </c>
      <c r="N776" s="376">
        <v>80000</v>
      </c>
      <c r="O776" s="376">
        <v>0</v>
      </c>
      <c r="P776" s="376"/>
      <c r="Q776" s="376">
        <v>0</v>
      </c>
      <c r="R776" s="376">
        <v>0</v>
      </c>
      <c r="S776" s="376">
        <v>0</v>
      </c>
      <c r="T776" s="376">
        <v>12800</v>
      </c>
      <c r="U776" s="376">
        <v>0</v>
      </c>
      <c r="V776" s="376">
        <v>0</v>
      </c>
      <c r="W776" s="376">
        <v>0</v>
      </c>
      <c r="X776" s="376">
        <v>0</v>
      </c>
      <c r="Y776" s="376">
        <v>92800</v>
      </c>
      <c r="Z776" s="376">
        <v>92800</v>
      </c>
      <c r="AA776" s="377">
        <v>1</v>
      </c>
      <c r="AB776" s="378">
        <v>80000</v>
      </c>
      <c r="AC776" s="378">
        <v>0</v>
      </c>
      <c r="AD776" s="378"/>
      <c r="AE776" s="378">
        <v>0</v>
      </c>
      <c r="AF776" s="376">
        <v>0</v>
      </c>
      <c r="AG776" s="376">
        <v>0</v>
      </c>
      <c r="AH776" s="376">
        <v>12800</v>
      </c>
      <c r="AI776" s="376">
        <v>0</v>
      </c>
      <c r="AJ776" s="376">
        <v>0</v>
      </c>
      <c r="AK776" s="376">
        <v>0</v>
      </c>
      <c r="AL776" s="381" t="s">
        <v>5557</v>
      </c>
    </row>
    <row r="777" spans="2:38">
      <c r="B777" s="374" t="s">
        <v>4356</v>
      </c>
      <c r="C777" s="375" t="s">
        <v>4366</v>
      </c>
      <c r="D777" s="375" t="s">
        <v>5527</v>
      </c>
      <c r="E777" s="375" t="s">
        <v>4412</v>
      </c>
      <c r="F777" s="375" t="s">
        <v>5558</v>
      </c>
      <c r="G777" s="375" t="s">
        <v>1862</v>
      </c>
      <c r="H777" s="375" t="s">
        <v>3429</v>
      </c>
      <c r="I777" s="375" t="s">
        <v>3330</v>
      </c>
      <c r="J777" s="375" t="s">
        <v>4362</v>
      </c>
      <c r="K777" s="375" t="s">
        <v>4363</v>
      </c>
      <c r="L777" s="375" t="s">
        <v>3332</v>
      </c>
      <c r="M777" s="376">
        <v>89288</v>
      </c>
      <c r="N777" s="376">
        <v>89288</v>
      </c>
      <c r="O777" s="376">
        <v>0</v>
      </c>
      <c r="P777" s="376"/>
      <c r="Q777" s="376">
        <v>0</v>
      </c>
      <c r="R777" s="376">
        <v>0</v>
      </c>
      <c r="S777" s="376">
        <v>0</v>
      </c>
      <c r="T777" s="376">
        <v>14286.08</v>
      </c>
      <c r="U777" s="376">
        <v>0</v>
      </c>
      <c r="V777" s="376">
        <v>0</v>
      </c>
      <c r="W777" s="376">
        <v>0</v>
      </c>
      <c r="X777" s="376">
        <v>0</v>
      </c>
      <c r="Y777" s="376">
        <v>103574.08</v>
      </c>
      <c r="Z777" s="376">
        <v>103574.08</v>
      </c>
      <c r="AA777" s="377">
        <v>1</v>
      </c>
      <c r="AB777" s="378">
        <v>89288</v>
      </c>
      <c r="AC777" s="378">
        <v>0</v>
      </c>
      <c r="AD777" s="378"/>
      <c r="AE777" s="378">
        <v>0</v>
      </c>
      <c r="AF777" s="376">
        <v>0</v>
      </c>
      <c r="AG777" s="376">
        <v>0</v>
      </c>
      <c r="AH777" s="376">
        <v>14286.08</v>
      </c>
      <c r="AI777" s="376">
        <v>0</v>
      </c>
      <c r="AJ777" s="376">
        <v>0</v>
      </c>
      <c r="AK777" s="376">
        <v>0</v>
      </c>
      <c r="AL777" s="381" t="s">
        <v>5559</v>
      </c>
    </row>
    <row r="778" spans="2:38">
      <c r="B778" s="374" t="s">
        <v>4356</v>
      </c>
      <c r="C778" s="375" t="s">
        <v>4366</v>
      </c>
      <c r="D778" s="375" t="s">
        <v>5527</v>
      </c>
      <c r="E778" s="375" t="s">
        <v>4438</v>
      </c>
      <c r="F778" s="375" t="s">
        <v>5560</v>
      </c>
      <c r="G778" s="375" t="s">
        <v>1843</v>
      </c>
      <c r="H778" s="375" t="s">
        <v>3398</v>
      </c>
      <c r="I778" s="375" t="s">
        <v>3330</v>
      </c>
      <c r="J778" s="375" t="s">
        <v>4362</v>
      </c>
      <c r="K778" s="375" t="s">
        <v>4363</v>
      </c>
      <c r="L778" s="375" t="s">
        <v>3332</v>
      </c>
      <c r="M778" s="376">
        <v>15000</v>
      </c>
      <c r="N778" s="376">
        <v>15000</v>
      </c>
      <c r="O778" s="376">
        <v>0</v>
      </c>
      <c r="P778" s="376"/>
      <c r="Q778" s="376">
        <v>0</v>
      </c>
      <c r="R778" s="376">
        <v>0</v>
      </c>
      <c r="S778" s="376">
        <v>0</v>
      </c>
      <c r="T778" s="376">
        <v>2400</v>
      </c>
      <c r="U778" s="376">
        <v>0</v>
      </c>
      <c r="V778" s="376">
        <v>0</v>
      </c>
      <c r="W778" s="376">
        <v>0</v>
      </c>
      <c r="X778" s="376">
        <v>0</v>
      </c>
      <c r="Y778" s="376">
        <v>17400</v>
      </c>
      <c r="Z778" s="376">
        <v>17400</v>
      </c>
      <c r="AA778" s="377">
        <v>1</v>
      </c>
      <c r="AB778" s="378">
        <v>15000</v>
      </c>
      <c r="AC778" s="378">
        <v>0</v>
      </c>
      <c r="AD778" s="378"/>
      <c r="AE778" s="378">
        <v>0</v>
      </c>
      <c r="AF778" s="376">
        <v>0</v>
      </c>
      <c r="AG778" s="376">
        <v>0</v>
      </c>
      <c r="AH778" s="376">
        <v>2400</v>
      </c>
      <c r="AI778" s="376">
        <v>0</v>
      </c>
      <c r="AJ778" s="376">
        <v>0</v>
      </c>
      <c r="AK778" s="376">
        <v>0</v>
      </c>
      <c r="AL778" s="381" t="s">
        <v>5561</v>
      </c>
    </row>
    <row r="779" spans="2:38">
      <c r="B779" s="374" t="s">
        <v>4356</v>
      </c>
      <c r="C779" s="375" t="s">
        <v>4357</v>
      </c>
      <c r="D779" s="375" t="s">
        <v>2700</v>
      </c>
      <c r="E779" s="375" t="s">
        <v>5530</v>
      </c>
      <c r="F779" s="375" t="s">
        <v>5562</v>
      </c>
      <c r="G779" s="375" t="s">
        <v>1843</v>
      </c>
      <c r="H779" s="375" t="s">
        <v>3398</v>
      </c>
      <c r="I779" s="375" t="s">
        <v>3330</v>
      </c>
      <c r="J779" s="375" t="s">
        <v>4362</v>
      </c>
      <c r="K779" s="375" t="s">
        <v>4363</v>
      </c>
      <c r="L779" s="375" t="s">
        <v>3332</v>
      </c>
      <c r="M779" s="376">
        <v>68937.600000000006</v>
      </c>
      <c r="N779" s="376">
        <v>0</v>
      </c>
      <c r="O779" s="376">
        <v>0</v>
      </c>
      <c r="P779" s="376">
        <v>68937.600000000006</v>
      </c>
      <c r="Q779" s="376">
        <v>0</v>
      </c>
      <c r="R779" s="376">
        <v>0</v>
      </c>
      <c r="S779" s="376">
        <v>0</v>
      </c>
      <c r="T779" s="376">
        <v>0</v>
      </c>
      <c r="U779" s="376">
        <v>0</v>
      </c>
      <c r="V779" s="376">
        <v>0</v>
      </c>
      <c r="W779" s="376">
        <v>0</v>
      </c>
      <c r="X779" s="376">
        <v>0</v>
      </c>
      <c r="Y779" s="376">
        <v>68937.600000000006</v>
      </c>
      <c r="Z779" s="376">
        <v>68364.122000000003</v>
      </c>
      <c r="AA779" s="377">
        <v>1</v>
      </c>
      <c r="AB779" s="378">
        <v>0</v>
      </c>
      <c r="AC779" s="378">
        <v>0</v>
      </c>
      <c r="AD779" s="378">
        <v>68364.122000000003</v>
      </c>
      <c r="AE779" s="378">
        <v>0</v>
      </c>
      <c r="AF779" s="376">
        <v>0</v>
      </c>
      <c r="AG779" s="376">
        <v>0</v>
      </c>
      <c r="AH779" s="376"/>
      <c r="AI779" s="376">
        <v>0</v>
      </c>
      <c r="AJ779" s="376">
        <v>0</v>
      </c>
      <c r="AK779" s="376">
        <v>0</v>
      </c>
      <c r="AL779" s="381" t="s">
        <v>5563</v>
      </c>
    </row>
    <row r="780" spans="2:38">
      <c r="B780" s="374" t="s">
        <v>4356</v>
      </c>
      <c r="C780" s="375" t="s">
        <v>4357</v>
      </c>
      <c r="D780" s="375" t="s">
        <v>2700</v>
      </c>
      <c r="E780" s="375" t="s">
        <v>2503</v>
      </c>
      <c r="F780" s="375" t="s">
        <v>2506</v>
      </c>
      <c r="G780" s="375" t="s">
        <v>376</v>
      </c>
      <c r="H780" s="375" t="s">
        <v>4917</v>
      </c>
      <c r="I780" s="375" t="s">
        <v>3330</v>
      </c>
      <c r="J780" s="375" t="s">
        <v>4362</v>
      </c>
      <c r="K780" s="375" t="s">
        <v>4363</v>
      </c>
      <c r="L780" s="375" t="s">
        <v>3332</v>
      </c>
      <c r="M780" s="376">
        <v>16454.400000000001</v>
      </c>
      <c r="N780" s="376">
        <v>0</v>
      </c>
      <c r="O780" s="376">
        <v>0</v>
      </c>
      <c r="P780" s="376">
        <v>16454.400000000001</v>
      </c>
      <c r="Q780" s="376">
        <v>0</v>
      </c>
      <c r="R780" s="376">
        <v>0</v>
      </c>
      <c r="S780" s="376">
        <v>0</v>
      </c>
      <c r="T780" s="376">
        <v>0</v>
      </c>
      <c r="U780" s="376">
        <v>0</v>
      </c>
      <c r="V780" s="376">
        <v>0</v>
      </c>
      <c r="W780" s="376">
        <v>0</v>
      </c>
      <c r="X780" s="376">
        <v>0</v>
      </c>
      <c r="Y780" s="376">
        <v>16454.400000000001</v>
      </c>
      <c r="Z780" s="376">
        <v>16374.64</v>
      </c>
      <c r="AA780" s="377">
        <v>1</v>
      </c>
      <c r="AB780" s="378">
        <v>0</v>
      </c>
      <c r="AC780" s="378">
        <v>0</v>
      </c>
      <c r="AD780" s="378">
        <v>16374.64</v>
      </c>
      <c r="AE780" s="378">
        <v>0</v>
      </c>
      <c r="AF780" s="376">
        <v>0</v>
      </c>
      <c r="AG780" s="376">
        <v>0</v>
      </c>
      <c r="AH780" s="376"/>
      <c r="AI780" s="376">
        <v>0</v>
      </c>
      <c r="AJ780" s="376">
        <v>0</v>
      </c>
      <c r="AK780" s="376">
        <v>0</v>
      </c>
      <c r="AL780" s="381" t="s">
        <v>2507</v>
      </c>
    </row>
    <row r="781" spans="2:38">
      <c r="B781" s="374" t="s">
        <v>4356</v>
      </c>
      <c r="C781" s="375" t="s">
        <v>4366</v>
      </c>
      <c r="D781" s="375" t="s">
        <v>2700</v>
      </c>
      <c r="E781" s="375" t="s">
        <v>2304</v>
      </c>
      <c r="F781" s="375" t="s">
        <v>2384</v>
      </c>
      <c r="G781" s="375" t="s">
        <v>1833</v>
      </c>
      <c r="H781" s="375" t="s">
        <v>3338</v>
      </c>
      <c r="I781" s="375" t="s">
        <v>3330</v>
      </c>
      <c r="J781" s="375" t="s">
        <v>4362</v>
      </c>
      <c r="K781" s="375" t="s">
        <v>4363</v>
      </c>
      <c r="L781" s="375" t="s">
        <v>3332</v>
      </c>
      <c r="M781" s="376">
        <v>10500</v>
      </c>
      <c r="N781" s="376">
        <v>10500</v>
      </c>
      <c r="O781" s="376">
        <v>0</v>
      </c>
      <c r="P781" s="376"/>
      <c r="Q781" s="376">
        <v>0</v>
      </c>
      <c r="R781" s="376">
        <v>0</v>
      </c>
      <c r="S781" s="376">
        <v>0</v>
      </c>
      <c r="T781" s="376">
        <v>1680</v>
      </c>
      <c r="U781" s="376">
        <v>0</v>
      </c>
      <c r="V781" s="376">
        <v>0</v>
      </c>
      <c r="W781" s="376">
        <v>0</v>
      </c>
      <c r="X781" s="376">
        <v>0</v>
      </c>
      <c r="Y781" s="376">
        <v>12180</v>
      </c>
      <c r="Z781" s="376">
        <v>12180</v>
      </c>
      <c r="AA781" s="377">
        <v>1</v>
      </c>
      <c r="AB781" s="378">
        <v>10500</v>
      </c>
      <c r="AC781" s="378">
        <v>0</v>
      </c>
      <c r="AD781" s="378"/>
      <c r="AE781" s="378">
        <v>0</v>
      </c>
      <c r="AF781" s="376">
        <v>0</v>
      </c>
      <c r="AG781" s="376">
        <v>0</v>
      </c>
      <c r="AH781" s="376">
        <v>1680</v>
      </c>
      <c r="AI781" s="376">
        <v>0</v>
      </c>
      <c r="AJ781" s="376">
        <v>0</v>
      </c>
      <c r="AK781" s="376">
        <v>0</v>
      </c>
      <c r="AL781" s="381" t="s">
        <v>2385</v>
      </c>
    </row>
    <row r="782" spans="2:38">
      <c r="B782" s="374" t="s">
        <v>4356</v>
      </c>
      <c r="C782" s="375" t="s">
        <v>4366</v>
      </c>
      <c r="D782" s="375" t="s">
        <v>2700</v>
      </c>
      <c r="E782" s="375" t="s">
        <v>2304</v>
      </c>
      <c r="F782" s="375" t="s">
        <v>2368</v>
      </c>
      <c r="G782" s="375" t="s">
        <v>1833</v>
      </c>
      <c r="H782" s="375" t="s">
        <v>3338</v>
      </c>
      <c r="I782" s="375" t="s">
        <v>3330</v>
      </c>
      <c r="J782" s="375" t="s">
        <v>4362</v>
      </c>
      <c r="K782" s="375" t="s">
        <v>4363</v>
      </c>
      <c r="L782" s="375" t="s">
        <v>3332</v>
      </c>
      <c r="M782" s="376">
        <v>5000</v>
      </c>
      <c r="N782" s="376">
        <v>5000</v>
      </c>
      <c r="O782" s="376">
        <v>0</v>
      </c>
      <c r="P782" s="376"/>
      <c r="Q782" s="376">
        <v>0</v>
      </c>
      <c r="R782" s="376">
        <v>0</v>
      </c>
      <c r="S782" s="376">
        <v>0</v>
      </c>
      <c r="T782" s="376">
        <v>800</v>
      </c>
      <c r="U782" s="376">
        <v>0</v>
      </c>
      <c r="V782" s="376">
        <v>0</v>
      </c>
      <c r="W782" s="376">
        <v>0</v>
      </c>
      <c r="X782" s="376">
        <v>0</v>
      </c>
      <c r="Y782" s="376">
        <v>5800</v>
      </c>
      <c r="Z782" s="376">
        <v>5800</v>
      </c>
      <c r="AA782" s="377">
        <v>1</v>
      </c>
      <c r="AB782" s="378">
        <v>5000</v>
      </c>
      <c r="AC782" s="378">
        <v>0</v>
      </c>
      <c r="AD782" s="378"/>
      <c r="AE782" s="378">
        <v>0</v>
      </c>
      <c r="AF782" s="376">
        <v>0</v>
      </c>
      <c r="AG782" s="376">
        <v>0</v>
      </c>
      <c r="AH782" s="376">
        <v>800</v>
      </c>
      <c r="AI782" s="376">
        <v>0</v>
      </c>
      <c r="AJ782" s="376">
        <v>0</v>
      </c>
      <c r="AK782" s="376">
        <v>0</v>
      </c>
      <c r="AL782" s="381" t="s">
        <v>2369</v>
      </c>
    </row>
    <row r="783" spans="2:38">
      <c r="B783" s="374" t="s">
        <v>4356</v>
      </c>
      <c r="C783" s="375" t="s">
        <v>4366</v>
      </c>
      <c r="D783" s="375" t="s">
        <v>2700</v>
      </c>
      <c r="E783" s="375" t="s">
        <v>2426</v>
      </c>
      <c r="F783" s="375" t="s">
        <v>2424</v>
      </c>
      <c r="G783" s="375" t="s">
        <v>1833</v>
      </c>
      <c r="H783" s="375" t="s">
        <v>3338</v>
      </c>
      <c r="I783" s="375" t="s">
        <v>3330</v>
      </c>
      <c r="J783" s="375" t="s">
        <v>4362</v>
      </c>
      <c r="K783" s="375" t="s">
        <v>4363</v>
      </c>
      <c r="L783" s="375" t="s">
        <v>3332</v>
      </c>
      <c r="M783" s="376">
        <v>11000</v>
      </c>
      <c r="N783" s="376">
        <v>11000</v>
      </c>
      <c r="O783" s="376">
        <v>0</v>
      </c>
      <c r="P783" s="376"/>
      <c r="Q783" s="376">
        <v>0</v>
      </c>
      <c r="R783" s="376">
        <v>0</v>
      </c>
      <c r="S783" s="376">
        <v>0</v>
      </c>
      <c r="T783" s="376">
        <v>1760</v>
      </c>
      <c r="U783" s="376">
        <v>0</v>
      </c>
      <c r="V783" s="376">
        <v>0</v>
      </c>
      <c r="W783" s="376">
        <v>0</v>
      </c>
      <c r="X783" s="376">
        <v>0</v>
      </c>
      <c r="Y783" s="376">
        <v>12760</v>
      </c>
      <c r="Z783" s="376">
        <v>12760</v>
      </c>
      <c r="AA783" s="377">
        <v>1</v>
      </c>
      <c r="AB783" s="378">
        <v>11000</v>
      </c>
      <c r="AC783" s="378">
        <v>0</v>
      </c>
      <c r="AD783" s="378"/>
      <c r="AE783" s="378">
        <v>0</v>
      </c>
      <c r="AF783" s="376">
        <v>0</v>
      </c>
      <c r="AG783" s="376">
        <v>0</v>
      </c>
      <c r="AH783" s="376">
        <v>1760</v>
      </c>
      <c r="AI783" s="376">
        <v>0</v>
      </c>
      <c r="AJ783" s="376">
        <v>0</v>
      </c>
      <c r="AK783" s="376">
        <v>0</v>
      </c>
      <c r="AL783" s="381" t="s">
        <v>2425</v>
      </c>
    </row>
    <row r="784" spans="2:38">
      <c r="B784" s="374" t="s">
        <v>4356</v>
      </c>
      <c r="C784" s="375" t="s">
        <v>4366</v>
      </c>
      <c r="D784" s="375" t="s">
        <v>2700</v>
      </c>
      <c r="E784" s="375" t="s">
        <v>2396</v>
      </c>
      <c r="F784" s="375" t="s">
        <v>2397</v>
      </c>
      <c r="G784" s="375" t="s">
        <v>1833</v>
      </c>
      <c r="H784" s="375" t="s">
        <v>3338</v>
      </c>
      <c r="I784" s="375" t="s">
        <v>3330</v>
      </c>
      <c r="J784" s="375" t="s">
        <v>4362</v>
      </c>
      <c r="K784" s="375" t="s">
        <v>4363</v>
      </c>
      <c r="L784" s="375" t="s">
        <v>3332</v>
      </c>
      <c r="M784" s="376">
        <v>5000</v>
      </c>
      <c r="N784" s="376">
        <v>5000</v>
      </c>
      <c r="O784" s="376">
        <v>0</v>
      </c>
      <c r="P784" s="376"/>
      <c r="Q784" s="376">
        <v>0</v>
      </c>
      <c r="R784" s="376">
        <v>0</v>
      </c>
      <c r="S784" s="376">
        <v>0</v>
      </c>
      <c r="T784" s="376">
        <v>800</v>
      </c>
      <c r="U784" s="376">
        <v>0</v>
      </c>
      <c r="V784" s="376">
        <v>0</v>
      </c>
      <c r="W784" s="376">
        <v>0</v>
      </c>
      <c r="X784" s="376">
        <v>0</v>
      </c>
      <c r="Y784" s="376">
        <v>5800</v>
      </c>
      <c r="Z784" s="376">
        <v>5800</v>
      </c>
      <c r="AA784" s="377">
        <v>1</v>
      </c>
      <c r="AB784" s="378">
        <v>5000</v>
      </c>
      <c r="AC784" s="378">
        <v>0</v>
      </c>
      <c r="AD784" s="378"/>
      <c r="AE784" s="378">
        <v>0</v>
      </c>
      <c r="AF784" s="376">
        <v>0</v>
      </c>
      <c r="AG784" s="376">
        <v>0</v>
      </c>
      <c r="AH784" s="376">
        <v>800</v>
      </c>
      <c r="AI784" s="376">
        <v>0</v>
      </c>
      <c r="AJ784" s="376">
        <v>0</v>
      </c>
      <c r="AK784" s="376">
        <v>0</v>
      </c>
      <c r="AL784" s="381" t="s">
        <v>2398</v>
      </c>
    </row>
    <row r="785" spans="2:38">
      <c r="B785" s="374" t="s">
        <v>4356</v>
      </c>
      <c r="C785" s="375" t="s">
        <v>4357</v>
      </c>
      <c r="D785" s="375" t="s">
        <v>2700</v>
      </c>
      <c r="E785" s="375" t="s">
        <v>4544</v>
      </c>
      <c r="F785" s="375" t="s">
        <v>5564</v>
      </c>
      <c r="G785" s="375" t="s">
        <v>1843</v>
      </c>
      <c r="H785" s="375" t="s">
        <v>3398</v>
      </c>
      <c r="I785" s="375" t="s">
        <v>3330</v>
      </c>
      <c r="J785" s="375" t="s">
        <v>4362</v>
      </c>
      <c r="K785" s="375" t="s">
        <v>4363</v>
      </c>
      <c r="L785" s="375" t="s">
        <v>3332</v>
      </c>
      <c r="M785" s="376">
        <v>64227.35</v>
      </c>
      <c r="N785" s="376">
        <v>0</v>
      </c>
      <c r="O785" s="376">
        <v>0</v>
      </c>
      <c r="P785" s="376">
        <v>64227.35</v>
      </c>
      <c r="Q785" s="376">
        <v>0</v>
      </c>
      <c r="R785" s="376">
        <v>0</v>
      </c>
      <c r="S785" s="376">
        <v>0</v>
      </c>
      <c r="T785" s="376">
        <v>0</v>
      </c>
      <c r="U785" s="376">
        <v>0</v>
      </c>
      <c r="V785" s="376">
        <v>0</v>
      </c>
      <c r="W785" s="376">
        <v>0</v>
      </c>
      <c r="X785" s="376">
        <v>0</v>
      </c>
      <c r="Y785" s="376">
        <v>64227.35</v>
      </c>
      <c r="Z785" s="376">
        <v>63451.73</v>
      </c>
      <c r="AA785" s="377">
        <v>1</v>
      </c>
      <c r="AB785" s="378">
        <v>0</v>
      </c>
      <c r="AC785" s="378">
        <v>0</v>
      </c>
      <c r="AD785" s="378">
        <v>63451.73</v>
      </c>
      <c r="AE785" s="378">
        <v>0</v>
      </c>
      <c r="AF785" s="376">
        <v>0</v>
      </c>
      <c r="AG785" s="376">
        <v>0</v>
      </c>
      <c r="AH785" s="376"/>
      <c r="AI785" s="376">
        <v>0</v>
      </c>
      <c r="AJ785" s="376">
        <v>0</v>
      </c>
      <c r="AK785" s="376">
        <v>0</v>
      </c>
      <c r="AL785" s="381" t="s">
        <v>5565</v>
      </c>
    </row>
    <row r="786" spans="2:38">
      <c r="B786" s="374" t="s">
        <v>4356</v>
      </c>
      <c r="C786" s="375" t="s">
        <v>4366</v>
      </c>
      <c r="D786" s="375" t="s">
        <v>2700</v>
      </c>
      <c r="E786" s="375" t="s">
        <v>2304</v>
      </c>
      <c r="F786" s="375" t="s">
        <v>2382</v>
      </c>
      <c r="G786" s="375" t="s">
        <v>1833</v>
      </c>
      <c r="H786" s="375" t="s">
        <v>3338</v>
      </c>
      <c r="I786" s="375" t="s">
        <v>3330</v>
      </c>
      <c r="J786" s="375" t="s">
        <v>4362</v>
      </c>
      <c r="K786" s="375" t="s">
        <v>4363</v>
      </c>
      <c r="L786" s="375" t="s">
        <v>3332</v>
      </c>
      <c r="M786" s="376">
        <v>10500</v>
      </c>
      <c r="N786" s="376">
        <v>10500</v>
      </c>
      <c r="O786" s="376">
        <v>0</v>
      </c>
      <c r="P786" s="376"/>
      <c r="Q786" s="376">
        <v>0</v>
      </c>
      <c r="R786" s="376">
        <v>0</v>
      </c>
      <c r="S786" s="376">
        <v>0</v>
      </c>
      <c r="T786" s="376">
        <v>1680</v>
      </c>
      <c r="U786" s="376">
        <v>0</v>
      </c>
      <c r="V786" s="376">
        <v>0</v>
      </c>
      <c r="W786" s="376">
        <v>0</v>
      </c>
      <c r="X786" s="376">
        <v>0</v>
      </c>
      <c r="Y786" s="376">
        <v>12180</v>
      </c>
      <c r="Z786" s="376">
        <v>12180</v>
      </c>
      <c r="AA786" s="377">
        <v>1</v>
      </c>
      <c r="AB786" s="378">
        <v>10500</v>
      </c>
      <c r="AC786" s="378">
        <v>0</v>
      </c>
      <c r="AD786" s="378"/>
      <c r="AE786" s="378">
        <v>0</v>
      </c>
      <c r="AF786" s="376">
        <v>0</v>
      </c>
      <c r="AG786" s="376">
        <v>0</v>
      </c>
      <c r="AH786" s="376">
        <v>1680</v>
      </c>
      <c r="AI786" s="376">
        <v>0</v>
      </c>
      <c r="AJ786" s="376">
        <v>0</v>
      </c>
      <c r="AK786" s="376">
        <v>0</v>
      </c>
      <c r="AL786" s="381" t="s">
        <v>2383</v>
      </c>
    </row>
    <row r="787" spans="2:38">
      <c r="B787" s="374" t="s">
        <v>4356</v>
      </c>
      <c r="C787" s="375" t="s">
        <v>4366</v>
      </c>
      <c r="D787" s="375" t="s">
        <v>2700</v>
      </c>
      <c r="E787" s="375" t="s">
        <v>2304</v>
      </c>
      <c r="F787" s="375" t="s">
        <v>2370</v>
      </c>
      <c r="G787" s="375" t="s">
        <v>1833</v>
      </c>
      <c r="H787" s="375" t="s">
        <v>3338</v>
      </c>
      <c r="I787" s="375" t="s">
        <v>3330</v>
      </c>
      <c r="J787" s="375" t="s">
        <v>4362</v>
      </c>
      <c r="K787" s="375" t="s">
        <v>4363</v>
      </c>
      <c r="L787" s="375" t="s">
        <v>3332</v>
      </c>
      <c r="M787" s="376">
        <v>16500</v>
      </c>
      <c r="N787" s="376">
        <v>16500</v>
      </c>
      <c r="O787" s="376">
        <v>0</v>
      </c>
      <c r="P787" s="376"/>
      <c r="Q787" s="376">
        <v>0</v>
      </c>
      <c r="R787" s="376">
        <v>0</v>
      </c>
      <c r="S787" s="376">
        <v>0</v>
      </c>
      <c r="T787" s="376">
        <v>2640</v>
      </c>
      <c r="U787" s="376">
        <v>0</v>
      </c>
      <c r="V787" s="376">
        <v>0</v>
      </c>
      <c r="W787" s="376">
        <v>0</v>
      </c>
      <c r="X787" s="376">
        <v>0</v>
      </c>
      <c r="Y787" s="376">
        <v>19140</v>
      </c>
      <c r="Z787" s="376">
        <v>19140</v>
      </c>
      <c r="AA787" s="377">
        <v>1</v>
      </c>
      <c r="AB787" s="378">
        <v>16500</v>
      </c>
      <c r="AC787" s="378">
        <v>0</v>
      </c>
      <c r="AD787" s="378"/>
      <c r="AE787" s="378">
        <v>0</v>
      </c>
      <c r="AF787" s="376">
        <v>0</v>
      </c>
      <c r="AG787" s="376">
        <v>0</v>
      </c>
      <c r="AH787" s="376">
        <v>2640</v>
      </c>
      <c r="AI787" s="376">
        <v>0</v>
      </c>
      <c r="AJ787" s="376">
        <v>0</v>
      </c>
      <c r="AK787" s="376">
        <v>0</v>
      </c>
      <c r="AL787" s="381" t="s">
        <v>2371</v>
      </c>
    </row>
    <row r="788" spans="2:38">
      <c r="B788" s="374" t="s">
        <v>4356</v>
      </c>
      <c r="C788" s="375" t="s">
        <v>4366</v>
      </c>
      <c r="D788" s="375" t="s">
        <v>2700</v>
      </c>
      <c r="E788" s="375" t="s">
        <v>2304</v>
      </c>
      <c r="F788" s="375" t="s">
        <v>2372</v>
      </c>
      <c r="G788" s="375" t="s">
        <v>1833</v>
      </c>
      <c r="H788" s="375" t="s">
        <v>3338</v>
      </c>
      <c r="I788" s="375" t="s">
        <v>3330</v>
      </c>
      <c r="J788" s="375" t="s">
        <v>4362</v>
      </c>
      <c r="K788" s="375" t="s">
        <v>4363</v>
      </c>
      <c r="L788" s="375" t="s">
        <v>3332</v>
      </c>
      <c r="M788" s="376">
        <v>10500</v>
      </c>
      <c r="N788" s="376">
        <v>10500</v>
      </c>
      <c r="O788" s="376">
        <v>0</v>
      </c>
      <c r="P788" s="376"/>
      <c r="Q788" s="376">
        <v>0</v>
      </c>
      <c r="R788" s="376">
        <v>0</v>
      </c>
      <c r="S788" s="376">
        <v>0</v>
      </c>
      <c r="T788" s="376">
        <v>1680</v>
      </c>
      <c r="U788" s="376">
        <v>0</v>
      </c>
      <c r="V788" s="376">
        <v>0</v>
      </c>
      <c r="W788" s="376">
        <v>0</v>
      </c>
      <c r="X788" s="376">
        <v>0</v>
      </c>
      <c r="Y788" s="376">
        <v>12180</v>
      </c>
      <c r="Z788" s="376">
        <v>12180</v>
      </c>
      <c r="AA788" s="377">
        <v>1</v>
      </c>
      <c r="AB788" s="378">
        <v>10500</v>
      </c>
      <c r="AC788" s="378">
        <v>0</v>
      </c>
      <c r="AD788" s="378"/>
      <c r="AE788" s="378">
        <v>0</v>
      </c>
      <c r="AF788" s="376">
        <v>0</v>
      </c>
      <c r="AG788" s="376">
        <v>0</v>
      </c>
      <c r="AH788" s="376">
        <v>1680</v>
      </c>
      <c r="AI788" s="376">
        <v>0</v>
      </c>
      <c r="AJ788" s="376">
        <v>0</v>
      </c>
      <c r="AK788" s="376">
        <v>0</v>
      </c>
      <c r="AL788" s="381" t="s">
        <v>2373</v>
      </c>
    </row>
    <row r="789" spans="2:38">
      <c r="B789" s="374" t="s">
        <v>4356</v>
      </c>
      <c r="C789" s="375" t="s">
        <v>4366</v>
      </c>
      <c r="D789" s="375" t="s">
        <v>2700</v>
      </c>
      <c r="E789" s="375" t="s">
        <v>2304</v>
      </c>
      <c r="F789" s="375" t="s">
        <v>2378</v>
      </c>
      <c r="G789" s="375" t="s">
        <v>1833</v>
      </c>
      <c r="H789" s="375" t="s">
        <v>3338</v>
      </c>
      <c r="I789" s="375" t="s">
        <v>3330</v>
      </c>
      <c r="J789" s="375" t="s">
        <v>4362</v>
      </c>
      <c r="K789" s="375" t="s">
        <v>4363</v>
      </c>
      <c r="L789" s="375" t="s">
        <v>3332</v>
      </c>
      <c r="M789" s="376">
        <v>10500</v>
      </c>
      <c r="N789" s="376">
        <v>10500</v>
      </c>
      <c r="O789" s="376">
        <v>0</v>
      </c>
      <c r="P789" s="376"/>
      <c r="Q789" s="376">
        <v>0</v>
      </c>
      <c r="R789" s="376">
        <v>0</v>
      </c>
      <c r="S789" s="376">
        <v>0</v>
      </c>
      <c r="T789" s="376">
        <v>1680</v>
      </c>
      <c r="U789" s="376">
        <v>0</v>
      </c>
      <c r="V789" s="376">
        <v>0</v>
      </c>
      <c r="W789" s="376">
        <v>0</v>
      </c>
      <c r="X789" s="376">
        <v>0</v>
      </c>
      <c r="Y789" s="376">
        <v>12180</v>
      </c>
      <c r="Z789" s="376">
        <v>12180</v>
      </c>
      <c r="AA789" s="377">
        <v>1</v>
      </c>
      <c r="AB789" s="378">
        <v>10500</v>
      </c>
      <c r="AC789" s="378">
        <v>0</v>
      </c>
      <c r="AD789" s="378"/>
      <c r="AE789" s="378">
        <v>0</v>
      </c>
      <c r="AF789" s="376">
        <v>0</v>
      </c>
      <c r="AG789" s="376">
        <v>0</v>
      </c>
      <c r="AH789" s="376">
        <v>1680</v>
      </c>
      <c r="AI789" s="376">
        <v>0</v>
      </c>
      <c r="AJ789" s="376">
        <v>0</v>
      </c>
      <c r="AK789" s="376">
        <v>0</v>
      </c>
      <c r="AL789" s="381" t="s">
        <v>2379</v>
      </c>
    </row>
    <row r="790" spans="2:38">
      <c r="B790" s="374" t="s">
        <v>4356</v>
      </c>
      <c r="C790" s="375" t="s">
        <v>4366</v>
      </c>
      <c r="D790" s="375" t="s">
        <v>2700</v>
      </c>
      <c r="E790" s="375" t="s">
        <v>2304</v>
      </c>
      <c r="F790" s="375" t="s">
        <v>2374</v>
      </c>
      <c r="G790" s="375" t="s">
        <v>1833</v>
      </c>
      <c r="H790" s="375" t="s">
        <v>3338</v>
      </c>
      <c r="I790" s="375" t="s">
        <v>3330</v>
      </c>
      <c r="J790" s="375" t="s">
        <v>4362</v>
      </c>
      <c r="K790" s="375" t="s">
        <v>4363</v>
      </c>
      <c r="L790" s="375" t="s">
        <v>3332</v>
      </c>
      <c r="M790" s="376">
        <v>15000</v>
      </c>
      <c r="N790" s="376">
        <v>15000</v>
      </c>
      <c r="O790" s="376">
        <v>0</v>
      </c>
      <c r="P790" s="376"/>
      <c r="Q790" s="376">
        <v>0</v>
      </c>
      <c r="R790" s="376">
        <v>0</v>
      </c>
      <c r="S790" s="376">
        <v>0</v>
      </c>
      <c r="T790" s="376">
        <v>2400</v>
      </c>
      <c r="U790" s="376">
        <v>0</v>
      </c>
      <c r="V790" s="376">
        <v>0</v>
      </c>
      <c r="W790" s="376">
        <v>0</v>
      </c>
      <c r="X790" s="376">
        <v>0</v>
      </c>
      <c r="Y790" s="376">
        <v>17400</v>
      </c>
      <c r="Z790" s="376">
        <v>17400</v>
      </c>
      <c r="AA790" s="377">
        <v>1</v>
      </c>
      <c r="AB790" s="378">
        <v>15000</v>
      </c>
      <c r="AC790" s="378">
        <v>0</v>
      </c>
      <c r="AD790" s="378"/>
      <c r="AE790" s="378">
        <v>0</v>
      </c>
      <c r="AF790" s="376">
        <v>0</v>
      </c>
      <c r="AG790" s="376">
        <v>0</v>
      </c>
      <c r="AH790" s="376">
        <v>2400</v>
      </c>
      <c r="AI790" s="376">
        <v>0</v>
      </c>
      <c r="AJ790" s="376">
        <v>0</v>
      </c>
      <c r="AK790" s="376">
        <v>0</v>
      </c>
      <c r="AL790" s="381" t="s">
        <v>2375</v>
      </c>
    </row>
    <row r="791" spans="2:38">
      <c r="B791" s="374" t="s">
        <v>4356</v>
      </c>
      <c r="C791" s="375" t="s">
        <v>4366</v>
      </c>
      <c r="D791" s="375" t="s">
        <v>2700</v>
      </c>
      <c r="E791" s="375" t="s">
        <v>2396</v>
      </c>
      <c r="F791" s="375" t="s">
        <v>2394</v>
      </c>
      <c r="G791" s="375" t="s">
        <v>1833</v>
      </c>
      <c r="H791" s="375" t="s">
        <v>3338</v>
      </c>
      <c r="I791" s="375" t="s">
        <v>3330</v>
      </c>
      <c r="J791" s="375" t="s">
        <v>4362</v>
      </c>
      <c r="K791" s="375" t="s">
        <v>4363</v>
      </c>
      <c r="L791" s="375" t="s">
        <v>3332</v>
      </c>
      <c r="M791" s="376">
        <v>7000</v>
      </c>
      <c r="N791" s="376">
        <v>7000</v>
      </c>
      <c r="O791" s="376">
        <v>0</v>
      </c>
      <c r="P791" s="376"/>
      <c r="Q791" s="376">
        <v>0</v>
      </c>
      <c r="R791" s="376">
        <v>0</v>
      </c>
      <c r="S791" s="376">
        <v>0</v>
      </c>
      <c r="T791" s="376">
        <v>1120</v>
      </c>
      <c r="U791" s="376">
        <v>0</v>
      </c>
      <c r="V791" s="376">
        <v>0</v>
      </c>
      <c r="W791" s="376">
        <v>0</v>
      </c>
      <c r="X791" s="376">
        <v>0</v>
      </c>
      <c r="Y791" s="376">
        <v>8120</v>
      </c>
      <c r="Z791" s="376">
        <v>8120</v>
      </c>
      <c r="AA791" s="377">
        <v>1</v>
      </c>
      <c r="AB791" s="378">
        <v>7000</v>
      </c>
      <c r="AC791" s="378">
        <v>0</v>
      </c>
      <c r="AD791" s="378"/>
      <c r="AE791" s="378">
        <v>0</v>
      </c>
      <c r="AF791" s="376">
        <v>0</v>
      </c>
      <c r="AG791" s="376">
        <v>0</v>
      </c>
      <c r="AH791" s="376">
        <v>1120</v>
      </c>
      <c r="AI791" s="376">
        <v>0</v>
      </c>
      <c r="AJ791" s="376">
        <v>0</v>
      </c>
      <c r="AK791" s="376">
        <v>0</v>
      </c>
      <c r="AL791" s="381" t="s">
        <v>2395</v>
      </c>
    </row>
    <row r="792" spans="2:38">
      <c r="B792" s="374" t="s">
        <v>4356</v>
      </c>
      <c r="C792" s="375" t="s">
        <v>4366</v>
      </c>
      <c r="D792" s="375" t="s">
        <v>2700</v>
      </c>
      <c r="E792" s="375" t="s">
        <v>2304</v>
      </c>
      <c r="F792" s="375" t="s">
        <v>2376</v>
      </c>
      <c r="G792" s="375" t="s">
        <v>1833</v>
      </c>
      <c r="H792" s="375" t="s">
        <v>3338</v>
      </c>
      <c r="I792" s="375" t="s">
        <v>3330</v>
      </c>
      <c r="J792" s="375" t="s">
        <v>4362</v>
      </c>
      <c r="K792" s="375" t="s">
        <v>4363</v>
      </c>
      <c r="L792" s="375" t="s">
        <v>3332</v>
      </c>
      <c r="M792" s="376">
        <v>10500</v>
      </c>
      <c r="N792" s="376">
        <v>10500</v>
      </c>
      <c r="O792" s="376">
        <v>0</v>
      </c>
      <c r="P792" s="376"/>
      <c r="Q792" s="376">
        <v>0</v>
      </c>
      <c r="R792" s="376">
        <v>0</v>
      </c>
      <c r="S792" s="376">
        <v>0</v>
      </c>
      <c r="T792" s="376">
        <v>1680</v>
      </c>
      <c r="U792" s="376">
        <v>0</v>
      </c>
      <c r="V792" s="376">
        <v>0</v>
      </c>
      <c r="W792" s="376">
        <v>0</v>
      </c>
      <c r="X792" s="376">
        <v>0</v>
      </c>
      <c r="Y792" s="376">
        <v>12180</v>
      </c>
      <c r="Z792" s="376">
        <v>12180</v>
      </c>
      <c r="AA792" s="377">
        <v>1</v>
      </c>
      <c r="AB792" s="378">
        <v>10500</v>
      </c>
      <c r="AC792" s="378">
        <v>0</v>
      </c>
      <c r="AD792" s="378"/>
      <c r="AE792" s="378">
        <v>0</v>
      </c>
      <c r="AF792" s="376">
        <v>0</v>
      </c>
      <c r="AG792" s="376">
        <v>0</v>
      </c>
      <c r="AH792" s="376">
        <v>1680</v>
      </c>
      <c r="AI792" s="376">
        <v>0</v>
      </c>
      <c r="AJ792" s="376">
        <v>0</v>
      </c>
      <c r="AK792" s="376">
        <v>0</v>
      </c>
      <c r="AL792" s="381" t="s">
        <v>2377</v>
      </c>
    </row>
    <row r="793" spans="2:38">
      <c r="B793" s="374" t="s">
        <v>4356</v>
      </c>
      <c r="C793" s="375" t="s">
        <v>4366</v>
      </c>
      <c r="D793" s="375" t="s">
        <v>2700</v>
      </c>
      <c r="E793" s="375" t="s">
        <v>2304</v>
      </c>
      <c r="F793" s="375" t="s">
        <v>2326</v>
      </c>
      <c r="G793" s="375" t="s">
        <v>1833</v>
      </c>
      <c r="H793" s="375" t="s">
        <v>3338</v>
      </c>
      <c r="I793" s="375" t="s">
        <v>3330</v>
      </c>
      <c r="J793" s="375" t="s">
        <v>4362</v>
      </c>
      <c r="K793" s="375" t="s">
        <v>4363</v>
      </c>
      <c r="L793" s="375" t="s">
        <v>3332</v>
      </c>
      <c r="M793" s="376">
        <v>8000</v>
      </c>
      <c r="N793" s="376">
        <v>8000</v>
      </c>
      <c r="O793" s="376">
        <v>0</v>
      </c>
      <c r="P793" s="376"/>
      <c r="Q793" s="376">
        <v>0</v>
      </c>
      <c r="R793" s="376">
        <v>0</v>
      </c>
      <c r="S793" s="376">
        <v>0</v>
      </c>
      <c r="T793" s="376">
        <v>1280</v>
      </c>
      <c r="U793" s="376">
        <v>0</v>
      </c>
      <c r="V793" s="376">
        <v>0</v>
      </c>
      <c r="W793" s="376">
        <v>0</v>
      </c>
      <c r="X793" s="376">
        <v>0</v>
      </c>
      <c r="Y793" s="376">
        <v>9280</v>
      </c>
      <c r="Z793" s="376">
        <v>9280</v>
      </c>
      <c r="AA793" s="377">
        <v>1</v>
      </c>
      <c r="AB793" s="378">
        <v>8000</v>
      </c>
      <c r="AC793" s="378">
        <v>0</v>
      </c>
      <c r="AD793" s="378"/>
      <c r="AE793" s="378">
        <v>0</v>
      </c>
      <c r="AF793" s="376">
        <v>0</v>
      </c>
      <c r="AG793" s="376">
        <v>0</v>
      </c>
      <c r="AH793" s="376">
        <v>1280</v>
      </c>
      <c r="AI793" s="376">
        <v>0</v>
      </c>
      <c r="AJ793" s="376">
        <v>0</v>
      </c>
      <c r="AK793" s="376">
        <v>0</v>
      </c>
      <c r="AL793" s="381" t="s">
        <v>2327</v>
      </c>
    </row>
    <row r="794" spans="2:38">
      <c r="B794" s="374" t="s">
        <v>4356</v>
      </c>
      <c r="C794" s="375" t="s">
        <v>4366</v>
      </c>
      <c r="D794" s="375" t="s">
        <v>2700</v>
      </c>
      <c r="E794" s="375" t="s">
        <v>2304</v>
      </c>
      <c r="F794" s="375" t="s">
        <v>2380</v>
      </c>
      <c r="G794" s="375" t="s">
        <v>1833</v>
      </c>
      <c r="H794" s="375" t="s">
        <v>3338</v>
      </c>
      <c r="I794" s="375" t="s">
        <v>3330</v>
      </c>
      <c r="J794" s="375" t="s">
        <v>4362</v>
      </c>
      <c r="K794" s="375" t="s">
        <v>4363</v>
      </c>
      <c r="L794" s="375" t="s">
        <v>3332</v>
      </c>
      <c r="M794" s="376">
        <v>10500</v>
      </c>
      <c r="N794" s="376">
        <v>10500</v>
      </c>
      <c r="O794" s="376">
        <v>0</v>
      </c>
      <c r="P794" s="376"/>
      <c r="Q794" s="376">
        <v>0</v>
      </c>
      <c r="R794" s="376">
        <v>0</v>
      </c>
      <c r="S794" s="376">
        <v>0</v>
      </c>
      <c r="T794" s="376">
        <v>1680</v>
      </c>
      <c r="U794" s="376">
        <v>0</v>
      </c>
      <c r="V794" s="376">
        <v>0</v>
      </c>
      <c r="W794" s="376">
        <v>0</v>
      </c>
      <c r="X794" s="376">
        <v>0</v>
      </c>
      <c r="Y794" s="376">
        <v>12180</v>
      </c>
      <c r="Z794" s="376">
        <v>12180</v>
      </c>
      <c r="AA794" s="377">
        <v>1</v>
      </c>
      <c r="AB794" s="378">
        <v>10500</v>
      </c>
      <c r="AC794" s="378">
        <v>0</v>
      </c>
      <c r="AD794" s="378"/>
      <c r="AE794" s="378">
        <v>0</v>
      </c>
      <c r="AF794" s="376">
        <v>0</v>
      </c>
      <c r="AG794" s="376">
        <v>0</v>
      </c>
      <c r="AH794" s="376">
        <v>1680</v>
      </c>
      <c r="AI794" s="376">
        <v>0</v>
      </c>
      <c r="AJ794" s="376">
        <v>0</v>
      </c>
      <c r="AK794" s="376">
        <v>0</v>
      </c>
      <c r="AL794" s="381" t="s">
        <v>2381</v>
      </c>
    </row>
    <row r="795" spans="2:38">
      <c r="B795" s="374" t="s">
        <v>4356</v>
      </c>
      <c r="C795" s="375" t="s">
        <v>4357</v>
      </c>
      <c r="D795" s="375" t="s">
        <v>2700</v>
      </c>
      <c r="E795" s="375" t="s">
        <v>5530</v>
      </c>
      <c r="F795" s="375" t="s">
        <v>5566</v>
      </c>
      <c r="G795" s="375" t="s">
        <v>1843</v>
      </c>
      <c r="H795" s="375" t="s">
        <v>3398</v>
      </c>
      <c r="I795" s="375" t="s">
        <v>3330</v>
      </c>
      <c r="J795" s="375" t="s">
        <v>4362</v>
      </c>
      <c r="K795" s="375" t="s">
        <v>4363</v>
      </c>
      <c r="L795" s="375" t="s">
        <v>3332</v>
      </c>
      <c r="M795" s="376">
        <v>74923.199999999997</v>
      </c>
      <c r="N795" s="376">
        <v>0</v>
      </c>
      <c r="O795" s="376">
        <v>0</v>
      </c>
      <c r="P795" s="376">
        <v>74923.199999999997</v>
      </c>
      <c r="Q795" s="376">
        <v>0</v>
      </c>
      <c r="R795" s="376">
        <v>0</v>
      </c>
      <c r="S795" s="376">
        <v>0</v>
      </c>
      <c r="T795" s="376">
        <v>0</v>
      </c>
      <c r="U795" s="376">
        <v>0</v>
      </c>
      <c r="V795" s="376">
        <v>0</v>
      </c>
      <c r="W795" s="376">
        <v>0</v>
      </c>
      <c r="X795" s="376">
        <v>0</v>
      </c>
      <c r="Y795" s="376">
        <v>74923.199999999997</v>
      </c>
      <c r="Z795" s="376">
        <v>74299.929000000004</v>
      </c>
      <c r="AA795" s="377">
        <v>1</v>
      </c>
      <c r="AB795" s="378">
        <v>0</v>
      </c>
      <c r="AC795" s="378">
        <v>0</v>
      </c>
      <c r="AD795" s="378">
        <v>74299.929000000004</v>
      </c>
      <c r="AE795" s="378">
        <v>0</v>
      </c>
      <c r="AF795" s="376">
        <v>0</v>
      </c>
      <c r="AG795" s="376">
        <v>0</v>
      </c>
      <c r="AH795" s="376"/>
      <c r="AI795" s="376">
        <v>0</v>
      </c>
      <c r="AJ795" s="376">
        <v>0</v>
      </c>
      <c r="AK795" s="376">
        <v>0</v>
      </c>
      <c r="AL795" s="381" t="s">
        <v>5567</v>
      </c>
    </row>
    <row r="796" spans="2:38">
      <c r="B796" s="374" t="s">
        <v>4356</v>
      </c>
      <c r="C796" s="375" t="s">
        <v>4357</v>
      </c>
      <c r="D796" s="375" t="s">
        <v>2700</v>
      </c>
      <c r="E796" s="375" t="s">
        <v>4438</v>
      </c>
      <c r="F796" s="375" t="s">
        <v>5568</v>
      </c>
      <c r="G796" s="375" t="s">
        <v>1843</v>
      </c>
      <c r="H796" s="375" t="s">
        <v>3398</v>
      </c>
      <c r="I796" s="375" t="s">
        <v>3330</v>
      </c>
      <c r="J796" s="375" t="s">
        <v>4362</v>
      </c>
      <c r="K796" s="375" t="s">
        <v>4363</v>
      </c>
      <c r="L796" s="375" t="s">
        <v>3332</v>
      </c>
      <c r="M796" s="376">
        <v>62927.83</v>
      </c>
      <c r="N796" s="376">
        <v>0</v>
      </c>
      <c r="O796" s="376">
        <v>0</v>
      </c>
      <c r="P796" s="376">
        <v>62927.83</v>
      </c>
      <c r="Q796" s="376">
        <v>0</v>
      </c>
      <c r="R796" s="376">
        <v>0</v>
      </c>
      <c r="S796" s="376">
        <v>0</v>
      </c>
      <c r="T796" s="376">
        <v>0</v>
      </c>
      <c r="U796" s="376">
        <v>0</v>
      </c>
      <c r="V796" s="376">
        <v>0</v>
      </c>
      <c r="W796" s="376">
        <v>0</v>
      </c>
      <c r="X796" s="376">
        <v>0</v>
      </c>
      <c r="Y796" s="376">
        <v>62927.83</v>
      </c>
      <c r="Z796" s="376">
        <v>63451.73</v>
      </c>
      <c r="AA796" s="377">
        <v>1</v>
      </c>
      <c r="AB796" s="378">
        <v>0</v>
      </c>
      <c r="AC796" s="378">
        <v>0</v>
      </c>
      <c r="AD796" s="378">
        <v>63451.73</v>
      </c>
      <c r="AE796" s="378">
        <v>0</v>
      </c>
      <c r="AF796" s="376">
        <v>0</v>
      </c>
      <c r="AG796" s="376">
        <v>0</v>
      </c>
      <c r="AH796" s="376"/>
      <c r="AI796" s="376">
        <v>0</v>
      </c>
      <c r="AJ796" s="376">
        <v>0</v>
      </c>
      <c r="AK796" s="376">
        <v>0</v>
      </c>
      <c r="AL796" s="381" t="s">
        <v>5569</v>
      </c>
    </row>
    <row r="797" spans="2:38">
      <c r="B797" s="374" t="s">
        <v>4356</v>
      </c>
      <c r="C797" s="375" t="s">
        <v>4366</v>
      </c>
      <c r="D797" s="375" t="s">
        <v>2700</v>
      </c>
      <c r="E797" s="375" t="s">
        <v>2261</v>
      </c>
      <c r="F797" s="375" t="s">
        <v>2289</v>
      </c>
      <c r="G797" s="375" t="s">
        <v>417</v>
      </c>
      <c r="H797" s="375" t="s">
        <v>3442</v>
      </c>
      <c r="I797" s="375" t="s">
        <v>3330</v>
      </c>
      <c r="J797" s="375" t="s">
        <v>4362</v>
      </c>
      <c r="K797" s="375" t="s">
        <v>4363</v>
      </c>
      <c r="L797" s="375" t="s">
        <v>3332</v>
      </c>
      <c r="M797" s="376">
        <v>24500</v>
      </c>
      <c r="N797" s="376">
        <v>24500</v>
      </c>
      <c r="O797" s="376">
        <v>0</v>
      </c>
      <c r="P797" s="376"/>
      <c r="Q797" s="376">
        <v>0</v>
      </c>
      <c r="R797" s="376">
        <v>0</v>
      </c>
      <c r="S797" s="376">
        <v>0</v>
      </c>
      <c r="T797" s="376">
        <v>3920</v>
      </c>
      <c r="U797" s="376">
        <v>0</v>
      </c>
      <c r="V797" s="376">
        <v>0</v>
      </c>
      <c r="W797" s="376">
        <v>0</v>
      </c>
      <c r="X797" s="376">
        <v>0</v>
      </c>
      <c r="Y797" s="376">
        <v>28420</v>
      </c>
      <c r="Z797" s="376">
        <v>28420</v>
      </c>
      <c r="AA797" s="377">
        <v>1</v>
      </c>
      <c r="AB797" s="378">
        <v>24500</v>
      </c>
      <c r="AC797" s="378">
        <v>0</v>
      </c>
      <c r="AD797" s="378"/>
      <c r="AE797" s="378">
        <v>0</v>
      </c>
      <c r="AF797" s="376">
        <v>0</v>
      </c>
      <c r="AG797" s="376">
        <v>0</v>
      </c>
      <c r="AH797" s="376">
        <v>3920</v>
      </c>
      <c r="AI797" s="376">
        <v>0</v>
      </c>
      <c r="AJ797" s="376">
        <v>0</v>
      </c>
      <c r="AK797" s="376">
        <v>0</v>
      </c>
      <c r="AL797" s="381" t="s">
        <v>2290</v>
      </c>
    </row>
    <row r="798" spans="2:38">
      <c r="B798" s="374" t="s">
        <v>4356</v>
      </c>
      <c r="C798" s="375" t="s">
        <v>4357</v>
      </c>
      <c r="D798" s="375" t="s">
        <v>2700</v>
      </c>
      <c r="E798" s="375" t="s">
        <v>4544</v>
      </c>
      <c r="F798" s="375" t="s">
        <v>5570</v>
      </c>
      <c r="G798" s="375" t="s">
        <v>1843</v>
      </c>
      <c r="H798" s="375" t="s">
        <v>3398</v>
      </c>
      <c r="I798" s="375" t="s">
        <v>3330</v>
      </c>
      <c r="J798" s="375" t="s">
        <v>4362</v>
      </c>
      <c r="K798" s="375" t="s">
        <v>4363</v>
      </c>
      <c r="L798" s="375" t="s">
        <v>3332</v>
      </c>
      <c r="M798" s="376">
        <v>126496.80175</v>
      </c>
      <c r="N798" s="376">
        <v>0</v>
      </c>
      <c r="O798" s="376">
        <v>0</v>
      </c>
      <c r="P798" s="376">
        <v>126496.80175</v>
      </c>
      <c r="Q798" s="376">
        <v>0</v>
      </c>
      <c r="R798" s="376">
        <v>0</v>
      </c>
      <c r="S798" s="376">
        <v>0</v>
      </c>
      <c r="T798" s="376">
        <v>0</v>
      </c>
      <c r="U798" s="376">
        <v>0</v>
      </c>
      <c r="V798" s="376">
        <v>0</v>
      </c>
      <c r="W798" s="376">
        <v>0</v>
      </c>
      <c r="X798" s="376">
        <v>0</v>
      </c>
      <c r="Y798" s="376">
        <v>126496.80175</v>
      </c>
      <c r="Z798" s="376">
        <v>124969.20565</v>
      </c>
      <c r="AA798" s="377">
        <v>1</v>
      </c>
      <c r="AB798" s="378">
        <v>0</v>
      </c>
      <c r="AC798" s="378">
        <v>0</v>
      </c>
      <c r="AD798" s="378">
        <v>124969.20565</v>
      </c>
      <c r="AE798" s="378">
        <v>0</v>
      </c>
      <c r="AF798" s="376">
        <v>0</v>
      </c>
      <c r="AG798" s="376">
        <v>0</v>
      </c>
      <c r="AH798" s="376"/>
      <c r="AI798" s="376">
        <v>0</v>
      </c>
      <c r="AJ798" s="376">
        <v>0</v>
      </c>
      <c r="AK798" s="376">
        <v>0</v>
      </c>
      <c r="AL798" s="381" t="s">
        <v>5571</v>
      </c>
    </row>
    <row r="799" spans="2:38">
      <c r="B799" s="374" t="s">
        <v>4356</v>
      </c>
      <c r="C799" s="375" t="s">
        <v>4366</v>
      </c>
      <c r="D799" s="375" t="s">
        <v>2700</v>
      </c>
      <c r="E799" s="375" t="s">
        <v>2304</v>
      </c>
      <c r="F799" s="375" t="s">
        <v>2324</v>
      </c>
      <c r="G799" s="375" t="s">
        <v>1833</v>
      </c>
      <c r="H799" s="375" t="s">
        <v>3338</v>
      </c>
      <c r="I799" s="375" t="s">
        <v>3330</v>
      </c>
      <c r="J799" s="375" t="s">
        <v>4362</v>
      </c>
      <c r="K799" s="375" t="s">
        <v>4363</v>
      </c>
      <c r="L799" s="375" t="s">
        <v>3332</v>
      </c>
      <c r="M799" s="376">
        <v>16000</v>
      </c>
      <c r="N799" s="376">
        <v>16000</v>
      </c>
      <c r="O799" s="376">
        <v>0</v>
      </c>
      <c r="P799" s="376"/>
      <c r="Q799" s="376">
        <v>0</v>
      </c>
      <c r="R799" s="376">
        <v>0</v>
      </c>
      <c r="S799" s="376">
        <v>0</v>
      </c>
      <c r="T799" s="376">
        <v>2560</v>
      </c>
      <c r="U799" s="376">
        <v>0</v>
      </c>
      <c r="V799" s="376">
        <v>0</v>
      </c>
      <c r="W799" s="376">
        <v>0</v>
      </c>
      <c r="X799" s="376">
        <v>0</v>
      </c>
      <c r="Y799" s="376">
        <v>18560</v>
      </c>
      <c r="Z799" s="376">
        <v>18560</v>
      </c>
      <c r="AA799" s="377">
        <v>1</v>
      </c>
      <c r="AB799" s="378">
        <v>16000</v>
      </c>
      <c r="AC799" s="378">
        <v>0</v>
      </c>
      <c r="AD799" s="378"/>
      <c r="AE799" s="378">
        <v>0</v>
      </c>
      <c r="AF799" s="376">
        <v>0</v>
      </c>
      <c r="AG799" s="376">
        <v>0</v>
      </c>
      <c r="AH799" s="376">
        <v>2560</v>
      </c>
      <c r="AI799" s="376">
        <v>0</v>
      </c>
      <c r="AJ799" s="376">
        <v>0</v>
      </c>
      <c r="AK799" s="376">
        <v>0</v>
      </c>
      <c r="AL799" s="381" t="s">
        <v>2325</v>
      </c>
    </row>
    <row r="800" spans="2:38">
      <c r="B800" s="374" t="s">
        <v>4356</v>
      </c>
      <c r="C800" s="375" t="s">
        <v>4357</v>
      </c>
      <c r="D800" s="375" t="s">
        <v>5572</v>
      </c>
      <c r="E800" s="375" t="s">
        <v>1944</v>
      </c>
      <c r="F800" s="375" t="s">
        <v>1953</v>
      </c>
      <c r="G800" s="375" t="s">
        <v>391</v>
      </c>
      <c r="H800" s="375" t="s">
        <v>4361</v>
      </c>
      <c r="I800" s="375" t="s">
        <v>3330</v>
      </c>
      <c r="J800" s="375" t="s">
        <v>4362</v>
      </c>
      <c r="K800" s="375" t="s">
        <v>4363</v>
      </c>
      <c r="L800" s="375" t="s">
        <v>3332</v>
      </c>
      <c r="M800" s="376">
        <v>122587.5435</v>
      </c>
      <c r="N800" s="376">
        <v>0</v>
      </c>
      <c r="O800" s="376">
        <v>0</v>
      </c>
      <c r="P800" s="376">
        <v>122587.5435</v>
      </c>
      <c r="Q800" s="376">
        <v>0</v>
      </c>
      <c r="R800" s="376">
        <v>0</v>
      </c>
      <c r="S800" s="376">
        <v>0</v>
      </c>
      <c r="T800" s="376">
        <v>0</v>
      </c>
      <c r="U800" s="376">
        <v>0</v>
      </c>
      <c r="V800" s="376">
        <v>0</v>
      </c>
      <c r="W800" s="376">
        <v>0</v>
      </c>
      <c r="X800" s="376">
        <v>0</v>
      </c>
      <c r="Y800" s="376">
        <v>122587.5435</v>
      </c>
      <c r="Z800" s="376">
        <v>123240.3141</v>
      </c>
      <c r="AA800" s="377">
        <v>1</v>
      </c>
      <c r="AB800" s="378">
        <v>0</v>
      </c>
      <c r="AC800" s="378">
        <v>0</v>
      </c>
      <c r="AD800" s="378">
        <v>123240.3141</v>
      </c>
      <c r="AE800" s="378">
        <v>0</v>
      </c>
      <c r="AF800" s="376">
        <v>0</v>
      </c>
      <c r="AG800" s="376">
        <v>0</v>
      </c>
      <c r="AH800" s="376"/>
      <c r="AI800" s="376">
        <v>0</v>
      </c>
      <c r="AJ800" s="376">
        <v>0</v>
      </c>
      <c r="AK800" s="376">
        <v>0</v>
      </c>
      <c r="AL800" s="381" t="s">
        <v>1954</v>
      </c>
    </row>
    <row r="801" spans="2:38">
      <c r="B801" s="374" t="s">
        <v>4356</v>
      </c>
      <c r="C801" s="375" t="s">
        <v>4357</v>
      </c>
      <c r="D801" s="375" t="s">
        <v>5572</v>
      </c>
      <c r="E801" s="375" t="s">
        <v>2261</v>
      </c>
      <c r="F801" s="375" t="s">
        <v>2262</v>
      </c>
      <c r="G801" s="375" t="s">
        <v>1822</v>
      </c>
      <c r="H801" s="375" t="s">
        <v>3331</v>
      </c>
      <c r="I801" s="375" t="s">
        <v>3330</v>
      </c>
      <c r="J801" s="375" t="s">
        <v>4362</v>
      </c>
      <c r="K801" s="375" t="s">
        <v>4363</v>
      </c>
      <c r="L801" s="375" t="s">
        <v>3332</v>
      </c>
      <c r="M801" s="376">
        <v>42473.55</v>
      </c>
      <c r="N801" s="376">
        <v>0</v>
      </c>
      <c r="O801" s="376">
        <v>0</v>
      </c>
      <c r="P801" s="376">
        <v>42473.55</v>
      </c>
      <c r="Q801" s="376">
        <v>0</v>
      </c>
      <c r="R801" s="376">
        <v>0</v>
      </c>
      <c r="S801" s="376">
        <v>0</v>
      </c>
      <c r="T801" s="376">
        <v>0</v>
      </c>
      <c r="U801" s="376">
        <v>0</v>
      </c>
      <c r="V801" s="376">
        <v>0</v>
      </c>
      <c r="W801" s="376">
        <v>0</v>
      </c>
      <c r="X801" s="376">
        <v>0</v>
      </c>
      <c r="Y801" s="376">
        <v>42473.55</v>
      </c>
      <c r="Z801" s="376">
        <v>42898.17</v>
      </c>
      <c r="AA801" s="377">
        <v>1</v>
      </c>
      <c r="AB801" s="378">
        <v>0</v>
      </c>
      <c r="AC801" s="378">
        <v>0</v>
      </c>
      <c r="AD801" s="378">
        <v>42898.17</v>
      </c>
      <c r="AE801" s="378">
        <v>0</v>
      </c>
      <c r="AF801" s="376">
        <v>0</v>
      </c>
      <c r="AG801" s="376">
        <v>0</v>
      </c>
      <c r="AH801" s="376"/>
      <c r="AI801" s="376">
        <v>0</v>
      </c>
      <c r="AJ801" s="376">
        <v>0</v>
      </c>
      <c r="AK801" s="376">
        <v>0</v>
      </c>
      <c r="AL801" s="381" t="s">
        <v>2263</v>
      </c>
    </row>
    <row r="802" spans="2:38">
      <c r="B802" s="374" t="s">
        <v>4356</v>
      </c>
      <c r="C802" s="375" t="s">
        <v>4357</v>
      </c>
      <c r="D802" s="375" t="s">
        <v>5572</v>
      </c>
      <c r="E802" s="375" t="s">
        <v>1815</v>
      </c>
      <c r="F802" s="375" t="s">
        <v>1906</v>
      </c>
      <c r="G802" s="375" t="s">
        <v>391</v>
      </c>
      <c r="H802" s="375" t="s">
        <v>4361</v>
      </c>
      <c r="I802" s="375" t="s">
        <v>3330</v>
      </c>
      <c r="J802" s="375" t="s">
        <v>4362</v>
      </c>
      <c r="K802" s="375" t="s">
        <v>4363</v>
      </c>
      <c r="L802" s="375" t="s">
        <v>3332</v>
      </c>
      <c r="M802" s="376">
        <v>127253.955</v>
      </c>
      <c r="N802" s="376">
        <v>0</v>
      </c>
      <c r="O802" s="376">
        <v>0</v>
      </c>
      <c r="P802" s="376">
        <v>127253.955</v>
      </c>
      <c r="Q802" s="376">
        <v>0</v>
      </c>
      <c r="R802" s="376">
        <v>0</v>
      </c>
      <c r="S802" s="376">
        <v>0</v>
      </c>
      <c r="T802" s="376">
        <v>0</v>
      </c>
      <c r="U802" s="376">
        <v>0</v>
      </c>
      <c r="V802" s="376">
        <v>0</v>
      </c>
      <c r="W802" s="376">
        <v>0</v>
      </c>
      <c r="X802" s="376">
        <v>0</v>
      </c>
      <c r="Y802" s="376">
        <v>127253.955</v>
      </c>
      <c r="Z802" s="376">
        <v>125630.355</v>
      </c>
      <c r="AA802" s="377">
        <v>1</v>
      </c>
      <c r="AB802" s="378">
        <v>0</v>
      </c>
      <c r="AC802" s="378">
        <v>0</v>
      </c>
      <c r="AD802" s="378">
        <v>125630.355</v>
      </c>
      <c r="AE802" s="378">
        <v>0</v>
      </c>
      <c r="AF802" s="376">
        <v>0</v>
      </c>
      <c r="AG802" s="376">
        <v>0</v>
      </c>
      <c r="AH802" s="376"/>
      <c r="AI802" s="376">
        <v>0</v>
      </c>
      <c r="AJ802" s="376">
        <v>0</v>
      </c>
      <c r="AK802" s="376">
        <v>0</v>
      </c>
      <c r="AL802" s="381" t="s">
        <v>1907</v>
      </c>
    </row>
    <row r="803" spans="2:38">
      <c r="B803" s="374" t="s">
        <v>4356</v>
      </c>
      <c r="C803" s="375" t="s">
        <v>4357</v>
      </c>
      <c r="D803" s="375" t="s">
        <v>5572</v>
      </c>
      <c r="E803" s="375" t="s">
        <v>1944</v>
      </c>
      <c r="F803" s="375" t="s">
        <v>1955</v>
      </c>
      <c r="G803" s="375" t="s">
        <v>391</v>
      </c>
      <c r="H803" s="375" t="s">
        <v>4361</v>
      </c>
      <c r="I803" s="375" t="s">
        <v>3330</v>
      </c>
      <c r="J803" s="375" t="s">
        <v>4362</v>
      </c>
      <c r="K803" s="375" t="s">
        <v>4363</v>
      </c>
      <c r="L803" s="375" t="s">
        <v>3332</v>
      </c>
      <c r="M803" s="376">
        <v>122587.5435</v>
      </c>
      <c r="N803" s="376">
        <v>0</v>
      </c>
      <c r="O803" s="376">
        <v>0</v>
      </c>
      <c r="P803" s="376">
        <v>122587.5435</v>
      </c>
      <c r="Q803" s="376">
        <v>0</v>
      </c>
      <c r="R803" s="376">
        <v>0</v>
      </c>
      <c r="S803" s="376">
        <v>0</v>
      </c>
      <c r="T803" s="376">
        <v>0</v>
      </c>
      <c r="U803" s="376">
        <v>0</v>
      </c>
      <c r="V803" s="376">
        <v>0</v>
      </c>
      <c r="W803" s="376">
        <v>0</v>
      </c>
      <c r="X803" s="376">
        <v>0</v>
      </c>
      <c r="Y803" s="376">
        <v>122587.5435</v>
      </c>
      <c r="Z803" s="376">
        <v>123240.3141</v>
      </c>
      <c r="AA803" s="377">
        <v>1</v>
      </c>
      <c r="AB803" s="378">
        <v>0</v>
      </c>
      <c r="AC803" s="378">
        <v>0</v>
      </c>
      <c r="AD803" s="378">
        <v>123240.3141</v>
      </c>
      <c r="AE803" s="378">
        <v>0</v>
      </c>
      <c r="AF803" s="376">
        <v>0</v>
      </c>
      <c r="AG803" s="376">
        <v>0</v>
      </c>
      <c r="AH803" s="376"/>
      <c r="AI803" s="376">
        <v>0</v>
      </c>
      <c r="AJ803" s="376">
        <v>0</v>
      </c>
      <c r="AK803" s="376">
        <v>0</v>
      </c>
      <c r="AL803" s="381" t="s">
        <v>1956</v>
      </c>
    </row>
    <row r="804" spans="2:38">
      <c r="B804" s="374" t="s">
        <v>4356</v>
      </c>
      <c r="C804" s="375" t="s">
        <v>4357</v>
      </c>
      <c r="D804" s="375" t="s">
        <v>5572</v>
      </c>
      <c r="E804" s="375" t="s">
        <v>1815</v>
      </c>
      <c r="F804" s="375" t="s">
        <v>1908</v>
      </c>
      <c r="G804" s="375" t="s">
        <v>391</v>
      </c>
      <c r="H804" s="375" t="s">
        <v>4361</v>
      </c>
      <c r="I804" s="375" t="s">
        <v>3330</v>
      </c>
      <c r="J804" s="375" t="s">
        <v>4362</v>
      </c>
      <c r="K804" s="375" t="s">
        <v>4363</v>
      </c>
      <c r="L804" s="375" t="s">
        <v>3332</v>
      </c>
      <c r="M804" s="376">
        <v>127253.955</v>
      </c>
      <c r="N804" s="376">
        <v>0</v>
      </c>
      <c r="O804" s="376">
        <v>0</v>
      </c>
      <c r="P804" s="376">
        <v>127253.955</v>
      </c>
      <c r="Q804" s="376">
        <v>0</v>
      </c>
      <c r="R804" s="376">
        <v>0</v>
      </c>
      <c r="S804" s="376">
        <v>0</v>
      </c>
      <c r="T804" s="376">
        <v>0</v>
      </c>
      <c r="U804" s="376">
        <v>0</v>
      </c>
      <c r="V804" s="376">
        <v>0</v>
      </c>
      <c r="W804" s="376">
        <v>0</v>
      </c>
      <c r="X804" s="376">
        <v>0</v>
      </c>
      <c r="Y804" s="376">
        <v>127253.955</v>
      </c>
      <c r="Z804" s="376">
        <v>125630.355</v>
      </c>
      <c r="AA804" s="377">
        <v>1</v>
      </c>
      <c r="AB804" s="378">
        <v>0</v>
      </c>
      <c r="AC804" s="378">
        <v>0</v>
      </c>
      <c r="AD804" s="378">
        <v>125630.355</v>
      </c>
      <c r="AE804" s="378">
        <v>0</v>
      </c>
      <c r="AF804" s="376">
        <v>0</v>
      </c>
      <c r="AG804" s="376">
        <v>0</v>
      </c>
      <c r="AH804" s="376"/>
      <c r="AI804" s="376">
        <v>0</v>
      </c>
      <c r="AJ804" s="376">
        <v>0</v>
      </c>
      <c r="AK804" s="376">
        <v>0</v>
      </c>
      <c r="AL804" s="381" t="s">
        <v>1909</v>
      </c>
    </row>
    <row r="805" spans="2:38">
      <c r="B805" s="374" t="s">
        <v>4356</v>
      </c>
      <c r="C805" s="375" t="s">
        <v>4366</v>
      </c>
      <c r="D805" s="375" t="s">
        <v>5572</v>
      </c>
      <c r="E805" s="375" t="s">
        <v>2700</v>
      </c>
      <c r="F805" s="375" t="s">
        <v>2729</v>
      </c>
      <c r="G805" s="375" t="s">
        <v>399</v>
      </c>
      <c r="H805" s="375" t="s">
        <v>3974</v>
      </c>
      <c r="I805" s="375" t="s">
        <v>3929</v>
      </c>
      <c r="J805" s="375" t="s">
        <v>4362</v>
      </c>
      <c r="K805" s="375" t="s">
        <v>4363</v>
      </c>
      <c r="L805" s="375" t="s">
        <v>3332</v>
      </c>
      <c r="M805" s="376">
        <v>665.16</v>
      </c>
      <c r="N805" s="376">
        <v>665.16</v>
      </c>
      <c r="O805" s="376">
        <v>0</v>
      </c>
      <c r="P805" s="376"/>
      <c r="Q805" s="376">
        <v>0</v>
      </c>
      <c r="R805" s="376">
        <v>0</v>
      </c>
      <c r="S805" s="376">
        <v>0</v>
      </c>
      <c r="T805" s="376">
        <v>106.43</v>
      </c>
      <c r="U805" s="376">
        <v>0</v>
      </c>
      <c r="V805" s="376">
        <v>0</v>
      </c>
      <c r="W805" s="376">
        <v>0</v>
      </c>
      <c r="X805" s="376">
        <v>0</v>
      </c>
      <c r="Y805" s="376">
        <v>771.59</v>
      </c>
      <c r="Z805" s="376">
        <v>771.59</v>
      </c>
      <c r="AA805" s="377">
        <v>1</v>
      </c>
      <c r="AB805" s="378">
        <v>665.16</v>
      </c>
      <c r="AC805" s="378">
        <v>0</v>
      </c>
      <c r="AD805" s="378"/>
      <c r="AE805" s="378">
        <v>0</v>
      </c>
      <c r="AF805" s="376">
        <v>0</v>
      </c>
      <c r="AG805" s="376">
        <v>0</v>
      </c>
      <c r="AH805" s="376">
        <v>106.43</v>
      </c>
      <c r="AI805" s="376">
        <v>0</v>
      </c>
      <c r="AJ805" s="376">
        <v>0</v>
      </c>
      <c r="AK805" s="376">
        <v>0</v>
      </c>
      <c r="AL805" s="381" t="s">
        <v>2730</v>
      </c>
    </row>
    <row r="806" spans="2:38">
      <c r="B806" s="374" t="s">
        <v>4356</v>
      </c>
      <c r="C806" s="375" t="s">
        <v>4357</v>
      </c>
      <c r="D806" s="375" t="s">
        <v>5572</v>
      </c>
      <c r="E806" s="375" t="s">
        <v>1815</v>
      </c>
      <c r="F806" s="375" t="s">
        <v>1902</v>
      </c>
      <c r="G806" s="375" t="s">
        <v>391</v>
      </c>
      <c r="H806" s="375" t="s">
        <v>4361</v>
      </c>
      <c r="I806" s="375" t="s">
        <v>3330</v>
      </c>
      <c r="J806" s="375" t="s">
        <v>4362</v>
      </c>
      <c r="K806" s="375" t="s">
        <v>4363</v>
      </c>
      <c r="L806" s="375" t="s">
        <v>3332</v>
      </c>
      <c r="M806" s="376">
        <v>194501.98</v>
      </c>
      <c r="N806" s="376">
        <v>0</v>
      </c>
      <c r="O806" s="376">
        <v>0</v>
      </c>
      <c r="P806" s="376">
        <v>194501.98</v>
      </c>
      <c r="Q806" s="376">
        <v>0</v>
      </c>
      <c r="R806" s="376">
        <v>0</v>
      </c>
      <c r="S806" s="376">
        <v>0</v>
      </c>
      <c r="T806" s="376">
        <v>0</v>
      </c>
      <c r="U806" s="376">
        <v>0</v>
      </c>
      <c r="V806" s="376">
        <v>0</v>
      </c>
      <c r="W806" s="376">
        <v>0</v>
      </c>
      <c r="X806" s="376">
        <v>0</v>
      </c>
      <c r="Y806" s="376">
        <v>194501.98</v>
      </c>
      <c r="Z806" s="376">
        <v>192020.38</v>
      </c>
      <c r="AA806" s="377">
        <v>1</v>
      </c>
      <c r="AB806" s="378">
        <v>0</v>
      </c>
      <c r="AC806" s="378">
        <v>0</v>
      </c>
      <c r="AD806" s="378">
        <v>192020.38</v>
      </c>
      <c r="AE806" s="378">
        <v>0</v>
      </c>
      <c r="AF806" s="376">
        <v>0</v>
      </c>
      <c r="AG806" s="376">
        <v>0</v>
      </c>
      <c r="AH806" s="376"/>
      <c r="AI806" s="376">
        <v>0</v>
      </c>
      <c r="AJ806" s="376">
        <v>0</v>
      </c>
      <c r="AK806" s="376">
        <v>0</v>
      </c>
      <c r="AL806" s="381" t="s">
        <v>1903</v>
      </c>
    </row>
    <row r="807" spans="2:38">
      <c r="B807" s="266" t="s">
        <v>5573</v>
      </c>
      <c r="C807" s="139"/>
      <c r="D807" s="139"/>
      <c r="E807" s="139"/>
      <c r="F807" s="139"/>
      <c r="G807" s="139"/>
      <c r="H807" s="139"/>
      <c r="I807" s="139"/>
      <c r="J807" s="139"/>
      <c r="K807" s="139"/>
      <c r="L807" s="139"/>
      <c r="M807" s="139">
        <v>33719893.520892002</v>
      </c>
      <c r="N807" s="139">
        <v>3306818.39</v>
      </c>
      <c r="O807" s="139">
        <v>0</v>
      </c>
      <c r="P807" s="139">
        <v>24443645.412891999</v>
      </c>
      <c r="Q807" s="139">
        <v>262779.64399999997</v>
      </c>
      <c r="R807" s="139">
        <v>0</v>
      </c>
      <c r="S807" s="139">
        <v>5706650.074</v>
      </c>
      <c r="T807" s="139">
        <v>529090.94999999995</v>
      </c>
      <c r="U807" s="139">
        <v>0</v>
      </c>
      <c r="V807" s="139">
        <v>0</v>
      </c>
      <c r="W807" s="139">
        <v>0</v>
      </c>
      <c r="X807" s="139">
        <v>0</v>
      </c>
      <c r="Y807" s="139">
        <v>34248984.470891997</v>
      </c>
      <c r="Z807" s="139">
        <v>34861572.866485998</v>
      </c>
      <c r="AA807" s="267">
        <v>1</v>
      </c>
      <c r="AB807" s="205">
        <v>3306818.39</v>
      </c>
      <c r="AC807" s="205">
        <v>0</v>
      </c>
      <c r="AD807" s="205">
        <v>25032920.768325999</v>
      </c>
      <c r="AE807" s="205">
        <v>284161.85100000002</v>
      </c>
      <c r="AF807" s="139">
        <v>0</v>
      </c>
      <c r="AG807" s="139">
        <v>0</v>
      </c>
      <c r="AH807" s="268">
        <v>529090.94999999995</v>
      </c>
      <c r="AI807" s="139">
        <v>0</v>
      </c>
      <c r="AJ807" s="139">
        <v>0</v>
      </c>
      <c r="AK807" s="139">
        <v>0</v>
      </c>
      <c r="AL807" s="141"/>
    </row>
    <row r="808" spans="2:38">
      <c r="AB808" s="288">
        <f>AB807+AC807+AD807+AE807</f>
        <v>28623901.009326</v>
      </c>
      <c r="AF808" s="119"/>
      <c r="AG808" s="119"/>
      <c r="AH808" s="119"/>
      <c r="AI808" s="119"/>
      <c r="AJ808" s="119"/>
      <c r="AK808" s="119"/>
    </row>
    <row r="809" spans="2:38">
      <c r="AB809" s="288">
        <f>AB807+AD807</f>
        <v>28339739.158326</v>
      </c>
      <c r="AF809" s="119"/>
      <c r="AG809" s="119"/>
      <c r="AH809" s="119"/>
      <c r="AI809" s="119"/>
      <c r="AJ809" s="119"/>
      <c r="AK809" s="119"/>
    </row>
    <row r="815" spans="2:38">
      <c r="B815" s="445" t="s">
        <v>7</v>
      </c>
      <c r="C815" s="446"/>
      <c r="D815" s="446"/>
      <c r="E815" s="446"/>
      <c r="F815" s="446"/>
      <c r="G815" s="446"/>
      <c r="H815" s="446"/>
      <c r="I815" s="446"/>
      <c r="J815" s="446"/>
      <c r="K815" s="446"/>
      <c r="L815" s="446"/>
      <c r="M815" s="446"/>
      <c r="N815" s="446"/>
      <c r="O815" s="446"/>
      <c r="P815" s="446"/>
      <c r="Q815" s="446"/>
      <c r="R815" s="446"/>
      <c r="S815" s="446"/>
      <c r="T815" s="446"/>
      <c r="U815" s="446"/>
      <c r="V815" s="446"/>
      <c r="W815" s="446"/>
      <c r="X815" s="446"/>
      <c r="Y815" s="446"/>
      <c r="Z815" s="446"/>
      <c r="AA815" s="446"/>
      <c r="AB815" s="447"/>
      <c r="AC815" s="447"/>
      <c r="AD815" s="447"/>
      <c r="AE815" s="447"/>
      <c r="AF815" s="447"/>
      <c r="AG815" s="447"/>
      <c r="AH815" s="447"/>
      <c r="AI815" s="447"/>
      <c r="AJ815" s="447"/>
      <c r="AK815" s="447"/>
      <c r="AL815" s="449"/>
    </row>
    <row r="816" spans="2:38">
      <c r="B816" s="372" t="s">
        <v>4323</v>
      </c>
      <c r="C816" s="372" t="s">
        <v>4324</v>
      </c>
      <c r="D816" s="372" t="s">
        <v>4325</v>
      </c>
      <c r="E816" s="372" t="s">
        <v>4326</v>
      </c>
      <c r="F816" s="372" t="s">
        <v>3285</v>
      </c>
      <c r="G816" s="372" t="s">
        <v>4327</v>
      </c>
      <c r="H816" s="372" t="s">
        <v>4328</v>
      </c>
      <c r="I816" s="372" t="s">
        <v>4329</v>
      </c>
      <c r="J816" s="372" t="s">
        <v>4330</v>
      </c>
      <c r="K816" s="372" t="s">
        <v>4331</v>
      </c>
      <c r="L816" s="372" t="s">
        <v>4332</v>
      </c>
      <c r="M816" s="372" t="s">
        <v>4333</v>
      </c>
      <c r="N816" s="372" t="s">
        <v>4334</v>
      </c>
      <c r="O816" s="372" t="s">
        <v>4335</v>
      </c>
      <c r="P816" s="372" t="s">
        <v>4336</v>
      </c>
      <c r="Q816" s="372" t="s">
        <v>4337</v>
      </c>
      <c r="R816" s="372" t="s">
        <v>4338</v>
      </c>
      <c r="S816" s="372" t="s">
        <v>4339</v>
      </c>
      <c r="T816" s="372" t="s">
        <v>4340</v>
      </c>
      <c r="U816" s="372" t="s">
        <v>4341</v>
      </c>
      <c r="V816" s="372" t="s">
        <v>3316</v>
      </c>
      <c r="W816" s="372" t="s">
        <v>3315</v>
      </c>
      <c r="X816" s="372" t="s">
        <v>4342</v>
      </c>
      <c r="Y816" s="372" t="s">
        <v>4343</v>
      </c>
      <c r="Z816" s="372" t="s">
        <v>4344</v>
      </c>
      <c r="AA816" s="372" t="s">
        <v>4345</v>
      </c>
      <c r="AB816" s="373" t="s">
        <v>4346</v>
      </c>
      <c r="AC816" s="373" t="s">
        <v>4347</v>
      </c>
      <c r="AD816" s="373" t="s">
        <v>4348</v>
      </c>
      <c r="AE816" s="373" t="s">
        <v>4349</v>
      </c>
      <c r="AF816" s="373" t="s">
        <v>4350</v>
      </c>
      <c r="AG816" s="373" t="s">
        <v>4351</v>
      </c>
      <c r="AH816" s="373" t="s">
        <v>4352</v>
      </c>
      <c r="AI816" s="373" t="s">
        <v>4353</v>
      </c>
      <c r="AJ816" s="373" t="s">
        <v>4354</v>
      </c>
      <c r="AK816" s="373" t="s">
        <v>4355</v>
      </c>
      <c r="AL816" s="372" t="s">
        <v>5574</v>
      </c>
    </row>
    <row r="817" spans="2:38">
      <c r="B817" s="374" t="s">
        <v>4356</v>
      </c>
      <c r="C817" s="375" t="s">
        <v>4357</v>
      </c>
      <c r="D817" s="375" t="s">
        <v>5575</v>
      </c>
      <c r="E817" s="375" t="s">
        <v>2304</v>
      </c>
      <c r="F817" s="375" t="s">
        <v>2302</v>
      </c>
      <c r="G817" s="375" t="s">
        <v>2301</v>
      </c>
      <c r="H817" s="375" t="s">
        <v>4865</v>
      </c>
      <c r="I817" s="375" t="s">
        <v>3330</v>
      </c>
      <c r="J817" s="375" t="s">
        <v>4362</v>
      </c>
      <c r="K817" s="375" t="s">
        <v>4363</v>
      </c>
      <c r="L817" s="375" t="s">
        <v>3332</v>
      </c>
      <c r="M817" s="376">
        <v>107641.04</v>
      </c>
      <c r="N817" s="376">
        <v>0</v>
      </c>
      <c r="O817" s="376">
        <v>0</v>
      </c>
      <c r="P817" s="376">
        <v>107641.04</v>
      </c>
      <c r="Q817" s="376">
        <v>0</v>
      </c>
      <c r="R817" s="376">
        <v>0</v>
      </c>
      <c r="S817" s="376">
        <v>0</v>
      </c>
      <c r="T817" s="376">
        <v>0</v>
      </c>
      <c r="U817" s="376">
        <v>0</v>
      </c>
      <c r="V817" s="376">
        <v>0</v>
      </c>
      <c r="W817" s="376">
        <v>0</v>
      </c>
      <c r="X817" s="376">
        <v>0</v>
      </c>
      <c r="Y817" s="376">
        <v>107641.04</v>
      </c>
      <c r="Z817" s="376">
        <v>106455.44</v>
      </c>
      <c r="AA817" s="377">
        <v>1</v>
      </c>
      <c r="AB817" s="376">
        <v>0</v>
      </c>
      <c r="AC817" s="376">
        <v>0</v>
      </c>
      <c r="AD817" s="376">
        <v>106455.44</v>
      </c>
      <c r="AE817" s="376">
        <v>0</v>
      </c>
      <c r="AF817" s="376">
        <v>0</v>
      </c>
      <c r="AG817" s="376">
        <v>0</v>
      </c>
      <c r="AH817" s="375"/>
      <c r="AI817" s="376">
        <v>0</v>
      </c>
      <c r="AJ817" s="376">
        <v>0</v>
      </c>
      <c r="AK817" s="376">
        <v>0</v>
      </c>
      <c r="AL817" s="381" t="s">
        <v>2303</v>
      </c>
    </row>
    <row r="818" spans="2:38">
      <c r="B818" s="374" t="s">
        <v>4356</v>
      </c>
      <c r="C818" s="375" t="s">
        <v>4366</v>
      </c>
      <c r="D818" s="375" t="s">
        <v>2803</v>
      </c>
      <c r="E818" s="375" t="s">
        <v>2445</v>
      </c>
      <c r="F818" s="375" t="s">
        <v>2448</v>
      </c>
      <c r="G818" s="375" t="s">
        <v>1833</v>
      </c>
      <c r="H818" s="375" t="s">
        <v>3338</v>
      </c>
      <c r="I818" s="375" t="s">
        <v>3330</v>
      </c>
      <c r="J818" s="375" t="s">
        <v>4362</v>
      </c>
      <c r="K818" s="375" t="s">
        <v>4363</v>
      </c>
      <c r="L818" s="375" t="s">
        <v>3332</v>
      </c>
      <c r="M818" s="376">
        <v>28500</v>
      </c>
      <c r="N818" s="376">
        <v>28500</v>
      </c>
      <c r="O818" s="376">
        <v>0</v>
      </c>
      <c r="P818" s="376"/>
      <c r="Q818" s="376">
        <v>0</v>
      </c>
      <c r="R818" s="376">
        <v>0</v>
      </c>
      <c r="S818" s="376">
        <v>0</v>
      </c>
      <c r="T818" s="376">
        <v>4560</v>
      </c>
      <c r="U818" s="376">
        <v>0</v>
      </c>
      <c r="V818" s="376">
        <v>0</v>
      </c>
      <c r="W818" s="376">
        <v>0</v>
      </c>
      <c r="X818" s="376">
        <v>0</v>
      </c>
      <c r="Y818" s="376">
        <v>33060</v>
      </c>
      <c r="Z818" s="376">
        <v>33060</v>
      </c>
      <c r="AA818" s="377">
        <v>1</v>
      </c>
      <c r="AB818" s="376">
        <v>28500</v>
      </c>
      <c r="AC818" s="376">
        <v>0</v>
      </c>
      <c r="AD818" s="376"/>
      <c r="AE818" s="376">
        <v>0</v>
      </c>
      <c r="AF818" s="376">
        <v>0</v>
      </c>
      <c r="AG818" s="376">
        <v>0</v>
      </c>
      <c r="AH818" s="376">
        <v>4560</v>
      </c>
      <c r="AI818" s="376">
        <v>0</v>
      </c>
      <c r="AJ818" s="376">
        <v>0</v>
      </c>
      <c r="AK818" s="376">
        <v>0</v>
      </c>
      <c r="AL818" s="381" t="s">
        <v>2449</v>
      </c>
    </row>
    <row r="819" spans="2:38">
      <c r="B819" s="374" t="s">
        <v>4356</v>
      </c>
      <c r="C819" s="375" t="s">
        <v>4366</v>
      </c>
      <c r="D819" s="375" t="s">
        <v>2803</v>
      </c>
      <c r="E819" s="375" t="s">
        <v>2435</v>
      </c>
      <c r="F819" s="375" t="s">
        <v>2438</v>
      </c>
      <c r="G819" s="375" t="s">
        <v>1833</v>
      </c>
      <c r="H819" s="375" t="s">
        <v>3338</v>
      </c>
      <c r="I819" s="375" t="s">
        <v>3330</v>
      </c>
      <c r="J819" s="375" t="s">
        <v>4362</v>
      </c>
      <c r="K819" s="375" t="s">
        <v>4363</v>
      </c>
      <c r="L819" s="375" t="s">
        <v>3332</v>
      </c>
      <c r="M819" s="376">
        <v>10500</v>
      </c>
      <c r="N819" s="376">
        <v>10500</v>
      </c>
      <c r="O819" s="376">
        <v>0</v>
      </c>
      <c r="P819" s="376"/>
      <c r="Q819" s="376">
        <v>0</v>
      </c>
      <c r="R819" s="376">
        <v>0</v>
      </c>
      <c r="S819" s="376">
        <v>0</v>
      </c>
      <c r="T819" s="376">
        <v>1680</v>
      </c>
      <c r="U819" s="376">
        <v>0</v>
      </c>
      <c r="V819" s="376">
        <v>0</v>
      </c>
      <c r="W819" s="376">
        <v>0</v>
      </c>
      <c r="X819" s="376">
        <v>0</v>
      </c>
      <c r="Y819" s="376">
        <v>12180</v>
      </c>
      <c r="Z819" s="376">
        <v>12180</v>
      </c>
      <c r="AA819" s="377">
        <v>1</v>
      </c>
      <c r="AB819" s="376">
        <v>10500</v>
      </c>
      <c r="AC819" s="376">
        <v>0</v>
      </c>
      <c r="AD819" s="376"/>
      <c r="AE819" s="376">
        <v>0</v>
      </c>
      <c r="AF819" s="376">
        <v>0</v>
      </c>
      <c r="AG819" s="376">
        <v>0</v>
      </c>
      <c r="AH819" s="376">
        <v>1680</v>
      </c>
      <c r="AI819" s="376">
        <v>0</v>
      </c>
      <c r="AJ819" s="376">
        <v>0</v>
      </c>
      <c r="AK819" s="376">
        <v>0</v>
      </c>
      <c r="AL819" s="381" t="s">
        <v>2439</v>
      </c>
    </row>
    <row r="820" spans="2:38">
      <c r="B820" s="374" t="s">
        <v>4356</v>
      </c>
      <c r="C820" s="375" t="s">
        <v>4366</v>
      </c>
      <c r="D820" s="375" t="s">
        <v>2803</v>
      </c>
      <c r="E820" s="375" t="s">
        <v>2445</v>
      </c>
      <c r="F820" s="375" t="s">
        <v>2466</v>
      </c>
      <c r="G820" s="375" t="s">
        <v>1833</v>
      </c>
      <c r="H820" s="375" t="s">
        <v>3338</v>
      </c>
      <c r="I820" s="375" t="s">
        <v>3330</v>
      </c>
      <c r="J820" s="375" t="s">
        <v>4362</v>
      </c>
      <c r="K820" s="375" t="s">
        <v>4363</v>
      </c>
      <c r="L820" s="375" t="s">
        <v>3332</v>
      </c>
      <c r="M820" s="376">
        <v>1250</v>
      </c>
      <c r="N820" s="376">
        <v>1250</v>
      </c>
      <c r="O820" s="376">
        <v>0</v>
      </c>
      <c r="P820" s="376"/>
      <c r="Q820" s="376">
        <v>0</v>
      </c>
      <c r="R820" s="376">
        <v>0</v>
      </c>
      <c r="S820" s="376">
        <v>0</v>
      </c>
      <c r="T820" s="376">
        <v>200</v>
      </c>
      <c r="U820" s="376">
        <v>0</v>
      </c>
      <c r="V820" s="376">
        <v>0</v>
      </c>
      <c r="W820" s="376">
        <v>0</v>
      </c>
      <c r="X820" s="376">
        <v>0</v>
      </c>
      <c r="Y820" s="376">
        <v>1450</v>
      </c>
      <c r="Z820" s="376">
        <v>1450</v>
      </c>
      <c r="AA820" s="377">
        <v>1</v>
      </c>
      <c r="AB820" s="376">
        <v>1250</v>
      </c>
      <c r="AC820" s="376">
        <v>0</v>
      </c>
      <c r="AD820" s="376"/>
      <c r="AE820" s="376">
        <v>0</v>
      </c>
      <c r="AF820" s="376">
        <v>0</v>
      </c>
      <c r="AG820" s="376">
        <v>0</v>
      </c>
      <c r="AH820" s="376">
        <v>200</v>
      </c>
      <c r="AI820" s="376">
        <v>0</v>
      </c>
      <c r="AJ820" s="376">
        <v>0</v>
      </c>
      <c r="AK820" s="376">
        <v>0</v>
      </c>
      <c r="AL820" s="381" t="s">
        <v>2467</v>
      </c>
    </row>
    <row r="821" spans="2:38">
      <c r="B821" s="374" t="s">
        <v>4356</v>
      </c>
      <c r="C821" s="375" t="s">
        <v>4366</v>
      </c>
      <c r="D821" s="375" t="s">
        <v>2803</v>
      </c>
      <c r="E821" s="375" t="s">
        <v>2435</v>
      </c>
      <c r="F821" s="375" t="s">
        <v>2433</v>
      </c>
      <c r="G821" s="375" t="s">
        <v>1833</v>
      </c>
      <c r="H821" s="375" t="s">
        <v>3338</v>
      </c>
      <c r="I821" s="375" t="s">
        <v>3330</v>
      </c>
      <c r="J821" s="375" t="s">
        <v>4362</v>
      </c>
      <c r="K821" s="375" t="s">
        <v>4363</v>
      </c>
      <c r="L821" s="375" t="s">
        <v>3332</v>
      </c>
      <c r="M821" s="376">
        <v>10500</v>
      </c>
      <c r="N821" s="376">
        <v>10500</v>
      </c>
      <c r="O821" s="376">
        <v>0</v>
      </c>
      <c r="P821" s="376"/>
      <c r="Q821" s="376">
        <v>0</v>
      </c>
      <c r="R821" s="376">
        <v>0</v>
      </c>
      <c r="S821" s="376">
        <v>0</v>
      </c>
      <c r="T821" s="376">
        <v>1680</v>
      </c>
      <c r="U821" s="376">
        <v>0</v>
      </c>
      <c r="V821" s="376">
        <v>0</v>
      </c>
      <c r="W821" s="376">
        <v>0</v>
      </c>
      <c r="X821" s="376">
        <v>0</v>
      </c>
      <c r="Y821" s="376">
        <v>12180</v>
      </c>
      <c r="Z821" s="376">
        <v>12180</v>
      </c>
      <c r="AA821" s="377">
        <v>1</v>
      </c>
      <c r="AB821" s="376">
        <v>10500</v>
      </c>
      <c r="AC821" s="376">
        <v>0</v>
      </c>
      <c r="AD821" s="376"/>
      <c r="AE821" s="376">
        <v>0</v>
      </c>
      <c r="AF821" s="376">
        <v>0</v>
      </c>
      <c r="AG821" s="376">
        <v>0</v>
      </c>
      <c r="AH821" s="376">
        <v>1680</v>
      </c>
      <c r="AI821" s="376">
        <v>0</v>
      </c>
      <c r="AJ821" s="376">
        <v>0</v>
      </c>
      <c r="AK821" s="376">
        <v>0</v>
      </c>
      <c r="AL821" s="381" t="s">
        <v>2434</v>
      </c>
    </row>
    <row r="822" spans="2:38">
      <c r="B822" s="374" t="s">
        <v>4356</v>
      </c>
      <c r="C822" s="375" t="s">
        <v>4366</v>
      </c>
      <c r="D822" s="375" t="s">
        <v>2803</v>
      </c>
      <c r="E822" s="375" t="s">
        <v>2435</v>
      </c>
      <c r="F822" s="375" t="s">
        <v>2436</v>
      </c>
      <c r="G822" s="375" t="s">
        <v>1833</v>
      </c>
      <c r="H822" s="375" t="s">
        <v>3338</v>
      </c>
      <c r="I822" s="375" t="s">
        <v>3330</v>
      </c>
      <c r="J822" s="375" t="s">
        <v>4362</v>
      </c>
      <c r="K822" s="375" t="s">
        <v>4363</v>
      </c>
      <c r="L822" s="375" t="s">
        <v>3332</v>
      </c>
      <c r="M822" s="376">
        <v>10500</v>
      </c>
      <c r="N822" s="376">
        <v>10500</v>
      </c>
      <c r="O822" s="376">
        <v>0</v>
      </c>
      <c r="P822" s="376"/>
      <c r="Q822" s="376">
        <v>0</v>
      </c>
      <c r="R822" s="376">
        <v>0</v>
      </c>
      <c r="S822" s="376">
        <v>0</v>
      </c>
      <c r="T822" s="376">
        <v>1680</v>
      </c>
      <c r="U822" s="376">
        <v>0</v>
      </c>
      <c r="V822" s="376">
        <v>0</v>
      </c>
      <c r="W822" s="376">
        <v>0</v>
      </c>
      <c r="X822" s="376">
        <v>0</v>
      </c>
      <c r="Y822" s="376">
        <v>12180</v>
      </c>
      <c r="Z822" s="376">
        <v>12180</v>
      </c>
      <c r="AA822" s="377">
        <v>1</v>
      </c>
      <c r="AB822" s="376">
        <v>10500</v>
      </c>
      <c r="AC822" s="376">
        <v>0</v>
      </c>
      <c r="AD822" s="376"/>
      <c r="AE822" s="376">
        <v>0</v>
      </c>
      <c r="AF822" s="376">
        <v>0</v>
      </c>
      <c r="AG822" s="376">
        <v>0</v>
      </c>
      <c r="AH822" s="376">
        <v>1680</v>
      </c>
      <c r="AI822" s="376">
        <v>0</v>
      </c>
      <c r="AJ822" s="376">
        <v>0</v>
      </c>
      <c r="AK822" s="376">
        <v>0</v>
      </c>
      <c r="AL822" s="381" t="s">
        <v>2437</v>
      </c>
    </row>
    <row r="823" spans="2:38">
      <c r="B823" s="374" t="s">
        <v>4356</v>
      </c>
      <c r="C823" s="375" t="s">
        <v>4366</v>
      </c>
      <c r="D823" s="375" t="s">
        <v>2803</v>
      </c>
      <c r="E823" s="375" t="s">
        <v>2478</v>
      </c>
      <c r="F823" s="375" t="s">
        <v>2479</v>
      </c>
      <c r="G823" s="375" t="s">
        <v>1833</v>
      </c>
      <c r="H823" s="375" t="s">
        <v>3338</v>
      </c>
      <c r="I823" s="375" t="s">
        <v>3330</v>
      </c>
      <c r="J823" s="375" t="s">
        <v>4362</v>
      </c>
      <c r="K823" s="375" t="s">
        <v>4363</v>
      </c>
      <c r="L823" s="375" t="s">
        <v>3332</v>
      </c>
      <c r="M823" s="376">
        <v>5500</v>
      </c>
      <c r="N823" s="376">
        <v>5500</v>
      </c>
      <c r="O823" s="376">
        <v>0</v>
      </c>
      <c r="P823" s="376"/>
      <c r="Q823" s="376">
        <v>0</v>
      </c>
      <c r="R823" s="376">
        <v>0</v>
      </c>
      <c r="S823" s="376">
        <v>0</v>
      </c>
      <c r="T823" s="376">
        <v>880</v>
      </c>
      <c r="U823" s="376">
        <v>0</v>
      </c>
      <c r="V823" s="376">
        <v>0</v>
      </c>
      <c r="W823" s="376">
        <v>0</v>
      </c>
      <c r="X823" s="376">
        <v>0</v>
      </c>
      <c r="Y823" s="376">
        <v>6380</v>
      </c>
      <c r="Z823" s="376">
        <v>6380</v>
      </c>
      <c r="AA823" s="377">
        <v>1</v>
      </c>
      <c r="AB823" s="376">
        <v>5500</v>
      </c>
      <c r="AC823" s="376">
        <v>0</v>
      </c>
      <c r="AD823" s="376"/>
      <c r="AE823" s="376">
        <v>0</v>
      </c>
      <c r="AF823" s="376">
        <v>0</v>
      </c>
      <c r="AG823" s="376">
        <v>0</v>
      </c>
      <c r="AH823" s="376">
        <v>880</v>
      </c>
      <c r="AI823" s="376">
        <v>0</v>
      </c>
      <c r="AJ823" s="376">
        <v>0</v>
      </c>
      <c r="AK823" s="376">
        <v>0</v>
      </c>
      <c r="AL823" s="381" t="s">
        <v>2480</v>
      </c>
    </row>
    <row r="824" spans="2:38">
      <c r="B824" s="374" t="s">
        <v>4356</v>
      </c>
      <c r="C824" s="375" t="s">
        <v>4357</v>
      </c>
      <c r="D824" s="375" t="s">
        <v>2800</v>
      </c>
      <c r="E824" s="375" t="s">
        <v>2194</v>
      </c>
      <c r="F824" s="375" t="s">
        <v>2199</v>
      </c>
      <c r="G824" s="375" t="s">
        <v>391</v>
      </c>
      <c r="H824" s="375" t="s">
        <v>4361</v>
      </c>
      <c r="I824" s="375" t="s">
        <v>3330</v>
      </c>
      <c r="J824" s="375" t="s">
        <v>4362</v>
      </c>
      <c r="K824" s="375" t="s">
        <v>4363</v>
      </c>
      <c r="L824" s="375" t="s">
        <v>3332</v>
      </c>
      <c r="M824" s="376">
        <v>125324.7156</v>
      </c>
      <c r="N824" s="376">
        <v>0</v>
      </c>
      <c r="O824" s="376">
        <v>0</v>
      </c>
      <c r="P824" s="376">
        <v>125324.7156</v>
      </c>
      <c r="Q824" s="376">
        <v>0</v>
      </c>
      <c r="R824" s="376">
        <v>0</v>
      </c>
      <c r="S824" s="376">
        <v>0</v>
      </c>
      <c r="T824" s="376">
        <v>0</v>
      </c>
      <c r="U824" s="376">
        <v>0</v>
      </c>
      <c r="V824" s="376">
        <v>0</v>
      </c>
      <c r="W824" s="376">
        <v>0</v>
      </c>
      <c r="X824" s="376">
        <v>0</v>
      </c>
      <c r="Y824" s="376">
        <v>125324.7156</v>
      </c>
      <c r="Z824" s="376">
        <v>115100.7789</v>
      </c>
      <c r="AA824" s="377">
        <v>0.93369799436432999</v>
      </c>
      <c r="AB824" s="376">
        <v>0</v>
      </c>
      <c r="AC824" s="376">
        <v>0</v>
      </c>
      <c r="AD824" s="376">
        <v>117458.1894</v>
      </c>
      <c r="AE824" s="376">
        <v>0</v>
      </c>
      <c r="AF824" s="376">
        <v>0</v>
      </c>
      <c r="AG824" s="376">
        <v>0</v>
      </c>
      <c r="AH824" s="376"/>
      <c r="AI824" s="376">
        <v>0</v>
      </c>
      <c r="AJ824" s="376">
        <v>0</v>
      </c>
      <c r="AK824" s="376">
        <v>0</v>
      </c>
      <c r="AL824" s="381" t="s">
        <v>2200</v>
      </c>
    </row>
    <row r="825" spans="2:38">
      <c r="B825" s="374" t="s">
        <v>4356</v>
      </c>
      <c r="C825" s="375" t="s">
        <v>4357</v>
      </c>
      <c r="D825" s="375" t="s">
        <v>2800</v>
      </c>
      <c r="E825" s="375" t="s">
        <v>1961</v>
      </c>
      <c r="F825" s="375" t="s">
        <v>1982</v>
      </c>
      <c r="G825" s="375" t="s">
        <v>391</v>
      </c>
      <c r="H825" s="375" t="s">
        <v>4361</v>
      </c>
      <c r="I825" s="375" t="s">
        <v>3330</v>
      </c>
      <c r="J825" s="375" t="s">
        <v>4362</v>
      </c>
      <c r="K825" s="375" t="s">
        <v>4363</v>
      </c>
      <c r="L825" s="375" t="s">
        <v>3332</v>
      </c>
      <c r="M825" s="376">
        <v>91099.8</v>
      </c>
      <c r="N825" s="376">
        <v>0</v>
      </c>
      <c r="O825" s="376">
        <v>0</v>
      </c>
      <c r="P825" s="376">
        <v>91099.8</v>
      </c>
      <c r="Q825" s="376">
        <v>0</v>
      </c>
      <c r="R825" s="376">
        <v>0</v>
      </c>
      <c r="S825" s="376">
        <v>0</v>
      </c>
      <c r="T825" s="376">
        <v>0</v>
      </c>
      <c r="U825" s="376">
        <v>0</v>
      </c>
      <c r="V825" s="376">
        <v>0</v>
      </c>
      <c r="W825" s="376">
        <v>0</v>
      </c>
      <c r="X825" s="376">
        <v>0</v>
      </c>
      <c r="Y825" s="376">
        <v>91099.8</v>
      </c>
      <c r="Z825" s="376">
        <v>89906.52</v>
      </c>
      <c r="AA825" s="377">
        <v>1</v>
      </c>
      <c r="AB825" s="376">
        <v>0</v>
      </c>
      <c r="AC825" s="376">
        <v>0</v>
      </c>
      <c r="AD825" s="376">
        <v>91747.92</v>
      </c>
      <c r="AE825" s="376">
        <v>0</v>
      </c>
      <c r="AF825" s="376">
        <v>0</v>
      </c>
      <c r="AG825" s="376">
        <v>0</v>
      </c>
      <c r="AH825" s="376"/>
      <c r="AI825" s="376">
        <v>0</v>
      </c>
      <c r="AJ825" s="376">
        <v>0</v>
      </c>
      <c r="AK825" s="376">
        <v>0</v>
      </c>
      <c r="AL825" s="381" t="s">
        <v>1983</v>
      </c>
    </row>
    <row r="826" spans="2:38">
      <c r="B826" s="374" t="s">
        <v>4356</v>
      </c>
      <c r="C826" s="375" t="s">
        <v>4357</v>
      </c>
      <c r="D826" s="375" t="s">
        <v>2800</v>
      </c>
      <c r="E826" s="375" t="s">
        <v>1961</v>
      </c>
      <c r="F826" s="375" t="s">
        <v>1964</v>
      </c>
      <c r="G826" s="375" t="s">
        <v>391</v>
      </c>
      <c r="H826" s="375" t="s">
        <v>4361</v>
      </c>
      <c r="I826" s="375" t="s">
        <v>3330</v>
      </c>
      <c r="J826" s="375" t="s">
        <v>4362</v>
      </c>
      <c r="K826" s="375" t="s">
        <v>4363</v>
      </c>
      <c r="L826" s="375" t="s">
        <v>3332</v>
      </c>
      <c r="M826" s="376">
        <v>124910.2485</v>
      </c>
      <c r="N826" s="376">
        <v>0</v>
      </c>
      <c r="O826" s="376">
        <v>0</v>
      </c>
      <c r="P826" s="376">
        <v>124910.2485</v>
      </c>
      <c r="Q826" s="376">
        <v>0</v>
      </c>
      <c r="R826" s="376">
        <v>0</v>
      </c>
      <c r="S826" s="376">
        <v>0</v>
      </c>
      <c r="T826" s="376">
        <v>0</v>
      </c>
      <c r="U826" s="376">
        <v>0</v>
      </c>
      <c r="V826" s="376">
        <v>0</v>
      </c>
      <c r="W826" s="376">
        <v>0</v>
      </c>
      <c r="X826" s="376">
        <v>0</v>
      </c>
      <c r="Y826" s="376">
        <v>124910.2485</v>
      </c>
      <c r="Z826" s="376">
        <v>123274.0989</v>
      </c>
      <c r="AA826" s="377">
        <v>1</v>
      </c>
      <c r="AB826" s="376">
        <v>0</v>
      </c>
      <c r="AC826" s="376">
        <v>0</v>
      </c>
      <c r="AD826" s="376">
        <v>125798.9094</v>
      </c>
      <c r="AE826" s="376">
        <v>0</v>
      </c>
      <c r="AF826" s="376">
        <v>0</v>
      </c>
      <c r="AG826" s="376">
        <v>0</v>
      </c>
      <c r="AH826" s="376"/>
      <c r="AI826" s="376">
        <v>0</v>
      </c>
      <c r="AJ826" s="376">
        <v>0</v>
      </c>
      <c r="AK826" s="376">
        <v>0</v>
      </c>
      <c r="AL826" s="381" t="s">
        <v>1965</v>
      </c>
    </row>
    <row r="827" spans="2:38">
      <c r="B827" s="374" t="s">
        <v>4356</v>
      </c>
      <c r="C827" s="375" t="s">
        <v>4357</v>
      </c>
      <c r="D827" s="375" t="s">
        <v>2800</v>
      </c>
      <c r="E827" s="375" t="s">
        <v>1944</v>
      </c>
      <c r="F827" s="375" t="s">
        <v>1957</v>
      </c>
      <c r="G827" s="375" t="s">
        <v>391</v>
      </c>
      <c r="H827" s="375" t="s">
        <v>4361</v>
      </c>
      <c r="I827" s="375" t="s">
        <v>3330</v>
      </c>
      <c r="J827" s="375" t="s">
        <v>4362</v>
      </c>
      <c r="K827" s="375" t="s">
        <v>4363</v>
      </c>
      <c r="L827" s="375" t="s">
        <v>3332</v>
      </c>
      <c r="M827" s="376">
        <v>122587.5435</v>
      </c>
      <c r="N827" s="376">
        <v>0</v>
      </c>
      <c r="O827" s="376">
        <v>0</v>
      </c>
      <c r="P827" s="376">
        <v>122587.5435</v>
      </c>
      <c r="Q827" s="376">
        <v>0</v>
      </c>
      <c r="R827" s="376">
        <v>0</v>
      </c>
      <c r="S827" s="376">
        <v>0</v>
      </c>
      <c r="T827" s="376">
        <v>0</v>
      </c>
      <c r="U827" s="376">
        <v>0</v>
      </c>
      <c r="V827" s="376">
        <v>0</v>
      </c>
      <c r="W827" s="376">
        <v>0</v>
      </c>
      <c r="X827" s="376">
        <v>0</v>
      </c>
      <c r="Y827" s="376">
        <v>122587.5435</v>
      </c>
      <c r="Z827" s="376">
        <v>123274.0989</v>
      </c>
      <c r="AA827" s="377">
        <v>1</v>
      </c>
      <c r="AB827" s="376">
        <v>0</v>
      </c>
      <c r="AC827" s="376">
        <v>0</v>
      </c>
      <c r="AD827" s="376">
        <v>125798.9094</v>
      </c>
      <c r="AE827" s="376">
        <v>0</v>
      </c>
      <c r="AF827" s="376">
        <v>0</v>
      </c>
      <c r="AG827" s="376">
        <v>0</v>
      </c>
      <c r="AH827" s="376"/>
      <c r="AI827" s="376">
        <v>0</v>
      </c>
      <c r="AJ827" s="376">
        <v>0</v>
      </c>
      <c r="AK827" s="376">
        <v>0</v>
      </c>
      <c r="AL827" s="381" t="s">
        <v>1958</v>
      </c>
    </row>
    <row r="828" spans="2:38">
      <c r="B828" s="374" t="s">
        <v>4356</v>
      </c>
      <c r="C828" s="375" t="s">
        <v>4357</v>
      </c>
      <c r="D828" s="375" t="s">
        <v>2800</v>
      </c>
      <c r="E828" s="375" t="s">
        <v>1961</v>
      </c>
      <c r="F828" s="375" t="s">
        <v>2007</v>
      </c>
      <c r="G828" s="375" t="s">
        <v>391</v>
      </c>
      <c r="H828" s="375" t="s">
        <v>4361</v>
      </c>
      <c r="I828" s="375" t="s">
        <v>3330</v>
      </c>
      <c r="J828" s="375" t="s">
        <v>4362</v>
      </c>
      <c r="K828" s="375" t="s">
        <v>4363</v>
      </c>
      <c r="L828" s="375" t="s">
        <v>3332</v>
      </c>
      <c r="M828" s="376">
        <v>131121.59849999999</v>
      </c>
      <c r="N828" s="376">
        <v>0</v>
      </c>
      <c r="O828" s="376">
        <v>0</v>
      </c>
      <c r="P828" s="376">
        <v>131121.59849999999</v>
      </c>
      <c r="Q828" s="376">
        <v>0</v>
      </c>
      <c r="R828" s="376">
        <v>0</v>
      </c>
      <c r="S828" s="376">
        <v>0</v>
      </c>
      <c r="T828" s="376">
        <v>0</v>
      </c>
      <c r="U828" s="376">
        <v>0</v>
      </c>
      <c r="V828" s="376">
        <v>0</v>
      </c>
      <c r="W828" s="376">
        <v>0</v>
      </c>
      <c r="X828" s="376">
        <v>0</v>
      </c>
      <c r="Y828" s="376">
        <v>131121.59849999999</v>
      </c>
      <c r="Z828" s="376">
        <v>129404.0889</v>
      </c>
      <c r="AA828" s="377">
        <v>1</v>
      </c>
      <c r="AB828" s="376">
        <v>0</v>
      </c>
      <c r="AC828" s="376">
        <v>0</v>
      </c>
      <c r="AD828" s="376">
        <v>132054.44940000001</v>
      </c>
      <c r="AE828" s="376">
        <v>0</v>
      </c>
      <c r="AF828" s="376">
        <v>0</v>
      </c>
      <c r="AG828" s="376">
        <v>0</v>
      </c>
      <c r="AH828" s="376"/>
      <c r="AI828" s="376">
        <v>0</v>
      </c>
      <c r="AJ828" s="376">
        <v>0</v>
      </c>
      <c r="AK828" s="376">
        <v>0</v>
      </c>
      <c r="AL828" s="381" t="s">
        <v>2008</v>
      </c>
    </row>
    <row r="829" spans="2:38">
      <c r="B829" s="374" t="s">
        <v>4356</v>
      </c>
      <c r="C829" s="375" t="s">
        <v>4357</v>
      </c>
      <c r="D829" s="375" t="s">
        <v>2800</v>
      </c>
      <c r="E829" s="375" t="s">
        <v>1961</v>
      </c>
      <c r="F829" s="375" t="s">
        <v>1972</v>
      </c>
      <c r="G829" s="375" t="s">
        <v>391</v>
      </c>
      <c r="H829" s="375" t="s">
        <v>4361</v>
      </c>
      <c r="I829" s="375" t="s">
        <v>3330</v>
      </c>
      <c r="J829" s="375" t="s">
        <v>4362</v>
      </c>
      <c r="K829" s="375" t="s">
        <v>4363</v>
      </c>
      <c r="L829" s="375" t="s">
        <v>3332</v>
      </c>
      <c r="M829" s="376">
        <v>133192.0485</v>
      </c>
      <c r="N829" s="376">
        <v>0</v>
      </c>
      <c r="O829" s="376">
        <v>0</v>
      </c>
      <c r="P829" s="376">
        <v>133192.0485</v>
      </c>
      <c r="Q829" s="376">
        <v>0</v>
      </c>
      <c r="R829" s="376">
        <v>0</v>
      </c>
      <c r="S829" s="376">
        <v>0</v>
      </c>
      <c r="T829" s="376">
        <v>0</v>
      </c>
      <c r="U829" s="376">
        <v>0</v>
      </c>
      <c r="V829" s="376">
        <v>0</v>
      </c>
      <c r="W829" s="376">
        <v>0</v>
      </c>
      <c r="X829" s="376">
        <v>0</v>
      </c>
      <c r="Y829" s="376">
        <v>133192.0485</v>
      </c>
      <c r="Z829" s="376">
        <v>131447.41889999999</v>
      </c>
      <c r="AA829" s="377">
        <v>1</v>
      </c>
      <c r="AB829" s="376">
        <v>0</v>
      </c>
      <c r="AC829" s="376">
        <v>0</v>
      </c>
      <c r="AD829" s="376">
        <v>134139.62940000001</v>
      </c>
      <c r="AE829" s="376">
        <v>0</v>
      </c>
      <c r="AF829" s="376">
        <v>0</v>
      </c>
      <c r="AG829" s="376">
        <v>0</v>
      </c>
      <c r="AH829" s="376"/>
      <c r="AI829" s="376">
        <v>0</v>
      </c>
      <c r="AJ829" s="376">
        <v>0</v>
      </c>
      <c r="AK829" s="376">
        <v>0</v>
      </c>
      <c r="AL829" s="381" t="s">
        <v>1973</v>
      </c>
    </row>
    <row r="830" spans="2:38">
      <c r="B830" s="374" t="s">
        <v>4356</v>
      </c>
      <c r="C830" s="375" t="s">
        <v>4357</v>
      </c>
      <c r="D830" s="375" t="s">
        <v>2800</v>
      </c>
      <c r="E830" s="375" t="s">
        <v>1961</v>
      </c>
      <c r="F830" s="375" t="s">
        <v>1962</v>
      </c>
      <c r="G830" s="375" t="s">
        <v>391</v>
      </c>
      <c r="H830" s="375" t="s">
        <v>4361</v>
      </c>
      <c r="I830" s="375" t="s">
        <v>3330</v>
      </c>
      <c r="J830" s="375" t="s">
        <v>4362</v>
      </c>
      <c r="K830" s="375" t="s">
        <v>4363</v>
      </c>
      <c r="L830" s="375" t="s">
        <v>3332</v>
      </c>
      <c r="M830" s="376">
        <v>124910.2485</v>
      </c>
      <c r="N830" s="376">
        <v>0</v>
      </c>
      <c r="O830" s="376">
        <v>0</v>
      </c>
      <c r="P830" s="376">
        <v>124910.2485</v>
      </c>
      <c r="Q830" s="376">
        <v>0</v>
      </c>
      <c r="R830" s="376">
        <v>0</v>
      </c>
      <c r="S830" s="376">
        <v>0</v>
      </c>
      <c r="T830" s="376">
        <v>0</v>
      </c>
      <c r="U830" s="376">
        <v>0</v>
      </c>
      <c r="V830" s="376">
        <v>0</v>
      </c>
      <c r="W830" s="376">
        <v>0</v>
      </c>
      <c r="X830" s="376">
        <v>0</v>
      </c>
      <c r="Y830" s="376">
        <v>124910.2485</v>
      </c>
      <c r="Z830" s="376">
        <v>123274.0989</v>
      </c>
      <c r="AA830" s="377">
        <v>1</v>
      </c>
      <c r="AB830" s="376">
        <v>0</v>
      </c>
      <c r="AC830" s="376">
        <v>0</v>
      </c>
      <c r="AD830" s="376">
        <v>125798.9094</v>
      </c>
      <c r="AE830" s="376">
        <v>0</v>
      </c>
      <c r="AF830" s="376">
        <v>0</v>
      </c>
      <c r="AG830" s="376">
        <v>0</v>
      </c>
      <c r="AH830" s="376"/>
      <c r="AI830" s="376">
        <v>0</v>
      </c>
      <c r="AJ830" s="376">
        <v>0</v>
      </c>
      <c r="AK830" s="376">
        <v>0</v>
      </c>
      <c r="AL830" s="381" t="s">
        <v>1963</v>
      </c>
    </row>
    <row r="831" spans="2:38">
      <c r="B831" s="374" t="s">
        <v>4356</v>
      </c>
      <c r="C831" s="375" t="s">
        <v>4357</v>
      </c>
      <c r="D831" s="375" t="s">
        <v>2800</v>
      </c>
      <c r="E831" s="375" t="s">
        <v>2139</v>
      </c>
      <c r="F831" s="375" t="s">
        <v>2182</v>
      </c>
      <c r="G831" s="375" t="s">
        <v>391</v>
      </c>
      <c r="H831" s="375" t="s">
        <v>4361</v>
      </c>
      <c r="I831" s="375" t="s">
        <v>3330</v>
      </c>
      <c r="J831" s="375" t="s">
        <v>4362</v>
      </c>
      <c r="K831" s="375" t="s">
        <v>4363</v>
      </c>
      <c r="L831" s="375" t="s">
        <v>3332</v>
      </c>
      <c r="M831" s="376">
        <v>129747.33749999999</v>
      </c>
      <c r="N831" s="376">
        <v>0</v>
      </c>
      <c r="O831" s="376">
        <v>0</v>
      </c>
      <c r="P831" s="376">
        <v>129747.33749999999</v>
      </c>
      <c r="Q831" s="376">
        <v>0</v>
      </c>
      <c r="R831" s="376">
        <v>0</v>
      </c>
      <c r="S831" s="376">
        <v>0</v>
      </c>
      <c r="T831" s="376">
        <v>0</v>
      </c>
      <c r="U831" s="376">
        <v>0</v>
      </c>
      <c r="V831" s="376">
        <v>0</v>
      </c>
      <c r="W831" s="376">
        <v>0</v>
      </c>
      <c r="X831" s="376">
        <v>0</v>
      </c>
      <c r="Y831" s="376">
        <v>129747.33749999999</v>
      </c>
      <c r="Z831" s="376">
        <v>129404.0889</v>
      </c>
      <c r="AA831" s="377">
        <v>1</v>
      </c>
      <c r="AB831" s="376">
        <v>0</v>
      </c>
      <c r="AC831" s="376">
        <v>0</v>
      </c>
      <c r="AD831" s="376">
        <v>132054.44940000001</v>
      </c>
      <c r="AE831" s="376">
        <v>0</v>
      </c>
      <c r="AF831" s="376">
        <v>0</v>
      </c>
      <c r="AG831" s="376">
        <v>0</v>
      </c>
      <c r="AH831" s="376"/>
      <c r="AI831" s="376">
        <v>0</v>
      </c>
      <c r="AJ831" s="376">
        <v>0</v>
      </c>
      <c r="AK831" s="376">
        <v>0</v>
      </c>
      <c r="AL831" s="381" t="s">
        <v>2183</v>
      </c>
    </row>
    <row r="832" spans="2:38">
      <c r="B832" s="374" t="s">
        <v>4356</v>
      </c>
      <c r="C832" s="375" t="s">
        <v>4357</v>
      </c>
      <c r="D832" s="375" t="s">
        <v>2800</v>
      </c>
      <c r="E832" s="375" t="s">
        <v>2194</v>
      </c>
      <c r="F832" s="375" t="s">
        <v>2197</v>
      </c>
      <c r="G832" s="375" t="s">
        <v>391</v>
      </c>
      <c r="H832" s="375" t="s">
        <v>4361</v>
      </c>
      <c r="I832" s="375" t="s">
        <v>3330</v>
      </c>
      <c r="J832" s="375" t="s">
        <v>4362</v>
      </c>
      <c r="K832" s="375" t="s">
        <v>4363</v>
      </c>
      <c r="L832" s="375" t="s">
        <v>3332</v>
      </c>
      <c r="M832" s="376">
        <v>125324.7156</v>
      </c>
      <c r="N832" s="376">
        <v>0</v>
      </c>
      <c r="O832" s="376">
        <v>0</v>
      </c>
      <c r="P832" s="376">
        <v>125324.7156</v>
      </c>
      <c r="Q832" s="376">
        <v>0</v>
      </c>
      <c r="R832" s="376">
        <v>0</v>
      </c>
      <c r="S832" s="376">
        <v>0</v>
      </c>
      <c r="T832" s="376">
        <v>0</v>
      </c>
      <c r="U832" s="376">
        <v>0</v>
      </c>
      <c r="V832" s="376">
        <v>0</v>
      </c>
      <c r="W832" s="376">
        <v>0</v>
      </c>
      <c r="X832" s="376">
        <v>0</v>
      </c>
      <c r="Y832" s="376">
        <v>125324.7156</v>
      </c>
      <c r="Z832" s="376">
        <v>123274.0989</v>
      </c>
      <c r="AA832" s="377">
        <v>1</v>
      </c>
      <c r="AB832" s="376">
        <v>0</v>
      </c>
      <c r="AC832" s="376">
        <v>0</v>
      </c>
      <c r="AD832" s="376">
        <v>125798.9094</v>
      </c>
      <c r="AE832" s="376">
        <v>0</v>
      </c>
      <c r="AF832" s="376">
        <v>0</v>
      </c>
      <c r="AG832" s="376">
        <v>0</v>
      </c>
      <c r="AH832" s="376"/>
      <c r="AI832" s="376">
        <v>0</v>
      </c>
      <c r="AJ832" s="376">
        <v>0</v>
      </c>
      <c r="AK832" s="376">
        <v>0</v>
      </c>
      <c r="AL832" s="381" t="s">
        <v>2198</v>
      </c>
    </row>
    <row r="833" spans="2:38">
      <c r="B833" s="374" t="s">
        <v>4356</v>
      </c>
      <c r="C833" s="375" t="s">
        <v>4366</v>
      </c>
      <c r="D833" s="375" t="s">
        <v>3010</v>
      </c>
      <c r="E833" s="375" t="s">
        <v>2445</v>
      </c>
      <c r="F833" s="375" t="s">
        <v>2470</v>
      </c>
      <c r="G833" s="375" t="s">
        <v>1833</v>
      </c>
      <c r="H833" s="375" t="s">
        <v>3338</v>
      </c>
      <c r="I833" s="375" t="s">
        <v>3330</v>
      </c>
      <c r="J833" s="375" t="s">
        <v>4362</v>
      </c>
      <c r="K833" s="375" t="s">
        <v>4363</v>
      </c>
      <c r="L833" s="375" t="s">
        <v>3332</v>
      </c>
      <c r="M833" s="376">
        <v>93140.488496000005</v>
      </c>
      <c r="N833" s="376">
        <v>93140.488496000005</v>
      </c>
      <c r="O833" s="376">
        <v>0</v>
      </c>
      <c r="P833" s="376"/>
      <c r="Q833" s="376">
        <v>0</v>
      </c>
      <c r="R833" s="376">
        <v>0</v>
      </c>
      <c r="S833" s="376">
        <v>0</v>
      </c>
      <c r="T833" s="376">
        <v>14902.576208</v>
      </c>
      <c r="U833" s="376">
        <v>0</v>
      </c>
      <c r="V833" s="376">
        <v>0</v>
      </c>
      <c r="W833" s="376">
        <v>0</v>
      </c>
      <c r="X833" s="376">
        <v>0</v>
      </c>
      <c r="Y833" s="376">
        <v>108043.064704</v>
      </c>
      <c r="Z833" s="376">
        <v>110291.00870400001</v>
      </c>
      <c r="AA833" s="377">
        <v>1</v>
      </c>
      <c r="AB833" s="376">
        <v>95078.369495999999</v>
      </c>
      <c r="AC833" s="376">
        <v>0</v>
      </c>
      <c r="AD833" s="376"/>
      <c r="AE833" s="376">
        <v>0</v>
      </c>
      <c r="AF833" s="376">
        <v>0</v>
      </c>
      <c r="AG833" s="376">
        <v>0</v>
      </c>
      <c r="AH833" s="376">
        <v>15212.639208000001</v>
      </c>
      <c r="AI833" s="376">
        <v>0</v>
      </c>
      <c r="AJ833" s="376">
        <v>0</v>
      </c>
      <c r="AK833" s="376">
        <v>0</v>
      </c>
      <c r="AL833" s="381" t="s">
        <v>2471</v>
      </c>
    </row>
    <row r="834" spans="2:38">
      <c r="B834" s="374" t="s">
        <v>4356</v>
      </c>
      <c r="C834" s="375" t="s">
        <v>4366</v>
      </c>
      <c r="D834" s="375" t="s">
        <v>3010</v>
      </c>
      <c r="E834" s="375" t="s">
        <v>2445</v>
      </c>
      <c r="F834" s="375" t="s">
        <v>2468</v>
      </c>
      <c r="G834" s="375" t="s">
        <v>1833</v>
      </c>
      <c r="H834" s="375" t="s">
        <v>3338</v>
      </c>
      <c r="I834" s="375" t="s">
        <v>3330</v>
      </c>
      <c r="J834" s="375" t="s">
        <v>4362</v>
      </c>
      <c r="K834" s="375" t="s">
        <v>4363</v>
      </c>
      <c r="L834" s="375" t="s">
        <v>3332</v>
      </c>
      <c r="M834" s="376">
        <v>13492.514203999999</v>
      </c>
      <c r="N834" s="376">
        <v>13492.514203999999</v>
      </c>
      <c r="O834" s="376">
        <v>0</v>
      </c>
      <c r="P834" s="376"/>
      <c r="Q834" s="376">
        <v>0</v>
      </c>
      <c r="R834" s="376">
        <v>0</v>
      </c>
      <c r="S834" s="376">
        <v>0</v>
      </c>
      <c r="T834" s="376">
        <v>2158.7042240000001</v>
      </c>
      <c r="U834" s="376">
        <v>0</v>
      </c>
      <c r="V834" s="376">
        <v>0</v>
      </c>
      <c r="W834" s="376">
        <v>0</v>
      </c>
      <c r="X834" s="376">
        <v>0</v>
      </c>
      <c r="Y834" s="376">
        <v>15651.218428</v>
      </c>
      <c r="Z834" s="376">
        <v>14502.635418</v>
      </c>
      <c r="AA834" s="377">
        <v>0.90772764646767801</v>
      </c>
      <c r="AB834" s="376">
        <v>12502.350233815187</v>
      </c>
      <c r="AC834" s="376">
        <v>0</v>
      </c>
      <c r="AD834" s="376"/>
      <c r="AE834" s="376">
        <v>0</v>
      </c>
      <c r="AF834" s="376">
        <v>0</v>
      </c>
      <c r="AG834" s="376">
        <v>0</v>
      </c>
      <c r="AH834" s="376">
        <v>2000.2851841848001</v>
      </c>
      <c r="AI834" s="376">
        <v>0</v>
      </c>
      <c r="AJ834" s="376">
        <v>0</v>
      </c>
      <c r="AK834" s="376">
        <v>0</v>
      </c>
      <c r="AL834" s="381" t="s">
        <v>2469</v>
      </c>
    </row>
    <row r="835" spans="2:38">
      <c r="B835" s="374" t="s">
        <v>4356</v>
      </c>
      <c r="C835" s="375" t="s">
        <v>4366</v>
      </c>
      <c r="D835" s="375" t="s">
        <v>3010</v>
      </c>
      <c r="E835" s="375" t="s">
        <v>2445</v>
      </c>
      <c r="F835" s="375" t="s">
        <v>2468</v>
      </c>
      <c r="G835" s="375" t="s">
        <v>1833</v>
      </c>
      <c r="H835" s="375" t="s">
        <v>3338</v>
      </c>
      <c r="I835" s="375" t="s">
        <v>3330</v>
      </c>
      <c r="J835" s="375" t="s">
        <v>4362</v>
      </c>
      <c r="K835" s="375" t="s">
        <v>4363</v>
      </c>
      <c r="L835" s="375" t="s">
        <v>3332</v>
      </c>
      <c r="M835" s="376">
        <v>13492.514203999999</v>
      </c>
      <c r="N835" s="376">
        <v>13492.514203999999</v>
      </c>
      <c r="O835" s="376">
        <v>0</v>
      </c>
      <c r="P835" s="376"/>
      <c r="Q835" s="376">
        <v>0</v>
      </c>
      <c r="R835" s="376">
        <v>0</v>
      </c>
      <c r="S835" s="376">
        <v>0</v>
      </c>
      <c r="T835" s="376">
        <v>2158.7042240000001</v>
      </c>
      <c r="U835" s="376">
        <v>0</v>
      </c>
      <c r="V835" s="376">
        <v>0</v>
      </c>
      <c r="W835" s="376">
        <v>0</v>
      </c>
      <c r="X835" s="376">
        <v>0</v>
      </c>
      <c r="Y835" s="376">
        <v>15651.218428</v>
      </c>
      <c r="Z835" s="376">
        <v>1474.22226</v>
      </c>
      <c r="AA835" s="377">
        <v>9.2272353532321397E-2</v>
      </c>
      <c r="AB835" s="376">
        <v>1270.8892201848055</v>
      </c>
      <c r="AC835" s="376">
        <v>0</v>
      </c>
      <c r="AD835" s="376"/>
      <c r="AE835" s="376">
        <v>0</v>
      </c>
      <c r="AF835" s="376">
        <v>0</v>
      </c>
      <c r="AG835" s="376">
        <v>0</v>
      </c>
      <c r="AH835" s="376">
        <v>203.33303981519401</v>
      </c>
      <c r="AI835" s="376">
        <v>0</v>
      </c>
      <c r="AJ835" s="376">
        <v>0</v>
      </c>
      <c r="AK835" s="376">
        <v>0</v>
      </c>
      <c r="AL835" s="381" t="s">
        <v>2469</v>
      </c>
    </row>
    <row r="836" spans="2:38">
      <c r="B836" s="374" t="s">
        <v>4356</v>
      </c>
      <c r="C836" s="375" t="s">
        <v>4357</v>
      </c>
      <c r="D836" s="375" t="s">
        <v>2828</v>
      </c>
      <c r="E836" s="375" t="s">
        <v>4544</v>
      </c>
      <c r="F836" s="375" t="s">
        <v>5576</v>
      </c>
      <c r="G836" s="375" t="s">
        <v>1843</v>
      </c>
      <c r="H836" s="375" t="s">
        <v>3398</v>
      </c>
      <c r="I836" s="375" t="s">
        <v>3330</v>
      </c>
      <c r="J836" s="375" t="s">
        <v>4362</v>
      </c>
      <c r="K836" s="375" t="s">
        <v>4363</v>
      </c>
      <c r="L836" s="375" t="s">
        <v>3332</v>
      </c>
      <c r="M836" s="376">
        <v>69268.161049999995</v>
      </c>
      <c r="N836" s="376">
        <v>0</v>
      </c>
      <c r="O836" s="376">
        <v>0</v>
      </c>
      <c r="P836" s="376">
        <v>69268.161049999995</v>
      </c>
      <c r="Q836" s="376">
        <v>0</v>
      </c>
      <c r="R836" s="376">
        <v>0</v>
      </c>
      <c r="S836" s="376">
        <v>0</v>
      </c>
      <c r="T836" s="376">
        <v>0</v>
      </c>
      <c r="U836" s="376">
        <v>0</v>
      </c>
      <c r="V836" s="376">
        <v>0</v>
      </c>
      <c r="W836" s="376">
        <v>0</v>
      </c>
      <c r="X836" s="376">
        <v>0</v>
      </c>
      <c r="Y836" s="376">
        <v>69268.161049999995</v>
      </c>
      <c r="Z836" s="376">
        <v>68167.546690000003</v>
      </c>
      <c r="AA836" s="377">
        <v>1</v>
      </c>
      <c r="AB836" s="376">
        <v>0</v>
      </c>
      <c r="AC836" s="376">
        <v>0</v>
      </c>
      <c r="AD836" s="376">
        <v>69473.774000000005</v>
      </c>
      <c r="AE836" s="376">
        <v>0</v>
      </c>
      <c r="AF836" s="376">
        <v>0</v>
      </c>
      <c r="AG836" s="376">
        <v>0</v>
      </c>
      <c r="AH836" s="376"/>
      <c r="AI836" s="376">
        <v>0</v>
      </c>
      <c r="AJ836" s="376">
        <v>0</v>
      </c>
      <c r="AK836" s="376">
        <v>0</v>
      </c>
      <c r="AL836" s="381" t="s">
        <v>5577</v>
      </c>
    </row>
    <row r="837" spans="2:38">
      <c r="B837" s="374" t="s">
        <v>4356</v>
      </c>
      <c r="C837" s="375" t="s">
        <v>4357</v>
      </c>
      <c r="D837" s="375" t="s">
        <v>2828</v>
      </c>
      <c r="E837" s="375" t="s">
        <v>1815</v>
      </c>
      <c r="F837" s="375" t="s">
        <v>1841</v>
      </c>
      <c r="G837" s="375" t="s">
        <v>1838</v>
      </c>
      <c r="H837" s="375" t="s">
        <v>3393</v>
      </c>
      <c r="I837" s="375" t="s">
        <v>3330</v>
      </c>
      <c r="J837" s="375" t="s">
        <v>4362</v>
      </c>
      <c r="K837" s="375" t="s">
        <v>4363</v>
      </c>
      <c r="L837" s="375" t="s">
        <v>3332</v>
      </c>
      <c r="M837" s="376">
        <v>95595.653999999995</v>
      </c>
      <c r="N837" s="376">
        <v>0</v>
      </c>
      <c r="O837" s="376">
        <v>0</v>
      </c>
      <c r="P837" s="376">
        <v>95595.653999999995</v>
      </c>
      <c r="Q837" s="376">
        <v>0</v>
      </c>
      <c r="R837" s="376">
        <v>0</v>
      </c>
      <c r="S837" s="376">
        <v>0</v>
      </c>
      <c r="T837" s="376">
        <v>0</v>
      </c>
      <c r="U837" s="376">
        <v>0</v>
      </c>
      <c r="V837" s="376">
        <v>0</v>
      </c>
      <c r="W837" s="376">
        <v>0</v>
      </c>
      <c r="X837" s="376">
        <v>0</v>
      </c>
      <c r="Y837" s="376">
        <v>95595.653999999995</v>
      </c>
      <c r="Z837" s="376">
        <v>94198.566000000006</v>
      </c>
      <c r="AA837" s="377">
        <v>1</v>
      </c>
      <c r="AB837" s="376">
        <v>0</v>
      </c>
      <c r="AC837" s="376">
        <v>0</v>
      </c>
      <c r="AD837" s="376">
        <v>96003.6</v>
      </c>
      <c r="AE837" s="376">
        <v>0</v>
      </c>
      <c r="AF837" s="376">
        <v>0</v>
      </c>
      <c r="AG837" s="376">
        <v>0</v>
      </c>
      <c r="AH837" s="376"/>
      <c r="AI837" s="376">
        <v>0</v>
      </c>
      <c r="AJ837" s="376">
        <v>0</v>
      </c>
      <c r="AK837" s="376">
        <v>0</v>
      </c>
      <c r="AL837" s="381" t="s">
        <v>1842</v>
      </c>
    </row>
    <row r="838" spans="2:38">
      <c r="B838" s="374" t="s">
        <v>4356</v>
      </c>
      <c r="C838" s="375" t="s">
        <v>4357</v>
      </c>
      <c r="D838" s="375" t="s">
        <v>2828</v>
      </c>
      <c r="E838" s="375" t="s">
        <v>2673</v>
      </c>
      <c r="F838" s="375" t="s">
        <v>2674</v>
      </c>
      <c r="G838" s="375" t="s">
        <v>429</v>
      </c>
      <c r="H838" s="375" t="s">
        <v>3380</v>
      </c>
      <c r="I838" s="375" t="s">
        <v>3330</v>
      </c>
      <c r="J838" s="375" t="s">
        <v>4362</v>
      </c>
      <c r="K838" s="375" t="s">
        <v>4363</v>
      </c>
      <c r="L838" s="375" t="s">
        <v>3332</v>
      </c>
      <c r="M838" s="376">
        <v>59591.902499999997</v>
      </c>
      <c r="N838" s="376">
        <v>0</v>
      </c>
      <c r="O838" s="376">
        <v>0</v>
      </c>
      <c r="P838" s="376">
        <v>59591.902499999997</v>
      </c>
      <c r="Q838" s="376">
        <v>0</v>
      </c>
      <c r="R838" s="376">
        <v>0</v>
      </c>
      <c r="S838" s="376">
        <v>0</v>
      </c>
      <c r="T838" s="376">
        <v>0</v>
      </c>
      <c r="U838" s="376">
        <v>0</v>
      </c>
      <c r="V838" s="376">
        <v>0</v>
      </c>
      <c r="W838" s="376">
        <v>0</v>
      </c>
      <c r="X838" s="376">
        <v>0</v>
      </c>
      <c r="Y838" s="376">
        <v>59591.902499999997</v>
      </c>
      <c r="Z838" s="376">
        <v>59638.702499999999</v>
      </c>
      <c r="AA838" s="377">
        <v>1</v>
      </c>
      <c r="AB838" s="376">
        <v>0</v>
      </c>
      <c r="AC838" s="376">
        <v>0</v>
      </c>
      <c r="AD838" s="376">
        <v>60781.5</v>
      </c>
      <c r="AE838" s="376">
        <v>0</v>
      </c>
      <c r="AF838" s="376">
        <v>0</v>
      </c>
      <c r="AG838" s="376">
        <v>0</v>
      </c>
      <c r="AH838" s="376"/>
      <c r="AI838" s="376">
        <v>0</v>
      </c>
      <c r="AJ838" s="376">
        <v>0</v>
      </c>
      <c r="AK838" s="376">
        <v>0</v>
      </c>
      <c r="AL838" s="381" t="s">
        <v>2675</v>
      </c>
    </row>
    <row r="839" spans="2:38">
      <c r="B839" s="374" t="s">
        <v>4356</v>
      </c>
      <c r="C839" s="375" t="s">
        <v>4357</v>
      </c>
      <c r="D839" s="375" t="s">
        <v>2828</v>
      </c>
      <c r="E839" s="375" t="s">
        <v>4465</v>
      </c>
      <c r="F839" s="375" t="s">
        <v>5578</v>
      </c>
      <c r="G839" s="375" t="s">
        <v>1843</v>
      </c>
      <c r="H839" s="375" t="s">
        <v>3398</v>
      </c>
      <c r="I839" s="375" t="s">
        <v>3330</v>
      </c>
      <c r="J839" s="375" t="s">
        <v>4362</v>
      </c>
      <c r="K839" s="375" t="s">
        <v>4363</v>
      </c>
      <c r="L839" s="375" t="s">
        <v>3332</v>
      </c>
      <c r="M839" s="376">
        <v>64039.44</v>
      </c>
      <c r="N839" s="376">
        <v>0</v>
      </c>
      <c r="O839" s="376">
        <v>0</v>
      </c>
      <c r="P839" s="376">
        <v>64039.44</v>
      </c>
      <c r="Q839" s="376">
        <v>0</v>
      </c>
      <c r="R839" s="376">
        <v>0</v>
      </c>
      <c r="S839" s="376">
        <v>0</v>
      </c>
      <c r="T839" s="376">
        <v>0</v>
      </c>
      <c r="U839" s="376">
        <v>0</v>
      </c>
      <c r="V839" s="376">
        <v>0</v>
      </c>
      <c r="W839" s="376">
        <v>0</v>
      </c>
      <c r="X839" s="376">
        <v>0</v>
      </c>
      <c r="Y839" s="376">
        <v>64039.44</v>
      </c>
      <c r="Z839" s="376">
        <v>66469.118000000002</v>
      </c>
      <c r="AA839" s="377">
        <v>1</v>
      </c>
      <c r="AB839" s="376">
        <v>0</v>
      </c>
      <c r="AC839" s="376">
        <v>0</v>
      </c>
      <c r="AD839" s="376">
        <v>67742.8</v>
      </c>
      <c r="AE839" s="376">
        <v>0</v>
      </c>
      <c r="AF839" s="376">
        <v>0</v>
      </c>
      <c r="AG839" s="376">
        <v>0</v>
      </c>
      <c r="AH839" s="376"/>
      <c r="AI839" s="376">
        <v>0</v>
      </c>
      <c r="AJ839" s="376">
        <v>0</v>
      </c>
      <c r="AK839" s="376">
        <v>0</v>
      </c>
      <c r="AL839" s="381" t="s">
        <v>5579</v>
      </c>
    </row>
    <row r="840" spans="2:38">
      <c r="B840" s="374" t="s">
        <v>4356</v>
      </c>
      <c r="C840" s="375" t="s">
        <v>4357</v>
      </c>
      <c r="D840" s="375" t="s">
        <v>2828</v>
      </c>
      <c r="E840" s="375" t="s">
        <v>4465</v>
      </c>
      <c r="F840" s="375" t="s">
        <v>5580</v>
      </c>
      <c r="G840" s="375" t="s">
        <v>1843</v>
      </c>
      <c r="H840" s="375" t="s">
        <v>3398</v>
      </c>
      <c r="I840" s="375" t="s">
        <v>3330</v>
      </c>
      <c r="J840" s="375" t="s">
        <v>4362</v>
      </c>
      <c r="K840" s="375" t="s">
        <v>4363</v>
      </c>
      <c r="L840" s="375" t="s">
        <v>3332</v>
      </c>
      <c r="M840" s="376">
        <v>60896.4</v>
      </c>
      <c r="N840" s="376">
        <v>0</v>
      </c>
      <c r="O840" s="376">
        <v>0</v>
      </c>
      <c r="P840" s="376">
        <v>60896.4</v>
      </c>
      <c r="Q840" s="376">
        <v>0</v>
      </c>
      <c r="R840" s="376">
        <v>0</v>
      </c>
      <c r="S840" s="376">
        <v>0</v>
      </c>
      <c r="T840" s="376">
        <v>0</v>
      </c>
      <c r="U840" s="376">
        <v>0</v>
      </c>
      <c r="V840" s="376">
        <v>0</v>
      </c>
      <c r="W840" s="376">
        <v>0</v>
      </c>
      <c r="X840" s="376">
        <v>0</v>
      </c>
      <c r="Y840" s="376">
        <v>60896.4</v>
      </c>
      <c r="Z840" s="376">
        <v>63206.83</v>
      </c>
      <c r="AA840" s="377">
        <v>1</v>
      </c>
      <c r="AB840" s="376">
        <v>0</v>
      </c>
      <c r="AC840" s="376">
        <v>0</v>
      </c>
      <c r="AD840" s="376">
        <v>64418</v>
      </c>
      <c r="AE840" s="376">
        <v>0</v>
      </c>
      <c r="AF840" s="376">
        <v>0</v>
      </c>
      <c r="AG840" s="376">
        <v>0</v>
      </c>
      <c r="AH840" s="376"/>
      <c r="AI840" s="376">
        <v>0</v>
      </c>
      <c r="AJ840" s="376">
        <v>0</v>
      </c>
      <c r="AK840" s="376">
        <v>0</v>
      </c>
      <c r="AL840" s="381" t="s">
        <v>5581</v>
      </c>
    </row>
    <row r="841" spans="2:38">
      <c r="B841" s="374" t="s">
        <v>4356</v>
      </c>
      <c r="C841" s="375" t="s">
        <v>4357</v>
      </c>
      <c r="D841" s="375" t="s">
        <v>2828</v>
      </c>
      <c r="E841" s="375" t="s">
        <v>2700</v>
      </c>
      <c r="F841" s="375" t="s">
        <v>2717</v>
      </c>
      <c r="G841" s="375" t="s">
        <v>429</v>
      </c>
      <c r="H841" s="375" t="s">
        <v>3380</v>
      </c>
      <c r="I841" s="375" t="s">
        <v>3330</v>
      </c>
      <c r="J841" s="375" t="s">
        <v>4362</v>
      </c>
      <c r="K841" s="375" t="s">
        <v>4363</v>
      </c>
      <c r="L841" s="375" t="s">
        <v>3332</v>
      </c>
      <c r="M841" s="376">
        <v>31214.157500000001</v>
      </c>
      <c r="N841" s="376">
        <v>0</v>
      </c>
      <c r="O841" s="376">
        <v>0</v>
      </c>
      <c r="P841" s="376">
        <v>31214.157500000001</v>
      </c>
      <c r="Q841" s="376">
        <v>0</v>
      </c>
      <c r="R841" s="376">
        <v>0</v>
      </c>
      <c r="S841" s="376">
        <v>0</v>
      </c>
      <c r="T841" s="376">
        <v>0</v>
      </c>
      <c r="U841" s="376">
        <v>0</v>
      </c>
      <c r="V841" s="376">
        <v>0</v>
      </c>
      <c r="W841" s="376">
        <v>0</v>
      </c>
      <c r="X841" s="376">
        <v>0</v>
      </c>
      <c r="Y841" s="376">
        <v>31214.157500000001</v>
      </c>
      <c r="Z841" s="376">
        <v>31093.682499999999</v>
      </c>
      <c r="AA841" s="377">
        <v>1</v>
      </c>
      <c r="AB841" s="376">
        <v>0</v>
      </c>
      <c r="AC841" s="376">
        <v>0</v>
      </c>
      <c r="AD841" s="376">
        <v>31689.5</v>
      </c>
      <c r="AE841" s="376">
        <v>0</v>
      </c>
      <c r="AF841" s="376">
        <v>0</v>
      </c>
      <c r="AG841" s="376">
        <v>0</v>
      </c>
      <c r="AH841" s="376"/>
      <c r="AI841" s="376">
        <v>0</v>
      </c>
      <c r="AJ841" s="376">
        <v>0</v>
      </c>
      <c r="AK841" s="376">
        <v>0</v>
      </c>
      <c r="AL841" s="381" t="s">
        <v>2718</v>
      </c>
    </row>
    <row r="842" spans="2:38">
      <c r="B842" s="374" t="s">
        <v>4356</v>
      </c>
      <c r="C842" s="375" t="s">
        <v>4357</v>
      </c>
      <c r="D842" s="375" t="s">
        <v>2828</v>
      </c>
      <c r="E842" s="375" t="s">
        <v>4465</v>
      </c>
      <c r="F842" s="375" t="s">
        <v>5582</v>
      </c>
      <c r="G842" s="375" t="s">
        <v>1843</v>
      </c>
      <c r="H842" s="375" t="s">
        <v>3398</v>
      </c>
      <c r="I842" s="375" t="s">
        <v>3330</v>
      </c>
      <c r="J842" s="375" t="s">
        <v>4362</v>
      </c>
      <c r="K842" s="375" t="s">
        <v>4363</v>
      </c>
      <c r="L842" s="375" t="s">
        <v>3332</v>
      </c>
      <c r="M842" s="376">
        <v>63253.68</v>
      </c>
      <c r="N842" s="376">
        <v>0</v>
      </c>
      <c r="O842" s="376">
        <v>0</v>
      </c>
      <c r="P842" s="376">
        <v>63253.68</v>
      </c>
      <c r="Q842" s="376">
        <v>0</v>
      </c>
      <c r="R842" s="376">
        <v>0</v>
      </c>
      <c r="S842" s="376">
        <v>0</v>
      </c>
      <c r="T842" s="376">
        <v>0</v>
      </c>
      <c r="U842" s="376">
        <v>0</v>
      </c>
      <c r="V842" s="376">
        <v>0</v>
      </c>
      <c r="W842" s="376">
        <v>0</v>
      </c>
      <c r="X842" s="376">
        <v>0</v>
      </c>
      <c r="Y842" s="376">
        <v>63253.68</v>
      </c>
      <c r="Z842" s="376">
        <v>65653.546000000002</v>
      </c>
      <c r="AA842" s="377">
        <v>1</v>
      </c>
      <c r="AB842" s="376">
        <v>0</v>
      </c>
      <c r="AC842" s="376">
        <v>0</v>
      </c>
      <c r="AD842" s="376">
        <v>66911.600000000006</v>
      </c>
      <c r="AE842" s="376">
        <v>0</v>
      </c>
      <c r="AF842" s="376">
        <v>0</v>
      </c>
      <c r="AG842" s="376">
        <v>0</v>
      </c>
      <c r="AH842" s="376"/>
      <c r="AI842" s="376">
        <v>0</v>
      </c>
      <c r="AJ842" s="376">
        <v>0</v>
      </c>
      <c r="AK842" s="376">
        <v>0</v>
      </c>
      <c r="AL842" s="381" t="s">
        <v>5583</v>
      </c>
    </row>
    <row r="843" spans="2:38">
      <c r="B843" s="374" t="s">
        <v>4356</v>
      </c>
      <c r="C843" s="375" t="s">
        <v>4357</v>
      </c>
      <c r="D843" s="375" t="s">
        <v>2828</v>
      </c>
      <c r="E843" s="375" t="s">
        <v>4465</v>
      </c>
      <c r="F843" s="375" t="s">
        <v>5584</v>
      </c>
      <c r="G843" s="375" t="s">
        <v>1843</v>
      </c>
      <c r="H843" s="375" t="s">
        <v>3398</v>
      </c>
      <c r="I843" s="375" t="s">
        <v>3330</v>
      </c>
      <c r="J843" s="375" t="s">
        <v>4362</v>
      </c>
      <c r="K843" s="375" t="s">
        <v>4363</v>
      </c>
      <c r="L843" s="375" t="s">
        <v>3332</v>
      </c>
      <c r="M843" s="376">
        <v>60896.4</v>
      </c>
      <c r="N843" s="376">
        <v>0</v>
      </c>
      <c r="O843" s="376">
        <v>0</v>
      </c>
      <c r="P843" s="376">
        <v>60896.4</v>
      </c>
      <c r="Q843" s="376">
        <v>0</v>
      </c>
      <c r="R843" s="376">
        <v>0</v>
      </c>
      <c r="S843" s="376">
        <v>0</v>
      </c>
      <c r="T843" s="376">
        <v>0</v>
      </c>
      <c r="U843" s="376">
        <v>0</v>
      </c>
      <c r="V843" s="376">
        <v>0</v>
      </c>
      <c r="W843" s="376">
        <v>0</v>
      </c>
      <c r="X843" s="376">
        <v>0</v>
      </c>
      <c r="Y843" s="376">
        <v>60896.4</v>
      </c>
      <c r="Z843" s="376">
        <v>63206.83</v>
      </c>
      <c r="AA843" s="377">
        <v>1</v>
      </c>
      <c r="AB843" s="376">
        <v>0</v>
      </c>
      <c r="AC843" s="376">
        <v>0</v>
      </c>
      <c r="AD843" s="376">
        <v>64418</v>
      </c>
      <c r="AE843" s="376">
        <v>0</v>
      </c>
      <c r="AF843" s="376">
        <v>0</v>
      </c>
      <c r="AG843" s="376">
        <v>0</v>
      </c>
      <c r="AH843" s="376"/>
      <c r="AI843" s="376">
        <v>0</v>
      </c>
      <c r="AJ843" s="376">
        <v>0</v>
      </c>
      <c r="AK843" s="376">
        <v>0</v>
      </c>
      <c r="AL843" s="381" t="s">
        <v>5585</v>
      </c>
    </row>
    <row r="844" spans="2:38">
      <c r="B844" s="374" t="s">
        <v>4356</v>
      </c>
      <c r="C844" s="375" t="s">
        <v>4357</v>
      </c>
      <c r="D844" s="375" t="s">
        <v>2828</v>
      </c>
      <c r="E844" s="375" t="s">
        <v>4412</v>
      </c>
      <c r="F844" s="375" t="s">
        <v>5586</v>
      </c>
      <c r="G844" s="375" t="s">
        <v>1843</v>
      </c>
      <c r="H844" s="375" t="s">
        <v>3398</v>
      </c>
      <c r="I844" s="375" t="s">
        <v>3330</v>
      </c>
      <c r="J844" s="375" t="s">
        <v>4362</v>
      </c>
      <c r="K844" s="375" t="s">
        <v>4363</v>
      </c>
      <c r="L844" s="375" t="s">
        <v>3332</v>
      </c>
      <c r="M844" s="376">
        <v>102419.7999</v>
      </c>
      <c r="N844" s="376">
        <v>0</v>
      </c>
      <c r="O844" s="376">
        <v>0</v>
      </c>
      <c r="P844" s="376">
        <v>102419.7999</v>
      </c>
      <c r="Q844" s="376">
        <v>0</v>
      </c>
      <c r="R844" s="376">
        <v>0</v>
      </c>
      <c r="S844" s="376">
        <v>0</v>
      </c>
      <c r="T844" s="376">
        <v>0</v>
      </c>
      <c r="U844" s="376">
        <v>0</v>
      </c>
      <c r="V844" s="376">
        <v>0</v>
      </c>
      <c r="W844" s="376">
        <v>0</v>
      </c>
      <c r="X844" s="376">
        <v>0</v>
      </c>
      <c r="Y844" s="376">
        <v>102419.7999</v>
      </c>
      <c r="Z844" s="376">
        <v>102823.2399</v>
      </c>
      <c r="AA844" s="377">
        <v>1</v>
      </c>
      <c r="AB844" s="376">
        <v>0</v>
      </c>
      <c r="AC844" s="376">
        <v>0</v>
      </c>
      <c r="AD844" s="376">
        <v>104793.54</v>
      </c>
      <c r="AE844" s="376">
        <v>0</v>
      </c>
      <c r="AF844" s="376">
        <v>0</v>
      </c>
      <c r="AG844" s="376">
        <v>0</v>
      </c>
      <c r="AH844" s="376"/>
      <c r="AI844" s="376">
        <v>0</v>
      </c>
      <c r="AJ844" s="376">
        <v>0</v>
      </c>
      <c r="AK844" s="376">
        <v>0</v>
      </c>
      <c r="AL844" s="381" t="s">
        <v>5587</v>
      </c>
    </row>
    <row r="845" spans="2:38">
      <c r="B845" s="374" t="s">
        <v>4356</v>
      </c>
      <c r="C845" s="375" t="s">
        <v>4357</v>
      </c>
      <c r="D845" s="375" t="s">
        <v>2828</v>
      </c>
      <c r="E845" s="375" t="s">
        <v>4465</v>
      </c>
      <c r="F845" s="375" t="s">
        <v>5588</v>
      </c>
      <c r="G845" s="375" t="s">
        <v>1843</v>
      </c>
      <c r="H845" s="375" t="s">
        <v>3398</v>
      </c>
      <c r="I845" s="375" t="s">
        <v>3330</v>
      </c>
      <c r="J845" s="375" t="s">
        <v>4362</v>
      </c>
      <c r="K845" s="375" t="s">
        <v>4363</v>
      </c>
      <c r="L845" s="375" t="s">
        <v>3332</v>
      </c>
      <c r="M845" s="376">
        <v>64039.44</v>
      </c>
      <c r="N845" s="376">
        <v>0</v>
      </c>
      <c r="O845" s="376">
        <v>0</v>
      </c>
      <c r="P845" s="376">
        <v>64039.44</v>
      </c>
      <c r="Q845" s="376">
        <v>0</v>
      </c>
      <c r="R845" s="376">
        <v>0</v>
      </c>
      <c r="S845" s="376">
        <v>0</v>
      </c>
      <c r="T845" s="376">
        <v>0</v>
      </c>
      <c r="U845" s="376">
        <v>0</v>
      </c>
      <c r="V845" s="376">
        <v>0</v>
      </c>
      <c r="W845" s="376">
        <v>0</v>
      </c>
      <c r="X845" s="376">
        <v>0</v>
      </c>
      <c r="Y845" s="376">
        <v>64039.44</v>
      </c>
      <c r="Z845" s="376">
        <v>66469.118000000002</v>
      </c>
      <c r="AA845" s="377">
        <v>1</v>
      </c>
      <c r="AB845" s="376">
        <v>0</v>
      </c>
      <c r="AC845" s="376">
        <v>0</v>
      </c>
      <c r="AD845" s="376">
        <v>67742.8</v>
      </c>
      <c r="AE845" s="376">
        <v>0</v>
      </c>
      <c r="AF845" s="376">
        <v>0</v>
      </c>
      <c r="AG845" s="376">
        <v>0</v>
      </c>
      <c r="AH845" s="376"/>
      <c r="AI845" s="376">
        <v>0</v>
      </c>
      <c r="AJ845" s="376">
        <v>0</v>
      </c>
      <c r="AK845" s="376">
        <v>0</v>
      </c>
      <c r="AL845" s="381" t="s">
        <v>5589</v>
      </c>
    </row>
    <row r="846" spans="2:38">
      <c r="B846" s="374" t="s">
        <v>4356</v>
      </c>
      <c r="C846" s="375" t="s">
        <v>4357</v>
      </c>
      <c r="D846" s="375" t="s">
        <v>2828</v>
      </c>
      <c r="E846" s="375" t="s">
        <v>1815</v>
      </c>
      <c r="F846" s="375" t="s">
        <v>1839</v>
      </c>
      <c r="G846" s="375" t="s">
        <v>1838</v>
      </c>
      <c r="H846" s="375" t="s">
        <v>3393</v>
      </c>
      <c r="I846" s="375" t="s">
        <v>3330</v>
      </c>
      <c r="J846" s="375" t="s">
        <v>4362</v>
      </c>
      <c r="K846" s="375" t="s">
        <v>4363</v>
      </c>
      <c r="L846" s="375" t="s">
        <v>3332</v>
      </c>
      <c r="M846" s="376">
        <v>70351.78</v>
      </c>
      <c r="N846" s="376">
        <v>0</v>
      </c>
      <c r="O846" s="376">
        <v>0</v>
      </c>
      <c r="P846" s="376">
        <v>70351.78</v>
      </c>
      <c r="Q846" s="376">
        <v>0</v>
      </c>
      <c r="R846" s="376">
        <v>0</v>
      </c>
      <c r="S846" s="376">
        <v>0</v>
      </c>
      <c r="T846" s="376">
        <v>0</v>
      </c>
      <c r="U846" s="376">
        <v>0</v>
      </c>
      <c r="V846" s="376">
        <v>0</v>
      </c>
      <c r="W846" s="376">
        <v>0</v>
      </c>
      <c r="X846" s="376">
        <v>0</v>
      </c>
      <c r="Y846" s="376">
        <v>70351.78</v>
      </c>
      <c r="Z846" s="376">
        <v>69323.62</v>
      </c>
      <c r="AA846" s="377">
        <v>1</v>
      </c>
      <c r="AB846" s="376">
        <v>0</v>
      </c>
      <c r="AC846" s="376">
        <v>0</v>
      </c>
      <c r="AD846" s="376">
        <v>70652</v>
      </c>
      <c r="AE846" s="376">
        <v>0</v>
      </c>
      <c r="AF846" s="376">
        <v>0</v>
      </c>
      <c r="AG846" s="376">
        <v>0</v>
      </c>
      <c r="AH846" s="376"/>
      <c r="AI846" s="376">
        <v>0</v>
      </c>
      <c r="AJ846" s="376">
        <v>0</v>
      </c>
      <c r="AK846" s="376">
        <v>0</v>
      </c>
      <c r="AL846" s="381" t="s">
        <v>1840</v>
      </c>
    </row>
    <row r="847" spans="2:38">
      <c r="B847" s="374" t="s">
        <v>4396</v>
      </c>
      <c r="C847" s="375" t="s">
        <v>4627</v>
      </c>
      <c r="D847" s="375" t="s">
        <v>2828</v>
      </c>
      <c r="E847" s="375" t="s">
        <v>4399</v>
      </c>
      <c r="F847" s="375" t="s">
        <v>5590</v>
      </c>
      <c r="G847" s="375" t="s">
        <v>4401</v>
      </c>
      <c r="H847" s="375" t="s">
        <v>4401</v>
      </c>
      <c r="I847" s="375"/>
      <c r="J847" s="375"/>
      <c r="K847" s="375"/>
      <c r="L847" s="375"/>
      <c r="M847" s="376">
        <v>26428.77</v>
      </c>
      <c r="N847" s="376">
        <v>0</v>
      </c>
      <c r="O847" s="376">
        <v>0</v>
      </c>
      <c r="P847" s="376">
        <v>0</v>
      </c>
      <c r="Q847" s="376">
        <v>0</v>
      </c>
      <c r="R847" s="376">
        <v>0</v>
      </c>
      <c r="S847" s="376">
        <v>26428.77</v>
      </c>
      <c r="T847" s="376">
        <v>0</v>
      </c>
      <c r="U847" s="376">
        <v>0</v>
      </c>
      <c r="V847" s="376">
        <v>0</v>
      </c>
      <c r="W847" s="376">
        <v>0</v>
      </c>
      <c r="X847" s="376">
        <v>0</v>
      </c>
      <c r="Y847" s="376">
        <v>26428.77</v>
      </c>
      <c r="Z847" s="376">
        <v>26428.77</v>
      </c>
      <c r="AA847" s="377">
        <v>1</v>
      </c>
      <c r="AB847" s="376">
        <v>0</v>
      </c>
      <c r="AC847" s="376">
        <v>0</v>
      </c>
      <c r="AD847" s="376">
        <v>0</v>
      </c>
      <c r="AE847" s="376">
        <v>0</v>
      </c>
      <c r="AF847" s="376">
        <v>0</v>
      </c>
      <c r="AG847" s="376">
        <v>0</v>
      </c>
      <c r="AH847" s="376">
        <v>0</v>
      </c>
      <c r="AI847" s="376">
        <v>0</v>
      </c>
      <c r="AJ847" s="376">
        <v>0</v>
      </c>
      <c r="AK847" s="376">
        <v>0</v>
      </c>
      <c r="AL847" s="381"/>
    </row>
    <row r="848" spans="2:38">
      <c r="B848" s="374" t="s">
        <v>4356</v>
      </c>
      <c r="C848" s="375" t="s">
        <v>4357</v>
      </c>
      <c r="D848" s="375" t="s">
        <v>2828</v>
      </c>
      <c r="E848" s="375" t="s">
        <v>1815</v>
      </c>
      <c r="F848" s="375" t="s">
        <v>1911</v>
      </c>
      <c r="G848" s="375" t="s">
        <v>1910</v>
      </c>
      <c r="H848" s="375" t="s">
        <v>3447</v>
      </c>
      <c r="I848" s="375" t="s">
        <v>3330</v>
      </c>
      <c r="J848" s="375" t="s">
        <v>4362</v>
      </c>
      <c r="K848" s="375" t="s">
        <v>4363</v>
      </c>
      <c r="L848" s="375" t="s">
        <v>3332</v>
      </c>
      <c r="M848" s="376">
        <v>129323.125</v>
      </c>
      <c r="N848" s="376">
        <v>0</v>
      </c>
      <c r="O848" s="376">
        <v>0</v>
      </c>
      <c r="P848" s="376">
        <v>129323.125</v>
      </c>
      <c r="Q848" s="376">
        <v>0</v>
      </c>
      <c r="R848" s="376">
        <v>0</v>
      </c>
      <c r="S848" s="376">
        <v>0</v>
      </c>
      <c r="T848" s="376">
        <v>0</v>
      </c>
      <c r="U848" s="376">
        <v>0</v>
      </c>
      <c r="V848" s="376">
        <v>0</v>
      </c>
      <c r="W848" s="376">
        <v>0</v>
      </c>
      <c r="X848" s="376">
        <v>0</v>
      </c>
      <c r="Y848" s="376">
        <v>129323.125</v>
      </c>
      <c r="Z848" s="376">
        <v>127433.125</v>
      </c>
      <c r="AA848" s="377">
        <v>1</v>
      </c>
      <c r="AB848" s="376">
        <v>0</v>
      </c>
      <c r="AC848" s="376">
        <v>0</v>
      </c>
      <c r="AD848" s="376">
        <v>129875</v>
      </c>
      <c r="AE848" s="376">
        <v>0</v>
      </c>
      <c r="AF848" s="376">
        <v>0</v>
      </c>
      <c r="AG848" s="376">
        <v>0</v>
      </c>
      <c r="AH848" s="376"/>
      <c r="AI848" s="376">
        <v>0</v>
      </c>
      <c r="AJ848" s="376">
        <v>0</v>
      </c>
      <c r="AK848" s="376">
        <v>0</v>
      </c>
      <c r="AL848" s="381" t="s">
        <v>1912</v>
      </c>
    </row>
    <row r="849" spans="2:38">
      <c r="B849" s="374" t="s">
        <v>4356</v>
      </c>
      <c r="C849" s="375" t="s">
        <v>4357</v>
      </c>
      <c r="D849" s="375" t="s">
        <v>2822</v>
      </c>
      <c r="E849" s="375" t="s">
        <v>4429</v>
      </c>
      <c r="F849" s="375" t="s">
        <v>5591</v>
      </c>
      <c r="G849" s="375" t="s">
        <v>2223</v>
      </c>
      <c r="H849" s="375" t="s">
        <v>3523</v>
      </c>
      <c r="I849" s="375" t="s">
        <v>3525</v>
      </c>
      <c r="J849" s="375" t="s">
        <v>4362</v>
      </c>
      <c r="K849" s="375" t="s">
        <v>4363</v>
      </c>
      <c r="L849" s="375" t="s">
        <v>3524</v>
      </c>
      <c r="M849" s="376">
        <v>78292.607999999993</v>
      </c>
      <c r="N849" s="376">
        <v>0</v>
      </c>
      <c r="O849" s="376">
        <v>0</v>
      </c>
      <c r="P849" s="376">
        <v>78292.607999999993</v>
      </c>
      <c r="Q849" s="376">
        <v>0</v>
      </c>
      <c r="R849" s="376">
        <v>0</v>
      </c>
      <c r="S849" s="376">
        <v>0</v>
      </c>
      <c r="T849" s="376">
        <v>0</v>
      </c>
      <c r="U849" s="376">
        <v>0</v>
      </c>
      <c r="V849" s="376">
        <v>0</v>
      </c>
      <c r="W849" s="376">
        <v>0</v>
      </c>
      <c r="X849" s="376">
        <v>0</v>
      </c>
      <c r="Y849" s="376">
        <v>78292.607999999993</v>
      </c>
      <c r="Z849" s="376">
        <v>77866.368000000002</v>
      </c>
      <c r="AA849" s="377">
        <v>1</v>
      </c>
      <c r="AB849" s="376">
        <v>0</v>
      </c>
      <c r="AC849" s="376">
        <v>0</v>
      </c>
      <c r="AD849" s="376">
        <v>79756.800000000003</v>
      </c>
      <c r="AE849" s="376">
        <v>0</v>
      </c>
      <c r="AF849" s="376">
        <v>0</v>
      </c>
      <c r="AG849" s="376">
        <v>0</v>
      </c>
      <c r="AH849" s="376"/>
      <c r="AI849" s="376">
        <v>0</v>
      </c>
      <c r="AJ849" s="376">
        <v>0</v>
      </c>
      <c r="AK849" s="376">
        <v>0</v>
      </c>
      <c r="AL849" s="381" t="s">
        <v>5592</v>
      </c>
    </row>
    <row r="850" spans="2:38">
      <c r="B850" s="374" t="s">
        <v>4356</v>
      </c>
      <c r="C850" s="375" t="s">
        <v>4357</v>
      </c>
      <c r="D850" s="375" t="s">
        <v>2822</v>
      </c>
      <c r="E850" s="375" t="s">
        <v>4442</v>
      </c>
      <c r="F850" s="375" t="s">
        <v>5593</v>
      </c>
      <c r="G850" s="375" t="s">
        <v>2223</v>
      </c>
      <c r="H850" s="375" t="s">
        <v>3523</v>
      </c>
      <c r="I850" s="375" t="s">
        <v>3525</v>
      </c>
      <c r="J850" s="375" t="s">
        <v>4362</v>
      </c>
      <c r="K850" s="375" t="s">
        <v>4363</v>
      </c>
      <c r="L850" s="375" t="s">
        <v>3524</v>
      </c>
      <c r="M850" s="376">
        <v>96706.959392000004</v>
      </c>
      <c r="N850" s="376">
        <v>0</v>
      </c>
      <c r="O850" s="376">
        <v>0</v>
      </c>
      <c r="P850" s="376">
        <v>96706.959392000004</v>
      </c>
      <c r="Q850" s="376">
        <v>0</v>
      </c>
      <c r="R850" s="376">
        <v>0</v>
      </c>
      <c r="S850" s="376">
        <v>0</v>
      </c>
      <c r="T850" s="376">
        <v>0</v>
      </c>
      <c r="U850" s="376">
        <v>0</v>
      </c>
      <c r="V850" s="376">
        <v>0</v>
      </c>
      <c r="W850" s="376">
        <v>0</v>
      </c>
      <c r="X850" s="376">
        <v>0</v>
      </c>
      <c r="Y850" s="376">
        <v>96706.959392000004</v>
      </c>
      <c r="Z850" s="376">
        <v>95718.043971999999</v>
      </c>
      <c r="AA850" s="377">
        <v>1</v>
      </c>
      <c r="AB850" s="376">
        <v>0</v>
      </c>
      <c r="AC850" s="376">
        <v>0</v>
      </c>
      <c r="AD850" s="376">
        <v>98041.877200000003</v>
      </c>
      <c r="AE850" s="376">
        <v>0</v>
      </c>
      <c r="AF850" s="376">
        <v>0</v>
      </c>
      <c r="AG850" s="376">
        <v>0</v>
      </c>
      <c r="AH850" s="376"/>
      <c r="AI850" s="376">
        <v>0</v>
      </c>
      <c r="AJ850" s="376">
        <v>0</v>
      </c>
      <c r="AK850" s="376">
        <v>0</v>
      </c>
      <c r="AL850" s="381" t="s">
        <v>5594</v>
      </c>
    </row>
    <row r="851" spans="2:38">
      <c r="B851" s="374" t="s">
        <v>4356</v>
      </c>
      <c r="C851" s="375" t="s">
        <v>4357</v>
      </c>
      <c r="D851" s="375" t="s">
        <v>2822</v>
      </c>
      <c r="E851" s="375" t="s">
        <v>4442</v>
      </c>
      <c r="F851" s="375" t="s">
        <v>5595</v>
      </c>
      <c r="G851" s="375" t="s">
        <v>2223</v>
      </c>
      <c r="H851" s="375" t="s">
        <v>3523</v>
      </c>
      <c r="I851" s="375" t="s">
        <v>3525</v>
      </c>
      <c r="J851" s="375" t="s">
        <v>4362</v>
      </c>
      <c r="K851" s="375" t="s">
        <v>4363</v>
      </c>
      <c r="L851" s="375" t="s">
        <v>3524</v>
      </c>
      <c r="M851" s="376">
        <v>1159165.7760000001</v>
      </c>
      <c r="N851" s="376">
        <v>0</v>
      </c>
      <c r="O851" s="376">
        <v>0</v>
      </c>
      <c r="P851" s="376">
        <v>1159165.7760000001</v>
      </c>
      <c r="Q851" s="376">
        <v>0</v>
      </c>
      <c r="R851" s="376">
        <v>0</v>
      </c>
      <c r="S851" s="376">
        <v>0</v>
      </c>
      <c r="T851" s="376">
        <v>0</v>
      </c>
      <c r="U851" s="376">
        <v>0</v>
      </c>
      <c r="V851" s="376">
        <v>0</v>
      </c>
      <c r="W851" s="376">
        <v>0</v>
      </c>
      <c r="X851" s="376">
        <v>0</v>
      </c>
      <c r="Y851" s="376">
        <v>1159165.7760000001</v>
      </c>
      <c r="Z851" s="376">
        <v>1147312.2660000001</v>
      </c>
      <c r="AA851" s="377">
        <v>1</v>
      </c>
      <c r="AB851" s="376">
        <v>0</v>
      </c>
      <c r="AC851" s="376">
        <v>0</v>
      </c>
      <c r="AD851" s="376">
        <v>1175166.6000000001</v>
      </c>
      <c r="AE851" s="376">
        <v>0</v>
      </c>
      <c r="AF851" s="376">
        <v>0</v>
      </c>
      <c r="AG851" s="376">
        <v>0</v>
      </c>
      <c r="AH851" s="376"/>
      <c r="AI851" s="376">
        <v>0</v>
      </c>
      <c r="AJ851" s="376">
        <v>0</v>
      </c>
      <c r="AK851" s="376">
        <v>0</v>
      </c>
      <c r="AL851" s="381" t="s">
        <v>5596</v>
      </c>
    </row>
    <row r="852" spans="2:38">
      <c r="B852" s="374" t="s">
        <v>4356</v>
      </c>
      <c r="C852" s="375" t="s">
        <v>4357</v>
      </c>
      <c r="D852" s="375" t="s">
        <v>2822</v>
      </c>
      <c r="E852" s="375" t="s">
        <v>4475</v>
      </c>
      <c r="F852" s="375" t="s">
        <v>5597</v>
      </c>
      <c r="G852" s="375" t="s">
        <v>2223</v>
      </c>
      <c r="H852" s="375" t="s">
        <v>3523</v>
      </c>
      <c r="I852" s="375" t="s">
        <v>3525</v>
      </c>
      <c r="J852" s="375" t="s">
        <v>4362</v>
      </c>
      <c r="K852" s="375" t="s">
        <v>4363</v>
      </c>
      <c r="L852" s="375" t="s">
        <v>3524</v>
      </c>
      <c r="M852" s="376">
        <v>60643.677321000003</v>
      </c>
      <c r="N852" s="376">
        <v>0</v>
      </c>
      <c r="O852" s="376">
        <v>0</v>
      </c>
      <c r="P852" s="376">
        <v>60643.677321000003</v>
      </c>
      <c r="Q852" s="376">
        <v>0</v>
      </c>
      <c r="R852" s="376">
        <v>0</v>
      </c>
      <c r="S852" s="376">
        <v>0</v>
      </c>
      <c r="T852" s="376">
        <v>0</v>
      </c>
      <c r="U852" s="376">
        <v>0</v>
      </c>
      <c r="V852" s="376">
        <v>0</v>
      </c>
      <c r="W852" s="376">
        <v>0</v>
      </c>
      <c r="X852" s="376">
        <v>0</v>
      </c>
      <c r="Y852" s="376">
        <v>60643.677321000003</v>
      </c>
      <c r="Z852" s="376">
        <v>61373.095151000001</v>
      </c>
      <c r="AA852" s="377">
        <v>1</v>
      </c>
      <c r="AB852" s="376">
        <v>0</v>
      </c>
      <c r="AC852" s="376">
        <v>0</v>
      </c>
      <c r="AD852" s="376">
        <v>62863.105100000001</v>
      </c>
      <c r="AE852" s="376">
        <v>0</v>
      </c>
      <c r="AF852" s="376">
        <v>0</v>
      </c>
      <c r="AG852" s="376">
        <v>0</v>
      </c>
      <c r="AH852" s="376"/>
      <c r="AI852" s="376">
        <v>0</v>
      </c>
      <c r="AJ852" s="376">
        <v>0</v>
      </c>
      <c r="AK852" s="376">
        <v>0</v>
      </c>
      <c r="AL852" s="381" t="s">
        <v>5598</v>
      </c>
    </row>
    <row r="853" spans="2:38">
      <c r="B853" s="374" t="s">
        <v>4356</v>
      </c>
      <c r="C853" s="375" t="s">
        <v>4357</v>
      </c>
      <c r="D853" s="375" t="s">
        <v>2822</v>
      </c>
      <c r="E853" s="375" t="s">
        <v>4389</v>
      </c>
      <c r="F853" s="375" t="s">
        <v>5599</v>
      </c>
      <c r="G853" s="375" t="s">
        <v>2223</v>
      </c>
      <c r="H853" s="375" t="s">
        <v>3523</v>
      </c>
      <c r="I853" s="375" t="s">
        <v>3525</v>
      </c>
      <c r="J853" s="375" t="s">
        <v>4362</v>
      </c>
      <c r="K853" s="375" t="s">
        <v>4363</v>
      </c>
      <c r="L853" s="375" t="s">
        <v>3524</v>
      </c>
      <c r="M853" s="376">
        <v>104944.40302500001</v>
      </c>
      <c r="N853" s="376">
        <v>0</v>
      </c>
      <c r="O853" s="376">
        <v>0</v>
      </c>
      <c r="P853" s="376">
        <v>104944.40302500001</v>
      </c>
      <c r="Q853" s="376">
        <v>0</v>
      </c>
      <c r="R853" s="376">
        <v>0</v>
      </c>
      <c r="S853" s="376">
        <v>0</v>
      </c>
      <c r="T853" s="376">
        <v>0</v>
      </c>
      <c r="U853" s="376">
        <v>0</v>
      </c>
      <c r="V853" s="376">
        <v>0</v>
      </c>
      <c r="W853" s="376">
        <v>0</v>
      </c>
      <c r="X853" s="376">
        <v>0</v>
      </c>
      <c r="Y853" s="376">
        <v>104944.40302500001</v>
      </c>
      <c r="Z853" s="376">
        <v>109593.465751</v>
      </c>
      <c r="AA853" s="377">
        <v>1</v>
      </c>
      <c r="AB853" s="376">
        <v>0</v>
      </c>
      <c r="AC853" s="376">
        <v>0</v>
      </c>
      <c r="AD853" s="376">
        <v>112254.1651</v>
      </c>
      <c r="AE853" s="376">
        <v>0</v>
      </c>
      <c r="AF853" s="376">
        <v>0</v>
      </c>
      <c r="AG853" s="376">
        <v>0</v>
      </c>
      <c r="AH853" s="376"/>
      <c r="AI853" s="376">
        <v>0</v>
      </c>
      <c r="AJ853" s="376">
        <v>0</v>
      </c>
      <c r="AK853" s="376">
        <v>0</v>
      </c>
      <c r="AL853" s="381" t="s">
        <v>5600</v>
      </c>
    </row>
    <row r="854" spans="2:38">
      <c r="B854" s="374" t="s">
        <v>4356</v>
      </c>
      <c r="C854" s="375" t="s">
        <v>4357</v>
      </c>
      <c r="D854" s="375" t="s">
        <v>2822</v>
      </c>
      <c r="E854" s="375" t="s">
        <v>4442</v>
      </c>
      <c r="F854" s="375" t="s">
        <v>5601</v>
      </c>
      <c r="G854" s="375" t="s">
        <v>2223</v>
      </c>
      <c r="H854" s="375" t="s">
        <v>3523</v>
      </c>
      <c r="I854" s="375" t="s">
        <v>3525</v>
      </c>
      <c r="J854" s="375" t="s">
        <v>4362</v>
      </c>
      <c r="K854" s="375" t="s">
        <v>4363</v>
      </c>
      <c r="L854" s="375" t="s">
        <v>3524</v>
      </c>
      <c r="M854" s="376">
        <v>70680.84</v>
      </c>
      <c r="N854" s="376">
        <v>0</v>
      </c>
      <c r="O854" s="376">
        <v>0</v>
      </c>
      <c r="P854" s="376">
        <v>70680.84</v>
      </c>
      <c r="Q854" s="376">
        <v>0</v>
      </c>
      <c r="R854" s="376">
        <v>0</v>
      </c>
      <c r="S854" s="376">
        <v>0</v>
      </c>
      <c r="T854" s="376">
        <v>0</v>
      </c>
      <c r="U854" s="376">
        <v>0</v>
      </c>
      <c r="V854" s="376">
        <v>0</v>
      </c>
      <c r="W854" s="376">
        <v>0</v>
      </c>
      <c r="X854" s="376">
        <v>0</v>
      </c>
      <c r="Y854" s="376">
        <v>70680.84</v>
      </c>
      <c r="Z854" s="376">
        <v>69958.065000000002</v>
      </c>
      <c r="AA854" s="377">
        <v>1</v>
      </c>
      <c r="AB854" s="376">
        <v>0</v>
      </c>
      <c r="AC854" s="376">
        <v>0</v>
      </c>
      <c r="AD854" s="376">
        <v>71656.5</v>
      </c>
      <c r="AE854" s="376">
        <v>0</v>
      </c>
      <c r="AF854" s="376">
        <v>0</v>
      </c>
      <c r="AG854" s="376">
        <v>0</v>
      </c>
      <c r="AH854" s="376"/>
      <c r="AI854" s="376">
        <v>0</v>
      </c>
      <c r="AJ854" s="376">
        <v>0</v>
      </c>
      <c r="AK854" s="376">
        <v>0</v>
      </c>
      <c r="AL854" s="381" t="s">
        <v>5602</v>
      </c>
    </row>
    <row r="855" spans="2:38">
      <c r="B855" s="374" t="s">
        <v>4356</v>
      </c>
      <c r="C855" s="375" t="s">
        <v>4357</v>
      </c>
      <c r="D855" s="375" t="s">
        <v>2822</v>
      </c>
      <c r="E855" s="375" t="s">
        <v>2304</v>
      </c>
      <c r="F855" s="375" t="s">
        <v>2310</v>
      </c>
      <c r="G855" s="375" t="s">
        <v>2305</v>
      </c>
      <c r="H855" s="375" t="s">
        <v>3928</v>
      </c>
      <c r="I855" s="375" t="s">
        <v>3929</v>
      </c>
      <c r="J855" s="375" t="s">
        <v>4362</v>
      </c>
      <c r="K855" s="375" t="s">
        <v>4363</v>
      </c>
      <c r="L855" s="375" t="s">
        <v>3332</v>
      </c>
      <c r="M855" s="376">
        <v>51750.5</v>
      </c>
      <c r="N855" s="376">
        <v>0</v>
      </c>
      <c r="O855" s="376">
        <v>0</v>
      </c>
      <c r="P855" s="376">
        <v>51750.5</v>
      </c>
      <c r="Q855" s="376">
        <v>0</v>
      </c>
      <c r="R855" s="376">
        <v>0</v>
      </c>
      <c r="S855" s="376">
        <v>0</v>
      </c>
      <c r="T855" s="376">
        <v>0</v>
      </c>
      <c r="U855" s="376">
        <v>0</v>
      </c>
      <c r="V855" s="376">
        <v>0</v>
      </c>
      <c r="W855" s="376">
        <v>0</v>
      </c>
      <c r="X855" s="376">
        <v>0</v>
      </c>
      <c r="Y855" s="376">
        <v>51750.5</v>
      </c>
      <c r="Z855" s="376">
        <v>50694.25</v>
      </c>
      <c r="AA855" s="377">
        <v>1</v>
      </c>
      <c r="AB855" s="376">
        <v>0</v>
      </c>
      <c r="AC855" s="376">
        <v>0</v>
      </c>
      <c r="AD855" s="376">
        <v>51925</v>
      </c>
      <c r="AE855" s="376">
        <v>0</v>
      </c>
      <c r="AF855" s="376">
        <v>0</v>
      </c>
      <c r="AG855" s="376">
        <v>0</v>
      </c>
      <c r="AH855" s="376"/>
      <c r="AI855" s="376">
        <v>0</v>
      </c>
      <c r="AJ855" s="376">
        <v>0</v>
      </c>
      <c r="AK855" s="376">
        <v>0</v>
      </c>
      <c r="AL855" s="381" t="s">
        <v>2311</v>
      </c>
    </row>
    <row r="856" spans="2:38">
      <c r="B856" s="374" t="s">
        <v>4356</v>
      </c>
      <c r="C856" s="375" t="s">
        <v>4357</v>
      </c>
      <c r="D856" s="375" t="s">
        <v>2822</v>
      </c>
      <c r="E856" s="375" t="s">
        <v>4493</v>
      </c>
      <c r="F856" s="375" t="s">
        <v>5603</v>
      </c>
      <c r="G856" s="375" t="s">
        <v>4203</v>
      </c>
      <c r="H856" s="375" t="s">
        <v>4202</v>
      </c>
      <c r="I856" s="375" t="s">
        <v>3330</v>
      </c>
      <c r="J856" s="375" t="s">
        <v>4362</v>
      </c>
      <c r="K856" s="375" t="s">
        <v>4363</v>
      </c>
      <c r="L856" s="375" t="s">
        <v>3332</v>
      </c>
      <c r="M856" s="376">
        <v>14948.475</v>
      </c>
      <c r="N856" s="376">
        <v>0</v>
      </c>
      <c r="O856" s="376">
        <v>0</v>
      </c>
      <c r="P856" s="376">
        <v>14948.475</v>
      </c>
      <c r="Q856" s="376">
        <v>0</v>
      </c>
      <c r="R856" s="376">
        <v>0</v>
      </c>
      <c r="S856" s="376">
        <v>0</v>
      </c>
      <c r="T856" s="376">
        <v>0</v>
      </c>
      <c r="U856" s="376">
        <v>0</v>
      </c>
      <c r="V856" s="376">
        <v>0</v>
      </c>
      <c r="W856" s="376">
        <v>0</v>
      </c>
      <c r="X856" s="376">
        <v>0</v>
      </c>
      <c r="Y856" s="376">
        <v>14948.475</v>
      </c>
      <c r="Z856" s="376">
        <v>15208.275</v>
      </c>
      <c r="AA856" s="377">
        <v>1</v>
      </c>
      <c r="AB856" s="376">
        <v>0</v>
      </c>
      <c r="AC856" s="376">
        <v>0</v>
      </c>
      <c r="AD856" s="376">
        <v>15577.5</v>
      </c>
      <c r="AE856" s="376">
        <v>0</v>
      </c>
      <c r="AF856" s="376">
        <v>0</v>
      </c>
      <c r="AG856" s="376">
        <v>0</v>
      </c>
      <c r="AH856" s="376"/>
      <c r="AI856" s="376">
        <v>0</v>
      </c>
      <c r="AJ856" s="376">
        <v>0</v>
      </c>
      <c r="AK856" s="376">
        <v>0</v>
      </c>
      <c r="AL856" s="381" t="s">
        <v>5604</v>
      </c>
    </row>
    <row r="857" spans="2:38">
      <c r="B857" s="374" t="s">
        <v>4356</v>
      </c>
      <c r="C857" s="375" t="s">
        <v>4357</v>
      </c>
      <c r="D857" s="375" t="s">
        <v>2822</v>
      </c>
      <c r="E857" s="375" t="s">
        <v>4412</v>
      </c>
      <c r="F857" s="375" t="s">
        <v>5605</v>
      </c>
      <c r="G857" s="375" t="s">
        <v>2223</v>
      </c>
      <c r="H857" s="375" t="s">
        <v>3523</v>
      </c>
      <c r="I857" s="375" t="s">
        <v>3525</v>
      </c>
      <c r="J857" s="375" t="s">
        <v>4362</v>
      </c>
      <c r="K857" s="375" t="s">
        <v>4363</v>
      </c>
      <c r="L857" s="375" t="s">
        <v>3524</v>
      </c>
      <c r="M857" s="376">
        <v>121692.919414</v>
      </c>
      <c r="N857" s="376">
        <v>0</v>
      </c>
      <c r="O857" s="376">
        <v>0</v>
      </c>
      <c r="P857" s="376">
        <v>121692.919414</v>
      </c>
      <c r="Q857" s="376">
        <v>0</v>
      </c>
      <c r="R857" s="376">
        <v>0</v>
      </c>
      <c r="S857" s="376">
        <v>0</v>
      </c>
      <c r="T857" s="376">
        <v>0</v>
      </c>
      <c r="U857" s="376">
        <v>0</v>
      </c>
      <c r="V857" s="376">
        <v>0</v>
      </c>
      <c r="W857" s="376">
        <v>0</v>
      </c>
      <c r="X857" s="376">
        <v>0</v>
      </c>
      <c r="Y857" s="376">
        <v>121692.919414</v>
      </c>
      <c r="Z857" s="376">
        <v>121503.572846</v>
      </c>
      <c r="AA857" s="377">
        <v>1</v>
      </c>
      <c r="AB857" s="376">
        <v>0</v>
      </c>
      <c r="AC857" s="376">
        <v>0</v>
      </c>
      <c r="AD857" s="376">
        <v>124453.4246</v>
      </c>
      <c r="AE857" s="376">
        <v>0</v>
      </c>
      <c r="AF857" s="376">
        <v>0</v>
      </c>
      <c r="AG857" s="376">
        <v>0</v>
      </c>
      <c r="AH857" s="376"/>
      <c r="AI857" s="376">
        <v>0</v>
      </c>
      <c r="AJ857" s="376">
        <v>0</v>
      </c>
      <c r="AK857" s="376">
        <v>0</v>
      </c>
      <c r="AL857" s="381" t="s">
        <v>5606</v>
      </c>
    </row>
    <row r="858" spans="2:38">
      <c r="B858" s="374" t="s">
        <v>4356</v>
      </c>
      <c r="C858" s="375" t="s">
        <v>4357</v>
      </c>
      <c r="D858" s="375" t="s">
        <v>2822</v>
      </c>
      <c r="E858" s="375" t="s">
        <v>4389</v>
      </c>
      <c r="F858" s="375" t="s">
        <v>5607</v>
      </c>
      <c r="G858" s="375" t="s">
        <v>2223</v>
      </c>
      <c r="H858" s="375" t="s">
        <v>3523</v>
      </c>
      <c r="I858" s="375" t="s">
        <v>3525</v>
      </c>
      <c r="J858" s="375" t="s">
        <v>4362</v>
      </c>
      <c r="K858" s="375" t="s">
        <v>4363</v>
      </c>
      <c r="L858" s="375" t="s">
        <v>3524</v>
      </c>
      <c r="M858" s="376">
        <v>95145.75</v>
      </c>
      <c r="N858" s="376">
        <v>0</v>
      </c>
      <c r="O858" s="376">
        <v>0</v>
      </c>
      <c r="P858" s="376">
        <v>95145.75</v>
      </c>
      <c r="Q858" s="376">
        <v>0</v>
      </c>
      <c r="R858" s="376">
        <v>0</v>
      </c>
      <c r="S858" s="376">
        <v>0</v>
      </c>
      <c r="T858" s="376">
        <v>0</v>
      </c>
      <c r="U858" s="376">
        <v>0</v>
      </c>
      <c r="V858" s="376">
        <v>0</v>
      </c>
      <c r="W858" s="376">
        <v>0</v>
      </c>
      <c r="X858" s="376">
        <v>0</v>
      </c>
      <c r="Y858" s="376">
        <v>95145.75</v>
      </c>
      <c r="Z858" s="376">
        <v>99360.73</v>
      </c>
      <c r="AA858" s="377">
        <v>1</v>
      </c>
      <c r="AB858" s="376">
        <v>0</v>
      </c>
      <c r="AC858" s="376">
        <v>0</v>
      </c>
      <c r="AD858" s="376">
        <v>101773</v>
      </c>
      <c r="AE858" s="376">
        <v>0</v>
      </c>
      <c r="AF858" s="376">
        <v>0</v>
      </c>
      <c r="AG858" s="376">
        <v>0</v>
      </c>
      <c r="AH858" s="376"/>
      <c r="AI858" s="376">
        <v>0</v>
      </c>
      <c r="AJ858" s="376">
        <v>0</v>
      </c>
      <c r="AK858" s="376">
        <v>0</v>
      </c>
      <c r="AL858" s="381" t="s">
        <v>5608</v>
      </c>
    </row>
    <row r="859" spans="2:38">
      <c r="B859" s="374" t="s">
        <v>4356</v>
      </c>
      <c r="C859" s="375" t="s">
        <v>4357</v>
      </c>
      <c r="D859" s="375" t="s">
        <v>2822</v>
      </c>
      <c r="E859" s="375" t="s">
        <v>2304</v>
      </c>
      <c r="F859" s="375" t="s">
        <v>2306</v>
      </c>
      <c r="G859" s="375" t="s">
        <v>2305</v>
      </c>
      <c r="H859" s="375" t="s">
        <v>3928</v>
      </c>
      <c r="I859" s="375" t="s">
        <v>3929</v>
      </c>
      <c r="J859" s="375" t="s">
        <v>4362</v>
      </c>
      <c r="K859" s="375" t="s">
        <v>4363</v>
      </c>
      <c r="L859" s="375" t="s">
        <v>3332</v>
      </c>
      <c r="M859" s="376">
        <v>17595.169999999998</v>
      </c>
      <c r="N859" s="376">
        <v>0</v>
      </c>
      <c r="O859" s="376">
        <v>0</v>
      </c>
      <c r="P859" s="376">
        <v>17595.169999999998</v>
      </c>
      <c r="Q859" s="376">
        <v>0</v>
      </c>
      <c r="R859" s="376">
        <v>0</v>
      </c>
      <c r="S859" s="376">
        <v>0</v>
      </c>
      <c r="T859" s="376">
        <v>0</v>
      </c>
      <c r="U859" s="376">
        <v>0</v>
      </c>
      <c r="V859" s="376">
        <v>0</v>
      </c>
      <c r="W859" s="376">
        <v>0</v>
      </c>
      <c r="X859" s="376">
        <v>0</v>
      </c>
      <c r="Y859" s="376">
        <v>17595.169999999998</v>
      </c>
      <c r="Z859" s="376">
        <v>17236.044999999998</v>
      </c>
      <c r="AA859" s="377">
        <v>1</v>
      </c>
      <c r="AB859" s="376">
        <v>0</v>
      </c>
      <c r="AC859" s="376">
        <v>0</v>
      </c>
      <c r="AD859" s="376">
        <v>17654.5</v>
      </c>
      <c r="AE859" s="376">
        <v>0</v>
      </c>
      <c r="AF859" s="376">
        <v>0</v>
      </c>
      <c r="AG859" s="376">
        <v>0</v>
      </c>
      <c r="AH859" s="376"/>
      <c r="AI859" s="376">
        <v>0</v>
      </c>
      <c r="AJ859" s="376">
        <v>0</v>
      </c>
      <c r="AK859" s="376">
        <v>0</v>
      </c>
      <c r="AL859" s="381" t="s">
        <v>2307</v>
      </c>
    </row>
    <row r="860" spans="2:38">
      <c r="B860" s="374" t="s">
        <v>4396</v>
      </c>
      <c r="C860" s="375" t="s">
        <v>4471</v>
      </c>
      <c r="D860" s="375" t="s">
        <v>2822</v>
      </c>
      <c r="E860" s="375" t="s">
        <v>4399</v>
      </c>
      <c r="F860" s="375" t="s">
        <v>5609</v>
      </c>
      <c r="G860" s="375" t="s">
        <v>4401</v>
      </c>
      <c r="H860" s="375" t="s">
        <v>4401</v>
      </c>
      <c r="I860" s="375"/>
      <c r="J860" s="375"/>
      <c r="K860" s="375"/>
      <c r="L860" s="375"/>
      <c r="M860" s="376">
        <v>0.01</v>
      </c>
      <c r="N860" s="376">
        <v>0</v>
      </c>
      <c r="O860" s="376">
        <v>0</v>
      </c>
      <c r="P860" s="376">
        <v>0</v>
      </c>
      <c r="Q860" s="376">
        <v>0</v>
      </c>
      <c r="R860" s="376">
        <v>0</v>
      </c>
      <c r="S860" s="376">
        <v>0.01</v>
      </c>
      <c r="T860" s="376">
        <v>0</v>
      </c>
      <c r="U860" s="376">
        <v>0</v>
      </c>
      <c r="V860" s="376">
        <v>0</v>
      </c>
      <c r="W860" s="376">
        <v>0</v>
      </c>
      <c r="X860" s="376">
        <v>0</v>
      </c>
      <c r="Y860" s="376">
        <v>0.01</v>
      </c>
      <c r="Z860" s="376">
        <v>0.01</v>
      </c>
      <c r="AA860" s="377">
        <v>1</v>
      </c>
      <c r="AB860" s="376">
        <v>0</v>
      </c>
      <c r="AC860" s="376">
        <v>0</v>
      </c>
      <c r="AD860" s="376">
        <v>0</v>
      </c>
      <c r="AE860" s="376">
        <v>0</v>
      </c>
      <c r="AF860" s="376">
        <v>0</v>
      </c>
      <c r="AG860" s="376">
        <v>0</v>
      </c>
      <c r="AH860" s="376">
        <v>0</v>
      </c>
      <c r="AI860" s="376">
        <v>0</v>
      </c>
      <c r="AJ860" s="376">
        <v>0</v>
      </c>
      <c r="AK860" s="376">
        <v>0</v>
      </c>
      <c r="AL860" s="381"/>
    </row>
    <row r="861" spans="2:38">
      <c r="B861" s="374" t="s">
        <v>4356</v>
      </c>
      <c r="C861" s="375" t="s">
        <v>4357</v>
      </c>
      <c r="D861" s="375" t="s">
        <v>2822</v>
      </c>
      <c r="E861" s="375" t="s">
        <v>4475</v>
      </c>
      <c r="F861" s="375" t="s">
        <v>5610</v>
      </c>
      <c r="G861" s="375" t="s">
        <v>2223</v>
      </c>
      <c r="H861" s="375" t="s">
        <v>3523</v>
      </c>
      <c r="I861" s="375" t="s">
        <v>3525</v>
      </c>
      <c r="J861" s="375" t="s">
        <v>4362</v>
      </c>
      <c r="K861" s="375" t="s">
        <v>4363</v>
      </c>
      <c r="L861" s="375" t="s">
        <v>3524</v>
      </c>
      <c r="M861" s="376">
        <v>105025.168188</v>
      </c>
      <c r="N861" s="376">
        <v>0</v>
      </c>
      <c r="O861" s="376">
        <v>0</v>
      </c>
      <c r="P861" s="376">
        <v>105025.168188</v>
      </c>
      <c r="Q861" s="376">
        <v>0</v>
      </c>
      <c r="R861" s="376">
        <v>0</v>
      </c>
      <c r="S861" s="376">
        <v>0</v>
      </c>
      <c r="T861" s="376">
        <v>0</v>
      </c>
      <c r="U861" s="376">
        <v>0</v>
      </c>
      <c r="V861" s="376">
        <v>0</v>
      </c>
      <c r="W861" s="376">
        <v>0</v>
      </c>
      <c r="X861" s="376">
        <v>0</v>
      </c>
      <c r="Y861" s="376">
        <v>105025.168188</v>
      </c>
      <c r="Z861" s="376">
        <v>106288.40342800001</v>
      </c>
      <c r="AA861" s="377">
        <v>1</v>
      </c>
      <c r="AB861" s="376">
        <v>0</v>
      </c>
      <c r="AC861" s="376">
        <v>0</v>
      </c>
      <c r="AD861" s="376">
        <v>108868.8628</v>
      </c>
      <c r="AE861" s="376">
        <v>0</v>
      </c>
      <c r="AF861" s="376">
        <v>0</v>
      </c>
      <c r="AG861" s="376">
        <v>0</v>
      </c>
      <c r="AH861" s="376"/>
      <c r="AI861" s="376">
        <v>0</v>
      </c>
      <c r="AJ861" s="376">
        <v>0</v>
      </c>
      <c r="AK861" s="376">
        <v>0</v>
      </c>
      <c r="AL861" s="381" t="s">
        <v>5611</v>
      </c>
    </row>
    <row r="862" spans="2:38">
      <c r="B862" s="374" t="s">
        <v>4356</v>
      </c>
      <c r="C862" s="375" t="s">
        <v>4357</v>
      </c>
      <c r="D862" s="375" t="s">
        <v>2822</v>
      </c>
      <c r="E862" s="375" t="s">
        <v>4475</v>
      </c>
      <c r="F862" s="375" t="s">
        <v>5612</v>
      </c>
      <c r="G862" s="375" t="s">
        <v>2223</v>
      </c>
      <c r="H862" s="375" t="s">
        <v>3523</v>
      </c>
      <c r="I862" s="375" t="s">
        <v>3525</v>
      </c>
      <c r="J862" s="375" t="s">
        <v>4362</v>
      </c>
      <c r="K862" s="375" t="s">
        <v>4363</v>
      </c>
      <c r="L862" s="375" t="s">
        <v>3524</v>
      </c>
      <c r="M862" s="376">
        <v>129159.17297100001</v>
      </c>
      <c r="N862" s="376">
        <v>0</v>
      </c>
      <c r="O862" s="376">
        <v>0</v>
      </c>
      <c r="P862" s="376">
        <v>129159.17297100001</v>
      </c>
      <c r="Q862" s="376">
        <v>0</v>
      </c>
      <c r="R862" s="376">
        <v>0</v>
      </c>
      <c r="S862" s="376">
        <v>0</v>
      </c>
      <c r="T862" s="376">
        <v>0</v>
      </c>
      <c r="U862" s="376">
        <v>0</v>
      </c>
      <c r="V862" s="376">
        <v>0</v>
      </c>
      <c r="W862" s="376">
        <v>0</v>
      </c>
      <c r="X862" s="376">
        <v>0</v>
      </c>
      <c r="Y862" s="376">
        <v>129159.17297100001</v>
      </c>
      <c r="Z862" s="376">
        <v>130712.690301</v>
      </c>
      <c r="AA862" s="377">
        <v>1</v>
      </c>
      <c r="AB862" s="376">
        <v>0</v>
      </c>
      <c r="AC862" s="376">
        <v>0</v>
      </c>
      <c r="AD862" s="376">
        <v>133886.1201</v>
      </c>
      <c r="AE862" s="376">
        <v>0</v>
      </c>
      <c r="AF862" s="376">
        <v>0</v>
      </c>
      <c r="AG862" s="376">
        <v>0</v>
      </c>
      <c r="AH862" s="376"/>
      <c r="AI862" s="376">
        <v>0</v>
      </c>
      <c r="AJ862" s="376">
        <v>0</v>
      </c>
      <c r="AK862" s="376">
        <v>0</v>
      </c>
      <c r="AL862" s="381" t="s">
        <v>5613</v>
      </c>
    </row>
    <row r="863" spans="2:38">
      <c r="B863" s="374" t="s">
        <v>4356</v>
      </c>
      <c r="C863" s="375" t="s">
        <v>4357</v>
      </c>
      <c r="D863" s="375" t="s">
        <v>2822</v>
      </c>
      <c r="E863" s="375" t="s">
        <v>2304</v>
      </c>
      <c r="F863" s="375" t="s">
        <v>2308</v>
      </c>
      <c r="G863" s="375" t="s">
        <v>2305</v>
      </c>
      <c r="H863" s="375" t="s">
        <v>3928</v>
      </c>
      <c r="I863" s="375" t="s">
        <v>3929</v>
      </c>
      <c r="J863" s="375" t="s">
        <v>4362</v>
      </c>
      <c r="K863" s="375" t="s">
        <v>4363</v>
      </c>
      <c r="L863" s="375" t="s">
        <v>3332</v>
      </c>
      <c r="M863" s="376">
        <v>48645.47</v>
      </c>
      <c r="N863" s="376">
        <v>0</v>
      </c>
      <c r="O863" s="376">
        <v>0</v>
      </c>
      <c r="P863" s="376">
        <v>48645.47</v>
      </c>
      <c r="Q863" s="376">
        <v>0</v>
      </c>
      <c r="R863" s="376">
        <v>0</v>
      </c>
      <c r="S863" s="376">
        <v>0</v>
      </c>
      <c r="T863" s="376">
        <v>0</v>
      </c>
      <c r="U863" s="376">
        <v>0</v>
      </c>
      <c r="V863" s="376">
        <v>0</v>
      </c>
      <c r="W863" s="376">
        <v>0</v>
      </c>
      <c r="X863" s="376">
        <v>0</v>
      </c>
      <c r="Y863" s="376">
        <v>48645.47</v>
      </c>
      <c r="Z863" s="376">
        <v>47652.595000000001</v>
      </c>
      <c r="AA863" s="377">
        <v>1</v>
      </c>
      <c r="AB863" s="376">
        <v>0</v>
      </c>
      <c r="AC863" s="376">
        <v>0</v>
      </c>
      <c r="AD863" s="376">
        <v>48809.5</v>
      </c>
      <c r="AE863" s="376">
        <v>0</v>
      </c>
      <c r="AF863" s="376">
        <v>0</v>
      </c>
      <c r="AG863" s="376">
        <v>0</v>
      </c>
      <c r="AH863" s="376"/>
      <c r="AI863" s="376">
        <v>0</v>
      </c>
      <c r="AJ863" s="376">
        <v>0</v>
      </c>
      <c r="AK863" s="376">
        <v>0</v>
      </c>
      <c r="AL863" s="381" t="s">
        <v>2309</v>
      </c>
    </row>
    <row r="864" spans="2:38">
      <c r="B864" s="374" t="s">
        <v>4356</v>
      </c>
      <c r="C864" s="375" t="s">
        <v>4366</v>
      </c>
      <c r="D864" s="375" t="s">
        <v>5614</v>
      </c>
      <c r="E864" s="375" t="s">
        <v>2597</v>
      </c>
      <c r="F864" s="375" t="s">
        <v>2606</v>
      </c>
      <c r="G864" s="375" t="s">
        <v>1833</v>
      </c>
      <c r="H864" s="375" t="s">
        <v>3338</v>
      </c>
      <c r="I864" s="375" t="s">
        <v>3330</v>
      </c>
      <c r="J864" s="375" t="s">
        <v>4362</v>
      </c>
      <c r="K864" s="375" t="s">
        <v>4363</v>
      </c>
      <c r="L864" s="375" t="s">
        <v>3332</v>
      </c>
      <c r="M864" s="376">
        <v>3943.1617860000001</v>
      </c>
      <c r="N864" s="376">
        <v>3943.1617860000001</v>
      </c>
      <c r="O864" s="376">
        <v>0</v>
      </c>
      <c r="P864" s="376"/>
      <c r="Q864" s="376">
        <v>0</v>
      </c>
      <c r="R864" s="376">
        <v>0</v>
      </c>
      <c r="S864" s="376">
        <v>0</v>
      </c>
      <c r="T864" s="376">
        <v>630.92228399999999</v>
      </c>
      <c r="U864" s="376">
        <v>0</v>
      </c>
      <c r="V864" s="376">
        <v>0</v>
      </c>
      <c r="W864" s="376">
        <v>0</v>
      </c>
      <c r="X864" s="376">
        <v>0</v>
      </c>
      <c r="Y864" s="376">
        <v>4574.0840699999999</v>
      </c>
      <c r="Z864" s="376">
        <v>4528.2044299999998</v>
      </c>
      <c r="AA864" s="377">
        <v>1</v>
      </c>
      <c r="AB864" s="376">
        <v>3903.610514</v>
      </c>
      <c r="AC864" s="376">
        <v>0</v>
      </c>
      <c r="AD864" s="376"/>
      <c r="AE864" s="376">
        <v>0</v>
      </c>
      <c r="AF864" s="376">
        <v>0</v>
      </c>
      <c r="AG864" s="376">
        <v>0</v>
      </c>
      <c r="AH864" s="376">
        <v>624.59391600000004</v>
      </c>
      <c r="AI864" s="376">
        <v>0</v>
      </c>
      <c r="AJ864" s="376">
        <v>0</v>
      </c>
      <c r="AK864" s="376">
        <v>0</v>
      </c>
      <c r="AL864" s="381" t="s">
        <v>2607</v>
      </c>
    </row>
    <row r="865" spans="2:38">
      <c r="B865" s="374" t="s">
        <v>4356</v>
      </c>
      <c r="C865" s="375" t="s">
        <v>4366</v>
      </c>
      <c r="D865" s="375" t="s">
        <v>5614</v>
      </c>
      <c r="E865" s="375" t="s">
        <v>2503</v>
      </c>
      <c r="F865" s="375" t="s">
        <v>2504</v>
      </c>
      <c r="G865" s="375" t="s">
        <v>1833</v>
      </c>
      <c r="H865" s="375" t="s">
        <v>3338</v>
      </c>
      <c r="I865" s="375" t="s">
        <v>3330</v>
      </c>
      <c r="J865" s="375" t="s">
        <v>4362</v>
      </c>
      <c r="K865" s="375" t="s">
        <v>4363</v>
      </c>
      <c r="L865" s="375" t="s">
        <v>3332</v>
      </c>
      <c r="M865" s="376">
        <v>12000</v>
      </c>
      <c r="N865" s="376">
        <v>12000</v>
      </c>
      <c r="O865" s="376">
        <v>0</v>
      </c>
      <c r="P865" s="376"/>
      <c r="Q865" s="376">
        <v>0</v>
      </c>
      <c r="R865" s="376">
        <v>0</v>
      </c>
      <c r="S865" s="376">
        <v>0</v>
      </c>
      <c r="T865" s="376">
        <v>1920</v>
      </c>
      <c r="U865" s="376">
        <v>0</v>
      </c>
      <c r="V865" s="376">
        <v>0</v>
      </c>
      <c r="W865" s="376">
        <v>0</v>
      </c>
      <c r="X865" s="376">
        <v>0</v>
      </c>
      <c r="Y865" s="376">
        <v>13920</v>
      </c>
      <c r="Z865" s="376">
        <v>13920</v>
      </c>
      <c r="AA865" s="377">
        <v>1</v>
      </c>
      <c r="AB865" s="376">
        <v>12000</v>
      </c>
      <c r="AC865" s="376">
        <v>0</v>
      </c>
      <c r="AD865" s="376"/>
      <c r="AE865" s="376">
        <v>0</v>
      </c>
      <c r="AF865" s="376">
        <v>0</v>
      </c>
      <c r="AG865" s="376">
        <v>0</v>
      </c>
      <c r="AH865" s="376">
        <v>1920</v>
      </c>
      <c r="AI865" s="376">
        <v>0</v>
      </c>
      <c r="AJ865" s="376">
        <v>0</v>
      </c>
      <c r="AK865" s="376">
        <v>0</v>
      </c>
      <c r="AL865" s="381" t="s">
        <v>2505</v>
      </c>
    </row>
    <row r="866" spans="2:38">
      <c r="B866" s="374" t="s">
        <v>4356</v>
      </c>
      <c r="C866" s="375" t="s">
        <v>4366</v>
      </c>
      <c r="D866" s="375" t="s">
        <v>5614</v>
      </c>
      <c r="E866" s="375" t="s">
        <v>2503</v>
      </c>
      <c r="F866" s="375" t="s">
        <v>2501</v>
      </c>
      <c r="G866" s="375" t="s">
        <v>1833</v>
      </c>
      <c r="H866" s="375" t="s">
        <v>3338</v>
      </c>
      <c r="I866" s="375" t="s">
        <v>3330</v>
      </c>
      <c r="J866" s="375" t="s">
        <v>4362</v>
      </c>
      <c r="K866" s="375" t="s">
        <v>4363</v>
      </c>
      <c r="L866" s="375" t="s">
        <v>3332</v>
      </c>
      <c r="M866" s="376">
        <v>8500</v>
      </c>
      <c r="N866" s="376">
        <v>8500</v>
      </c>
      <c r="O866" s="376">
        <v>0</v>
      </c>
      <c r="P866" s="376"/>
      <c r="Q866" s="376">
        <v>0</v>
      </c>
      <c r="R866" s="376">
        <v>0</v>
      </c>
      <c r="S866" s="376">
        <v>0</v>
      </c>
      <c r="T866" s="376">
        <v>1360</v>
      </c>
      <c r="U866" s="376">
        <v>0</v>
      </c>
      <c r="V866" s="376">
        <v>0</v>
      </c>
      <c r="W866" s="376">
        <v>0</v>
      </c>
      <c r="X866" s="376">
        <v>0</v>
      </c>
      <c r="Y866" s="376">
        <v>9860</v>
      </c>
      <c r="Z866" s="376">
        <v>9860</v>
      </c>
      <c r="AA866" s="377">
        <v>1</v>
      </c>
      <c r="AB866" s="376">
        <v>8500</v>
      </c>
      <c r="AC866" s="376">
        <v>0</v>
      </c>
      <c r="AD866" s="376"/>
      <c r="AE866" s="376">
        <v>0</v>
      </c>
      <c r="AF866" s="376">
        <v>0</v>
      </c>
      <c r="AG866" s="376">
        <v>0</v>
      </c>
      <c r="AH866" s="376">
        <v>1360</v>
      </c>
      <c r="AI866" s="376">
        <v>0</v>
      </c>
      <c r="AJ866" s="376">
        <v>0</v>
      </c>
      <c r="AK866" s="376">
        <v>0</v>
      </c>
      <c r="AL866" s="381" t="s">
        <v>2502</v>
      </c>
    </row>
    <row r="867" spans="2:38">
      <c r="B867" s="374" t="s">
        <v>4356</v>
      </c>
      <c r="C867" s="375" t="s">
        <v>4366</v>
      </c>
      <c r="D867" s="375" t="s">
        <v>5614</v>
      </c>
      <c r="E867" s="375" t="s">
        <v>2597</v>
      </c>
      <c r="F867" s="375" t="s">
        <v>2608</v>
      </c>
      <c r="G867" s="375" t="s">
        <v>1833</v>
      </c>
      <c r="H867" s="375" t="s">
        <v>3338</v>
      </c>
      <c r="I867" s="375" t="s">
        <v>3330</v>
      </c>
      <c r="J867" s="375" t="s">
        <v>4362</v>
      </c>
      <c r="K867" s="375" t="s">
        <v>4363</v>
      </c>
      <c r="L867" s="375" t="s">
        <v>3332</v>
      </c>
      <c r="M867" s="376">
        <v>134138.218134</v>
      </c>
      <c r="N867" s="376">
        <v>134138.218134</v>
      </c>
      <c r="O867" s="376">
        <v>0</v>
      </c>
      <c r="P867" s="376"/>
      <c r="Q867" s="376">
        <v>0</v>
      </c>
      <c r="R867" s="376">
        <v>0</v>
      </c>
      <c r="S867" s="376">
        <v>0</v>
      </c>
      <c r="T867" s="376">
        <v>21462.016511999998</v>
      </c>
      <c r="U867" s="376">
        <v>0</v>
      </c>
      <c r="V867" s="376">
        <v>0</v>
      </c>
      <c r="W867" s="376">
        <v>0</v>
      </c>
      <c r="X867" s="376">
        <v>0</v>
      </c>
      <c r="Y867" s="376">
        <v>155600.234646</v>
      </c>
      <c r="Z867" s="376">
        <v>154039.51065400001</v>
      </c>
      <c r="AA867" s="377">
        <v>1</v>
      </c>
      <c r="AB867" s="376">
        <v>132792.76556599999</v>
      </c>
      <c r="AC867" s="376">
        <v>0</v>
      </c>
      <c r="AD867" s="376"/>
      <c r="AE867" s="376">
        <v>0</v>
      </c>
      <c r="AF867" s="376">
        <v>0</v>
      </c>
      <c r="AG867" s="376">
        <v>0</v>
      </c>
      <c r="AH867" s="376">
        <v>21246.745088</v>
      </c>
      <c r="AI867" s="376">
        <v>0</v>
      </c>
      <c r="AJ867" s="376">
        <v>0</v>
      </c>
      <c r="AK867" s="376">
        <v>0</v>
      </c>
      <c r="AL867" s="381" t="s">
        <v>2609</v>
      </c>
    </row>
    <row r="868" spans="2:38">
      <c r="B868" s="374" t="s">
        <v>4356</v>
      </c>
      <c r="C868" s="375" t="s">
        <v>4357</v>
      </c>
      <c r="D868" s="375" t="s">
        <v>2831</v>
      </c>
      <c r="E868" s="375" t="s">
        <v>2445</v>
      </c>
      <c r="F868" s="375" t="s">
        <v>2472</v>
      </c>
      <c r="G868" s="375" t="s">
        <v>1515</v>
      </c>
      <c r="H868" s="375" t="s">
        <v>5615</v>
      </c>
      <c r="I868" s="375" t="s">
        <v>3330</v>
      </c>
      <c r="J868" s="375" t="s">
        <v>4362</v>
      </c>
      <c r="K868" s="375" t="s">
        <v>4363</v>
      </c>
      <c r="L868" s="375" t="s">
        <v>3332</v>
      </c>
      <c r="M868" s="376">
        <v>112347.4</v>
      </c>
      <c r="N868" s="376">
        <v>0</v>
      </c>
      <c r="O868" s="376">
        <v>0</v>
      </c>
      <c r="P868" s="376">
        <v>112347.4</v>
      </c>
      <c r="Q868" s="376">
        <v>0</v>
      </c>
      <c r="R868" s="376">
        <v>0</v>
      </c>
      <c r="S868" s="376">
        <v>0</v>
      </c>
      <c r="T868" s="376">
        <v>0</v>
      </c>
      <c r="U868" s="376">
        <v>0</v>
      </c>
      <c r="V868" s="376">
        <v>0</v>
      </c>
      <c r="W868" s="376">
        <v>0</v>
      </c>
      <c r="X868" s="376">
        <v>0</v>
      </c>
      <c r="Y868" s="376">
        <v>112347.4</v>
      </c>
      <c r="Z868" s="376">
        <v>111863.4</v>
      </c>
      <c r="AA868" s="377">
        <v>1</v>
      </c>
      <c r="AB868" s="376">
        <v>0</v>
      </c>
      <c r="AC868" s="376">
        <v>0</v>
      </c>
      <c r="AD868" s="376">
        <v>113135</v>
      </c>
      <c r="AE868" s="376">
        <v>0</v>
      </c>
      <c r="AF868" s="376">
        <v>0</v>
      </c>
      <c r="AG868" s="376">
        <v>0</v>
      </c>
      <c r="AH868" s="376"/>
      <c r="AI868" s="376">
        <v>0</v>
      </c>
      <c r="AJ868" s="376">
        <v>0</v>
      </c>
      <c r="AK868" s="376">
        <v>0</v>
      </c>
      <c r="AL868" s="381" t="s">
        <v>2473</v>
      </c>
    </row>
    <row r="869" spans="2:38">
      <c r="B869" s="374" t="s">
        <v>4396</v>
      </c>
      <c r="C869" s="375" t="s">
        <v>5616</v>
      </c>
      <c r="D869" s="375" t="s">
        <v>2831</v>
      </c>
      <c r="E869" s="375" t="s">
        <v>4399</v>
      </c>
      <c r="F869" s="375" t="s">
        <v>5617</v>
      </c>
      <c r="G869" s="375" t="s">
        <v>4401</v>
      </c>
      <c r="H869" s="375" t="s">
        <v>4401</v>
      </c>
      <c r="I869" s="375"/>
      <c r="J869" s="375"/>
      <c r="K869" s="375"/>
      <c r="L869" s="375"/>
      <c r="M869" s="376">
        <v>1414.6</v>
      </c>
      <c r="N869" s="376">
        <v>0</v>
      </c>
      <c r="O869" s="376">
        <v>0</v>
      </c>
      <c r="P869" s="376">
        <v>0</v>
      </c>
      <c r="Q869" s="376">
        <v>0</v>
      </c>
      <c r="R869" s="376">
        <v>0</v>
      </c>
      <c r="S869" s="376">
        <v>1414.6</v>
      </c>
      <c r="T869" s="376">
        <v>0</v>
      </c>
      <c r="U869" s="376">
        <v>0</v>
      </c>
      <c r="V869" s="376">
        <v>0</v>
      </c>
      <c r="W869" s="376">
        <v>0</v>
      </c>
      <c r="X869" s="376">
        <v>0</v>
      </c>
      <c r="Y869" s="376">
        <v>1414.6</v>
      </c>
      <c r="Z869" s="376">
        <v>1414.6</v>
      </c>
      <c r="AA869" s="377">
        <v>1</v>
      </c>
      <c r="AB869" s="376">
        <v>0</v>
      </c>
      <c r="AC869" s="376">
        <v>0</v>
      </c>
      <c r="AD869" s="376">
        <v>0</v>
      </c>
      <c r="AE869" s="376">
        <v>0</v>
      </c>
      <c r="AF869" s="376">
        <v>0</v>
      </c>
      <c r="AG869" s="376">
        <v>0</v>
      </c>
      <c r="AH869" s="376">
        <v>0</v>
      </c>
      <c r="AI869" s="376">
        <v>0</v>
      </c>
      <c r="AJ869" s="376">
        <v>0</v>
      </c>
      <c r="AK869" s="376">
        <v>0</v>
      </c>
      <c r="AL869" s="381"/>
    </row>
    <row r="870" spans="2:38">
      <c r="B870" s="374" t="s">
        <v>4396</v>
      </c>
      <c r="C870" s="375" t="s">
        <v>5616</v>
      </c>
      <c r="D870" s="375" t="s">
        <v>2831</v>
      </c>
      <c r="E870" s="375" t="s">
        <v>4399</v>
      </c>
      <c r="F870" s="375" t="s">
        <v>5617</v>
      </c>
      <c r="G870" s="375" t="s">
        <v>4401</v>
      </c>
      <c r="H870" s="375" t="s">
        <v>4401</v>
      </c>
      <c r="I870" s="375"/>
      <c r="J870" s="375"/>
      <c r="K870" s="375"/>
      <c r="L870" s="375"/>
      <c r="M870" s="376">
        <v>481.6</v>
      </c>
      <c r="N870" s="376">
        <v>0</v>
      </c>
      <c r="O870" s="376">
        <v>0</v>
      </c>
      <c r="P870" s="376">
        <v>0</v>
      </c>
      <c r="Q870" s="376">
        <v>0</v>
      </c>
      <c r="R870" s="376">
        <v>0</v>
      </c>
      <c r="S870" s="376">
        <v>481.6</v>
      </c>
      <c r="T870" s="376">
        <v>0</v>
      </c>
      <c r="U870" s="376">
        <v>0</v>
      </c>
      <c r="V870" s="376">
        <v>0</v>
      </c>
      <c r="W870" s="376">
        <v>0</v>
      </c>
      <c r="X870" s="376">
        <v>0</v>
      </c>
      <c r="Y870" s="376">
        <v>481.6</v>
      </c>
      <c r="Z870" s="376">
        <v>481.6</v>
      </c>
      <c r="AA870" s="377">
        <v>1</v>
      </c>
      <c r="AB870" s="376">
        <v>0</v>
      </c>
      <c r="AC870" s="376">
        <v>0</v>
      </c>
      <c r="AD870" s="376">
        <v>0</v>
      </c>
      <c r="AE870" s="376">
        <v>0</v>
      </c>
      <c r="AF870" s="376">
        <v>0</v>
      </c>
      <c r="AG870" s="376">
        <v>0</v>
      </c>
      <c r="AH870" s="376">
        <v>0</v>
      </c>
      <c r="AI870" s="376">
        <v>0</v>
      </c>
      <c r="AJ870" s="376">
        <v>0</v>
      </c>
      <c r="AK870" s="376">
        <v>0</v>
      </c>
      <c r="AL870" s="381"/>
    </row>
    <row r="871" spans="2:38">
      <c r="B871" s="374" t="s">
        <v>4396</v>
      </c>
      <c r="C871" s="375" t="s">
        <v>5616</v>
      </c>
      <c r="D871" s="375" t="s">
        <v>2831</v>
      </c>
      <c r="E871" s="375" t="s">
        <v>4399</v>
      </c>
      <c r="F871" s="375" t="s">
        <v>5617</v>
      </c>
      <c r="G871" s="375" t="s">
        <v>4401</v>
      </c>
      <c r="H871" s="375" t="s">
        <v>4401</v>
      </c>
      <c r="I871" s="375"/>
      <c r="J871" s="375"/>
      <c r="K871" s="375"/>
      <c r="L871" s="375"/>
      <c r="M871" s="376">
        <v>599.72</v>
      </c>
      <c r="N871" s="376">
        <v>0</v>
      </c>
      <c r="O871" s="376">
        <v>0</v>
      </c>
      <c r="P871" s="376">
        <v>0</v>
      </c>
      <c r="Q871" s="376">
        <v>0</v>
      </c>
      <c r="R871" s="376">
        <v>0</v>
      </c>
      <c r="S871" s="376">
        <v>599.72</v>
      </c>
      <c r="T871" s="376">
        <v>0</v>
      </c>
      <c r="U871" s="376">
        <v>0</v>
      </c>
      <c r="V871" s="376">
        <v>0</v>
      </c>
      <c r="W871" s="376">
        <v>0</v>
      </c>
      <c r="X871" s="376">
        <v>0</v>
      </c>
      <c r="Y871" s="376">
        <v>599.72</v>
      </c>
      <c r="Z871" s="376">
        <v>599.72</v>
      </c>
      <c r="AA871" s="377">
        <v>1</v>
      </c>
      <c r="AB871" s="376">
        <v>0</v>
      </c>
      <c r="AC871" s="376">
        <v>0</v>
      </c>
      <c r="AD871" s="376">
        <v>0</v>
      </c>
      <c r="AE871" s="376">
        <v>0</v>
      </c>
      <c r="AF871" s="376">
        <v>0</v>
      </c>
      <c r="AG871" s="376">
        <v>0</v>
      </c>
      <c r="AH871" s="376">
        <v>0</v>
      </c>
      <c r="AI871" s="376">
        <v>0</v>
      </c>
      <c r="AJ871" s="376">
        <v>0</v>
      </c>
      <c r="AK871" s="376">
        <v>0</v>
      </c>
      <c r="AL871" s="381"/>
    </row>
    <row r="872" spans="2:38">
      <c r="B872" s="374" t="s">
        <v>4356</v>
      </c>
      <c r="C872" s="375" t="s">
        <v>4357</v>
      </c>
      <c r="D872" s="375" t="s">
        <v>2839</v>
      </c>
      <c r="E872" s="375" t="s">
        <v>4528</v>
      </c>
      <c r="F872" s="375" t="s">
        <v>5618</v>
      </c>
      <c r="G872" s="375" t="s">
        <v>425</v>
      </c>
      <c r="H872" s="375" t="s">
        <v>3465</v>
      </c>
      <c r="I872" s="375" t="s">
        <v>3330</v>
      </c>
      <c r="J872" s="375" t="s">
        <v>4362</v>
      </c>
      <c r="K872" s="375" t="s">
        <v>4363</v>
      </c>
      <c r="L872" s="375" t="s">
        <v>3332</v>
      </c>
      <c r="M872" s="376">
        <v>9069.6149999999998</v>
      </c>
      <c r="N872" s="376">
        <v>0</v>
      </c>
      <c r="O872" s="376">
        <v>0</v>
      </c>
      <c r="P872" s="376">
        <v>9069.6149999999998</v>
      </c>
      <c r="Q872" s="376">
        <v>0</v>
      </c>
      <c r="R872" s="376">
        <v>0</v>
      </c>
      <c r="S872" s="376">
        <v>0</v>
      </c>
      <c r="T872" s="376">
        <v>0</v>
      </c>
      <c r="U872" s="376">
        <v>0</v>
      </c>
      <c r="V872" s="376">
        <v>0</v>
      </c>
      <c r="W872" s="376">
        <v>0</v>
      </c>
      <c r="X872" s="376">
        <v>0</v>
      </c>
      <c r="Y872" s="376">
        <v>9069.6149999999998</v>
      </c>
      <c r="Z872" s="376">
        <v>9082.26</v>
      </c>
      <c r="AA872" s="377">
        <v>1</v>
      </c>
      <c r="AB872" s="376">
        <v>0</v>
      </c>
      <c r="AC872" s="376">
        <v>0</v>
      </c>
      <c r="AD872" s="376">
        <v>9082.26</v>
      </c>
      <c r="AE872" s="376">
        <v>0</v>
      </c>
      <c r="AF872" s="376">
        <v>0</v>
      </c>
      <c r="AG872" s="376">
        <v>0</v>
      </c>
      <c r="AH872" s="376"/>
      <c r="AI872" s="376">
        <v>0</v>
      </c>
      <c r="AJ872" s="376">
        <v>0</v>
      </c>
      <c r="AK872" s="376">
        <v>0</v>
      </c>
      <c r="AL872" s="381" t="s">
        <v>5619</v>
      </c>
    </row>
    <row r="873" spans="2:38">
      <c r="B873" s="374" t="s">
        <v>4356</v>
      </c>
      <c r="C873" s="375" t="s">
        <v>4357</v>
      </c>
      <c r="D873" s="375" t="s">
        <v>2839</v>
      </c>
      <c r="E873" s="375" t="s">
        <v>4421</v>
      </c>
      <c r="F873" s="375" t="s">
        <v>5620</v>
      </c>
      <c r="G873" s="375" t="s">
        <v>425</v>
      </c>
      <c r="H873" s="375" t="s">
        <v>3465</v>
      </c>
      <c r="I873" s="375" t="s">
        <v>3330</v>
      </c>
      <c r="J873" s="375" t="s">
        <v>4362</v>
      </c>
      <c r="K873" s="375" t="s">
        <v>4363</v>
      </c>
      <c r="L873" s="375" t="s">
        <v>3332</v>
      </c>
      <c r="M873" s="376">
        <v>17274.805</v>
      </c>
      <c r="N873" s="376">
        <v>0</v>
      </c>
      <c r="O873" s="376">
        <v>0</v>
      </c>
      <c r="P873" s="376">
        <v>17274.805</v>
      </c>
      <c r="Q873" s="376">
        <v>0</v>
      </c>
      <c r="R873" s="376">
        <v>0</v>
      </c>
      <c r="S873" s="376">
        <v>0</v>
      </c>
      <c r="T873" s="376">
        <v>0</v>
      </c>
      <c r="U873" s="376">
        <v>0</v>
      </c>
      <c r="V873" s="376">
        <v>0</v>
      </c>
      <c r="W873" s="376">
        <v>0</v>
      </c>
      <c r="X873" s="376">
        <v>0</v>
      </c>
      <c r="Y873" s="376">
        <v>17274.805</v>
      </c>
      <c r="Z873" s="376">
        <v>17155.38</v>
      </c>
      <c r="AA873" s="377">
        <v>1</v>
      </c>
      <c r="AB873" s="376">
        <v>0</v>
      </c>
      <c r="AC873" s="376">
        <v>0</v>
      </c>
      <c r="AD873" s="376">
        <v>17155.38</v>
      </c>
      <c r="AE873" s="376">
        <v>0</v>
      </c>
      <c r="AF873" s="376">
        <v>0</v>
      </c>
      <c r="AG873" s="376">
        <v>0</v>
      </c>
      <c r="AH873" s="376"/>
      <c r="AI873" s="376">
        <v>0</v>
      </c>
      <c r="AJ873" s="376">
        <v>0</v>
      </c>
      <c r="AK873" s="376">
        <v>0</v>
      </c>
      <c r="AL873" s="381" t="s">
        <v>5621</v>
      </c>
    </row>
    <row r="874" spans="2:38">
      <c r="B874" s="374" t="s">
        <v>4356</v>
      </c>
      <c r="C874" s="375" t="s">
        <v>4357</v>
      </c>
      <c r="D874" s="375" t="s">
        <v>2839</v>
      </c>
      <c r="E874" s="375" t="s">
        <v>4463</v>
      </c>
      <c r="F874" s="375" t="s">
        <v>5622</v>
      </c>
      <c r="G874" s="375" t="s">
        <v>425</v>
      </c>
      <c r="H874" s="375" t="s">
        <v>3465</v>
      </c>
      <c r="I874" s="375" t="s">
        <v>3330</v>
      </c>
      <c r="J874" s="375" t="s">
        <v>4362</v>
      </c>
      <c r="K874" s="375" t="s">
        <v>4363</v>
      </c>
      <c r="L874" s="375" t="s">
        <v>3332</v>
      </c>
      <c r="M874" s="376">
        <v>13696.56</v>
      </c>
      <c r="N874" s="376">
        <v>0</v>
      </c>
      <c r="O874" s="376">
        <v>0</v>
      </c>
      <c r="P874" s="376">
        <v>13696.56</v>
      </c>
      <c r="Q874" s="376">
        <v>0</v>
      </c>
      <c r="R874" s="376">
        <v>0</v>
      </c>
      <c r="S874" s="376">
        <v>0</v>
      </c>
      <c r="T874" s="376">
        <v>0</v>
      </c>
      <c r="U874" s="376">
        <v>0</v>
      </c>
      <c r="V874" s="376">
        <v>0</v>
      </c>
      <c r="W874" s="376">
        <v>0</v>
      </c>
      <c r="X874" s="376">
        <v>0</v>
      </c>
      <c r="Y874" s="376">
        <v>13696.56</v>
      </c>
      <c r="Z874" s="376">
        <v>13724.304</v>
      </c>
      <c r="AA874" s="377">
        <v>1</v>
      </c>
      <c r="AB874" s="376">
        <v>0</v>
      </c>
      <c r="AC874" s="376">
        <v>0</v>
      </c>
      <c r="AD874" s="376">
        <v>13724.304</v>
      </c>
      <c r="AE874" s="376">
        <v>0</v>
      </c>
      <c r="AF874" s="376">
        <v>0</v>
      </c>
      <c r="AG874" s="376">
        <v>0</v>
      </c>
      <c r="AH874" s="376"/>
      <c r="AI874" s="376">
        <v>0</v>
      </c>
      <c r="AJ874" s="376">
        <v>0</v>
      </c>
      <c r="AK874" s="376">
        <v>0</v>
      </c>
      <c r="AL874" s="381" t="s">
        <v>5623</v>
      </c>
    </row>
    <row r="875" spans="2:38">
      <c r="B875" s="374" t="s">
        <v>4356</v>
      </c>
      <c r="C875" s="375" t="s">
        <v>4357</v>
      </c>
      <c r="D875" s="375" t="s">
        <v>2839</v>
      </c>
      <c r="E875" s="375" t="s">
        <v>4463</v>
      </c>
      <c r="F875" s="375" t="s">
        <v>5624</v>
      </c>
      <c r="G875" s="375" t="s">
        <v>425</v>
      </c>
      <c r="H875" s="375" t="s">
        <v>3465</v>
      </c>
      <c r="I875" s="375" t="s">
        <v>3330</v>
      </c>
      <c r="J875" s="375" t="s">
        <v>4362</v>
      </c>
      <c r="K875" s="375" t="s">
        <v>4363</v>
      </c>
      <c r="L875" s="375" t="s">
        <v>3332</v>
      </c>
      <c r="M875" s="376">
        <v>15610.05</v>
      </c>
      <c r="N875" s="376">
        <v>0</v>
      </c>
      <c r="O875" s="376">
        <v>0</v>
      </c>
      <c r="P875" s="376">
        <v>15610.05</v>
      </c>
      <c r="Q875" s="376">
        <v>0</v>
      </c>
      <c r="R875" s="376">
        <v>0</v>
      </c>
      <c r="S875" s="376">
        <v>0</v>
      </c>
      <c r="T875" s="376">
        <v>0</v>
      </c>
      <c r="U875" s="376">
        <v>0</v>
      </c>
      <c r="V875" s="376">
        <v>0</v>
      </c>
      <c r="W875" s="376">
        <v>0</v>
      </c>
      <c r="X875" s="376">
        <v>0</v>
      </c>
      <c r="Y875" s="376">
        <v>15610.05</v>
      </c>
      <c r="Z875" s="376">
        <v>15641.67</v>
      </c>
      <c r="AA875" s="377">
        <v>1</v>
      </c>
      <c r="AB875" s="376">
        <v>0</v>
      </c>
      <c r="AC875" s="376">
        <v>0</v>
      </c>
      <c r="AD875" s="376">
        <v>15641.67</v>
      </c>
      <c r="AE875" s="376">
        <v>0</v>
      </c>
      <c r="AF875" s="376">
        <v>0</v>
      </c>
      <c r="AG875" s="376">
        <v>0</v>
      </c>
      <c r="AH875" s="376"/>
      <c r="AI875" s="376">
        <v>0</v>
      </c>
      <c r="AJ875" s="376">
        <v>0</v>
      </c>
      <c r="AK875" s="376">
        <v>0</v>
      </c>
      <c r="AL875" s="381" t="s">
        <v>5625</v>
      </c>
    </row>
    <row r="876" spans="2:38">
      <c r="B876" s="374" t="s">
        <v>4356</v>
      </c>
      <c r="C876" s="375" t="s">
        <v>4357</v>
      </c>
      <c r="D876" s="375" t="s">
        <v>2839</v>
      </c>
      <c r="E876" s="375" t="s">
        <v>4463</v>
      </c>
      <c r="F876" s="375" t="s">
        <v>5626</v>
      </c>
      <c r="G876" s="375" t="s">
        <v>425</v>
      </c>
      <c r="H876" s="375" t="s">
        <v>3465</v>
      </c>
      <c r="I876" s="375" t="s">
        <v>3330</v>
      </c>
      <c r="J876" s="375" t="s">
        <v>4362</v>
      </c>
      <c r="K876" s="375" t="s">
        <v>4363</v>
      </c>
      <c r="L876" s="375" t="s">
        <v>3332</v>
      </c>
      <c r="M876" s="376">
        <v>30213</v>
      </c>
      <c r="N876" s="376">
        <v>0</v>
      </c>
      <c r="O876" s="376">
        <v>0</v>
      </c>
      <c r="P876" s="376">
        <v>30213</v>
      </c>
      <c r="Q876" s="376">
        <v>0</v>
      </c>
      <c r="R876" s="376">
        <v>0</v>
      </c>
      <c r="S876" s="376">
        <v>0</v>
      </c>
      <c r="T876" s="376">
        <v>0</v>
      </c>
      <c r="U876" s="376">
        <v>0</v>
      </c>
      <c r="V876" s="376">
        <v>0</v>
      </c>
      <c r="W876" s="376">
        <v>0</v>
      </c>
      <c r="X876" s="376">
        <v>0</v>
      </c>
      <c r="Y876" s="376">
        <v>30213</v>
      </c>
      <c r="Z876" s="376">
        <v>30274.2</v>
      </c>
      <c r="AA876" s="377">
        <v>1</v>
      </c>
      <c r="AB876" s="376">
        <v>0</v>
      </c>
      <c r="AC876" s="376">
        <v>0</v>
      </c>
      <c r="AD876" s="376">
        <v>30274.2</v>
      </c>
      <c r="AE876" s="376">
        <v>0</v>
      </c>
      <c r="AF876" s="376">
        <v>0</v>
      </c>
      <c r="AG876" s="376">
        <v>0</v>
      </c>
      <c r="AH876" s="376"/>
      <c r="AI876" s="376">
        <v>0</v>
      </c>
      <c r="AJ876" s="376">
        <v>0</v>
      </c>
      <c r="AK876" s="376">
        <v>0</v>
      </c>
      <c r="AL876" s="381" t="s">
        <v>5627</v>
      </c>
    </row>
    <row r="877" spans="2:38">
      <c r="B877" s="374" t="s">
        <v>4356</v>
      </c>
      <c r="C877" s="375" t="s">
        <v>4357</v>
      </c>
      <c r="D877" s="375" t="s">
        <v>2839</v>
      </c>
      <c r="E877" s="375" t="s">
        <v>4528</v>
      </c>
      <c r="F877" s="375" t="s">
        <v>5628</v>
      </c>
      <c r="G877" s="375" t="s">
        <v>425</v>
      </c>
      <c r="H877" s="375" t="s">
        <v>3465</v>
      </c>
      <c r="I877" s="375" t="s">
        <v>3330</v>
      </c>
      <c r="J877" s="375" t="s">
        <v>4362</v>
      </c>
      <c r="K877" s="375" t="s">
        <v>4363</v>
      </c>
      <c r="L877" s="375" t="s">
        <v>3332</v>
      </c>
      <c r="M877" s="376">
        <v>101781.235</v>
      </c>
      <c r="N877" s="376">
        <v>0</v>
      </c>
      <c r="O877" s="376">
        <v>0</v>
      </c>
      <c r="P877" s="376">
        <v>101781.235</v>
      </c>
      <c r="Q877" s="376">
        <v>0</v>
      </c>
      <c r="R877" s="376">
        <v>0</v>
      </c>
      <c r="S877" s="376">
        <v>0</v>
      </c>
      <c r="T877" s="376">
        <v>0</v>
      </c>
      <c r="U877" s="376">
        <v>0</v>
      </c>
      <c r="V877" s="376">
        <v>0</v>
      </c>
      <c r="W877" s="376">
        <v>0</v>
      </c>
      <c r="X877" s="376">
        <v>0</v>
      </c>
      <c r="Y877" s="376">
        <v>101781.235</v>
      </c>
      <c r="Z877" s="376">
        <v>101923.14</v>
      </c>
      <c r="AA877" s="377">
        <v>1</v>
      </c>
      <c r="AB877" s="376">
        <v>0</v>
      </c>
      <c r="AC877" s="376">
        <v>0</v>
      </c>
      <c r="AD877" s="376">
        <v>101923.14</v>
      </c>
      <c r="AE877" s="376">
        <v>0</v>
      </c>
      <c r="AF877" s="376">
        <v>0</v>
      </c>
      <c r="AG877" s="376">
        <v>0</v>
      </c>
      <c r="AH877" s="376"/>
      <c r="AI877" s="376">
        <v>0</v>
      </c>
      <c r="AJ877" s="376">
        <v>0</v>
      </c>
      <c r="AK877" s="376">
        <v>0</v>
      </c>
      <c r="AL877" s="381" t="s">
        <v>5629</v>
      </c>
    </row>
    <row r="878" spans="2:38">
      <c r="B878" s="374" t="s">
        <v>4356</v>
      </c>
      <c r="C878" s="375" t="s">
        <v>4357</v>
      </c>
      <c r="D878" s="375" t="s">
        <v>2839</v>
      </c>
      <c r="E878" s="375" t="s">
        <v>4421</v>
      </c>
      <c r="F878" s="375" t="s">
        <v>5630</v>
      </c>
      <c r="G878" s="375" t="s">
        <v>425</v>
      </c>
      <c r="H878" s="375" t="s">
        <v>3465</v>
      </c>
      <c r="I878" s="375" t="s">
        <v>3330</v>
      </c>
      <c r="J878" s="375" t="s">
        <v>4362</v>
      </c>
      <c r="K878" s="375" t="s">
        <v>4363</v>
      </c>
      <c r="L878" s="375" t="s">
        <v>3332</v>
      </c>
      <c r="M878" s="376">
        <v>94503.345000000001</v>
      </c>
      <c r="N878" s="376">
        <v>0</v>
      </c>
      <c r="O878" s="376">
        <v>0</v>
      </c>
      <c r="P878" s="376">
        <v>94503.345000000001</v>
      </c>
      <c r="Q878" s="376">
        <v>0</v>
      </c>
      <c r="R878" s="376">
        <v>0</v>
      </c>
      <c r="S878" s="376">
        <v>0</v>
      </c>
      <c r="T878" s="376">
        <v>0</v>
      </c>
      <c r="U878" s="376">
        <v>0</v>
      </c>
      <c r="V878" s="376">
        <v>0</v>
      </c>
      <c r="W878" s="376">
        <v>0</v>
      </c>
      <c r="X878" s="376">
        <v>0</v>
      </c>
      <c r="Y878" s="376">
        <v>94503.345000000001</v>
      </c>
      <c r="Z878" s="376">
        <v>93850.02</v>
      </c>
      <c r="AA878" s="377">
        <v>1</v>
      </c>
      <c r="AB878" s="376">
        <v>0</v>
      </c>
      <c r="AC878" s="376">
        <v>0</v>
      </c>
      <c r="AD878" s="376">
        <v>93850.02</v>
      </c>
      <c r="AE878" s="376">
        <v>0</v>
      </c>
      <c r="AF878" s="376">
        <v>0</v>
      </c>
      <c r="AG878" s="376">
        <v>0</v>
      </c>
      <c r="AH878" s="376"/>
      <c r="AI878" s="376">
        <v>0</v>
      </c>
      <c r="AJ878" s="376">
        <v>0</v>
      </c>
      <c r="AK878" s="376">
        <v>0</v>
      </c>
      <c r="AL878" s="381" t="s">
        <v>5631</v>
      </c>
    </row>
    <row r="879" spans="2:38">
      <c r="B879" s="374" t="s">
        <v>4356</v>
      </c>
      <c r="C879" s="375" t="s">
        <v>4357</v>
      </c>
      <c r="D879" s="375" t="s">
        <v>2839</v>
      </c>
      <c r="E879" s="375" t="s">
        <v>4463</v>
      </c>
      <c r="F879" s="375" t="s">
        <v>5632</v>
      </c>
      <c r="G879" s="375" t="s">
        <v>425</v>
      </c>
      <c r="H879" s="375" t="s">
        <v>3465</v>
      </c>
      <c r="I879" s="375" t="s">
        <v>3330</v>
      </c>
      <c r="J879" s="375" t="s">
        <v>4362</v>
      </c>
      <c r="K879" s="375" t="s">
        <v>4363</v>
      </c>
      <c r="L879" s="375" t="s">
        <v>3332</v>
      </c>
      <c r="M879" s="376">
        <v>24170.400000000001</v>
      </c>
      <c r="N879" s="376">
        <v>0</v>
      </c>
      <c r="O879" s="376">
        <v>0</v>
      </c>
      <c r="P879" s="376">
        <v>24170.400000000001</v>
      </c>
      <c r="Q879" s="376">
        <v>0</v>
      </c>
      <c r="R879" s="376">
        <v>0</v>
      </c>
      <c r="S879" s="376">
        <v>0</v>
      </c>
      <c r="T879" s="376">
        <v>0</v>
      </c>
      <c r="U879" s="376">
        <v>0</v>
      </c>
      <c r="V879" s="376">
        <v>0</v>
      </c>
      <c r="W879" s="376">
        <v>0</v>
      </c>
      <c r="X879" s="376">
        <v>0</v>
      </c>
      <c r="Y879" s="376">
        <v>24170.400000000001</v>
      </c>
      <c r="Z879" s="376">
        <v>24219.360000000001</v>
      </c>
      <c r="AA879" s="377">
        <v>1</v>
      </c>
      <c r="AB879" s="376">
        <v>0</v>
      </c>
      <c r="AC879" s="376">
        <v>0</v>
      </c>
      <c r="AD879" s="376">
        <v>24219.360000000001</v>
      </c>
      <c r="AE879" s="376">
        <v>0</v>
      </c>
      <c r="AF879" s="376">
        <v>0</v>
      </c>
      <c r="AG879" s="376">
        <v>0</v>
      </c>
      <c r="AH879" s="376"/>
      <c r="AI879" s="376">
        <v>0</v>
      </c>
      <c r="AJ879" s="376">
        <v>0</v>
      </c>
      <c r="AK879" s="376">
        <v>0</v>
      </c>
      <c r="AL879" s="381" t="s">
        <v>5633</v>
      </c>
    </row>
    <row r="880" spans="2:38">
      <c r="B880" s="374" t="s">
        <v>4356</v>
      </c>
      <c r="C880" s="375" t="s">
        <v>4357</v>
      </c>
      <c r="D880" s="375" t="s">
        <v>2839</v>
      </c>
      <c r="E880" s="375" t="s">
        <v>4463</v>
      </c>
      <c r="F880" s="375" t="s">
        <v>5634</v>
      </c>
      <c r="G880" s="375" t="s">
        <v>425</v>
      </c>
      <c r="H880" s="375" t="s">
        <v>3465</v>
      </c>
      <c r="I880" s="375" t="s">
        <v>3330</v>
      </c>
      <c r="J880" s="375" t="s">
        <v>4362</v>
      </c>
      <c r="K880" s="375" t="s">
        <v>4363</v>
      </c>
      <c r="L880" s="375" t="s">
        <v>3332</v>
      </c>
      <c r="M880" s="376">
        <v>101717.1</v>
      </c>
      <c r="N880" s="376">
        <v>0</v>
      </c>
      <c r="O880" s="376">
        <v>0</v>
      </c>
      <c r="P880" s="376">
        <v>101717.1</v>
      </c>
      <c r="Q880" s="376">
        <v>0</v>
      </c>
      <c r="R880" s="376">
        <v>0</v>
      </c>
      <c r="S880" s="376">
        <v>0</v>
      </c>
      <c r="T880" s="376">
        <v>0</v>
      </c>
      <c r="U880" s="376">
        <v>0</v>
      </c>
      <c r="V880" s="376">
        <v>0</v>
      </c>
      <c r="W880" s="376">
        <v>0</v>
      </c>
      <c r="X880" s="376">
        <v>0</v>
      </c>
      <c r="Y880" s="376">
        <v>101717.1</v>
      </c>
      <c r="Z880" s="376">
        <v>101923.14</v>
      </c>
      <c r="AA880" s="377">
        <v>1</v>
      </c>
      <c r="AB880" s="376">
        <v>0</v>
      </c>
      <c r="AC880" s="376">
        <v>0</v>
      </c>
      <c r="AD880" s="376">
        <v>101923.14</v>
      </c>
      <c r="AE880" s="376">
        <v>0</v>
      </c>
      <c r="AF880" s="376">
        <v>0</v>
      </c>
      <c r="AG880" s="376">
        <v>0</v>
      </c>
      <c r="AH880" s="376"/>
      <c r="AI880" s="376">
        <v>0</v>
      </c>
      <c r="AJ880" s="376">
        <v>0</v>
      </c>
      <c r="AK880" s="376">
        <v>0</v>
      </c>
      <c r="AL880" s="381" t="s">
        <v>5635</v>
      </c>
    </row>
    <row r="881" spans="2:38">
      <c r="B881" s="374" t="s">
        <v>4356</v>
      </c>
      <c r="C881" s="375" t="s">
        <v>4357</v>
      </c>
      <c r="D881" s="375" t="s">
        <v>2839</v>
      </c>
      <c r="E881" s="375" t="s">
        <v>4421</v>
      </c>
      <c r="F881" s="375" t="s">
        <v>5636</v>
      </c>
      <c r="G881" s="375" t="s">
        <v>425</v>
      </c>
      <c r="H881" s="375" t="s">
        <v>3465</v>
      </c>
      <c r="I881" s="375" t="s">
        <v>3330</v>
      </c>
      <c r="J881" s="375" t="s">
        <v>4362</v>
      </c>
      <c r="K881" s="375" t="s">
        <v>4363</v>
      </c>
      <c r="L881" s="375" t="s">
        <v>3332</v>
      </c>
      <c r="M881" s="376">
        <v>17274.805</v>
      </c>
      <c r="N881" s="376">
        <v>0</v>
      </c>
      <c r="O881" s="376">
        <v>0</v>
      </c>
      <c r="P881" s="376">
        <v>17274.805</v>
      </c>
      <c r="Q881" s="376">
        <v>0</v>
      </c>
      <c r="R881" s="376">
        <v>0</v>
      </c>
      <c r="S881" s="376">
        <v>0</v>
      </c>
      <c r="T881" s="376">
        <v>0</v>
      </c>
      <c r="U881" s="376">
        <v>0</v>
      </c>
      <c r="V881" s="376">
        <v>0</v>
      </c>
      <c r="W881" s="376">
        <v>0</v>
      </c>
      <c r="X881" s="376">
        <v>0</v>
      </c>
      <c r="Y881" s="376">
        <v>17274.805</v>
      </c>
      <c r="Z881" s="376">
        <v>17155.38</v>
      </c>
      <c r="AA881" s="377">
        <v>1</v>
      </c>
      <c r="AB881" s="376">
        <v>0</v>
      </c>
      <c r="AC881" s="376">
        <v>0</v>
      </c>
      <c r="AD881" s="376">
        <v>17155.38</v>
      </c>
      <c r="AE881" s="376">
        <v>0</v>
      </c>
      <c r="AF881" s="376">
        <v>0</v>
      </c>
      <c r="AG881" s="376">
        <v>0</v>
      </c>
      <c r="AH881" s="376"/>
      <c r="AI881" s="376">
        <v>0</v>
      </c>
      <c r="AJ881" s="376">
        <v>0</v>
      </c>
      <c r="AK881" s="376">
        <v>0</v>
      </c>
      <c r="AL881" s="381" t="s">
        <v>5637</v>
      </c>
    </row>
    <row r="882" spans="2:38">
      <c r="B882" s="374" t="s">
        <v>4356</v>
      </c>
      <c r="C882" s="375" t="s">
        <v>4357</v>
      </c>
      <c r="D882" s="375" t="s">
        <v>2839</v>
      </c>
      <c r="E882" s="375" t="s">
        <v>4463</v>
      </c>
      <c r="F882" s="375" t="s">
        <v>5638</v>
      </c>
      <c r="G882" s="375" t="s">
        <v>425</v>
      </c>
      <c r="H882" s="375" t="s">
        <v>3465</v>
      </c>
      <c r="I882" s="375" t="s">
        <v>3330</v>
      </c>
      <c r="J882" s="375" t="s">
        <v>4362</v>
      </c>
      <c r="K882" s="375" t="s">
        <v>4363</v>
      </c>
      <c r="L882" s="375" t="s">
        <v>3332</v>
      </c>
      <c r="M882" s="376">
        <v>88624.8</v>
      </c>
      <c r="N882" s="376">
        <v>0</v>
      </c>
      <c r="O882" s="376">
        <v>0</v>
      </c>
      <c r="P882" s="376">
        <v>88624.8</v>
      </c>
      <c r="Q882" s="376">
        <v>0</v>
      </c>
      <c r="R882" s="376">
        <v>0</v>
      </c>
      <c r="S882" s="376">
        <v>0</v>
      </c>
      <c r="T882" s="376">
        <v>0</v>
      </c>
      <c r="U882" s="376">
        <v>0</v>
      </c>
      <c r="V882" s="376">
        <v>0</v>
      </c>
      <c r="W882" s="376">
        <v>0</v>
      </c>
      <c r="X882" s="376">
        <v>0</v>
      </c>
      <c r="Y882" s="376">
        <v>88624.8</v>
      </c>
      <c r="Z882" s="376">
        <v>88804.32</v>
      </c>
      <c r="AA882" s="377">
        <v>1</v>
      </c>
      <c r="AB882" s="376">
        <v>0</v>
      </c>
      <c r="AC882" s="376">
        <v>0</v>
      </c>
      <c r="AD882" s="376">
        <v>88804.32</v>
      </c>
      <c r="AE882" s="376">
        <v>0</v>
      </c>
      <c r="AF882" s="376">
        <v>0</v>
      </c>
      <c r="AG882" s="376">
        <v>0</v>
      </c>
      <c r="AH882" s="376"/>
      <c r="AI882" s="376">
        <v>0</v>
      </c>
      <c r="AJ882" s="376">
        <v>0</v>
      </c>
      <c r="AK882" s="376">
        <v>0</v>
      </c>
      <c r="AL882" s="381" t="s">
        <v>5639</v>
      </c>
    </row>
    <row r="883" spans="2:38">
      <c r="B883" s="374" t="s">
        <v>4356</v>
      </c>
      <c r="C883" s="375" t="s">
        <v>4357</v>
      </c>
      <c r="D883" s="375" t="s">
        <v>2839</v>
      </c>
      <c r="E883" s="375" t="s">
        <v>4421</v>
      </c>
      <c r="F883" s="375" t="s">
        <v>5640</v>
      </c>
      <c r="G883" s="375" t="s">
        <v>425</v>
      </c>
      <c r="H883" s="375" t="s">
        <v>3465</v>
      </c>
      <c r="I883" s="375" t="s">
        <v>3330</v>
      </c>
      <c r="J883" s="375" t="s">
        <v>4362</v>
      </c>
      <c r="K883" s="375" t="s">
        <v>4363</v>
      </c>
      <c r="L883" s="375" t="s">
        <v>3332</v>
      </c>
      <c r="M883" s="376">
        <v>8129.32</v>
      </c>
      <c r="N883" s="376">
        <v>0</v>
      </c>
      <c r="O883" s="376">
        <v>0</v>
      </c>
      <c r="P883" s="376">
        <v>8129.32</v>
      </c>
      <c r="Q883" s="376">
        <v>0</v>
      </c>
      <c r="R883" s="376">
        <v>0</v>
      </c>
      <c r="S883" s="376">
        <v>0</v>
      </c>
      <c r="T883" s="376">
        <v>0</v>
      </c>
      <c r="U883" s="376">
        <v>0</v>
      </c>
      <c r="V883" s="376">
        <v>0</v>
      </c>
      <c r="W883" s="376">
        <v>0</v>
      </c>
      <c r="X883" s="376">
        <v>0</v>
      </c>
      <c r="Y883" s="376">
        <v>8129.32</v>
      </c>
      <c r="Z883" s="376">
        <v>8073.12</v>
      </c>
      <c r="AA883" s="377">
        <v>1</v>
      </c>
      <c r="AB883" s="376">
        <v>0</v>
      </c>
      <c r="AC883" s="376">
        <v>0</v>
      </c>
      <c r="AD883" s="376">
        <v>8073.12</v>
      </c>
      <c r="AE883" s="376">
        <v>0</v>
      </c>
      <c r="AF883" s="376">
        <v>0</v>
      </c>
      <c r="AG883" s="376">
        <v>0</v>
      </c>
      <c r="AH883" s="376"/>
      <c r="AI883" s="376">
        <v>0</v>
      </c>
      <c r="AJ883" s="376">
        <v>0</v>
      </c>
      <c r="AK883" s="376">
        <v>0</v>
      </c>
      <c r="AL883" s="381" t="s">
        <v>5641</v>
      </c>
    </row>
    <row r="884" spans="2:38">
      <c r="B884" s="374" t="s">
        <v>4356</v>
      </c>
      <c r="C884" s="375" t="s">
        <v>4357</v>
      </c>
      <c r="D884" s="375" t="s">
        <v>2839</v>
      </c>
      <c r="E884" s="375" t="s">
        <v>4528</v>
      </c>
      <c r="F884" s="375" t="s">
        <v>5642</v>
      </c>
      <c r="G884" s="375" t="s">
        <v>425</v>
      </c>
      <c r="H884" s="375" t="s">
        <v>3465</v>
      </c>
      <c r="I884" s="375" t="s">
        <v>3330</v>
      </c>
      <c r="J884" s="375" t="s">
        <v>4362</v>
      </c>
      <c r="K884" s="375" t="s">
        <v>4363</v>
      </c>
      <c r="L884" s="375" t="s">
        <v>3332</v>
      </c>
      <c r="M884" s="376">
        <v>15116.025</v>
      </c>
      <c r="N884" s="376">
        <v>0</v>
      </c>
      <c r="O884" s="376">
        <v>0</v>
      </c>
      <c r="P884" s="376">
        <v>15116.025</v>
      </c>
      <c r="Q884" s="376">
        <v>0</v>
      </c>
      <c r="R884" s="376">
        <v>0</v>
      </c>
      <c r="S884" s="376">
        <v>0</v>
      </c>
      <c r="T884" s="376">
        <v>0</v>
      </c>
      <c r="U884" s="376">
        <v>0</v>
      </c>
      <c r="V884" s="376">
        <v>0</v>
      </c>
      <c r="W884" s="376">
        <v>0</v>
      </c>
      <c r="X884" s="376">
        <v>0</v>
      </c>
      <c r="Y884" s="376">
        <v>15116.025</v>
      </c>
      <c r="Z884" s="376">
        <v>15137.1</v>
      </c>
      <c r="AA884" s="377">
        <v>1</v>
      </c>
      <c r="AB884" s="376">
        <v>0</v>
      </c>
      <c r="AC884" s="376">
        <v>0</v>
      </c>
      <c r="AD884" s="376">
        <v>15137.1</v>
      </c>
      <c r="AE884" s="376">
        <v>0</v>
      </c>
      <c r="AF884" s="376">
        <v>0</v>
      </c>
      <c r="AG884" s="376">
        <v>0</v>
      </c>
      <c r="AH884" s="376"/>
      <c r="AI884" s="376">
        <v>0</v>
      </c>
      <c r="AJ884" s="376">
        <v>0</v>
      </c>
      <c r="AK884" s="376">
        <v>0</v>
      </c>
      <c r="AL884" s="381" t="s">
        <v>5643</v>
      </c>
    </row>
    <row r="885" spans="2:38">
      <c r="B885" s="374" t="s">
        <v>4356</v>
      </c>
      <c r="C885" s="375" t="s">
        <v>4357</v>
      </c>
      <c r="D885" s="375" t="s">
        <v>2839</v>
      </c>
      <c r="E885" s="375" t="s">
        <v>4463</v>
      </c>
      <c r="F885" s="375" t="s">
        <v>5644</v>
      </c>
      <c r="G885" s="375" t="s">
        <v>425</v>
      </c>
      <c r="H885" s="375" t="s">
        <v>3465</v>
      </c>
      <c r="I885" s="375" t="s">
        <v>3330</v>
      </c>
      <c r="J885" s="375" t="s">
        <v>4362</v>
      </c>
      <c r="K885" s="375" t="s">
        <v>4363</v>
      </c>
      <c r="L885" s="375" t="s">
        <v>3332</v>
      </c>
      <c r="M885" s="376">
        <v>114809.4</v>
      </c>
      <c r="N885" s="376">
        <v>0</v>
      </c>
      <c r="O885" s="376">
        <v>0</v>
      </c>
      <c r="P885" s="376">
        <v>114809.4</v>
      </c>
      <c r="Q885" s="376">
        <v>0</v>
      </c>
      <c r="R885" s="376">
        <v>0</v>
      </c>
      <c r="S885" s="376">
        <v>0</v>
      </c>
      <c r="T885" s="376">
        <v>0</v>
      </c>
      <c r="U885" s="376">
        <v>0</v>
      </c>
      <c r="V885" s="376">
        <v>0</v>
      </c>
      <c r="W885" s="376">
        <v>0</v>
      </c>
      <c r="X885" s="376">
        <v>0</v>
      </c>
      <c r="Y885" s="376">
        <v>114809.4</v>
      </c>
      <c r="Z885" s="376">
        <v>115041.96</v>
      </c>
      <c r="AA885" s="377">
        <v>1</v>
      </c>
      <c r="AB885" s="376">
        <v>0</v>
      </c>
      <c r="AC885" s="376">
        <v>0</v>
      </c>
      <c r="AD885" s="376">
        <v>115041.96</v>
      </c>
      <c r="AE885" s="376">
        <v>0</v>
      </c>
      <c r="AF885" s="376">
        <v>0</v>
      </c>
      <c r="AG885" s="376">
        <v>0</v>
      </c>
      <c r="AH885" s="376"/>
      <c r="AI885" s="376">
        <v>0</v>
      </c>
      <c r="AJ885" s="376">
        <v>0</v>
      </c>
      <c r="AK885" s="376">
        <v>0</v>
      </c>
      <c r="AL885" s="381" t="s">
        <v>5645</v>
      </c>
    </row>
    <row r="886" spans="2:38">
      <c r="B886" s="374" t="s">
        <v>4356</v>
      </c>
      <c r="C886" s="375" t="s">
        <v>4357</v>
      </c>
      <c r="D886" s="375" t="s">
        <v>2839</v>
      </c>
      <c r="E886" s="375" t="s">
        <v>4463</v>
      </c>
      <c r="F886" s="375" t="s">
        <v>5646</v>
      </c>
      <c r="G886" s="375" t="s">
        <v>425</v>
      </c>
      <c r="H886" s="375" t="s">
        <v>3465</v>
      </c>
      <c r="I886" s="375" t="s">
        <v>3330</v>
      </c>
      <c r="J886" s="375" t="s">
        <v>4362</v>
      </c>
      <c r="K886" s="375" t="s">
        <v>4363</v>
      </c>
      <c r="L886" s="375" t="s">
        <v>3332</v>
      </c>
      <c r="M886" s="376">
        <v>15106.5</v>
      </c>
      <c r="N886" s="376">
        <v>0</v>
      </c>
      <c r="O886" s="376">
        <v>0</v>
      </c>
      <c r="P886" s="376">
        <v>15106.5</v>
      </c>
      <c r="Q886" s="376">
        <v>0</v>
      </c>
      <c r="R886" s="376">
        <v>0</v>
      </c>
      <c r="S886" s="376">
        <v>0</v>
      </c>
      <c r="T886" s="376">
        <v>0</v>
      </c>
      <c r="U886" s="376">
        <v>0</v>
      </c>
      <c r="V886" s="376">
        <v>0</v>
      </c>
      <c r="W886" s="376">
        <v>0</v>
      </c>
      <c r="X886" s="376">
        <v>0</v>
      </c>
      <c r="Y886" s="376">
        <v>15106.5</v>
      </c>
      <c r="Z886" s="376">
        <v>15137.1</v>
      </c>
      <c r="AA886" s="377">
        <v>1</v>
      </c>
      <c r="AB886" s="376">
        <v>0</v>
      </c>
      <c r="AC886" s="376">
        <v>0</v>
      </c>
      <c r="AD886" s="376">
        <v>15137.1</v>
      </c>
      <c r="AE886" s="376">
        <v>0</v>
      </c>
      <c r="AF886" s="376">
        <v>0</v>
      </c>
      <c r="AG886" s="376">
        <v>0</v>
      </c>
      <c r="AH886" s="376"/>
      <c r="AI886" s="376">
        <v>0</v>
      </c>
      <c r="AJ886" s="376">
        <v>0</v>
      </c>
      <c r="AK886" s="376">
        <v>0</v>
      </c>
      <c r="AL886" s="381" t="s">
        <v>5647</v>
      </c>
    </row>
    <row r="887" spans="2:38">
      <c r="B887" s="374" t="s">
        <v>4356</v>
      </c>
      <c r="C887" s="375" t="s">
        <v>4357</v>
      </c>
      <c r="D887" s="375" t="s">
        <v>2839</v>
      </c>
      <c r="E887" s="375" t="s">
        <v>4421</v>
      </c>
      <c r="F887" s="375" t="s">
        <v>5648</v>
      </c>
      <c r="G887" s="375" t="s">
        <v>425</v>
      </c>
      <c r="H887" s="375" t="s">
        <v>3465</v>
      </c>
      <c r="I887" s="375" t="s">
        <v>3330</v>
      </c>
      <c r="J887" s="375" t="s">
        <v>4362</v>
      </c>
      <c r="K887" s="375" t="s">
        <v>4363</v>
      </c>
      <c r="L887" s="375" t="s">
        <v>3332</v>
      </c>
      <c r="M887" s="376">
        <v>18087.737000000001</v>
      </c>
      <c r="N887" s="376">
        <v>0</v>
      </c>
      <c r="O887" s="376">
        <v>0</v>
      </c>
      <c r="P887" s="376">
        <v>18087.737000000001</v>
      </c>
      <c r="Q887" s="376">
        <v>0</v>
      </c>
      <c r="R887" s="376">
        <v>0</v>
      </c>
      <c r="S887" s="376">
        <v>0</v>
      </c>
      <c r="T887" s="376">
        <v>0</v>
      </c>
      <c r="U887" s="376">
        <v>0</v>
      </c>
      <c r="V887" s="376">
        <v>0</v>
      </c>
      <c r="W887" s="376">
        <v>0</v>
      </c>
      <c r="X887" s="376">
        <v>0</v>
      </c>
      <c r="Y887" s="376">
        <v>18087.737000000001</v>
      </c>
      <c r="Z887" s="376">
        <v>17962.691999999999</v>
      </c>
      <c r="AA887" s="377">
        <v>1</v>
      </c>
      <c r="AB887" s="376">
        <v>0</v>
      </c>
      <c r="AC887" s="376">
        <v>0</v>
      </c>
      <c r="AD887" s="376">
        <v>17962.691999999999</v>
      </c>
      <c r="AE887" s="376">
        <v>0</v>
      </c>
      <c r="AF887" s="376">
        <v>0</v>
      </c>
      <c r="AG887" s="376">
        <v>0</v>
      </c>
      <c r="AH887" s="376"/>
      <c r="AI887" s="376">
        <v>0</v>
      </c>
      <c r="AJ887" s="376">
        <v>0</v>
      </c>
      <c r="AK887" s="376">
        <v>0</v>
      </c>
      <c r="AL887" s="381" t="s">
        <v>5649</v>
      </c>
    </row>
    <row r="888" spans="2:38">
      <c r="B888" s="374" t="s">
        <v>4356</v>
      </c>
      <c r="C888" s="375" t="s">
        <v>4357</v>
      </c>
      <c r="D888" s="375" t="s">
        <v>2839</v>
      </c>
      <c r="E888" s="375" t="s">
        <v>4421</v>
      </c>
      <c r="F888" s="375" t="s">
        <v>5650</v>
      </c>
      <c r="G888" s="375" t="s">
        <v>425</v>
      </c>
      <c r="H888" s="375" t="s">
        <v>3465</v>
      </c>
      <c r="I888" s="375" t="s">
        <v>3330</v>
      </c>
      <c r="J888" s="375" t="s">
        <v>4362</v>
      </c>
      <c r="K888" s="375" t="s">
        <v>4363</v>
      </c>
      <c r="L888" s="375" t="s">
        <v>3332</v>
      </c>
      <c r="M888" s="376">
        <v>107510.257</v>
      </c>
      <c r="N888" s="376">
        <v>0</v>
      </c>
      <c r="O888" s="376">
        <v>0</v>
      </c>
      <c r="P888" s="376">
        <v>107510.257</v>
      </c>
      <c r="Q888" s="376">
        <v>0</v>
      </c>
      <c r="R888" s="376">
        <v>0</v>
      </c>
      <c r="S888" s="376">
        <v>0</v>
      </c>
      <c r="T888" s="376">
        <v>0</v>
      </c>
      <c r="U888" s="376">
        <v>0</v>
      </c>
      <c r="V888" s="376">
        <v>0</v>
      </c>
      <c r="W888" s="376">
        <v>0</v>
      </c>
      <c r="X888" s="376">
        <v>0</v>
      </c>
      <c r="Y888" s="376">
        <v>107510.257</v>
      </c>
      <c r="Z888" s="376">
        <v>106767.012</v>
      </c>
      <c r="AA888" s="377">
        <v>1</v>
      </c>
      <c r="AB888" s="376">
        <v>0</v>
      </c>
      <c r="AC888" s="376">
        <v>0</v>
      </c>
      <c r="AD888" s="376">
        <v>106767.012</v>
      </c>
      <c r="AE888" s="376">
        <v>0</v>
      </c>
      <c r="AF888" s="376">
        <v>0</v>
      </c>
      <c r="AG888" s="376">
        <v>0</v>
      </c>
      <c r="AH888" s="376"/>
      <c r="AI888" s="376">
        <v>0</v>
      </c>
      <c r="AJ888" s="376">
        <v>0</v>
      </c>
      <c r="AK888" s="376">
        <v>0</v>
      </c>
      <c r="AL888" s="381" t="s">
        <v>5651</v>
      </c>
    </row>
    <row r="889" spans="2:38">
      <c r="B889" s="374" t="s">
        <v>4356</v>
      </c>
      <c r="C889" s="375" t="s">
        <v>4357</v>
      </c>
      <c r="D889" s="375" t="s">
        <v>2839</v>
      </c>
      <c r="E889" s="375" t="s">
        <v>4463</v>
      </c>
      <c r="F889" s="375" t="s">
        <v>5652</v>
      </c>
      <c r="G889" s="375" t="s">
        <v>425</v>
      </c>
      <c r="H889" s="375" t="s">
        <v>3465</v>
      </c>
      <c r="I889" s="375" t="s">
        <v>3330</v>
      </c>
      <c r="J889" s="375" t="s">
        <v>4362</v>
      </c>
      <c r="K889" s="375" t="s">
        <v>4363</v>
      </c>
      <c r="L889" s="375" t="s">
        <v>3332</v>
      </c>
      <c r="M889" s="376">
        <v>13092.3</v>
      </c>
      <c r="N889" s="376">
        <v>0</v>
      </c>
      <c r="O889" s="376">
        <v>0</v>
      </c>
      <c r="P889" s="376">
        <v>13092.3</v>
      </c>
      <c r="Q889" s="376">
        <v>0</v>
      </c>
      <c r="R889" s="376">
        <v>0</v>
      </c>
      <c r="S889" s="376">
        <v>0</v>
      </c>
      <c r="T889" s="376">
        <v>0</v>
      </c>
      <c r="U889" s="376">
        <v>0</v>
      </c>
      <c r="V889" s="376">
        <v>0</v>
      </c>
      <c r="W889" s="376">
        <v>0</v>
      </c>
      <c r="X889" s="376">
        <v>0</v>
      </c>
      <c r="Y889" s="376">
        <v>13092.3</v>
      </c>
      <c r="Z889" s="376">
        <v>13118.82</v>
      </c>
      <c r="AA889" s="377">
        <v>1</v>
      </c>
      <c r="AB889" s="376">
        <v>0</v>
      </c>
      <c r="AC889" s="376">
        <v>0</v>
      </c>
      <c r="AD889" s="376">
        <v>13118.82</v>
      </c>
      <c r="AE889" s="376">
        <v>0</v>
      </c>
      <c r="AF889" s="376">
        <v>0</v>
      </c>
      <c r="AG889" s="376">
        <v>0</v>
      </c>
      <c r="AH889" s="376"/>
      <c r="AI889" s="376">
        <v>0</v>
      </c>
      <c r="AJ889" s="376">
        <v>0</v>
      </c>
      <c r="AK889" s="376">
        <v>0</v>
      </c>
      <c r="AL889" s="381" t="s">
        <v>5653</v>
      </c>
    </row>
    <row r="890" spans="2:38">
      <c r="B890" s="374" t="s">
        <v>4356</v>
      </c>
      <c r="C890" s="375" t="s">
        <v>4357</v>
      </c>
      <c r="D890" s="375" t="s">
        <v>2839</v>
      </c>
      <c r="E890" s="375" t="s">
        <v>4528</v>
      </c>
      <c r="F890" s="375" t="s">
        <v>5654</v>
      </c>
      <c r="G890" s="375" t="s">
        <v>425</v>
      </c>
      <c r="H890" s="375" t="s">
        <v>3465</v>
      </c>
      <c r="I890" s="375" t="s">
        <v>3330</v>
      </c>
      <c r="J890" s="375" t="s">
        <v>4362</v>
      </c>
      <c r="K890" s="375" t="s">
        <v>4363</v>
      </c>
      <c r="L890" s="375" t="s">
        <v>3332</v>
      </c>
      <c r="M890" s="376">
        <v>114881.79</v>
      </c>
      <c r="N890" s="376">
        <v>0</v>
      </c>
      <c r="O890" s="376">
        <v>0</v>
      </c>
      <c r="P890" s="376">
        <v>114881.79</v>
      </c>
      <c r="Q890" s="376">
        <v>0</v>
      </c>
      <c r="R890" s="376">
        <v>0</v>
      </c>
      <c r="S890" s="376">
        <v>0</v>
      </c>
      <c r="T890" s="376">
        <v>0</v>
      </c>
      <c r="U890" s="376">
        <v>0</v>
      </c>
      <c r="V890" s="376">
        <v>0</v>
      </c>
      <c r="W890" s="376">
        <v>0</v>
      </c>
      <c r="X890" s="376">
        <v>0</v>
      </c>
      <c r="Y890" s="376">
        <v>114881.79</v>
      </c>
      <c r="Z890" s="376">
        <v>115041.96</v>
      </c>
      <c r="AA890" s="377">
        <v>1</v>
      </c>
      <c r="AB890" s="376">
        <v>0</v>
      </c>
      <c r="AC890" s="376">
        <v>0</v>
      </c>
      <c r="AD890" s="376">
        <v>115041.96</v>
      </c>
      <c r="AE890" s="376">
        <v>0</v>
      </c>
      <c r="AF890" s="376">
        <v>0</v>
      </c>
      <c r="AG890" s="376">
        <v>0</v>
      </c>
      <c r="AH890" s="376"/>
      <c r="AI890" s="376">
        <v>0</v>
      </c>
      <c r="AJ890" s="376">
        <v>0</v>
      </c>
      <c r="AK890" s="376">
        <v>0</v>
      </c>
      <c r="AL890" s="381" t="s">
        <v>5655</v>
      </c>
    </row>
    <row r="891" spans="2:38">
      <c r="B891" s="374" t="s">
        <v>4356</v>
      </c>
      <c r="C891" s="375" t="s">
        <v>4357</v>
      </c>
      <c r="D891" s="375" t="s">
        <v>2839</v>
      </c>
      <c r="E891" s="375" t="s">
        <v>4463</v>
      </c>
      <c r="F891" s="375" t="s">
        <v>5656</v>
      </c>
      <c r="G891" s="375" t="s">
        <v>425</v>
      </c>
      <c r="H891" s="375" t="s">
        <v>3465</v>
      </c>
      <c r="I891" s="375" t="s">
        <v>3330</v>
      </c>
      <c r="J891" s="375" t="s">
        <v>4362</v>
      </c>
      <c r="K891" s="375" t="s">
        <v>4363</v>
      </c>
      <c r="L891" s="375" t="s">
        <v>3332</v>
      </c>
      <c r="M891" s="376">
        <v>108766.8</v>
      </c>
      <c r="N891" s="376">
        <v>0</v>
      </c>
      <c r="O891" s="376">
        <v>0</v>
      </c>
      <c r="P891" s="376">
        <v>108766.8</v>
      </c>
      <c r="Q891" s="376">
        <v>0</v>
      </c>
      <c r="R891" s="376">
        <v>0</v>
      </c>
      <c r="S891" s="376">
        <v>0</v>
      </c>
      <c r="T891" s="376">
        <v>0</v>
      </c>
      <c r="U891" s="376">
        <v>0</v>
      </c>
      <c r="V891" s="376">
        <v>0</v>
      </c>
      <c r="W891" s="376">
        <v>0</v>
      </c>
      <c r="X891" s="376">
        <v>0</v>
      </c>
      <c r="Y891" s="376">
        <v>108766.8</v>
      </c>
      <c r="Z891" s="376">
        <v>108987.12</v>
      </c>
      <c r="AA891" s="377">
        <v>1</v>
      </c>
      <c r="AB891" s="376">
        <v>0</v>
      </c>
      <c r="AC891" s="376">
        <v>0</v>
      </c>
      <c r="AD891" s="376">
        <v>108987.12</v>
      </c>
      <c r="AE891" s="376">
        <v>0</v>
      </c>
      <c r="AF891" s="376">
        <v>0</v>
      </c>
      <c r="AG891" s="376">
        <v>0</v>
      </c>
      <c r="AH891" s="376"/>
      <c r="AI891" s="376">
        <v>0</v>
      </c>
      <c r="AJ891" s="376">
        <v>0</v>
      </c>
      <c r="AK891" s="376">
        <v>0</v>
      </c>
      <c r="AL891" s="381" t="s">
        <v>5657</v>
      </c>
    </row>
    <row r="892" spans="2:38">
      <c r="B892" s="374" t="s">
        <v>4356</v>
      </c>
      <c r="C892" s="375" t="s">
        <v>4357</v>
      </c>
      <c r="D892" s="375" t="s">
        <v>2839</v>
      </c>
      <c r="E892" s="375" t="s">
        <v>4528</v>
      </c>
      <c r="F892" s="375" t="s">
        <v>5658</v>
      </c>
      <c r="G892" s="375" t="s">
        <v>425</v>
      </c>
      <c r="H892" s="375" t="s">
        <v>3465</v>
      </c>
      <c r="I892" s="375" t="s">
        <v>3330</v>
      </c>
      <c r="J892" s="375" t="s">
        <v>4362</v>
      </c>
      <c r="K892" s="375" t="s">
        <v>4363</v>
      </c>
      <c r="L892" s="375" t="s">
        <v>3332</v>
      </c>
      <c r="M892" s="376">
        <v>15116.025</v>
      </c>
      <c r="N892" s="376">
        <v>0</v>
      </c>
      <c r="O892" s="376">
        <v>0</v>
      </c>
      <c r="P892" s="376">
        <v>15116.025</v>
      </c>
      <c r="Q892" s="376">
        <v>0</v>
      </c>
      <c r="R892" s="376">
        <v>0</v>
      </c>
      <c r="S892" s="376">
        <v>0</v>
      </c>
      <c r="T892" s="376">
        <v>0</v>
      </c>
      <c r="U892" s="376">
        <v>0</v>
      </c>
      <c r="V892" s="376">
        <v>0</v>
      </c>
      <c r="W892" s="376">
        <v>0</v>
      </c>
      <c r="X892" s="376">
        <v>0</v>
      </c>
      <c r="Y892" s="376">
        <v>15116.025</v>
      </c>
      <c r="Z892" s="376">
        <v>15137.1</v>
      </c>
      <c r="AA892" s="377">
        <v>1</v>
      </c>
      <c r="AB892" s="376">
        <v>0</v>
      </c>
      <c r="AC892" s="376">
        <v>0</v>
      </c>
      <c r="AD892" s="376">
        <v>15137.1</v>
      </c>
      <c r="AE892" s="376">
        <v>0</v>
      </c>
      <c r="AF892" s="376">
        <v>0</v>
      </c>
      <c r="AG892" s="376">
        <v>0</v>
      </c>
      <c r="AH892" s="376"/>
      <c r="AI892" s="376">
        <v>0</v>
      </c>
      <c r="AJ892" s="376">
        <v>0</v>
      </c>
      <c r="AK892" s="376">
        <v>0</v>
      </c>
      <c r="AL892" s="381" t="s">
        <v>5659</v>
      </c>
    </row>
    <row r="893" spans="2:38">
      <c r="B893" s="374" t="s">
        <v>4356</v>
      </c>
      <c r="C893" s="375" t="s">
        <v>4357</v>
      </c>
      <c r="D893" s="375" t="s">
        <v>2839</v>
      </c>
      <c r="E893" s="375" t="s">
        <v>4463</v>
      </c>
      <c r="F893" s="375" t="s">
        <v>5660</v>
      </c>
      <c r="G893" s="375" t="s">
        <v>425</v>
      </c>
      <c r="H893" s="375" t="s">
        <v>3465</v>
      </c>
      <c r="I893" s="375" t="s">
        <v>3330</v>
      </c>
      <c r="J893" s="375" t="s">
        <v>4362</v>
      </c>
      <c r="K893" s="375" t="s">
        <v>4363</v>
      </c>
      <c r="L893" s="375" t="s">
        <v>3332</v>
      </c>
      <c r="M893" s="376">
        <v>17120.7</v>
      </c>
      <c r="N893" s="376">
        <v>0</v>
      </c>
      <c r="O893" s="376">
        <v>0</v>
      </c>
      <c r="P893" s="376">
        <v>17120.7</v>
      </c>
      <c r="Q893" s="376">
        <v>0</v>
      </c>
      <c r="R893" s="376">
        <v>0</v>
      </c>
      <c r="S893" s="376">
        <v>0</v>
      </c>
      <c r="T893" s="376">
        <v>0</v>
      </c>
      <c r="U893" s="376">
        <v>0</v>
      </c>
      <c r="V893" s="376">
        <v>0</v>
      </c>
      <c r="W893" s="376">
        <v>0</v>
      </c>
      <c r="X893" s="376">
        <v>0</v>
      </c>
      <c r="Y893" s="376">
        <v>17120.7</v>
      </c>
      <c r="Z893" s="376">
        <v>17155.38</v>
      </c>
      <c r="AA893" s="377">
        <v>1</v>
      </c>
      <c r="AB893" s="376">
        <v>0</v>
      </c>
      <c r="AC893" s="376">
        <v>0</v>
      </c>
      <c r="AD893" s="376">
        <v>17155.38</v>
      </c>
      <c r="AE893" s="376">
        <v>0</v>
      </c>
      <c r="AF893" s="376">
        <v>0</v>
      </c>
      <c r="AG893" s="376">
        <v>0</v>
      </c>
      <c r="AH893" s="376"/>
      <c r="AI893" s="376">
        <v>0</v>
      </c>
      <c r="AJ893" s="376">
        <v>0</v>
      </c>
      <c r="AK893" s="376">
        <v>0</v>
      </c>
      <c r="AL893" s="381" t="s">
        <v>5661</v>
      </c>
    </row>
    <row r="894" spans="2:38">
      <c r="B894" s="374" t="s">
        <v>4356</v>
      </c>
      <c r="C894" s="375" t="s">
        <v>4366</v>
      </c>
      <c r="D894" s="375" t="s">
        <v>2839</v>
      </c>
      <c r="E894" s="375" t="s">
        <v>4385</v>
      </c>
      <c r="F894" s="375" t="s">
        <v>5662</v>
      </c>
      <c r="G894" s="375" t="s">
        <v>1843</v>
      </c>
      <c r="H894" s="375" t="s">
        <v>3398</v>
      </c>
      <c r="I894" s="375" t="s">
        <v>3330</v>
      </c>
      <c r="J894" s="375" t="s">
        <v>4362</v>
      </c>
      <c r="K894" s="375" t="s">
        <v>4363</v>
      </c>
      <c r="L894" s="375" t="s">
        <v>3332</v>
      </c>
      <c r="M894" s="376">
        <v>9000</v>
      </c>
      <c r="N894" s="376">
        <v>9000</v>
      </c>
      <c r="O894" s="376">
        <v>0</v>
      </c>
      <c r="P894" s="376"/>
      <c r="Q894" s="376">
        <v>0</v>
      </c>
      <c r="R894" s="376">
        <v>0</v>
      </c>
      <c r="S894" s="376">
        <v>0</v>
      </c>
      <c r="T894" s="376">
        <v>1440</v>
      </c>
      <c r="U894" s="376">
        <v>0</v>
      </c>
      <c r="V894" s="376">
        <v>0</v>
      </c>
      <c r="W894" s="376">
        <v>0</v>
      </c>
      <c r="X894" s="376">
        <v>0</v>
      </c>
      <c r="Y894" s="376">
        <v>10440</v>
      </c>
      <c r="Z894" s="376">
        <v>10440</v>
      </c>
      <c r="AA894" s="377">
        <v>1</v>
      </c>
      <c r="AB894" s="376">
        <v>9000</v>
      </c>
      <c r="AC894" s="376">
        <v>0</v>
      </c>
      <c r="AD894" s="376"/>
      <c r="AE894" s="376">
        <v>0</v>
      </c>
      <c r="AF894" s="376">
        <v>0</v>
      </c>
      <c r="AG894" s="376">
        <v>0</v>
      </c>
      <c r="AH894" s="376">
        <v>1440</v>
      </c>
      <c r="AI894" s="376">
        <v>0</v>
      </c>
      <c r="AJ894" s="376">
        <v>0</v>
      </c>
      <c r="AK894" s="376">
        <v>0</v>
      </c>
      <c r="AL894" s="381" t="s">
        <v>5663</v>
      </c>
    </row>
    <row r="895" spans="2:38">
      <c r="B895" s="374" t="s">
        <v>4356</v>
      </c>
      <c r="C895" s="375" t="s">
        <v>4357</v>
      </c>
      <c r="D895" s="375" t="s">
        <v>2839</v>
      </c>
      <c r="E895" s="375" t="s">
        <v>4463</v>
      </c>
      <c r="F895" s="375" t="s">
        <v>5664</v>
      </c>
      <c r="G895" s="375" t="s">
        <v>425</v>
      </c>
      <c r="H895" s="375" t="s">
        <v>3465</v>
      </c>
      <c r="I895" s="375" t="s">
        <v>3330</v>
      </c>
      <c r="J895" s="375" t="s">
        <v>4362</v>
      </c>
      <c r="K895" s="375" t="s">
        <v>4363</v>
      </c>
      <c r="L895" s="375" t="s">
        <v>3332</v>
      </c>
      <c r="M895" s="376">
        <v>7653.96</v>
      </c>
      <c r="N895" s="376">
        <v>0</v>
      </c>
      <c r="O895" s="376">
        <v>0</v>
      </c>
      <c r="P895" s="376">
        <v>7653.96</v>
      </c>
      <c r="Q895" s="376">
        <v>0</v>
      </c>
      <c r="R895" s="376">
        <v>0</v>
      </c>
      <c r="S895" s="376">
        <v>0</v>
      </c>
      <c r="T895" s="376">
        <v>0</v>
      </c>
      <c r="U895" s="376">
        <v>0</v>
      </c>
      <c r="V895" s="376">
        <v>0</v>
      </c>
      <c r="W895" s="376">
        <v>0</v>
      </c>
      <c r="X895" s="376">
        <v>0</v>
      </c>
      <c r="Y895" s="376">
        <v>7653.96</v>
      </c>
      <c r="Z895" s="376">
        <v>7669.4639999999999</v>
      </c>
      <c r="AA895" s="377">
        <v>1</v>
      </c>
      <c r="AB895" s="376">
        <v>0</v>
      </c>
      <c r="AC895" s="376">
        <v>0</v>
      </c>
      <c r="AD895" s="376">
        <v>7669.4639999999999</v>
      </c>
      <c r="AE895" s="376">
        <v>0</v>
      </c>
      <c r="AF895" s="376">
        <v>0</v>
      </c>
      <c r="AG895" s="376">
        <v>0</v>
      </c>
      <c r="AH895" s="376"/>
      <c r="AI895" s="376">
        <v>0</v>
      </c>
      <c r="AJ895" s="376">
        <v>0</v>
      </c>
      <c r="AK895" s="376">
        <v>0</v>
      </c>
      <c r="AL895" s="381" t="s">
        <v>5665</v>
      </c>
    </row>
    <row r="896" spans="2:38">
      <c r="B896" s="374" t="s">
        <v>4396</v>
      </c>
      <c r="C896" s="375" t="s">
        <v>4397</v>
      </c>
      <c r="D896" s="375" t="s">
        <v>2839</v>
      </c>
      <c r="E896" s="375" t="s">
        <v>4399</v>
      </c>
      <c r="F896" s="375" t="s">
        <v>5666</v>
      </c>
      <c r="G896" s="375" t="s">
        <v>4401</v>
      </c>
      <c r="H896" s="375" t="s">
        <v>4401</v>
      </c>
      <c r="I896" s="375"/>
      <c r="J896" s="375"/>
      <c r="K896" s="375"/>
      <c r="L896" s="375"/>
      <c r="M896" s="376">
        <v>3304300</v>
      </c>
      <c r="N896" s="376">
        <v>0</v>
      </c>
      <c r="O896" s="376">
        <v>0</v>
      </c>
      <c r="P896" s="376">
        <v>0</v>
      </c>
      <c r="Q896" s="376">
        <v>0</v>
      </c>
      <c r="R896" s="376">
        <v>0</v>
      </c>
      <c r="S896" s="376">
        <v>3304300</v>
      </c>
      <c r="T896" s="376">
        <v>0</v>
      </c>
      <c r="U896" s="376">
        <v>0</v>
      </c>
      <c r="V896" s="376">
        <v>0</v>
      </c>
      <c r="W896" s="376">
        <v>0</v>
      </c>
      <c r="X896" s="376">
        <v>0</v>
      </c>
      <c r="Y896" s="376">
        <v>3304300</v>
      </c>
      <c r="Z896" s="376">
        <v>3304300</v>
      </c>
      <c r="AA896" s="377">
        <v>1</v>
      </c>
      <c r="AB896" s="376">
        <v>0</v>
      </c>
      <c r="AC896" s="376">
        <v>0</v>
      </c>
      <c r="AD896" s="376">
        <v>0</v>
      </c>
      <c r="AE896" s="376">
        <v>0</v>
      </c>
      <c r="AF896" s="376">
        <v>0</v>
      </c>
      <c r="AG896" s="376">
        <v>0</v>
      </c>
      <c r="AH896" s="376">
        <v>0</v>
      </c>
      <c r="AI896" s="376">
        <v>0</v>
      </c>
      <c r="AJ896" s="376">
        <v>0</v>
      </c>
      <c r="AK896" s="376">
        <v>0</v>
      </c>
      <c r="AL896" s="381"/>
    </row>
    <row r="897" spans="2:38">
      <c r="B897" s="374" t="s">
        <v>4356</v>
      </c>
      <c r="C897" s="375" t="s">
        <v>4357</v>
      </c>
      <c r="D897" s="375" t="s">
        <v>2839</v>
      </c>
      <c r="E897" s="375" t="s">
        <v>4463</v>
      </c>
      <c r="F897" s="375" t="s">
        <v>5667</v>
      </c>
      <c r="G897" s="375" t="s">
        <v>425</v>
      </c>
      <c r="H897" s="375" t="s">
        <v>3465</v>
      </c>
      <c r="I897" s="375" t="s">
        <v>3330</v>
      </c>
      <c r="J897" s="375" t="s">
        <v>4362</v>
      </c>
      <c r="K897" s="375" t="s">
        <v>4363</v>
      </c>
      <c r="L897" s="375" t="s">
        <v>3332</v>
      </c>
      <c r="M897" s="376">
        <v>12085.2</v>
      </c>
      <c r="N897" s="376">
        <v>0</v>
      </c>
      <c r="O897" s="376">
        <v>0</v>
      </c>
      <c r="P897" s="376">
        <v>12085.2</v>
      </c>
      <c r="Q897" s="376">
        <v>0</v>
      </c>
      <c r="R897" s="376">
        <v>0</v>
      </c>
      <c r="S897" s="376">
        <v>0</v>
      </c>
      <c r="T897" s="376">
        <v>0</v>
      </c>
      <c r="U897" s="376">
        <v>0</v>
      </c>
      <c r="V897" s="376">
        <v>0</v>
      </c>
      <c r="W897" s="376">
        <v>0</v>
      </c>
      <c r="X897" s="376">
        <v>0</v>
      </c>
      <c r="Y897" s="376">
        <v>12085.2</v>
      </c>
      <c r="Z897" s="376">
        <v>12109.68</v>
      </c>
      <c r="AA897" s="377">
        <v>1</v>
      </c>
      <c r="AB897" s="376">
        <v>0</v>
      </c>
      <c r="AC897" s="376">
        <v>0</v>
      </c>
      <c r="AD897" s="376">
        <v>12109.68</v>
      </c>
      <c r="AE897" s="376">
        <v>0</v>
      </c>
      <c r="AF897" s="376">
        <v>0</v>
      </c>
      <c r="AG897" s="376">
        <v>0</v>
      </c>
      <c r="AH897" s="376"/>
      <c r="AI897" s="376">
        <v>0</v>
      </c>
      <c r="AJ897" s="376">
        <v>0</v>
      </c>
      <c r="AK897" s="376">
        <v>0</v>
      </c>
      <c r="AL897" s="381" t="s">
        <v>5668</v>
      </c>
    </row>
    <row r="898" spans="2:38">
      <c r="B898" s="374" t="s">
        <v>4356</v>
      </c>
      <c r="C898" s="375" t="s">
        <v>4357</v>
      </c>
      <c r="D898" s="375" t="s">
        <v>2839</v>
      </c>
      <c r="E898" s="375" t="s">
        <v>4421</v>
      </c>
      <c r="F898" s="375" t="s">
        <v>5669</v>
      </c>
      <c r="G898" s="375" t="s">
        <v>425</v>
      </c>
      <c r="H898" s="375" t="s">
        <v>3465</v>
      </c>
      <c r="I898" s="375" t="s">
        <v>3330</v>
      </c>
      <c r="J898" s="375" t="s">
        <v>4362</v>
      </c>
      <c r="K898" s="375" t="s">
        <v>4363</v>
      </c>
      <c r="L898" s="375" t="s">
        <v>3332</v>
      </c>
      <c r="M898" s="376">
        <v>113810.48</v>
      </c>
      <c r="N898" s="376">
        <v>0</v>
      </c>
      <c r="O898" s="376">
        <v>0</v>
      </c>
      <c r="P898" s="376">
        <v>113810.48</v>
      </c>
      <c r="Q898" s="376">
        <v>0</v>
      </c>
      <c r="R898" s="376">
        <v>0</v>
      </c>
      <c r="S898" s="376">
        <v>0</v>
      </c>
      <c r="T898" s="376">
        <v>0</v>
      </c>
      <c r="U898" s="376">
        <v>0</v>
      </c>
      <c r="V898" s="376">
        <v>0</v>
      </c>
      <c r="W898" s="376">
        <v>0</v>
      </c>
      <c r="X898" s="376">
        <v>0</v>
      </c>
      <c r="Y898" s="376">
        <v>113810.48</v>
      </c>
      <c r="Z898" s="376">
        <v>113023.67999999999</v>
      </c>
      <c r="AA898" s="377">
        <v>1</v>
      </c>
      <c r="AB898" s="376">
        <v>0</v>
      </c>
      <c r="AC898" s="376">
        <v>0</v>
      </c>
      <c r="AD898" s="376">
        <v>113023.67999999999</v>
      </c>
      <c r="AE898" s="376">
        <v>0</v>
      </c>
      <c r="AF898" s="376">
        <v>0</v>
      </c>
      <c r="AG898" s="376">
        <v>0</v>
      </c>
      <c r="AH898" s="376"/>
      <c r="AI898" s="376">
        <v>0</v>
      </c>
      <c r="AJ898" s="376">
        <v>0</v>
      </c>
      <c r="AK898" s="376">
        <v>0</v>
      </c>
      <c r="AL898" s="381" t="s">
        <v>5670</v>
      </c>
    </row>
    <row r="899" spans="2:38">
      <c r="B899" s="374" t="s">
        <v>4356</v>
      </c>
      <c r="C899" s="375" t="s">
        <v>4357</v>
      </c>
      <c r="D899" s="375" t="s">
        <v>2839</v>
      </c>
      <c r="E899" s="375" t="s">
        <v>4463</v>
      </c>
      <c r="F899" s="375" t="s">
        <v>5671</v>
      </c>
      <c r="G899" s="375" t="s">
        <v>425</v>
      </c>
      <c r="H899" s="375" t="s">
        <v>3465</v>
      </c>
      <c r="I899" s="375" t="s">
        <v>3330</v>
      </c>
      <c r="J899" s="375" t="s">
        <v>4362</v>
      </c>
      <c r="K899" s="375" t="s">
        <v>4363</v>
      </c>
      <c r="L899" s="375" t="s">
        <v>3332</v>
      </c>
      <c r="M899" s="376">
        <v>17120.7</v>
      </c>
      <c r="N899" s="376">
        <v>0</v>
      </c>
      <c r="O899" s="376">
        <v>0</v>
      </c>
      <c r="P899" s="376">
        <v>17120.7</v>
      </c>
      <c r="Q899" s="376">
        <v>0</v>
      </c>
      <c r="R899" s="376">
        <v>0</v>
      </c>
      <c r="S899" s="376">
        <v>0</v>
      </c>
      <c r="T899" s="376">
        <v>0</v>
      </c>
      <c r="U899" s="376">
        <v>0</v>
      </c>
      <c r="V899" s="376">
        <v>0</v>
      </c>
      <c r="W899" s="376">
        <v>0</v>
      </c>
      <c r="X899" s="376">
        <v>0</v>
      </c>
      <c r="Y899" s="376">
        <v>17120.7</v>
      </c>
      <c r="Z899" s="376">
        <v>17155.38</v>
      </c>
      <c r="AA899" s="377">
        <v>1</v>
      </c>
      <c r="AB899" s="376">
        <v>0</v>
      </c>
      <c r="AC899" s="376">
        <v>0</v>
      </c>
      <c r="AD899" s="376">
        <v>17155.38</v>
      </c>
      <c r="AE899" s="376">
        <v>0</v>
      </c>
      <c r="AF899" s="376">
        <v>0</v>
      </c>
      <c r="AG899" s="376">
        <v>0</v>
      </c>
      <c r="AH899" s="376"/>
      <c r="AI899" s="376">
        <v>0</v>
      </c>
      <c r="AJ899" s="376">
        <v>0</v>
      </c>
      <c r="AK899" s="376">
        <v>0</v>
      </c>
      <c r="AL899" s="381" t="s">
        <v>5672</v>
      </c>
    </row>
    <row r="900" spans="2:38">
      <c r="B900" s="374" t="s">
        <v>4356</v>
      </c>
      <c r="C900" s="375" t="s">
        <v>4357</v>
      </c>
      <c r="D900" s="375" t="s">
        <v>2839</v>
      </c>
      <c r="E900" s="375" t="s">
        <v>4421</v>
      </c>
      <c r="F900" s="375" t="s">
        <v>5673</v>
      </c>
      <c r="G900" s="375" t="s">
        <v>425</v>
      </c>
      <c r="H900" s="375" t="s">
        <v>3465</v>
      </c>
      <c r="I900" s="375" t="s">
        <v>3330</v>
      </c>
      <c r="J900" s="375" t="s">
        <v>4362</v>
      </c>
      <c r="K900" s="375" t="s">
        <v>4363</v>
      </c>
      <c r="L900" s="375" t="s">
        <v>3332</v>
      </c>
      <c r="M900" s="376">
        <v>107713.49</v>
      </c>
      <c r="N900" s="376">
        <v>0</v>
      </c>
      <c r="O900" s="376">
        <v>0</v>
      </c>
      <c r="P900" s="376">
        <v>107713.49</v>
      </c>
      <c r="Q900" s="376">
        <v>0</v>
      </c>
      <c r="R900" s="376">
        <v>0</v>
      </c>
      <c r="S900" s="376">
        <v>0</v>
      </c>
      <c r="T900" s="376">
        <v>0</v>
      </c>
      <c r="U900" s="376">
        <v>0</v>
      </c>
      <c r="V900" s="376">
        <v>0</v>
      </c>
      <c r="W900" s="376">
        <v>0</v>
      </c>
      <c r="X900" s="376">
        <v>0</v>
      </c>
      <c r="Y900" s="376">
        <v>107713.49</v>
      </c>
      <c r="Z900" s="376">
        <v>106968.84</v>
      </c>
      <c r="AA900" s="377">
        <v>1</v>
      </c>
      <c r="AB900" s="376">
        <v>0</v>
      </c>
      <c r="AC900" s="376">
        <v>0</v>
      </c>
      <c r="AD900" s="376">
        <v>106968.84</v>
      </c>
      <c r="AE900" s="376">
        <v>0</v>
      </c>
      <c r="AF900" s="376">
        <v>0</v>
      </c>
      <c r="AG900" s="376">
        <v>0</v>
      </c>
      <c r="AH900" s="376"/>
      <c r="AI900" s="376">
        <v>0</v>
      </c>
      <c r="AJ900" s="376">
        <v>0</v>
      </c>
      <c r="AK900" s="376">
        <v>0</v>
      </c>
      <c r="AL900" s="381" t="s">
        <v>5674</v>
      </c>
    </row>
    <row r="901" spans="2:38">
      <c r="B901" s="374" t="s">
        <v>4356</v>
      </c>
      <c r="C901" s="375" t="s">
        <v>4357</v>
      </c>
      <c r="D901" s="375" t="s">
        <v>2839</v>
      </c>
      <c r="E901" s="375" t="s">
        <v>4528</v>
      </c>
      <c r="F901" s="375" t="s">
        <v>5675</v>
      </c>
      <c r="G901" s="375" t="s">
        <v>425</v>
      </c>
      <c r="H901" s="375" t="s">
        <v>3465</v>
      </c>
      <c r="I901" s="375" t="s">
        <v>3330</v>
      </c>
      <c r="J901" s="375" t="s">
        <v>4362</v>
      </c>
      <c r="K901" s="375" t="s">
        <v>4363</v>
      </c>
      <c r="L901" s="375" t="s">
        <v>3332</v>
      </c>
      <c r="M901" s="376">
        <v>36278.46</v>
      </c>
      <c r="N901" s="376">
        <v>0</v>
      </c>
      <c r="O901" s="376">
        <v>0</v>
      </c>
      <c r="P901" s="376">
        <v>36278.46</v>
      </c>
      <c r="Q901" s="376">
        <v>0</v>
      </c>
      <c r="R901" s="376">
        <v>0</v>
      </c>
      <c r="S901" s="376">
        <v>0</v>
      </c>
      <c r="T901" s="376">
        <v>0</v>
      </c>
      <c r="U901" s="376">
        <v>0</v>
      </c>
      <c r="V901" s="376">
        <v>0</v>
      </c>
      <c r="W901" s="376">
        <v>0</v>
      </c>
      <c r="X901" s="376">
        <v>0</v>
      </c>
      <c r="Y901" s="376">
        <v>36278.46</v>
      </c>
      <c r="Z901" s="376">
        <v>36329.040000000001</v>
      </c>
      <c r="AA901" s="377">
        <v>1</v>
      </c>
      <c r="AB901" s="376">
        <v>0</v>
      </c>
      <c r="AC901" s="376">
        <v>0</v>
      </c>
      <c r="AD901" s="376">
        <v>36329.040000000001</v>
      </c>
      <c r="AE901" s="376">
        <v>0</v>
      </c>
      <c r="AF901" s="376">
        <v>0</v>
      </c>
      <c r="AG901" s="376">
        <v>0</v>
      </c>
      <c r="AH901" s="376"/>
      <c r="AI901" s="376">
        <v>0</v>
      </c>
      <c r="AJ901" s="376">
        <v>0</v>
      </c>
      <c r="AK901" s="376">
        <v>0</v>
      </c>
      <c r="AL901" s="381" t="s">
        <v>5676</v>
      </c>
    </row>
    <row r="902" spans="2:38">
      <c r="B902" s="374" t="s">
        <v>4356</v>
      </c>
      <c r="C902" s="375" t="s">
        <v>4357</v>
      </c>
      <c r="D902" s="375" t="s">
        <v>2839</v>
      </c>
      <c r="E902" s="375" t="s">
        <v>4528</v>
      </c>
      <c r="F902" s="375" t="s">
        <v>5677</v>
      </c>
      <c r="G902" s="375" t="s">
        <v>425</v>
      </c>
      <c r="H902" s="375" t="s">
        <v>3465</v>
      </c>
      <c r="I902" s="375" t="s">
        <v>3330</v>
      </c>
      <c r="J902" s="375" t="s">
        <v>4362</v>
      </c>
      <c r="K902" s="375" t="s">
        <v>4363</v>
      </c>
      <c r="L902" s="375" t="s">
        <v>3332</v>
      </c>
      <c r="M902" s="376">
        <v>101781.235</v>
      </c>
      <c r="N902" s="376">
        <v>0</v>
      </c>
      <c r="O902" s="376">
        <v>0</v>
      </c>
      <c r="P902" s="376">
        <v>101781.235</v>
      </c>
      <c r="Q902" s="376">
        <v>0</v>
      </c>
      <c r="R902" s="376">
        <v>0</v>
      </c>
      <c r="S902" s="376">
        <v>0</v>
      </c>
      <c r="T902" s="376">
        <v>0</v>
      </c>
      <c r="U902" s="376">
        <v>0</v>
      </c>
      <c r="V902" s="376">
        <v>0</v>
      </c>
      <c r="W902" s="376">
        <v>0</v>
      </c>
      <c r="X902" s="376">
        <v>0</v>
      </c>
      <c r="Y902" s="376">
        <v>101781.235</v>
      </c>
      <c r="Z902" s="376">
        <v>101923.14</v>
      </c>
      <c r="AA902" s="377">
        <v>1</v>
      </c>
      <c r="AB902" s="376">
        <v>0</v>
      </c>
      <c r="AC902" s="376">
        <v>0</v>
      </c>
      <c r="AD902" s="376">
        <v>101923.14</v>
      </c>
      <c r="AE902" s="376">
        <v>0</v>
      </c>
      <c r="AF902" s="376">
        <v>0</v>
      </c>
      <c r="AG902" s="376">
        <v>0</v>
      </c>
      <c r="AH902" s="376"/>
      <c r="AI902" s="376">
        <v>0</v>
      </c>
      <c r="AJ902" s="376">
        <v>0</v>
      </c>
      <c r="AK902" s="376">
        <v>0</v>
      </c>
      <c r="AL902" s="381" t="s">
        <v>5678</v>
      </c>
    </row>
    <row r="903" spans="2:38">
      <c r="B903" s="374" t="s">
        <v>4356</v>
      </c>
      <c r="C903" s="375" t="s">
        <v>4357</v>
      </c>
      <c r="D903" s="375" t="s">
        <v>2839</v>
      </c>
      <c r="E903" s="375" t="s">
        <v>4528</v>
      </c>
      <c r="F903" s="375" t="s">
        <v>5679</v>
      </c>
      <c r="G903" s="375" t="s">
        <v>425</v>
      </c>
      <c r="H903" s="375" t="s">
        <v>3465</v>
      </c>
      <c r="I903" s="375" t="s">
        <v>3330</v>
      </c>
      <c r="J903" s="375" t="s">
        <v>4362</v>
      </c>
      <c r="K903" s="375" t="s">
        <v>4363</v>
      </c>
      <c r="L903" s="375" t="s">
        <v>3332</v>
      </c>
      <c r="M903" s="376">
        <v>101781.235</v>
      </c>
      <c r="N903" s="376">
        <v>0</v>
      </c>
      <c r="O903" s="376">
        <v>0</v>
      </c>
      <c r="P903" s="376">
        <v>101781.235</v>
      </c>
      <c r="Q903" s="376">
        <v>0</v>
      </c>
      <c r="R903" s="376">
        <v>0</v>
      </c>
      <c r="S903" s="376">
        <v>0</v>
      </c>
      <c r="T903" s="376">
        <v>0</v>
      </c>
      <c r="U903" s="376">
        <v>0</v>
      </c>
      <c r="V903" s="376">
        <v>0</v>
      </c>
      <c r="W903" s="376">
        <v>0</v>
      </c>
      <c r="X903" s="376">
        <v>0</v>
      </c>
      <c r="Y903" s="376">
        <v>101781.235</v>
      </c>
      <c r="Z903" s="376">
        <v>101923.14</v>
      </c>
      <c r="AA903" s="377">
        <v>1</v>
      </c>
      <c r="AB903" s="376">
        <v>0</v>
      </c>
      <c r="AC903" s="376">
        <v>0</v>
      </c>
      <c r="AD903" s="376">
        <v>101923.14</v>
      </c>
      <c r="AE903" s="376">
        <v>0</v>
      </c>
      <c r="AF903" s="376">
        <v>0</v>
      </c>
      <c r="AG903" s="376">
        <v>0</v>
      </c>
      <c r="AH903" s="376"/>
      <c r="AI903" s="376">
        <v>0</v>
      </c>
      <c r="AJ903" s="376">
        <v>0</v>
      </c>
      <c r="AK903" s="376">
        <v>0</v>
      </c>
      <c r="AL903" s="381" t="s">
        <v>5680</v>
      </c>
    </row>
    <row r="904" spans="2:38">
      <c r="B904" s="374" t="s">
        <v>4356</v>
      </c>
      <c r="C904" s="375" t="s">
        <v>4357</v>
      </c>
      <c r="D904" s="375" t="s">
        <v>2839</v>
      </c>
      <c r="E904" s="375" t="s">
        <v>4463</v>
      </c>
      <c r="F904" s="375" t="s">
        <v>5681</v>
      </c>
      <c r="G904" s="375" t="s">
        <v>425</v>
      </c>
      <c r="H904" s="375" t="s">
        <v>3465</v>
      </c>
      <c r="I904" s="375" t="s">
        <v>3330</v>
      </c>
      <c r="J904" s="375" t="s">
        <v>4362</v>
      </c>
      <c r="K904" s="375" t="s">
        <v>4363</v>
      </c>
      <c r="L904" s="375" t="s">
        <v>3332</v>
      </c>
      <c r="M904" s="376">
        <v>17120.7</v>
      </c>
      <c r="N904" s="376">
        <v>0</v>
      </c>
      <c r="O904" s="376">
        <v>0</v>
      </c>
      <c r="P904" s="376">
        <v>17120.7</v>
      </c>
      <c r="Q904" s="376">
        <v>0</v>
      </c>
      <c r="R904" s="376">
        <v>0</v>
      </c>
      <c r="S904" s="376">
        <v>0</v>
      </c>
      <c r="T904" s="376">
        <v>0</v>
      </c>
      <c r="U904" s="376">
        <v>0</v>
      </c>
      <c r="V904" s="376">
        <v>0</v>
      </c>
      <c r="W904" s="376">
        <v>0</v>
      </c>
      <c r="X904" s="376">
        <v>0</v>
      </c>
      <c r="Y904" s="376">
        <v>17120.7</v>
      </c>
      <c r="Z904" s="376">
        <v>17155.38</v>
      </c>
      <c r="AA904" s="377">
        <v>1</v>
      </c>
      <c r="AB904" s="376">
        <v>0</v>
      </c>
      <c r="AC904" s="376">
        <v>0</v>
      </c>
      <c r="AD904" s="376">
        <v>17155.38</v>
      </c>
      <c r="AE904" s="376">
        <v>0</v>
      </c>
      <c r="AF904" s="376">
        <v>0</v>
      </c>
      <c r="AG904" s="376">
        <v>0</v>
      </c>
      <c r="AH904" s="376"/>
      <c r="AI904" s="376">
        <v>0</v>
      </c>
      <c r="AJ904" s="376">
        <v>0</v>
      </c>
      <c r="AK904" s="376">
        <v>0</v>
      </c>
      <c r="AL904" s="381" t="s">
        <v>5682</v>
      </c>
    </row>
    <row r="905" spans="2:38">
      <c r="B905" s="374" t="s">
        <v>4356</v>
      </c>
      <c r="C905" s="375" t="s">
        <v>4357</v>
      </c>
      <c r="D905" s="375" t="s">
        <v>2839</v>
      </c>
      <c r="E905" s="375" t="s">
        <v>4528</v>
      </c>
      <c r="F905" s="375" t="s">
        <v>1702</v>
      </c>
      <c r="G905" s="375" t="s">
        <v>425</v>
      </c>
      <c r="H905" s="375" t="s">
        <v>3465</v>
      </c>
      <c r="I905" s="375" t="s">
        <v>3330</v>
      </c>
      <c r="J905" s="375" t="s">
        <v>4362</v>
      </c>
      <c r="K905" s="375" t="s">
        <v>4363</v>
      </c>
      <c r="L905" s="375" t="s">
        <v>3332</v>
      </c>
      <c r="M905" s="376">
        <v>17131.494999999999</v>
      </c>
      <c r="N905" s="376">
        <v>0</v>
      </c>
      <c r="O905" s="376">
        <v>0</v>
      </c>
      <c r="P905" s="376">
        <v>17131.494999999999</v>
      </c>
      <c r="Q905" s="376">
        <v>0</v>
      </c>
      <c r="R905" s="376">
        <v>0</v>
      </c>
      <c r="S905" s="376">
        <v>0</v>
      </c>
      <c r="T905" s="376">
        <v>0</v>
      </c>
      <c r="U905" s="376">
        <v>0</v>
      </c>
      <c r="V905" s="376">
        <v>0</v>
      </c>
      <c r="W905" s="376">
        <v>0</v>
      </c>
      <c r="X905" s="376">
        <v>0</v>
      </c>
      <c r="Y905" s="376">
        <v>17131.494999999999</v>
      </c>
      <c r="Z905" s="376">
        <v>17155.38</v>
      </c>
      <c r="AA905" s="377">
        <v>1</v>
      </c>
      <c r="AB905" s="376">
        <v>0</v>
      </c>
      <c r="AC905" s="376">
        <v>0</v>
      </c>
      <c r="AD905" s="376">
        <v>17155.38</v>
      </c>
      <c r="AE905" s="376">
        <v>0</v>
      </c>
      <c r="AF905" s="376">
        <v>0</v>
      </c>
      <c r="AG905" s="376">
        <v>0</v>
      </c>
      <c r="AH905" s="376"/>
      <c r="AI905" s="376">
        <v>0</v>
      </c>
      <c r="AJ905" s="376">
        <v>0</v>
      </c>
      <c r="AK905" s="376">
        <v>0</v>
      </c>
      <c r="AL905" s="381" t="s">
        <v>5683</v>
      </c>
    </row>
    <row r="906" spans="2:38">
      <c r="B906" s="374" t="s">
        <v>4356</v>
      </c>
      <c r="C906" s="375" t="s">
        <v>4357</v>
      </c>
      <c r="D906" s="375" t="s">
        <v>2839</v>
      </c>
      <c r="E906" s="375" t="s">
        <v>4421</v>
      </c>
      <c r="F906" s="375" t="s">
        <v>5684</v>
      </c>
      <c r="G906" s="375" t="s">
        <v>425</v>
      </c>
      <c r="H906" s="375" t="s">
        <v>3465</v>
      </c>
      <c r="I906" s="375" t="s">
        <v>3330</v>
      </c>
      <c r="J906" s="375" t="s">
        <v>4362</v>
      </c>
      <c r="K906" s="375" t="s">
        <v>4363</v>
      </c>
      <c r="L906" s="375" t="s">
        <v>3332</v>
      </c>
      <c r="M906" s="376">
        <v>19916.833999999999</v>
      </c>
      <c r="N906" s="376">
        <v>0</v>
      </c>
      <c r="O906" s="376">
        <v>0</v>
      </c>
      <c r="P906" s="376">
        <v>19916.833999999999</v>
      </c>
      <c r="Q906" s="376">
        <v>0</v>
      </c>
      <c r="R906" s="376">
        <v>0</v>
      </c>
      <c r="S906" s="376">
        <v>0</v>
      </c>
      <c r="T906" s="376">
        <v>0</v>
      </c>
      <c r="U906" s="376">
        <v>0</v>
      </c>
      <c r="V906" s="376">
        <v>0</v>
      </c>
      <c r="W906" s="376">
        <v>0</v>
      </c>
      <c r="X906" s="376">
        <v>0</v>
      </c>
      <c r="Y906" s="376">
        <v>19916.833999999999</v>
      </c>
      <c r="Z906" s="376">
        <v>19779.144</v>
      </c>
      <c r="AA906" s="377">
        <v>1</v>
      </c>
      <c r="AB906" s="376">
        <v>0</v>
      </c>
      <c r="AC906" s="376">
        <v>0</v>
      </c>
      <c r="AD906" s="376">
        <v>19779.144</v>
      </c>
      <c r="AE906" s="376">
        <v>0</v>
      </c>
      <c r="AF906" s="376">
        <v>0</v>
      </c>
      <c r="AG906" s="376">
        <v>0</v>
      </c>
      <c r="AH906" s="376"/>
      <c r="AI906" s="376">
        <v>0</v>
      </c>
      <c r="AJ906" s="376">
        <v>0</v>
      </c>
      <c r="AK906" s="376">
        <v>0</v>
      </c>
      <c r="AL906" s="381" t="s">
        <v>5685</v>
      </c>
    </row>
    <row r="907" spans="2:38">
      <c r="B907" s="374" t="s">
        <v>4356</v>
      </c>
      <c r="C907" s="375" t="s">
        <v>4357</v>
      </c>
      <c r="D907" s="375" t="s">
        <v>2839</v>
      </c>
      <c r="E907" s="375" t="s">
        <v>4463</v>
      </c>
      <c r="F907" s="375" t="s">
        <v>5686</v>
      </c>
      <c r="G907" s="375" t="s">
        <v>425</v>
      </c>
      <c r="H907" s="375" t="s">
        <v>3465</v>
      </c>
      <c r="I907" s="375" t="s">
        <v>3330</v>
      </c>
      <c r="J907" s="375" t="s">
        <v>4362</v>
      </c>
      <c r="K907" s="375" t="s">
        <v>4363</v>
      </c>
      <c r="L907" s="375" t="s">
        <v>3332</v>
      </c>
      <c r="M907" s="376">
        <v>13495.14</v>
      </c>
      <c r="N907" s="376">
        <v>0</v>
      </c>
      <c r="O907" s="376">
        <v>0</v>
      </c>
      <c r="P907" s="376">
        <v>13495.14</v>
      </c>
      <c r="Q907" s="376">
        <v>0</v>
      </c>
      <c r="R907" s="376">
        <v>0</v>
      </c>
      <c r="S907" s="376">
        <v>0</v>
      </c>
      <c r="T907" s="376">
        <v>0</v>
      </c>
      <c r="U907" s="376">
        <v>0</v>
      </c>
      <c r="V907" s="376">
        <v>0</v>
      </c>
      <c r="W907" s="376">
        <v>0</v>
      </c>
      <c r="X907" s="376">
        <v>0</v>
      </c>
      <c r="Y907" s="376">
        <v>13495.14</v>
      </c>
      <c r="Z907" s="376">
        <v>13522.476000000001</v>
      </c>
      <c r="AA907" s="377">
        <v>1</v>
      </c>
      <c r="AB907" s="376">
        <v>0</v>
      </c>
      <c r="AC907" s="376">
        <v>0</v>
      </c>
      <c r="AD907" s="376">
        <v>13522.476000000001</v>
      </c>
      <c r="AE907" s="376">
        <v>0</v>
      </c>
      <c r="AF907" s="376">
        <v>0</v>
      </c>
      <c r="AG907" s="376">
        <v>0</v>
      </c>
      <c r="AH907" s="376"/>
      <c r="AI907" s="376">
        <v>0</v>
      </c>
      <c r="AJ907" s="376">
        <v>0</v>
      </c>
      <c r="AK907" s="376">
        <v>0</v>
      </c>
      <c r="AL907" s="381" t="s">
        <v>5687</v>
      </c>
    </row>
    <row r="908" spans="2:38">
      <c r="B908" s="374" t="s">
        <v>4356</v>
      </c>
      <c r="C908" s="375" t="s">
        <v>4357</v>
      </c>
      <c r="D908" s="375" t="s">
        <v>2839</v>
      </c>
      <c r="E908" s="375" t="s">
        <v>4463</v>
      </c>
      <c r="F908" s="375" t="s">
        <v>5688</v>
      </c>
      <c r="G908" s="375" t="s">
        <v>425</v>
      </c>
      <c r="H908" s="375" t="s">
        <v>3465</v>
      </c>
      <c r="I908" s="375" t="s">
        <v>3330</v>
      </c>
      <c r="J908" s="375" t="s">
        <v>4362</v>
      </c>
      <c r="K908" s="375" t="s">
        <v>4363</v>
      </c>
      <c r="L908" s="375" t="s">
        <v>3332</v>
      </c>
      <c r="M908" s="376">
        <v>9668.16</v>
      </c>
      <c r="N908" s="376">
        <v>0</v>
      </c>
      <c r="O908" s="376">
        <v>0</v>
      </c>
      <c r="P908" s="376">
        <v>9668.16</v>
      </c>
      <c r="Q908" s="376">
        <v>0</v>
      </c>
      <c r="R908" s="376">
        <v>0</v>
      </c>
      <c r="S908" s="376">
        <v>0</v>
      </c>
      <c r="T908" s="376">
        <v>0</v>
      </c>
      <c r="U908" s="376">
        <v>0</v>
      </c>
      <c r="V908" s="376">
        <v>0</v>
      </c>
      <c r="W908" s="376">
        <v>0</v>
      </c>
      <c r="X908" s="376">
        <v>0</v>
      </c>
      <c r="Y908" s="376">
        <v>9668.16</v>
      </c>
      <c r="Z908" s="376">
        <v>9687.7440000000006</v>
      </c>
      <c r="AA908" s="377">
        <v>1</v>
      </c>
      <c r="AB908" s="376">
        <v>0</v>
      </c>
      <c r="AC908" s="376">
        <v>0</v>
      </c>
      <c r="AD908" s="376">
        <v>9687.7440000000006</v>
      </c>
      <c r="AE908" s="376">
        <v>0</v>
      </c>
      <c r="AF908" s="376">
        <v>0</v>
      </c>
      <c r="AG908" s="376">
        <v>0</v>
      </c>
      <c r="AH908" s="376"/>
      <c r="AI908" s="376">
        <v>0</v>
      </c>
      <c r="AJ908" s="376">
        <v>0</v>
      </c>
      <c r="AK908" s="376">
        <v>0</v>
      </c>
      <c r="AL908" s="381" t="s">
        <v>5689</v>
      </c>
    </row>
    <row r="909" spans="2:38">
      <c r="B909" s="374" t="s">
        <v>4356</v>
      </c>
      <c r="C909" s="375" t="s">
        <v>4357</v>
      </c>
      <c r="D909" s="375" t="s">
        <v>2839</v>
      </c>
      <c r="E909" s="375" t="s">
        <v>4463</v>
      </c>
      <c r="F909" s="375" t="s">
        <v>5690</v>
      </c>
      <c r="G909" s="375" t="s">
        <v>425</v>
      </c>
      <c r="H909" s="375" t="s">
        <v>3465</v>
      </c>
      <c r="I909" s="375" t="s">
        <v>3330</v>
      </c>
      <c r="J909" s="375" t="s">
        <v>4362</v>
      </c>
      <c r="K909" s="375" t="s">
        <v>4363</v>
      </c>
      <c r="L909" s="375" t="s">
        <v>3332</v>
      </c>
      <c r="M909" s="376">
        <v>15710.76</v>
      </c>
      <c r="N909" s="376">
        <v>0</v>
      </c>
      <c r="O909" s="376">
        <v>0</v>
      </c>
      <c r="P909" s="376">
        <v>15710.76</v>
      </c>
      <c r="Q909" s="376">
        <v>0</v>
      </c>
      <c r="R909" s="376">
        <v>0</v>
      </c>
      <c r="S909" s="376">
        <v>0</v>
      </c>
      <c r="T909" s="376">
        <v>0</v>
      </c>
      <c r="U909" s="376">
        <v>0</v>
      </c>
      <c r="V909" s="376">
        <v>0</v>
      </c>
      <c r="W909" s="376">
        <v>0</v>
      </c>
      <c r="X909" s="376">
        <v>0</v>
      </c>
      <c r="Y909" s="376">
        <v>15710.76</v>
      </c>
      <c r="Z909" s="376">
        <v>15742.584000000001</v>
      </c>
      <c r="AA909" s="377">
        <v>1</v>
      </c>
      <c r="AB909" s="376">
        <v>0</v>
      </c>
      <c r="AC909" s="376">
        <v>0</v>
      </c>
      <c r="AD909" s="376">
        <v>15742.584000000001</v>
      </c>
      <c r="AE909" s="376">
        <v>0</v>
      </c>
      <c r="AF909" s="376">
        <v>0</v>
      </c>
      <c r="AG909" s="376">
        <v>0</v>
      </c>
      <c r="AH909" s="376"/>
      <c r="AI909" s="376">
        <v>0</v>
      </c>
      <c r="AJ909" s="376">
        <v>0</v>
      </c>
      <c r="AK909" s="376">
        <v>0</v>
      </c>
      <c r="AL909" s="381" t="s">
        <v>5691</v>
      </c>
    </row>
    <row r="910" spans="2:38">
      <c r="B910" s="374" t="s">
        <v>4356</v>
      </c>
      <c r="C910" s="375" t="s">
        <v>4357</v>
      </c>
      <c r="D910" s="375" t="s">
        <v>2839</v>
      </c>
      <c r="E910" s="375" t="s">
        <v>4421</v>
      </c>
      <c r="F910" s="375" t="s">
        <v>5692</v>
      </c>
      <c r="G910" s="375" t="s">
        <v>425</v>
      </c>
      <c r="H910" s="375" t="s">
        <v>3465</v>
      </c>
      <c r="I910" s="375" t="s">
        <v>3330</v>
      </c>
      <c r="J910" s="375" t="s">
        <v>4362</v>
      </c>
      <c r="K910" s="375" t="s">
        <v>4363</v>
      </c>
      <c r="L910" s="375" t="s">
        <v>3332</v>
      </c>
      <c r="M910" s="376">
        <v>44711.26</v>
      </c>
      <c r="N910" s="376">
        <v>0</v>
      </c>
      <c r="O910" s="376">
        <v>0</v>
      </c>
      <c r="P910" s="376">
        <v>44711.26</v>
      </c>
      <c r="Q910" s="376">
        <v>0</v>
      </c>
      <c r="R910" s="376">
        <v>0</v>
      </c>
      <c r="S910" s="376">
        <v>0</v>
      </c>
      <c r="T910" s="376">
        <v>0</v>
      </c>
      <c r="U910" s="376">
        <v>0</v>
      </c>
      <c r="V910" s="376">
        <v>0</v>
      </c>
      <c r="W910" s="376">
        <v>0</v>
      </c>
      <c r="X910" s="376">
        <v>0</v>
      </c>
      <c r="Y910" s="376">
        <v>44711.26</v>
      </c>
      <c r="Z910" s="376">
        <v>44402.16</v>
      </c>
      <c r="AA910" s="377">
        <v>1</v>
      </c>
      <c r="AB910" s="376">
        <v>0</v>
      </c>
      <c r="AC910" s="376">
        <v>0</v>
      </c>
      <c r="AD910" s="376">
        <v>44402.16</v>
      </c>
      <c r="AE910" s="376">
        <v>0</v>
      </c>
      <c r="AF910" s="376">
        <v>0</v>
      </c>
      <c r="AG910" s="376">
        <v>0</v>
      </c>
      <c r="AH910" s="376"/>
      <c r="AI910" s="376">
        <v>0</v>
      </c>
      <c r="AJ910" s="376">
        <v>0</v>
      </c>
      <c r="AK910" s="376">
        <v>0</v>
      </c>
      <c r="AL910" s="381" t="s">
        <v>5693</v>
      </c>
    </row>
    <row r="911" spans="2:38">
      <c r="B911" s="374" t="s">
        <v>4356</v>
      </c>
      <c r="C911" s="375" t="s">
        <v>4357</v>
      </c>
      <c r="D911" s="375" t="s">
        <v>2839</v>
      </c>
      <c r="E911" s="375" t="s">
        <v>4421</v>
      </c>
      <c r="F911" s="375" t="s">
        <v>5694</v>
      </c>
      <c r="G911" s="375" t="s">
        <v>425</v>
      </c>
      <c r="H911" s="375" t="s">
        <v>3465</v>
      </c>
      <c r="I911" s="375" t="s">
        <v>3330</v>
      </c>
      <c r="J911" s="375" t="s">
        <v>4362</v>
      </c>
      <c r="K911" s="375" t="s">
        <v>4363</v>
      </c>
      <c r="L911" s="375" t="s">
        <v>3332</v>
      </c>
      <c r="M911" s="376">
        <v>14226.31</v>
      </c>
      <c r="N911" s="376">
        <v>0</v>
      </c>
      <c r="O911" s="376">
        <v>0</v>
      </c>
      <c r="P911" s="376">
        <v>14226.31</v>
      </c>
      <c r="Q911" s="376">
        <v>0</v>
      </c>
      <c r="R911" s="376">
        <v>0</v>
      </c>
      <c r="S911" s="376">
        <v>0</v>
      </c>
      <c r="T911" s="376">
        <v>0</v>
      </c>
      <c r="U911" s="376">
        <v>0</v>
      </c>
      <c r="V911" s="376">
        <v>0</v>
      </c>
      <c r="W911" s="376">
        <v>0</v>
      </c>
      <c r="X911" s="376">
        <v>0</v>
      </c>
      <c r="Y911" s="376">
        <v>14226.31</v>
      </c>
      <c r="Z911" s="376">
        <v>14127.96</v>
      </c>
      <c r="AA911" s="377">
        <v>1</v>
      </c>
      <c r="AB911" s="376">
        <v>0</v>
      </c>
      <c r="AC911" s="376">
        <v>0</v>
      </c>
      <c r="AD911" s="376">
        <v>14127.96</v>
      </c>
      <c r="AE911" s="376">
        <v>0</v>
      </c>
      <c r="AF911" s="376">
        <v>0</v>
      </c>
      <c r="AG911" s="376">
        <v>0</v>
      </c>
      <c r="AH911" s="376"/>
      <c r="AI911" s="376">
        <v>0</v>
      </c>
      <c r="AJ911" s="376">
        <v>0</v>
      </c>
      <c r="AK911" s="376">
        <v>0</v>
      </c>
      <c r="AL911" s="381" t="s">
        <v>5695</v>
      </c>
    </row>
    <row r="912" spans="2:38">
      <c r="B912" s="374" t="s">
        <v>4356</v>
      </c>
      <c r="C912" s="375" t="s">
        <v>4366</v>
      </c>
      <c r="D912" s="375" t="s">
        <v>2839</v>
      </c>
      <c r="E912" s="375" t="s">
        <v>4481</v>
      </c>
      <c r="F912" s="375" t="s">
        <v>5696</v>
      </c>
      <c r="G912" s="375" t="s">
        <v>1843</v>
      </c>
      <c r="H912" s="375" t="s">
        <v>3398</v>
      </c>
      <c r="I912" s="375" t="s">
        <v>3330</v>
      </c>
      <c r="J912" s="375" t="s">
        <v>4362</v>
      </c>
      <c r="K912" s="375" t="s">
        <v>4363</v>
      </c>
      <c r="L912" s="375" t="s">
        <v>3332</v>
      </c>
      <c r="M912" s="376">
        <v>18700</v>
      </c>
      <c r="N912" s="376">
        <v>18700</v>
      </c>
      <c r="O912" s="376">
        <v>0</v>
      </c>
      <c r="P912" s="376"/>
      <c r="Q912" s="376">
        <v>0</v>
      </c>
      <c r="R912" s="376">
        <v>0</v>
      </c>
      <c r="S912" s="376">
        <v>0</v>
      </c>
      <c r="T912" s="376">
        <v>2992</v>
      </c>
      <c r="U912" s="376">
        <v>0</v>
      </c>
      <c r="V912" s="376">
        <v>0</v>
      </c>
      <c r="W912" s="376">
        <v>0</v>
      </c>
      <c r="X912" s="376">
        <v>0</v>
      </c>
      <c r="Y912" s="376">
        <v>21692</v>
      </c>
      <c r="Z912" s="376">
        <v>21692</v>
      </c>
      <c r="AA912" s="377">
        <v>1</v>
      </c>
      <c r="AB912" s="376">
        <v>18700</v>
      </c>
      <c r="AC912" s="376">
        <v>0</v>
      </c>
      <c r="AD912" s="376"/>
      <c r="AE912" s="376">
        <v>0</v>
      </c>
      <c r="AF912" s="376">
        <v>0</v>
      </c>
      <c r="AG912" s="376">
        <v>0</v>
      </c>
      <c r="AH912" s="376">
        <v>2992</v>
      </c>
      <c r="AI912" s="376">
        <v>0</v>
      </c>
      <c r="AJ912" s="376">
        <v>0</v>
      </c>
      <c r="AK912" s="376">
        <v>0</v>
      </c>
      <c r="AL912" s="381" t="s">
        <v>5697</v>
      </c>
    </row>
    <row r="913" spans="2:38">
      <c r="B913" s="374" t="s">
        <v>4356</v>
      </c>
      <c r="C913" s="375" t="s">
        <v>4357</v>
      </c>
      <c r="D913" s="375" t="s">
        <v>2839</v>
      </c>
      <c r="E913" s="375" t="s">
        <v>4463</v>
      </c>
      <c r="F913" s="375" t="s">
        <v>5698</v>
      </c>
      <c r="G913" s="375" t="s">
        <v>425</v>
      </c>
      <c r="H913" s="375" t="s">
        <v>3465</v>
      </c>
      <c r="I913" s="375" t="s">
        <v>3330</v>
      </c>
      <c r="J913" s="375" t="s">
        <v>4362</v>
      </c>
      <c r="K913" s="375" t="s">
        <v>4363</v>
      </c>
      <c r="L913" s="375" t="s">
        <v>3332</v>
      </c>
      <c r="M913" s="376">
        <v>99702.9</v>
      </c>
      <c r="N913" s="376">
        <v>0</v>
      </c>
      <c r="O913" s="376">
        <v>0</v>
      </c>
      <c r="P913" s="376">
        <v>99702.9</v>
      </c>
      <c r="Q913" s="376">
        <v>0</v>
      </c>
      <c r="R913" s="376">
        <v>0</v>
      </c>
      <c r="S913" s="376">
        <v>0</v>
      </c>
      <c r="T913" s="376">
        <v>0</v>
      </c>
      <c r="U913" s="376">
        <v>0</v>
      </c>
      <c r="V913" s="376">
        <v>0</v>
      </c>
      <c r="W913" s="376">
        <v>0</v>
      </c>
      <c r="X913" s="376">
        <v>0</v>
      </c>
      <c r="Y913" s="376">
        <v>99702.9</v>
      </c>
      <c r="Z913" s="376">
        <v>99904.86</v>
      </c>
      <c r="AA913" s="377">
        <v>1</v>
      </c>
      <c r="AB913" s="376">
        <v>0</v>
      </c>
      <c r="AC913" s="376">
        <v>0</v>
      </c>
      <c r="AD913" s="376">
        <v>99904.86</v>
      </c>
      <c r="AE913" s="376">
        <v>0</v>
      </c>
      <c r="AF913" s="376">
        <v>0</v>
      </c>
      <c r="AG913" s="376">
        <v>0</v>
      </c>
      <c r="AH913" s="376"/>
      <c r="AI913" s="376">
        <v>0</v>
      </c>
      <c r="AJ913" s="376">
        <v>0</v>
      </c>
      <c r="AK913" s="376">
        <v>0</v>
      </c>
      <c r="AL913" s="381" t="s">
        <v>5699</v>
      </c>
    </row>
    <row r="914" spans="2:38">
      <c r="B914" s="374" t="s">
        <v>4356</v>
      </c>
      <c r="C914" s="375" t="s">
        <v>4357</v>
      </c>
      <c r="D914" s="375" t="s">
        <v>2839</v>
      </c>
      <c r="E914" s="375" t="s">
        <v>4421</v>
      </c>
      <c r="F914" s="375" t="s">
        <v>5700</v>
      </c>
      <c r="G914" s="375" t="s">
        <v>425</v>
      </c>
      <c r="H914" s="375" t="s">
        <v>3465</v>
      </c>
      <c r="I914" s="375" t="s">
        <v>3330</v>
      </c>
      <c r="J914" s="375" t="s">
        <v>4362</v>
      </c>
      <c r="K914" s="375" t="s">
        <v>4363</v>
      </c>
      <c r="L914" s="375" t="s">
        <v>3332</v>
      </c>
      <c r="M914" s="376">
        <v>67066.89</v>
      </c>
      <c r="N914" s="376">
        <v>0</v>
      </c>
      <c r="O914" s="376">
        <v>0</v>
      </c>
      <c r="P914" s="376">
        <v>67066.89</v>
      </c>
      <c r="Q914" s="376">
        <v>0</v>
      </c>
      <c r="R914" s="376">
        <v>0</v>
      </c>
      <c r="S914" s="376">
        <v>0</v>
      </c>
      <c r="T914" s="376">
        <v>0</v>
      </c>
      <c r="U914" s="376">
        <v>0</v>
      </c>
      <c r="V914" s="376">
        <v>0</v>
      </c>
      <c r="W914" s="376">
        <v>0</v>
      </c>
      <c r="X914" s="376">
        <v>0</v>
      </c>
      <c r="Y914" s="376">
        <v>67066.89</v>
      </c>
      <c r="Z914" s="376">
        <v>66603.240000000005</v>
      </c>
      <c r="AA914" s="377">
        <v>1</v>
      </c>
      <c r="AB914" s="376">
        <v>0</v>
      </c>
      <c r="AC914" s="376">
        <v>0</v>
      </c>
      <c r="AD914" s="376">
        <v>66603.240000000005</v>
      </c>
      <c r="AE914" s="376">
        <v>0</v>
      </c>
      <c r="AF914" s="376">
        <v>0</v>
      </c>
      <c r="AG914" s="376">
        <v>0</v>
      </c>
      <c r="AH914" s="376"/>
      <c r="AI914" s="376">
        <v>0</v>
      </c>
      <c r="AJ914" s="376">
        <v>0</v>
      </c>
      <c r="AK914" s="376">
        <v>0</v>
      </c>
      <c r="AL914" s="381" t="s">
        <v>5701</v>
      </c>
    </row>
    <row r="915" spans="2:38">
      <c r="B915" s="374" t="s">
        <v>4356</v>
      </c>
      <c r="C915" s="375" t="s">
        <v>4357</v>
      </c>
      <c r="D915" s="375" t="s">
        <v>2839</v>
      </c>
      <c r="E915" s="375" t="s">
        <v>4421</v>
      </c>
      <c r="F915" s="375" t="s">
        <v>5702</v>
      </c>
      <c r="G915" s="375" t="s">
        <v>425</v>
      </c>
      <c r="H915" s="375" t="s">
        <v>3465</v>
      </c>
      <c r="I915" s="375" t="s">
        <v>3330</v>
      </c>
      <c r="J915" s="375" t="s">
        <v>4362</v>
      </c>
      <c r="K915" s="375" t="s">
        <v>4363</v>
      </c>
      <c r="L915" s="375" t="s">
        <v>3332</v>
      </c>
      <c r="M915" s="376">
        <v>12803.679</v>
      </c>
      <c r="N915" s="376">
        <v>0</v>
      </c>
      <c r="O915" s="376">
        <v>0</v>
      </c>
      <c r="P915" s="376">
        <v>12803.679</v>
      </c>
      <c r="Q915" s="376">
        <v>0</v>
      </c>
      <c r="R915" s="376">
        <v>0</v>
      </c>
      <c r="S915" s="376">
        <v>0</v>
      </c>
      <c r="T915" s="376">
        <v>0</v>
      </c>
      <c r="U915" s="376">
        <v>0</v>
      </c>
      <c r="V915" s="376">
        <v>0</v>
      </c>
      <c r="W915" s="376">
        <v>0</v>
      </c>
      <c r="X915" s="376">
        <v>0</v>
      </c>
      <c r="Y915" s="376">
        <v>12803.679</v>
      </c>
      <c r="Z915" s="376">
        <v>12715.164000000001</v>
      </c>
      <c r="AA915" s="377">
        <v>1</v>
      </c>
      <c r="AB915" s="376">
        <v>0</v>
      </c>
      <c r="AC915" s="376">
        <v>0</v>
      </c>
      <c r="AD915" s="376">
        <v>12715.164000000001</v>
      </c>
      <c r="AE915" s="376">
        <v>0</v>
      </c>
      <c r="AF915" s="376">
        <v>0</v>
      </c>
      <c r="AG915" s="376">
        <v>0</v>
      </c>
      <c r="AH915" s="376"/>
      <c r="AI915" s="376">
        <v>0</v>
      </c>
      <c r="AJ915" s="376">
        <v>0</v>
      </c>
      <c r="AK915" s="376">
        <v>0</v>
      </c>
      <c r="AL915" s="381" t="s">
        <v>5703</v>
      </c>
    </row>
    <row r="916" spans="2:38">
      <c r="B916" s="374" t="s">
        <v>4356</v>
      </c>
      <c r="C916" s="375" t="s">
        <v>4357</v>
      </c>
      <c r="D916" s="375" t="s">
        <v>2839</v>
      </c>
      <c r="E916" s="375" t="s">
        <v>4463</v>
      </c>
      <c r="F916" s="375" t="s">
        <v>5704</v>
      </c>
      <c r="G916" s="375" t="s">
        <v>425</v>
      </c>
      <c r="H916" s="375" t="s">
        <v>3465</v>
      </c>
      <c r="I916" s="375" t="s">
        <v>3330</v>
      </c>
      <c r="J916" s="375" t="s">
        <v>4362</v>
      </c>
      <c r="K916" s="375" t="s">
        <v>4363</v>
      </c>
      <c r="L916" s="375" t="s">
        <v>3332</v>
      </c>
      <c r="M916" s="376">
        <v>86610.6</v>
      </c>
      <c r="N916" s="376">
        <v>0</v>
      </c>
      <c r="O916" s="376">
        <v>0</v>
      </c>
      <c r="P916" s="376">
        <v>86610.6</v>
      </c>
      <c r="Q916" s="376">
        <v>0</v>
      </c>
      <c r="R916" s="376">
        <v>0</v>
      </c>
      <c r="S916" s="376">
        <v>0</v>
      </c>
      <c r="T916" s="376">
        <v>0</v>
      </c>
      <c r="U916" s="376">
        <v>0</v>
      </c>
      <c r="V916" s="376">
        <v>0</v>
      </c>
      <c r="W916" s="376">
        <v>0</v>
      </c>
      <c r="X916" s="376">
        <v>0</v>
      </c>
      <c r="Y916" s="376">
        <v>86610.6</v>
      </c>
      <c r="Z916" s="376">
        <v>86786.04</v>
      </c>
      <c r="AA916" s="377">
        <v>1</v>
      </c>
      <c r="AB916" s="376">
        <v>0</v>
      </c>
      <c r="AC916" s="376">
        <v>0</v>
      </c>
      <c r="AD916" s="376">
        <v>86786.04</v>
      </c>
      <c r="AE916" s="376">
        <v>0</v>
      </c>
      <c r="AF916" s="376">
        <v>0</v>
      </c>
      <c r="AG916" s="376">
        <v>0</v>
      </c>
      <c r="AH916" s="376"/>
      <c r="AI916" s="376">
        <v>0</v>
      </c>
      <c r="AJ916" s="376">
        <v>0</v>
      </c>
      <c r="AK916" s="376">
        <v>0</v>
      </c>
      <c r="AL916" s="381" t="s">
        <v>5705</v>
      </c>
    </row>
    <row r="917" spans="2:38">
      <c r="B917" s="374" t="s">
        <v>4356</v>
      </c>
      <c r="C917" s="375" t="s">
        <v>4357</v>
      </c>
      <c r="D917" s="375" t="s">
        <v>2839</v>
      </c>
      <c r="E917" s="375" t="s">
        <v>4528</v>
      </c>
      <c r="F917" s="375" t="s">
        <v>1705</v>
      </c>
      <c r="G917" s="375" t="s">
        <v>425</v>
      </c>
      <c r="H917" s="375" t="s">
        <v>3465</v>
      </c>
      <c r="I917" s="375" t="s">
        <v>3330</v>
      </c>
      <c r="J917" s="375" t="s">
        <v>4362</v>
      </c>
      <c r="K917" s="375" t="s">
        <v>4363</v>
      </c>
      <c r="L917" s="375" t="s">
        <v>3332</v>
      </c>
      <c r="M917" s="376">
        <v>101781.235</v>
      </c>
      <c r="N917" s="376">
        <v>0</v>
      </c>
      <c r="O917" s="376">
        <v>0</v>
      </c>
      <c r="P917" s="376">
        <v>101781.235</v>
      </c>
      <c r="Q917" s="376">
        <v>0</v>
      </c>
      <c r="R917" s="376">
        <v>0</v>
      </c>
      <c r="S917" s="376">
        <v>0</v>
      </c>
      <c r="T917" s="376">
        <v>0</v>
      </c>
      <c r="U917" s="376">
        <v>0</v>
      </c>
      <c r="V917" s="376">
        <v>0</v>
      </c>
      <c r="W917" s="376">
        <v>0</v>
      </c>
      <c r="X917" s="376">
        <v>0</v>
      </c>
      <c r="Y917" s="376">
        <v>101781.235</v>
      </c>
      <c r="Z917" s="376">
        <v>101923.14</v>
      </c>
      <c r="AA917" s="377">
        <v>1</v>
      </c>
      <c r="AB917" s="376">
        <v>0</v>
      </c>
      <c r="AC917" s="376">
        <v>0</v>
      </c>
      <c r="AD917" s="376">
        <v>101923.14</v>
      </c>
      <c r="AE917" s="376">
        <v>0</v>
      </c>
      <c r="AF917" s="376">
        <v>0</v>
      </c>
      <c r="AG917" s="376">
        <v>0</v>
      </c>
      <c r="AH917" s="376"/>
      <c r="AI917" s="376">
        <v>0</v>
      </c>
      <c r="AJ917" s="376">
        <v>0</v>
      </c>
      <c r="AK917" s="376">
        <v>0</v>
      </c>
      <c r="AL917" s="381" t="s">
        <v>5706</v>
      </c>
    </row>
    <row r="918" spans="2:38">
      <c r="B918" s="374" t="s">
        <v>4356</v>
      </c>
      <c r="C918" s="375" t="s">
        <v>4357</v>
      </c>
      <c r="D918" s="375" t="s">
        <v>2839</v>
      </c>
      <c r="E918" s="375" t="s">
        <v>4463</v>
      </c>
      <c r="F918" s="375" t="s">
        <v>5707</v>
      </c>
      <c r="G918" s="375" t="s">
        <v>425</v>
      </c>
      <c r="H918" s="375" t="s">
        <v>3465</v>
      </c>
      <c r="I918" s="375" t="s">
        <v>3330</v>
      </c>
      <c r="J918" s="375" t="s">
        <v>4362</v>
      </c>
      <c r="K918" s="375" t="s">
        <v>4363</v>
      </c>
      <c r="L918" s="375" t="s">
        <v>3332</v>
      </c>
      <c r="M918" s="376">
        <v>16315.02</v>
      </c>
      <c r="N918" s="376">
        <v>0</v>
      </c>
      <c r="O918" s="376">
        <v>0</v>
      </c>
      <c r="P918" s="376">
        <v>16315.02</v>
      </c>
      <c r="Q918" s="376">
        <v>0</v>
      </c>
      <c r="R918" s="376">
        <v>0</v>
      </c>
      <c r="S918" s="376">
        <v>0</v>
      </c>
      <c r="T918" s="376">
        <v>0</v>
      </c>
      <c r="U918" s="376">
        <v>0</v>
      </c>
      <c r="V918" s="376">
        <v>0</v>
      </c>
      <c r="W918" s="376">
        <v>0</v>
      </c>
      <c r="X918" s="376">
        <v>0</v>
      </c>
      <c r="Y918" s="376">
        <v>16315.02</v>
      </c>
      <c r="Z918" s="376">
        <v>16348.067999999999</v>
      </c>
      <c r="AA918" s="377">
        <v>1</v>
      </c>
      <c r="AB918" s="376">
        <v>0</v>
      </c>
      <c r="AC918" s="376">
        <v>0</v>
      </c>
      <c r="AD918" s="376">
        <v>16348.067999999999</v>
      </c>
      <c r="AE918" s="376">
        <v>0</v>
      </c>
      <c r="AF918" s="376">
        <v>0</v>
      </c>
      <c r="AG918" s="376">
        <v>0</v>
      </c>
      <c r="AH918" s="376"/>
      <c r="AI918" s="376">
        <v>0</v>
      </c>
      <c r="AJ918" s="376">
        <v>0</v>
      </c>
      <c r="AK918" s="376">
        <v>0</v>
      </c>
      <c r="AL918" s="381" t="s">
        <v>5708</v>
      </c>
    </row>
    <row r="919" spans="2:38">
      <c r="B919" s="374" t="s">
        <v>4356</v>
      </c>
      <c r="C919" s="375" t="s">
        <v>4357</v>
      </c>
      <c r="D919" s="375" t="s">
        <v>2839</v>
      </c>
      <c r="E919" s="375" t="s">
        <v>4528</v>
      </c>
      <c r="F919" s="375" t="s">
        <v>5709</v>
      </c>
      <c r="G919" s="375" t="s">
        <v>425</v>
      </c>
      <c r="H919" s="375" t="s">
        <v>3465</v>
      </c>
      <c r="I919" s="375" t="s">
        <v>3330</v>
      </c>
      <c r="J919" s="375" t="s">
        <v>4362</v>
      </c>
      <c r="K919" s="375" t="s">
        <v>4363</v>
      </c>
      <c r="L919" s="375" t="s">
        <v>3332</v>
      </c>
      <c r="M919" s="376">
        <v>101781.235</v>
      </c>
      <c r="N919" s="376">
        <v>0</v>
      </c>
      <c r="O919" s="376">
        <v>0</v>
      </c>
      <c r="P919" s="376">
        <v>101781.235</v>
      </c>
      <c r="Q919" s="376">
        <v>0</v>
      </c>
      <c r="R919" s="376">
        <v>0</v>
      </c>
      <c r="S919" s="376">
        <v>0</v>
      </c>
      <c r="T919" s="376">
        <v>0</v>
      </c>
      <c r="U919" s="376">
        <v>0</v>
      </c>
      <c r="V919" s="376">
        <v>0</v>
      </c>
      <c r="W919" s="376">
        <v>0</v>
      </c>
      <c r="X919" s="376">
        <v>0</v>
      </c>
      <c r="Y919" s="376">
        <v>101781.235</v>
      </c>
      <c r="Z919" s="376">
        <v>101923.14</v>
      </c>
      <c r="AA919" s="377">
        <v>1</v>
      </c>
      <c r="AB919" s="376">
        <v>0</v>
      </c>
      <c r="AC919" s="376">
        <v>0</v>
      </c>
      <c r="AD919" s="376">
        <v>101923.14</v>
      </c>
      <c r="AE919" s="376">
        <v>0</v>
      </c>
      <c r="AF919" s="376">
        <v>0</v>
      </c>
      <c r="AG919" s="376">
        <v>0</v>
      </c>
      <c r="AH919" s="376"/>
      <c r="AI919" s="376">
        <v>0</v>
      </c>
      <c r="AJ919" s="376">
        <v>0</v>
      </c>
      <c r="AK919" s="376">
        <v>0</v>
      </c>
      <c r="AL919" s="381" t="s">
        <v>5710</v>
      </c>
    </row>
    <row r="920" spans="2:38">
      <c r="B920" s="374" t="s">
        <v>4356</v>
      </c>
      <c r="C920" s="375" t="s">
        <v>4357</v>
      </c>
      <c r="D920" s="375" t="s">
        <v>2839</v>
      </c>
      <c r="E920" s="375" t="s">
        <v>4463</v>
      </c>
      <c r="F920" s="375" t="s">
        <v>5711</v>
      </c>
      <c r="G920" s="375" t="s">
        <v>425</v>
      </c>
      <c r="H920" s="375" t="s">
        <v>3465</v>
      </c>
      <c r="I920" s="375" t="s">
        <v>3330</v>
      </c>
      <c r="J920" s="375" t="s">
        <v>4362</v>
      </c>
      <c r="K920" s="375" t="s">
        <v>4363</v>
      </c>
      <c r="L920" s="375" t="s">
        <v>3332</v>
      </c>
      <c r="M920" s="376">
        <v>15710.76</v>
      </c>
      <c r="N920" s="376">
        <v>0</v>
      </c>
      <c r="O920" s="376">
        <v>0</v>
      </c>
      <c r="P920" s="376">
        <v>15710.76</v>
      </c>
      <c r="Q920" s="376">
        <v>0</v>
      </c>
      <c r="R920" s="376">
        <v>0</v>
      </c>
      <c r="S920" s="376">
        <v>0</v>
      </c>
      <c r="T920" s="376">
        <v>0</v>
      </c>
      <c r="U920" s="376">
        <v>0</v>
      </c>
      <c r="V920" s="376">
        <v>0</v>
      </c>
      <c r="W920" s="376">
        <v>0</v>
      </c>
      <c r="X920" s="376">
        <v>0</v>
      </c>
      <c r="Y920" s="376">
        <v>15710.76</v>
      </c>
      <c r="Z920" s="376">
        <v>15742.584000000001</v>
      </c>
      <c r="AA920" s="377">
        <v>1</v>
      </c>
      <c r="AB920" s="376">
        <v>0</v>
      </c>
      <c r="AC920" s="376">
        <v>0</v>
      </c>
      <c r="AD920" s="376">
        <v>15742.584000000001</v>
      </c>
      <c r="AE920" s="376">
        <v>0</v>
      </c>
      <c r="AF920" s="376">
        <v>0</v>
      </c>
      <c r="AG920" s="376">
        <v>0</v>
      </c>
      <c r="AH920" s="376"/>
      <c r="AI920" s="376">
        <v>0</v>
      </c>
      <c r="AJ920" s="376">
        <v>0</v>
      </c>
      <c r="AK920" s="376">
        <v>0</v>
      </c>
      <c r="AL920" s="381" t="s">
        <v>5712</v>
      </c>
    </row>
    <row r="921" spans="2:38">
      <c r="B921" s="374" t="s">
        <v>4356</v>
      </c>
      <c r="C921" s="375" t="s">
        <v>4357</v>
      </c>
      <c r="D921" s="375" t="s">
        <v>2839</v>
      </c>
      <c r="E921" s="375" t="s">
        <v>4421</v>
      </c>
      <c r="F921" s="375" t="s">
        <v>5713</v>
      </c>
      <c r="G921" s="375" t="s">
        <v>425</v>
      </c>
      <c r="H921" s="375" t="s">
        <v>3465</v>
      </c>
      <c r="I921" s="375" t="s">
        <v>3330</v>
      </c>
      <c r="J921" s="375" t="s">
        <v>4362</v>
      </c>
      <c r="K921" s="375" t="s">
        <v>4363</v>
      </c>
      <c r="L921" s="375" t="s">
        <v>3332</v>
      </c>
      <c r="M921" s="376">
        <v>79260.87</v>
      </c>
      <c r="N921" s="376">
        <v>0</v>
      </c>
      <c r="O921" s="376">
        <v>0</v>
      </c>
      <c r="P921" s="376">
        <v>79260.87</v>
      </c>
      <c r="Q921" s="376">
        <v>0</v>
      </c>
      <c r="R921" s="376">
        <v>0</v>
      </c>
      <c r="S921" s="376">
        <v>0</v>
      </c>
      <c r="T921" s="376">
        <v>0</v>
      </c>
      <c r="U921" s="376">
        <v>0</v>
      </c>
      <c r="V921" s="376">
        <v>0</v>
      </c>
      <c r="W921" s="376">
        <v>0</v>
      </c>
      <c r="X921" s="376">
        <v>0</v>
      </c>
      <c r="Y921" s="376">
        <v>79260.87</v>
      </c>
      <c r="Z921" s="376">
        <v>78712.92</v>
      </c>
      <c r="AA921" s="377">
        <v>1</v>
      </c>
      <c r="AB921" s="376">
        <v>0</v>
      </c>
      <c r="AC921" s="376">
        <v>0</v>
      </c>
      <c r="AD921" s="376">
        <v>78712.92</v>
      </c>
      <c r="AE921" s="376">
        <v>0</v>
      </c>
      <c r="AF921" s="376">
        <v>0</v>
      </c>
      <c r="AG921" s="376">
        <v>0</v>
      </c>
      <c r="AH921" s="376"/>
      <c r="AI921" s="376">
        <v>0</v>
      </c>
      <c r="AJ921" s="376">
        <v>0</v>
      </c>
      <c r="AK921" s="376">
        <v>0</v>
      </c>
      <c r="AL921" s="381" t="s">
        <v>5714</v>
      </c>
    </row>
    <row r="922" spans="2:38">
      <c r="B922" s="374" t="s">
        <v>4356</v>
      </c>
      <c r="C922" s="375" t="s">
        <v>4357</v>
      </c>
      <c r="D922" s="375" t="s">
        <v>2839</v>
      </c>
      <c r="E922" s="375" t="s">
        <v>4463</v>
      </c>
      <c r="F922" s="375" t="s">
        <v>5715</v>
      </c>
      <c r="G922" s="375" t="s">
        <v>425</v>
      </c>
      <c r="H922" s="375" t="s">
        <v>3465</v>
      </c>
      <c r="I922" s="375" t="s">
        <v>3330</v>
      </c>
      <c r="J922" s="375" t="s">
        <v>4362</v>
      </c>
      <c r="K922" s="375" t="s">
        <v>4363</v>
      </c>
      <c r="L922" s="375" t="s">
        <v>3332</v>
      </c>
      <c r="M922" s="376">
        <v>86610.6</v>
      </c>
      <c r="N922" s="376">
        <v>0</v>
      </c>
      <c r="O922" s="376">
        <v>0</v>
      </c>
      <c r="P922" s="376">
        <v>86610.6</v>
      </c>
      <c r="Q922" s="376">
        <v>0</v>
      </c>
      <c r="R922" s="376">
        <v>0</v>
      </c>
      <c r="S922" s="376">
        <v>0</v>
      </c>
      <c r="T922" s="376">
        <v>0</v>
      </c>
      <c r="U922" s="376">
        <v>0</v>
      </c>
      <c r="V922" s="376">
        <v>0</v>
      </c>
      <c r="W922" s="376">
        <v>0</v>
      </c>
      <c r="X922" s="376">
        <v>0</v>
      </c>
      <c r="Y922" s="376">
        <v>86610.6</v>
      </c>
      <c r="Z922" s="376">
        <v>86786.04</v>
      </c>
      <c r="AA922" s="377">
        <v>1</v>
      </c>
      <c r="AB922" s="376">
        <v>0</v>
      </c>
      <c r="AC922" s="376">
        <v>0</v>
      </c>
      <c r="AD922" s="376">
        <v>86786.04</v>
      </c>
      <c r="AE922" s="376">
        <v>0</v>
      </c>
      <c r="AF922" s="376">
        <v>0</v>
      </c>
      <c r="AG922" s="376">
        <v>0</v>
      </c>
      <c r="AH922" s="376"/>
      <c r="AI922" s="376">
        <v>0</v>
      </c>
      <c r="AJ922" s="376">
        <v>0</v>
      </c>
      <c r="AK922" s="376">
        <v>0</v>
      </c>
      <c r="AL922" s="381" t="s">
        <v>5716</v>
      </c>
    </row>
    <row r="923" spans="2:38">
      <c r="B923" s="374" t="s">
        <v>4356</v>
      </c>
      <c r="C923" s="375" t="s">
        <v>4357</v>
      </c>
      <c r="D923" s="375" t="s">
        <v>2839</v>
      </c>
      <c r="E923" s="375" t="s">
        <v>4528</v>
      </c>
      <c r="F923" s="375" t="s">
        <v>5717</v>
      </c>
      <c r="G923" s="375" t="s">
        <v>425</v>
      </c>
      <c r="H923" s="375" t="s">
        <v>3465</v>
      </c>
      <c r="I923" s="375" t="s">
        <v>3330</v>
      </c>
      <c r="J923" s="375" t="s">
        <v>4362</v>
      </c>
      <c r="K923" s="375" t="s">
        <v>4363</v>
      </c>
      <c r="L923" s="375" t="s">
        <v>3332</v>
      </c>
      <c r="M923" s="376">
        <v>45348.074999999997</v>
      </c>
      <c r="N923" s="376">
        <v>0</v>
      </c>
      <c r="O923" s="376">
        <v>0</v>
      </c>
      <c r="P923" s="376">
        <v>45348.074999999997</v>
      </c>
      <c r="Q923" s="376">
        <v>0</v>
      </c>
      <c r="R923" s="376">
        <v>0</v>
      </c>
      <c r="S923" s="376">
        <v>0</v>
      </c>
      <c r="T923" s="376">
        <v>0</v>
      </c>
      <c r="U923" s="376">
        <v>0</v>
      </c>
      <c r="V923" s="376">
        <v>0</v>
      </c>
      <c r="W923" s="376">
        <v>0</v>
      </c>
      <c r="X923" s="376">
        <v>0</v>
      </c>
      <c r="Y923" s="376">
        <v>45348.074999999997</v>
      </c>
      <c r="Z923" s="376">
        <v>45411.3</v>
      </c>
      <c r="AA923" s="377">
        <v>1</v>
      </c>
      <c r="AB923" s="376">
        <v>0</v>
      </c>
      <c r="AC923" s="376">
        <v>0</v>
      </c>
      <c r="AD923" s="376">
        <v>45411.3</v>
      </c>
      <c r="AE923" s="376">
        <v>0</v>
      </c>
      <c r="AF923" s="376">
        <v>0</v>
      </c>
      <c r="AG923" s="376">
        <v>0</v>
      </c>
      <c r="AH923" s="376"/>
      <c r="AI923" s="376">
        <v>0</v>
      </c>
      <c r="AJ923" s="376">
        <v>0</v>
      </c>
      <c r="AK923" s="376">
        <v>0</v>
      </c>
      <c r="AL923" s="381" t="s">
        <v>5718</v>
      </c>
    </row>
    <row r="924" spans="2:38">
      <c r="B924" s="374" t="s">
        <v>4356</v>
      </c>
      <c r="C924" s="375" t="s">
        <v>4357</v>
      </c>
      <c r="D924" s="375" t="s">
        <v>2839</v>
      </c>
      <c r="E924" s="375" t="s">
        <v>4528</v>
      </c>
      <c r="F924" s="375" t="s">
        <v>5719</v>
      </c>
      <c r="G924" s="375" t="s">
        <v>425</v>
      </c>
      <c r="H924" s="375" t="s">
        <v>3465</v>
      </c>
      <c r="I924" s="375" t="s">
        <v>3330</v>
      </c>
      <c r="J924" s="375" t="s">
        <v>4362</v>
      </c>
      <c r="K924" s="375" t="s">
        <v>4363</v>
      </c>
      <c r="L924" s="375" t="s">
        <v>3332</v>
      </c>
      <c r="M924" s="376">
        <v>17131.494999999999</v>
      </c>
      <c r="N924" s="376">
        <v>0</v>
      </c>
      <c r="O924" s="376">
        <v>0</v>
      </c>
      <c r="P924" s="376">
        <v>17131.494999999999</v>
      </c>
      <c r="Q924" s="376">
        <v>0</v>
      </c>
      <c r="R924" s="376">
        <v>0</v>
      </c>
      <c r="S924" s="376">
        <v>0</v>
      </c>
      <c r="T924" s="376">
        <v>0</v>
      </c>
      <c r="U924" s="376">
        <v>0</v>
      </c>
      <c r="V924" s="376">
        <v>0</v>
      </c>
      <c r="W924" s="376">
        <v>0</v>
      </c>
      <c r="X924" s="376">
        <v>0</v>
      </c>
      <c r="Y924" s="376">
        <v>17131.494999999999</v>
      </c>
      <c r="Z924" s="376">
        <v>17155.38</v>
      </c>
      <c r="AA924" s="377">
        <v>1</v>
      </c>
      <c r="AB924" s="376">
        <v>0</v>
      </c>
      <c r="AC924" s="376">
        <v>0</v>
      </c>
      <c r="AD924" s="376">
        <v>17155.38</v>
      </c>
      <c r="AE924" s="376">
        <v>0</v>
      </c>
      <c r="AF924" s="376">
        <v>0</v>
      </c>
      <c r="AG924" s="376">
        <v>0</v>
      </c>
      <c r="AH924" s="376"/>
      <c r="AI924" s="376">
        <v>0</v>
      </c>
      <c r="AJ924" s="376">
        <v>0</v>
      </c>
      <c r="AK924" s="376">
        <v>0</v>
      </c>
      <c r="AL924" s="381" t="s">
        <v>5720</v>
      </c>
    </row>
    <row r="925" spans="2:38">
      <c r="B925" s="374" t="s">
        <v>4356</v>
      </c>
      <c r="C925" s="375" t="s">
        <v>4357</v>
      </c>
      <c r="D925" s="375" t="s">
        <v>2839</v>
      </c>
      <c r="E925" s="375" t="s">
        <v>4463</v>
      </c>
      <c r="F925" s="375" t="s">
        <v>5721</v>
      </c>
      <c r="G925" s="375" t="s">
        <v>425</v>
      </c>
      <c r="H925" s="375" t="s">
        <v>3465</v>
      </c>
      <c r="I925" s="375" t="s">
        <v>3330</v>
      </c>
      <c r="J925" s="375" t="s">
        <v>4362</v>
      </c>
      <c r="K925" s="375" t="s">
        <v>4363</v>
      </c>
      <c r="L925" s="375" t="s">
        <v>3332</v>
      </c>
      <c r="M925" s="376">
        <v>12890.88</v>
      </c>
      <c r="N925" s="376">
        <v>0</v>
      </c>
      <c r="O925" s="376">
        <v>0</v>
      </c>
      <c r="P925" s="376">
        <v>12890.88</v>
      </c>
      <c r="Q925" s="376">
        <v>0</v>
      </c>
      <c r="R925" s="376">
        <v>0</v>
      </c>
      <c r="S925" s="376">
        <v>0</v>
      </c>
      <c r="T925" s="376">
        <v>0</v>
      </c>
      <c r="U925" s="376">
        <v>0</v>
      </c>
      <c r="V925" s="376">
        <v>0</v>
      </c>
      <c r="W925" s="376">
        <v>0</v>
      </c>
      <c r="X925" s="376">
        <v>0</v>
      </c>
      <c r="Y925" s="376">
        <v>12890.88</v>
      </c>
      <c r="Z925" s="376">
        <v>12916.992</v>
      </c>
      <c r="AA925" s="377">
        <v>1</v>
      </c>
      <c r="AB925" s="376">
        <v>0</v>
      </c>
      <c r="AC925" s="376">
        <v>0</v>
      </c>
      <c r="AD925" s="376">
        <v>12916.992</v>
      </c>
      <c r="AE925" s="376">
        <v>0</v>
      </c>
      <c r="AF925" s="376">
        <v>0</v>
      </c>
      <c r="AG925" s="376">
        <v>0</v>
      </c>
      <c r="AH925" s="376"/>
      <c r="AI925" s="376">
        <v>0</v>
      </c>
      <c r="AJ925" s="376">
        <v>0</v>
      </c>
      <c r="AK925" s="376">
        <v>0</v>
      </c>
      <c r="AL925" s="381" t="s">
        <v>5722</v>
      </c>
    </row>
    <row r="926" spans="2:38">
      <c r="B926" s="374" t="s">
        <v>4356</v>
      </c>
      <c r="C926" s="375" t="s">
        <v>4357</v>
      </c>
      <c r="D926" s="375" t="s">
        <v>2839</v>
      </c>
      <c r="E926" s="375" t="s">
        <v>4463</v>
      </c>
      <c r="F926" s="375" t="s">
        <v>5723</v>
      </c>
      <c r="G926" s="375" t="s">
        <v>425</v>
      </c>
      <c r="H926" s="375" t="s">
        <v>3465</v>
      </c>
      <c r="I926" s="375" t="s">
        <v>3330</v>
      </c>
      <c r="J926" s="375" t="s">
        <v>4362</v>
      </c>
      <c r="K926" s="375" t="s">
        <v>4363</v>
      </c>
      <c r="L926" s="375" t="s">
        <v>3332</v>
      </c>
      <c r="M926" s="376">
        <v>9265.32</v>
      </c>
      <c r="N926" s="376">
        <v>0</v>
      </c>
      <c r="O926" s="376">
        <v>0</v>
      </c>
      <c r="P926" s="376">
        <v>9265.32</v>
      </c>
      <c r="Q926" s="376">
        <v>0</v>
      </c>
      <c r="R926" s="376">
        <v>0</v>
      </c>
      <c r="S926" s="376">
        <v>0</v>
      </c>
      <c r="T926" s="376">
        <v>0</v>
      </c>
      <c r="U926" s="376">
        <v>0</v>
      </c>
      <c r="V926" s="376">
        <v>0</v>
      </c>
      <c r="W926" s="376">
        <v>0</v>
      </c>
      <c r="X926" s="376">
        <v>0</v>
      </c>
      <c r="Y926" s="376">
        <v>9265.32</v>
      </c>
      <c r="Z926" s="376">
        <v>9284.0879999999997</v>
      </c>
      <c r="AA926" s="377">
        <v>1</v>
      </c>
      <c r="AB926" s="376">
        <v>0</v>
      </c>
      <c r="AC926" s="376">
        <v>0</v>
      </c>
      <c r="AD926" s="376">
        <v>9284.0879999999997</v>
      </c>
      <c r="AE926" s="376">
        <v>0</v>
      </c>
      <c r="AF926" s="376">
        <v>0</v>
      </c>
      <c r="AG926" s="376">
        <v>0</v>
      </c>
      <c r="AH926" s="376"/>
      <c r="AI926" s="376">
        <v>0</v>
      </c>
      <c r="AJ926" s="376">
        <v>0</v>
      </c>
      <c r="AK926" s="376">
        <v>0</v>
      </c>
      <c r="AL926" s="381" t="s">
        <v>5724</v>
      </c>
    </row>
    <row r="927" spans="2:38">
      <c r="B927" s="374" t="s">
        <v>4356</v>
      </c>
      <c r="C927" s="375" t="s">
        <v>4357</v>
      </c>
      <c r="D927" s="375" t="s">
        <v>2839</v>
      </c>
      <c r="E927" s="375" t="s">
        <v>4528</v>
      </c>
      <c r="F927" s="375" t="s">
        <v>5725</v>
      </c>
      <c r="G927" s="375" t="s">
        <v>425</v>
      </c>
      <c r="H927" s="375" t="s">
        <v>3465</v>
      </c>
      <c r="I927" s="375" t="s">
        <v>3330</v>
      </c>
      <c r="J927" s="375" t="s">
        <v>4362</v>
      </c>
      <c r="K927" s="375" t="s">
        <v>4363</v>
      </c>
      <c r="L927" s="375" t="s">
        <v>3332</v>
      </c>
      <c r="M927" s="376">
        <v>16325.307000000001</v>
      </c>
      <c r="N927" s="376">
        <v>0</v>
      </c>
      <c r="O927" s="376">
        <v>0</v>
      </c>
      <c r="P927" s="376">
        <v>16325.307000000001</v>
      </c>
      <c r="Q927" s="376">
        <v>0</v>
      </c>
      <c r="R927" s="376">
        <v>0</v>
      </c>
      <c r="S927" s="376">
        <v>0</v>
      </c>
      <c r="T927" s="376">
        <v>0</v>
      </c>
      <c r="U927" s="376">
        <v>0</v>
      </c>
      <c r="V927" s="376">
        <v>0</v>
      </c>
      <c r="W927" s="376">
        <v>0</v>
      </c>
      <c r="X927" s="376">
        <v>0</v>
      </c>
      <c r="Y927" s="376">
        <v>16325.307000000001</v>
      </c>
      <c r="Z927" s="376">
        <v>16348.067999999999</v>
      </c>
      <c r="AA927" s="377">
        <v>1</v>
      </c>
      <c r="AB927" s="376">
        <v>0</v>
      </c>
      <c r="AC927" s="376">
        <v>0</v>
      </c>
      <c r="AD927" s="376">
        <v>16348.067999999999</v>
      </c>
      <c r="AE927" s="376">
        <v>0</v>
      </c>
      <c r="AF927" s="376">
        <v>0</v>
      </c>
      <c r="AG927" s="376">
        <v>0</v>
      </c>
      <c r="AH927" s="376"/>
      <c r="AI927" s="376">
        <v>0</v>
      </c>
      <c r="AJ927" s="376">
        <v>0</v>
      </c>
      <c r="AK927" s="376">
        <v>0</v>
      </c>
      <c r="AL927" s="381" t="s">
        <v>5726</v>
      </c>
    </row>
    <row r="928" spans="2:38">
      <c r="B928" s="374" t="s">
        <v>4356</v>
      </c>
      <c r="C928" s="375" t="s">
        <v>4357</v>
      </c>
      <c r="D928" s="375" t="s">
        <v>2839</v>
      </c>
      <c r="E928" s="375" t="s">
        <v>4528</v>
      </c>
      <c r="F928" s="375" t="s">
        <v>5727</v>
      </c>
      <c r="G928" s="375" t="s">
        <v>425</v>
      </c>
      <c r="H928" s="375" t="s">
        <v>3465</v>
      </c>
      <c r="I928" s="375" t="s">
        <v>3330</v>
      </c>
      <c r="J928" s="375" t="s">
        <v>4362</v>
      </c>
      <c r="K928" s="375" t="s">
        <v>4363</v>
      </c>
      <c r="L928" s="375" t="s">
        <v>3332</v>
      </c>
      <c r="M928" s="376">
        <v>32247.52</v>
      </c>
      <c r="N928" s="376">
        <v>0</v>
      </c>
      <c r="O928" s="376">
        <v>0</v>
      </c>
      <c r="P928" s="376">
        <v>32247.52</v>
      </c>
      <c r="Q928" s="376">
        <v>0</v>
      </c>
      <c r="R928" s="376">
        <v>0</v>
      </c>
      <c r="S928" s="376">
        <v>0</v>
      </c>
      <c r="T928" s="376">
        <v>0</v>
      </c>
      <c r="U928" s="376">
        <v>0</v>
      </c>
      <c r="V928" s="376">
        <v>0</v>
      </c>
      <c r="W928" s="376">
        <v>0</v>
      </c>
      <c r="X928" s="376">
        <v>0</v>
      </c>
      <c r="Y928" s="376">
        <v>32247.52</v>
      </c>
      <c r="Z928" s="376">
        <v>32292.48</v>
      </c>
      <c r="AA928" s="377">
        <v>1</v>
      </c>
      <c r="AB928" s="376">
        <v>0</v>
      </c>
      <c r="AC928" s="376">
        <v>0</v>
      </c>
      <c r="AD928" s="376">
        <v>32292.48</v>
      </c>
      <c r="AE928" s="376">
        <v>0</v>
      </c>
      <c r="AF928" s="376">
        <v>0</v>
      </c>
      <c r="AG928" s="376">
        <v>0</v>
      </c>
      <c r="AH928" s="376"/>
      <c r="AI928" s="376">
        <v>0</v>
      </c>
      <c r="AJ928" s="376">
        <v>0</v>
      </c>
      <c r="AK928" s="376">
        <v>0</v>
      </c>
      <c r="AL928" s="381" t="s">
        <v>5728</v>
      </c>
    </row>
    <row r="929" spans="2:38">
      <c r="B929" s="374" t="s">
        <v>4356</v>
      </c>
      <c r="C929" s="375" t="s">
        <v>4357</v>
      </c>
      <c r="D929" s="375" t="s">
        <v>2839</v>
      </c>
      <c r="E929" s="375" t="s">
        <v>4421</v>
      </c>
      <c r="F929" s="375" t="s">
        <v>5729</v>
      </c>
      <c r="G929" s="375" t="s">
        <v>425</v>
      </c>
      <c r="H929" s="375" t="s">
        <v>3465</v>
      </c>
      <c r="I929" s="375" t="s">
        <v>3330</v>
      </c>
      <c r="J929" s="375" t="s">
        <v>4362</v>
      </c>
      <c r="K929" s="375" t="s">
        <v>4363</v>
      </c>
      <c r="L929" s="375" t="s">
        <v>3332</v>
      </c>
      <c r="M929" s="376">
        <v>83325.53</v>
      </c>
      <c r="N929" s="376">
        <v>0</v>
      </c>
      <c r="O929" s="376">
        <v>0</v>
      </c>
      <c r="P929" s="376">
        <v>83325.53</v>
      </c>
      <c r="Q929" s="376">
        <v>0</v>
      </c>
      <c r="R929" s="376">
        <v>0</v>
      </c>
      <c r="S929" s="376">
        <v>0</v>
      </c>
      <c r="T929" s="376">
        <v>0</v>
      </c>
      <c r="U929" s="376">
        <v>0</v>
      </c>
      <c r="V929" s="376">
        <v>0</v>
      </c>
      <c r="W929" s="376">
        <v>0</v>
      </c>
      <c r="X929" s="376">
        <v>0</v>
      </c>
      <c r="Y929" s="376">
        <v>83325.53</v>
      </c>
      <c r="Z929" s="376">
        <v>82749.48</v>
      </c>
      <c r="AA929" s="377">
        <v>1</v>
      </c>
      <c r="AB929" s="376">
        <v>0</v>
      </c>
      <c r="AC929" s="376">
        <v>0</v>
      </c>
      <c r="AD929" s="376">
        <v>82749.48</v>
      </c>
      <c r="AE929" s="376">
        <v>0</v>
      </c>
      <c r="AF929" s="376">
        <v>0</v>
      </c>
      <c r="AG929" s="376">
        <v>0</v>
      </c>
      <c r="AH929" s="376"/>
      <c r="AI929" s="376">
        <v>0</v>
      </c>
      <c r="AJ929" s="376">
        <v>0</v>
      </c>
      <c r="AK929" s="376">
        <v>0</v>
      </c>
      <c r="AL929" s="381" t="s">
        <v>5730</v>
      </c>
    </row>
    <row r="930" spans="2:38">
      <c r="B930" s="374" t="s">
        <v>4356</v>
      </c>
      <c r="C930" s="375" t="s">
        <v>4357</v>
      </c>
      <c r="D930" s="375" t="s">
        <v>2839</v>
      </c>
      <c r="E930" s="375" t="s">
        <v>4463</v>
      </c>
      <c r="F930" s="375" t="s">
        <v>5731</v>
      </c>
      <c r="G930" s="375" t="s">
        <v>425</v>
      </c>
      <c r="H930" s="375" t="s">
        <v>3465</v>
      </c>
      <c r="I930" s="375" t="s">
        <v>3330</v>
      </c>
      <c r="J930" s="375" t="s">
        <v>4362</v>
      </c>
      <c r="K930" s="375" t="s">
        <v>4363</v>
      </c>
      <c r="L930" s="375" t="s">
        <v>3332</v>
      </c>
      <c r="M930" s="376">
        <v>102724.2</v>
      </c>
      <c r="N930" s="376">
        <v>0</v>
      </c>
      <c r="O930" s="376">
        <v>0</v>
      </c>
      <c r="P930" s="376">
        <v>102724.2</v>
      </c>
      <c r="Q930" s="376">
        <v>0</v>
      </c>
      <c r="R930" s="376">
        <v>0</v>
      </c>
      <c r="S930" s="376">
        <v>0</v>
      </c>
      <c r="T930" s="376">
        <v>0</v>
      </c>
      <c r="U930" s="376">
        <v>0</v>
      </c>
      <c r="V930" s="376">
        <v>0</v>
      </c>
      <c r="W930" s="376">
        <v>0</v>
      </c>
      <c r="X930" s="376">
        <v>0</v>
      </c>
      <c r="Y930" s="376">
        <v>102724.2</v>
      </c>
      <c r="Z930" s="376">
        <v>102932.28</v>
      </c>
      <c r="AA930" s="377">
        <v>1</v>
      </c>
      <c r="AB930" s="376">
        <v>0</v>
      </c>
      <c r="AC930" s="376">
        <v>0</v>
      </c>
      <c r="AD930" s="376">
        <v>102932.28</v>
      </c>
      <c r="AE930" s="376">
        <v>0</v>
      </c>
      <c r="AF930" s="376">
        <v>0</v>
      </c>
      <c r="AG930" s="376">
        <v>0</v>
      </c>
      <c r="AH930" s="376"/>
      <c r="AI930" s="376">
        <v>0</v>
      </c>
      <c r="AJ930" s="376">
        <v>0</v>
      </c>
      <c r="AK930" s="376">
        <v>0</v>
      </c>
      <c r="AL930" s="381" t="s">
        <v>5732</v>
      </c>
    </row>
    <row r="931" spans="2:38">
      <c r="B931" s="374" t="s">
        <v>4356</v>
      </c>
      <c r="C931" s="375" t="s">
        <v>4357</v>
      </c>
      <c r="D931" s="375" t="s">
        <v>2839</v>
      </c>
      <c r="E931" s="375" t="s">
        <v>4421</v>
      </c>
      <c r="F931" s="375" t="s">
        <v>5733</v>
      </c>
      <c r="G931" s="375" t="s">
        <v>425</v>
      </c>
      <c r="H931" s="375" t="s">
        <v>3465</v>
      </c>
      <c r="I931" s="375" t="s">
        <v>3330</v>
      </c>
      <c r="J931" s="375" t="s">
        <v>4362</v>
      </c>
      <c r="K931" s="375" t="s">
        <v>4363</v>
      </c>
      <c r="L931" s="375" t="s">
        <v>3332</v>
      </c>
      <c r="M931" s="376">
        <v>15852.174000000001</v>
      </c>
      <c r="N931" s="376">
        <v>0</v>
      </c>
      <c r="O931" s="376">
        <v>0</v>
      </c>
      <c r="P931" s="376">
        <v>15852.174000000001</v>
      </c>
      <c r="Q931" s="376">
        <v>0</v>
      </c>
      <c r="R931" s="376">
        <v>0</v>
      </c>
      <c r="S931" s="376">
        <v>0</v>
      </c>
      <c r="T931" s="376">
        <v>0</v>
      </c>
      <c r="U931" s="376">
        <v>0</v>
      </c>
      <c r="V931" s="376">
        <v>0</v>
      </c>
      <c r="W931" s="376">
        <v>0</v>
      </c>
      <c r="X931" s="376">
        <v>0</v>
      </c>
      <c r="Y931" s="376">
        <v>15852.174000000001</v>
      </c>
      <c r="Z931" s="376">
        <v>15742.584000000001</v>
      </c>
      <c r="AA931" s="377">
        <v>1</v>
      </c>
      <c r="AB931" s="376">
        <v>0</v>
      </c>
      <c r="AC931" s="376">
        <v>0</v>
      </c>
      <c r="AD931" s="376">
        <v>15742.584000000001</v>
      </c>
      <c r="AE931" s="376">
        <v>0</v>
      </c>
      <c r="AF931" s="376">
        <v>0</v>
      </c>
      <c r="AG931" s="376">
        <v>0</v>
      </c>
      <c r="AH931" s="376"/>
      <c r="AI931" s="376">
        <v>0</v>
      </c>
      <c r="AJ931" s="376">
        <v>0</v>
      </c>
      <c r="AK931" s="376">
        <v>0</v>
      </c>
      <c r="AL931" s="381" t="s">
        <v>5734</v>
      </c>
    </row>
    <row r="932" spans="2:38">
      <c r="B932" s="374" t="s">
        <v>4356</v>
      </c>
      <c r="C932" s="375" t="s">
        <v>4357</v>
      </c>
      <c r="D932" s="375" t="s">
        <v>2839</v>
      </c>
      <c r="E932" s="375" t="s">
        <v>4528</v>
      </c>
      <c r="F932" s="375" t="s">
        <v>5735</v>
      </c>
      <c r="G932" s="375" t="s">
        <v>425</v>
      </c>
      <c r="H932" s="375" t="s">
        <v>3465</v>
      </c>
      <c r="I932" s="375" t="s">
        <v>3330</v>
      </c>
      <c r="J932" s="375" t="s">
        <v>4362</v>
      </c>
      <c r="K932" s="375" t="s">
        <v>4363</v>
      </c>
      <c r="L932" s="375" t="s">
        <v>3332</v>
      </c>
      <c r="M932" s="376">
        <v>13100.555</v>
      </c>
      <c r="N932" s="376">
        <v>0</v>
      </c>
      <c r="O932" s="376">
        <v>0</v>
      </c>
      <c r="P932" s="376">
        <v>13100.555</v>
      </c>
      <c r="Q932" s="376">
        <v>0</v>
      </c>
      <c r="R932" s="376">
        <v>0</v>
      </c>
      <c r="S932" s="376">
        <v>0</v>
      </c>
      <c r="T932" s="376">
        <v>0</v>
      </c>
      <c r="U932" s="376">
        <v>0</v>
      </c>
      <c r="V932" s="376">
        <v>0</v>
      </c>
      <c r="W932" s="376">
        <v>0</v>
      </c>
      <c r="X932" s="376">
        <v>0</v>
      </c>
      <c r="Y932" s="376">
        <v>13100.555</v>
      </c>
      <c r="Z932" s="376">
        <v>13118.82</v>
      </c>
      <c r="AA932" s="377">
        <v>1</v>
      </c>
      <c r="AB932" s="376">
        <v>0</v>
      </c>
      <c r="AC932" s="376">
        <v>0</v>
      </c>
      <c r="AD932" s="376">
        <v>13118.82</v>
      </c>
      <c r="AE932" s="376">
        <v>0</v>
      </c>
      <c r="AF932" s="376">
        <v>0</v>
      </c>
      <c r="AG932" s="376">
        <v>0</v>
      </c>
      <c r="AH932" s="376"/>
      <c r="AI932" s="376">
        <v>0</v>
      </c>
      <c r="AJ932" s="376">
        <v>0</v>
      </c>
      <c r="AK932" s="376">
        <v>0</v>
      </c>
      <c r="AL932" s="381" t="s">
        <v>5736</v>
      </c>
    </row>
    <row r="933" spans="2:38">
      <c r="B933" s="374" t="s">
        <v>4356</v>
      </c>
      <c r="C933" s="375" t="s">
        <v>4357</v>
      </c>
      <c r="D933" s="375" t="s">
        <v>2839</v>
      </c>
      <c r="E933" s="375" t="s">
        <v>4463</v>
      </c>
      <c r="F933" s="375" t="s">
        <v>5737</v>
      </c>
      <c r="G933" s="375" t="s">
        <v>425</v>
      </c>
      <c r="H933" s="375" t="s">
        <v>3465</v>
      </c>
      <c r="I933" s="375" t="s">
        <v>3330</v>
      </c>
      <c r="J933" s="375" t="s">
        <v>4362</v>
      </c>
      <c r="K933" s="375" t="s">
        <v>4363</v>
      </c>
      <c r="L933" s="375" t="s">
        <v>3332</v>
      </c>
      <c r="M933" s="376">
        <v>79560.899999999994</v>
      </c>
      <c r="N933" s="376">
        <v>0</v>
      </c>
      <c r="O933" s="376">
        <v>0</v>
      </c>
      <c r="P933" s="376">
        <v>79560.899999999994</v>
      </c>
      <c r="Q933" s="376">
        <v>0</v>
      </c>
      <c r="R933" s="376">
        <v>0</v>
      </c>
      <c r="S933" s="376">
        <v>0</v>
      </c>
      <c r="T933" s="376">
        <v>0</v>
      </c>
      <c r="U933" s="376">
        <v>0</v>
      </c>
      <c r="V933" s="376">
        <v>0</v>
      </c>
      <c r="W933" s="376">
        <v>0</v>
      </c>
      <c r="X933" s="376">
        <v>0</v>
      </c>
      <c r="Y933" s="376">
        <v>79560.899999999994</v>
      </c>
      <c r="Z933" s="376">
        <v>79722.06</v>
      </c>
      <c r="AA933" s="377">
        <v>1</v>
      </c>
      <c r="AB933" s="376">
        <v>0</v>
      </c>
      <c r="AC933" s="376">
        <v>0</v>
      </c>
      <c r="AD933" s="376">
        <v>79722.06</v>
      </c>
      <c r="AE933" s="376">
        <v>0</v>
      </c>
      <c r="AF933" s="376">
        <v>0</v>
      </c>
      <c r="AG933" s="376">
        <v>0</v>
      </c>
      <c r="AH933" s="376"/>
      <c r="AI933" s="376">
        <v>0</v>
      </c>
      <c r="AJ933" s="376">
        <v>0</v>
      </c>
      <c r="AK933" s="376">
        <v>0</v>
      </c>
      <c r="AL933" s="381" t="s">
        <v>5738</v>
      </c>
    </row>
    <row r="934" spans="2:38">
      <c r="B934" s="374" t="s">
        <v>4356</v>
      </c>
      <c r="C934" s="375" t="s">
        <v>4357</v>
      </c>
      <c r="D934" s="375" t="s">
        <v>2839</v>
      </c>
      <c r="E934" s="375" t="s">
        <v>4463</v>
      </c>
      <c r="F934" s="375" t="s">
        <v>5739</v>
      </c>
      <c r="G934" s="375" t="s">
        <v>425</v>
      </c>
      <c r="H934" s="375" t="s">
        <v>3465</v>
      </c>
      <c r="I934" s="375" t="s">
        <v>3330</v>
      </c>
      <c r="J934" s="375" t="s">
        <v>4362</v>
      </c>
      <c r="K934" s="375" t="s">
        <v>4363</v>
      </c>
      <c r="L934" s="375" t="s">
        <v>3332</v>
      </c>
      <c r="M934" s="376">
        <v>16315.02</v>
      </c>
      <c r="N934" s="376">
        <v>0</v>
      </c>
      <c r="O934" s="376">
        <v>0</v>
      </c>
      <c r="P934" s="376">
        <v>16315.02</v>
      </c>
      <c r="Q934" s="376">
        <v>0</v>
      </c>
      <c r="R934" s="376">
        <v>0</v>
      </c>
      <c r="S934" s="376">
        <v>0</v>
      </c>
      <c r="T934" s="376">
        <v>0</v>
      </c>
      <c r="U934" s="376">
        <v>0</v>
      </c>
      <c r="V934" s="376">
        <v>0</v>
      </c>
      <c r="W934" s="376">
        <v>0</v>
      </c>
      <c r="X934" s="376">
        <v>0</v>
      </c>
      <c r="Y934" s="376">
        <v>16315.02</v>
      </c>
      <c r="Z934" s="376">
        <v>16348.067999999999</v>
      </c>
      <c r="AA934" s="377">
        <v>1</v>
      </c>
      <c r="AB934" s="376">
        <v>0</v>
      </c>
      <c r="AC934" s="376">
        <v>0</v>
      </c>
      <c r="AD934" s="376">
        <v>16348.067999999999</v>
      </c>
      <c r="AE934" s="376">
        <v>0</v>
      </c>
      <c r="AF934" s="376">
        <v>0</v>
      </c>
      <c r="AG934" s="376">
        <v>0</v>
      </c>
      <c r="AH934" s="376"/>
      <c r="AI934" s="376">
        <v>0</v>
      </c>
      <c r="AJ934" s="376">
        <v>0</v>
      </c>
      <c r="AK934" s="376">
        <v>0</v>
      </c>
      <c r="AL934" s="381" t="s">
        <v>5740</v>
      </c>
    </row>
    <row r="935" spans="2:38">
      <c r="B935" s="374" t="s">
        <v>4356</v>
      </c>
      <c r="C935" s="375" t="s">
        <v>4357</v>
      </c>
      <c r="D935" s="375" t="s">
        <v>2839</v>
      </c>
      <c r="E935" s="375" t="s">
        <v>4528</v>
      </c>
      <c r="F935" s="375" t="s">
        <v>5741</v>
      </c>
      <c r="G935" s="375" t="s">
        <v>425</v>
      </c>
      <c r="H935" s="375" t="s">
        <v>3465</v>
      </c>
      <c r="I935" s="375" t="s">
        <v>3330</v>
      </c>
      <c r="J935" s="375" t="s">
        <v>4362</v>
      </c>
      <c r="K935" s="375" t="s">
        <v>4363</v>
      </c>
      <c r="L935" s="375" t="s">
        <v>3332</v>
      </c>
      <c r="M935" s="376">
        <v>31239.785</v>
      </c>
      <c r="N935" s="376">
        <v>0</v>
      </c>
      <c r="O935" s="376">
        <v>0</v>
      </c>
      <c r="P935" s="376">
        <v>31239.785</v>
      </c>
      <c r="Q935" s="376">
        <v>0</v>
      </c>
      <c r="R935" s="376">
        <v>0</v>
      </c>
      <c r="S935" s="376">
        <v>0</v>
      </c>
      <c r="T935" s="376">
        <v>0</v>
      </c>
      <c r="U935" s="376">
        <v>0</v>
      </c>
      <c r="V935" s="376">
        <v>0</v>
      </c>
      <c r="W935" s="376">
        <v>0</v>
      </c>
      <c r="X935" s="376">
        <v>0</v>
      </c>
      <c r="Y935" s="376">
        <v>31239.785</v>
      </c>
      <c r="Z935" s="376">
        <v>31283.34</v>
      </c>
      <c r="AA935" s="377">
        <v>1</v>
      </c>
      <c r="AB935" s="376">
        <v>0</v>
      </c>
      <c r="AC935" s="376">
        <v>0</v>
      </c>
      <c r="AD935" s="376">
        <v>31283.34</v>
      </c>
      <c r="AE935" s="376">
        <v>0</v>
      </c>
      <c r="AF935" s="376">
        <v>0</v>
      </c>
      <c r="AG935" s="376">
        <v>0</v>
      </c>
      <c r="AH935" s="376"/>
      <c r="AI935" s="376">
        <v>0</v>
      </c>
      <c r="AJ935" s="376">
        <v>0</v>
      </c>
      <c r="AK935" s="376">
        <v>0</v>
      </c>
      <c r="AL935" s="381" t="s">
        <v>5742</v>
      </c>
    </row>
    <row r="936" spans="2:38">
      <c r="B936" s="374" t="s">
        <v>4356</v>
      </c>
      <c r="C936" s="375" t="s">
        <v>4357</v>
      </c>
      <c r="D936" s="375" t="s">
        <v>2839</v>
      </c>
      <c r="E936" s="375" t="s">
        <v>4421</v>
      </c>
      <c r="F936" s="375" t="s">
        <v>5743</v>
      </c>
      <c r="G936" s="375" t="s">
        <v>425</v>
      </c>
      <c r="H936" s="375" t="s">
        <v>3465</v>
      </c>
      <c r="I936" s="375" t="s">
        <v>3330</v>
      </c>
      <c r="J936" s="375" t="s">
        <v>4362</v>
      </c>
      <c r="K936" s="375" t="s">
        <v>4363</v>
      </c>
      <c r="L936" s="375" t="s">
        <v>3332</v>
      </c>
      <c r="M936" s="376">
        <v>67066.89</v>
      </c>
      <c r="N936" s="376">
        <v>0</v>
      </c>
      <c r="O936" s="376">
        <v>0</v>
      </c>
      <c r="P936" s="376">
        <v>67066.89</v>
      </c>
      <c r="Q936" s="376">
        <v>0</v>
      </c>
      <c r="R936" s="376">
        <v>0</v>
      </c>
      <c r="S936" s="376">
        <v>0</v>
      </c>
      <c r="T936" s="376">
        <v>0</v>
      </c>
      <c r="U936" s="376">
        <v>0</v>
      </c>
      <c r="V936" s="376">
        <v>0</v>
      </c>
      <c r="W936" s="376">
        <v>0</v>
      </c>
      <c r="X936" s="376">
        <v>0</v>
      </c>
      <c r="Y936" s="376">
        <v>67066.89</v>
      </c>
      <c r="Z936" s="376">
        <v>66603.240000000005</v>
      </c>
      <c r="AA936" s="377">
        <v>1</v>
      </c>
      <c r="AB936" s="376">
        <v>0</v>
      </c>
      <c r="AC936" s="376">
        <v>0</v>
      </c>
      <c r="AD936" s="376">
        <v>66603.240000000005</v>
      </c>
      <c r="AE936" s="376">
        <v>0</v>
      </c>
      <c r="AF936" s="376">
        <v>0</v>
      </c>
      <c r="AG936" s="376">
        <v>0</v>
      </c>
      <c r="AH936" s="376"/>
      <c r="AI936" s="376">
        <v>0</v>
      </c>
      <c r="AJ936" s="376">
        <v>0</v>
      </c>
      <c r="AK936" s="376">
        <v>0</v>
      </c>
      <c r="AL936" s="381" t="s">
        <v>5744</v>
      </c>
    </row>
    <row r="937" spans="2:38">
      <c r="B937" s="374" t="s">
        <v>4356</v>
      </c>
      <c r="C937" s="375" t="s">
        <v>4357</v>
      </c>
      <c r="D937" s="375" t="s">
        <v>2839</v>
      </c>
      <c r="E937" s="375" t="s">
        <v>4528</v>
      </c>
      <c r="F937" s="375" t="s">
        <v>5745</v>
      </c>
      <c r="G937" s="375" t="s">
        <v>425</v>
      </c>
      <c r="H937" s="375" t="s">
        <v>3465</v>
      </c>
      <c r="I937" s="375" t="s">
        <v>3330</v>
      </c>
      <c r="J937" s="375" t="s">
        <v>4362</v>
      </c>
      <c r="K937" s="375" t="s">
        <v>4363</v>
      </c>
      <c r="L937" s="375" t="s">
        <v>3332</v>
      </c>
      <c r="M937" s="376">
        <v>16123.76</v>
      </c>
      <c r="N937" s="376">
        <v>0</v>
      </c>
      <c r="O937" s="376">
        <v>0</v>
      </c>
      <c r="P937" s="376">
        <v>16123.76</v>
      </c>
      <c r="Q937" s="376">
        <v>0</v>
      </c>
      <c r="R937" s="376">
        <v>0</v>
      </c>
      <c r="S937" s="376">
        <v>0</v>
      </c>
      <c r="T937" s="376">
        <v>0</v>
      </c>
      <c r="U937" s="376">
        <v>0</v>
      </c>
      <c r="V937" s="376">
        <v>0</v>
      </c>
      <c r="W937" s="376">
        <v>0</v>
      </c>
      <c r="X937" s="376">
        <v>0</v>
      </c>
      <c r="Y937" s="376">
        <v>16123.76</v>
      </c>
      <c r="Z937" s="376">
        <v>16146.24</v>
      </c>
      <c r="AA937" s="377">
        <v>1</v>
      </c>
      <c r="AB937" s="376">
        <v>0</v>
      </c>
      <c r="AC937" s="376">
        <v>0</v>
      </c>
      <c r="AD937" s="376">
        <v>16146.24</v>
      </c>
      <c r="AE937" s="376">
        <v>0</v>
      </c>
      <c r="AF937" s="376">
        <v>0</v>
      </c>
      <c r="AG937" s="376">
        <v>0</v>
      </c>
      <c r="AH937" s="376"/>
      <c r="AI937" s="376">
        <v>0</v>
      </c>
      <c r="AJ937" s="376">
        <v>0</v>
      </c>
      <c r="AK937" s="376">
        <v>0</v>
      </c>
      <c r="AL937" s="381" t="s">
        <v>5746</v>
      </c>
    </row>
    <row r="938" spans="2:38">
      <c r="B938" s="374" t="s">
        <v>4356</v>
      </c>
      <c r="C938" s="375" t="s">
        <v>4366</v>
      </c>
      <c r="D938" s="375" t="s">
        <v>2839</v>
      </c>
      <c r="E938" s="375" t="s">
        <v>2803</v>
      </c>
      <c r="F938" s="375" t="s">
        <v>2816</v>
      </c>
      <c r="G938" s="375" t="s">
        <v>395</v>
      </c>
      <c r="H938" s="375" t="s">
        <v>3375</v>
      </c>
      <c r="I938" s="375" t="s">
        <v>3330</v>
      </c>
      <c r="J938" s="375" t="s">
        <v>4362</v>
      </c>
      <c r="K938" s="375" t="s">
        <v>4363</v>
      </c>
      <c r="L938" s="375" t="s">
        <v>3332</v>
      </c>
      <c r="M938" s="376">
        <v>1198.21</v>
      </c>
      <c r="N938" s="376">
        <v>1198.21</v>
      </c>
      <c r="O938" s="376">
        <v>0</v>
      </c>
      <c r="P938" s="376"/>
      <c r="Q938" s="376">
        <v>0</v>
      </c>
      <c r="R938" s="376">
        <v>0</v>
      </c>
      <c r="S938" s="376">
        <v>0</v>
      </c>
      <c r="T938" s="376">
        <v>191.71</v>
      </c>
      <c r="U938" s="376">
        <v>0</v>
      </c>
      <c r="V938" s="376">
        <v>0</v>
      </c>
      <c r="W938" s="376">
        <v>0</v>
      </c>
      <c r="X938" s="376">
        <v>0</v>
      </c>
      <c r="Y938" s="376">
        <v>1389.92</v>
      </c>
      <c r="Z938" s="376">
        <v>1389.92</v>
      </c>
      <c r="AA938" s="377">
        <v>1</v>
      </c>
      <c r="AB938" s="376">
        <v>1198.21</v>
      </c>
      <c r="AC938" s="376">
        <v>0</v>
      </c>
      <c r="AD938" s="376"/>
      <c r="AE938" s="376">
        <v>0</v>
      </c>
      <c r="AF938" s="376">
        <v>0</v>
      </c>
      <c r="AG938" s="376">
        <v>0</v>
      </c>
      <c r="AH938" s="376">
        <v>191.71</v>
      </c>
      <c r="AI938" s="376">
        <v>0</v>
      </c>
      <c r="AJ938" s="376">
        <v>0</v>
      </c>
      <c r="AK938" s="376">
        <v>0</v>
      </c>
      <c r="AL938" s="381" t="s">
        <v>2817</v>
      </c>
    </row>
    <row r="939" spans="2:38">
      <c r="B939" s="374" t="s">
        <v>4356</v>
      </c>
      <c r="C939" s="375" t="s">
        <v>4366</v>
      </c>
      <c r="D939" s="375" t="s">
        <v>5747</v>
      </c>
      <c r="E939" s="375" t="s">
        <v>2597</v>
      </c>
      <c r="F939" s="375" t="s">
        <v>2618</v>
      </c>
      <c r="G939" s="375" t="s">
        <v>1833</v>
      </c>
      <c r="H939" s="375" t="s">
        <v>3338</v>
      </c>
      <c r="I939" s="375" t="s">
        <v>3330</v>
      </c>
      <c r="J939" s="375" t="s">
        <v>4362</v>
      </c>
      <c r="K939" s="375" t="s">
        <v>4363</v>
      </c>
      <c r="L939" s="375" t="s">
        <v>3332</v>
      </c>
      <c r="M939" s="376">
        <v>14000</v>
      </c>
      <c r="N939" s="376">
        <v>14000</v>
      </c>
      <c r="O939" s="376">
        <v>0</v>
      </c>
      <c r="P939" s="376"/>
      <c r="Q939" s="376">
        <v>0</v>
      </c>
      <c r="R939" s="376">
        <v>0</v>
      </c>
      <c r="S939" s="376">
        <v>0</v>
      </c>
      <c r="T939" s="376">
        <v>2240</v>
      </c>
      <c r="U939" s="376">
        <v>0</v>
      </c>
      <c r="V939" s="376">
        <v>0</v>
      </c>
      <c r="W939" s="376">
        <v>0</v>
      </c>
      <c r="X939" s="376">
        <v>0</v>
      </c>
      <c r="Y939" s="376">
        <v>16240</v>
      </c>
      <c r="Z939" s="376">
        <v>16240</v>
      </c>
      <c r="AA939" s="377">
        <v>1</v>
      </c>
      <c r="AB939" s="376">
        <v>14000</v>
      </c>
      <c r="AC939" s="376">
        <v>0</v>
      </c>
      <c r="AD939" s="376"/>
      <c r="AE939" s="376">
        <v>0</v>
      </c>
      <c r="AF939" s="376">
        <v>0</v>
      </c>
      <c r="AG939" s="376">
        <v>0</v>
      </c>
      <c r="AH939" s="376">
        <v>2240</v>
      </c>
      <c r="AI939" s="376">
        <v>0</v>
      </c>
      <c r="AJ939" s="376">
        <v>0</v>
      </c>
      <c r="AK939" s="376">
        <v>0</v>
      </c>
      <c r="AL939" s="381" t="s">
        <v>2619</v>
      </c>
    </row>
    <row r="940" spans="2:38">
      <c r="B940" s="374" t="s">
        <v>4356</v>
      </c>
      <c r="C940" s="375" t="s">
        <v>4357</v>
      </c>
      <c r="D940" s="375" t="s">
        <v>5747</v>
      </c>
      <c r="E940" s="375" t="s">
        <v>2220</v>
      </c>
      <c r="F940" s="375" t="s">
        <v>2224</v>
      </c>
      <c r="G940" s="375" t="s">
        <v>2223</v>
      </c>
      <c r="H940" s="375" t="s">
        <v>3523</v>
      </c>
      <c r="I940" s="375" t="s">
        <v>3525</v>
      </c>
      <c r="J940" s="375" t="s">
        <v>4362</v>
      </c>
      <c r="K940" s="375" t="s">
        <v>4363</v>
      </c>
      <c r="L940" s="375" t="s">
        <v>3524</v>
      </c>
      <c r="M940" s="376">
        <v>2684970.1</v>
      </c>
      <c r="N940" s="376">
        <v>0</v>
      </c>
      <c r="O940" s="376">
        <v>0</v>
      </c>
      <c r="P940" s="376">
        <v>2684970.1</v>
      </c>
      <c r="Q940" s="376">
        <v>0</v>
      </c>
      <c r="R940" s="376">
        <v>0</v>
      </c>
      <c r="S940" s="376">
        <v>0</v>
      </c>
      <c r="T940" s="376">
        <v>0</v>
      </c>
      <c r="U940" s="376">
        <v>0</v>
      </c>
      <c r="V940" s="376">
        <v>0</v>
      </c>
      <c r="W940" s="376">
        <v>0</v>
      </c>
      <c r="X940" s="376">
        <v>0</v>
      </c>
      <c r="Y940" s="376">
        <v>2684970.1</v>
      </c>
      <c r="Z940" s="376">
        <v>2625083.36</v>
      </c>
      <c r="AA940" s="377">
        <v>1</v>
      </c>
      <c r="AB940" s="376">
        <v>0</v>
      </c>
      <c r="AC940" s="376">
        <v>0</v>
      </c>
      <c r="AD940" s="376">
        <v>2625083.36</v>
      </c>
      <c r="AE940" s="376">
        <v>0</v>
      </c>
      <c r="AF940" s="376">
        <v>0</v>
      </c>
      <c r="AG940" s="376">
        <v>0</v>
      </c>
      <c r="AH940" s="376"/>
      <c r="AI940" s="376">
        <v>0</v>
      </c>
      <c r="AJ940" s="376">
        <v>0</v>
      </c>
      <c r="AK940" s="376">
        <v>0</v>
      </c>
      <c r="AL940" s="381" t="s">
        <v>2225</v>
      </c>
    </row>
    <row r="941" spans="2:38">
      <c r="B941" s="374" t="s">
        <v>4356</v>
      </c>
      <c r="C941" s="375" t="s">
        <v>4357</v>
      </c>
      <c r="D941" s="375" t="s">
        <v>5747</v>
      </c>
      <c r="E941" s="375" t="s">
        <v>2426</v>
      </c>
      <c r="F941" s="375" t="s">
        <v>2427</v>
      </c>
      <c r="G941" s="375" t="s">
        <v>2223</v>
      </c>
      <c r="H941" s="375" t="s">
        <v>3523</v>
      </c>
      <c r="I941" s="375" t="s">
        <v>3525</v>
      </c>
      <c r="J941" s="375" t="s">
        <v>4362</v>
      </c>
      <c r="K941" s="375" t="s">
        <v>4363</v>
      </c>
      <c r="L941" s="375" t="s">
        <v>3524</v>
      </c>
      <c r="M941" s="376">
        <v>139860.35999999999</v>
      </c>
      <c r="N941" s="376">
        <v>0</v>
      </c>
      <c r="O941" s="376">
        <v>0</v>
      </c>
      <c r="P941" s="376">
        <v>139860.35999999999</v>
      </c>
      <c r="Q941" s="376">
        <v>0</v>
      </c>
      <c r="R941" s="376">
        <v>0</v>
      </c>
      <c r="S941" s="376">
        <v>0</v>
      </c>
      <c r="T941" s="376">
        <v>0</v>
      </c>
      <c r="U941" s="376">
        <v>0</v>
      </c>
      <c r="V941" s="376">
        <v>0</v>
      </c>
      <c r="W941" s="376">
        <v>0</v>
      </c>
      <c r="X941" s="376">
        <v>0</v>
      </c>
      <c r="Y941" s="376">
        <v>139860.35999999999</v>
      </c>
      <c r="Z941" s="376">
        <v>136576.64000000001</v>
      </c>
      <c r="AA941" s="377">
        <v>1</v>
      </c>
      <c r="AB941" s="376">
        <v>0</v>
      </c>
      <c r="AC941" s="376">
        <v>0</v>
      </c>
      <c r="AD941" s="376">
        <v>136576.64000000001</v>
      </c>
      <c r="AE941" s="376">
        <v>0</v>
      </c>
      <c r="AF941" s="376">
        <v>0</v>
      </c>
      <c r="AG941" s="376">
        <v>0</v>
      </c>
      <c r="AH941" s="376"/>
      <c r="AI941" s="376">
        <v>0</v>
      </c>
      <c r="AJ941" s="376">
        <v>0</v>
      </c>
      <c r="AK941" s="376">
        <v>0</v>
      </c>
      <c r="AL941" s="381" t="s">
        <v>2428</v>
      </c>
    </row>
    <row r="942" spans="2:38">
      <c r="B942" s="374" t="s">
        <v>4356</v>
      </c>
      <c r="C942" s="375" t="s">
        <v>4366</v>
      </c>
      <c r="D942" s="375" t="s">
        <v>5747</v>
      </c>
      <c r="E942" s="375" t="s">
        <v>2597</v>
      </c>
      <c r="F942" s="375" t="s">
        <v>2616</v>
      </c>
      <c r="G942" s="375" t="s">
        <v>1833</v>
      </c>
      <c r="H942" s="375" t="s">
        <v>3338</v>
      </c>
      <c r="I942" s="375" t="s">
        <v>3330</v>
      </c>
      <c r="J942" s="375" t="s">
        <v>4362</v>
      </c>
      <c r="K942" s="375" t="s">
        <v>4363</v>
      </c>
      <c r="L942" s="375" t="s">
        <v>3332</v>
      </c>
      <c r="M942" s="376">
        <v>14500</v>
      </c>
      <c r="N942" s="376">
        <v>14500</v>
      </c>
      <c r="O942" s="376">
        <v>0</v>
      </c>
      <c r="P942" s="376"/>
      <c r="Q942" s="376">
        <v>0</v>
      </c>
      <c r="R942" s="376">
        <v>0</v>
      </c>
      <c r="S942" s="376">
        <v>0</v>
      </c>
      <c r="T942" s="376">
        <v>2320</v>
      </c>
      <c r="U942" s="376">
        <v>0</v>
      </c>
      <c r="V942" s="376">
        <v>0</v>
      </c>
      <c r="W942" s="376">
        <v>0</v>
      </c>
      <c r="X942" s="376">
        <v>0</v>
      </c>
      <c r="Y942" s="376">
        <v>16820</v>
      </c>
      <c r="Z942" s="376">
        <v>16820</v>
      </c>
      <c r="AA942" s="377">
        <v>1</v>
      </c>
      <c r="AB942" s="376">
        <v>14500</v>
      </c>
      <c r="AC942" s="376">
        <v>0</v>
      </c>
      <c r="AD942" s="376"/>
      <c r="AE942" s="376">
        <v>0</v>
      </c>
      <c r="AF942" s="376">
        <v>0</v>
      </c>
      <c r="AG942" s="376">
        <v>0</v>
      </c>
      <c r="AH942" s="376">
        <v>2320</v>
      </c>
      <c r="AI942" s="376">
        <v>0</v>
      </c>
      <c r="AJ942" s="376">
        <v>0</v>
      </c>
      <c r="AK942" s="376">
        <v>0</v>
      </c>
      <c r="AL942" s="381" t="s">
        <v>2617</v>
      </c>
    </row>
    <row r="943" spans="2:38">
      <c r="B943" s="374" t="s">
        <v>4356</v>
      </c>
      <c r="C943" s="375" t="s">
        <v>4357</v>
      </c>
      <c r="D943" s="375" t="s">
        <v>5747</v>
      </c>
      <c r="E943" s="375" t="s">
        <v>2261</v>
      </c>
      <c r="F943" s="375" t="s">
        <v>2277</v>
      </c>
      <c r="G943" s="375" t="s">
        <v>2223</v>
      </c>
      <c r="H943" s="375" t="s">
        <v>3523</v>
      </c>
      <c r="I943" s="375" t="s">
        <v>3525</v>
      </c>
      <c r="J943" s="375" t="s">
        <v>4362</v>
      </c>
      <c r="K943" s="375" t="s">
        <v>4363</v>
      </c>
      <c r="L943" s="375" t="s">
        <v>3524</v>
      </c>
      <c r="M943" s="376">
        <v>95069.962750000006</v>
      </c>
      <c r="N943" s="376">
        <v>0</v>
      </c>
      <c r="O943" s="376">
        <v>0</v>
      </c>
      <c r="P943" s="376">
        <v>95069.962750000006</v>
      </c>
      <c r="Q943" s="376">
        <v>0</v>
      </c>
      <c r="R943" s="376">
        <v>0</v>
      </c>
      <c r="S943" s="376">
        <v>0</v>
      </c>
      <c r="T943" s="376">
        <v>0</v>
      </c>
      <c r="U943" s="376">
        <v>0</v>
      </c>
      <c r="V943" s="376">
        <v>0</v>
      </c>
      <c r="W943" s="376">
        <v>0</v>
      </c>
      <c r="X943" s="376">
        <v>0</v>
      </c>
      <c r="Y943" s="376">
        <v>95069.962750000006</v>
      </c>
      <c r="Z943" s="376">
        <v>94408.602400000003</v>
      </c>
      <c r="AA943" s="377">
        <v>1</v>
      </c>
      <c r="AB943" s="376">
        <v>0</v>
      </c>
      <c r="AC943" s="376">
        <v>0</v>
      </c>
      <c r="AD943" s="376">
        <v>94408.602400000003</v>
      </c>
      <c r="AE943" s="376">
        <v>0</v>
      </c>
      <c r="AF943" s="376">
        <v>0</v>
      </c>
      <c r="AG943" s="376">
        <v>0</v>
      </c>
      <c r="AH943" s="376"/>
      <c r="AI943" s="376">
        <v>0</v>
      </c>
      <c r="AJ943" s="376">
        <v>0</v>
      </c>
      <c r="AK943" s="376">
        <v>0</v>
      </c>
      <c r="AL943" s="381" t="s">
        <v>2278</v>
      </c>
    </row>
    <row r="944" spans="2:38">
      <c r="B944" s="374" t="s">
        <v>4396</v>
      </c>
      <c r="C944" s="375" t="s">
        <v>4397</v>
      </c>
      <c r="D944" s="375" t="s">
        <v>2856</v>
      </c>
      <c r="E944" s="375" t="s">
        <v>4399</v>
      </c>
      <c r="F944" s="375" t="s">
        <v>5748</v>
      </c>
      <c r="G944" s="375" t="s">
        <v>4401</v>
      </c>
      <c r="H944" s="375" t="s">
        <v>4401</v>
      </c>
      <c r="I944" s="375"/>
      <c r="J944" s="375"/>
      <c r="K944" s="375"/>
      <c r="L944" s="375"/>
      <c r="M944" s="376">
        <v>3283200</v>
      </c>
      <c r="N944" s="376">
        <v>0</v>
      </c>
      <c r="O944" s="376">
        <v>0</v>
      </c>
      <c r="P944" s="376">
        <v>0</v>
      </c>
      <c r="Q944" s="376">
        <v>0</v>
      </c>
      <c r="R944" s="376">
        <v>0</v>
      </c>
      <c r="S944" s="376">
        <v>3283200</v>
      </c>
      <c r="T944" s="376">
        <v>0</v>
      </c>
      <c r="U944" s="376">
        <v>0</v>
      </c>
      <c r="V944" s="376">
        <v>0</v>
      </c>
      <c r="W944" s="376">
        <v>0</v>
      </c>
      <c r="X944" s="376">
        <v>0</v>
      </c>
      <c r="Y944" s="376">
        <v>3283200</v>
      </c>
      <c r="Z944" s="376">
        <v>3283200</v>
      </c>
      <c r="AA944" s="377">
        <v>1</v>
      </c>
      <c r="AB944" s="376">
        <v>0</v>
      </c>
      <c r="AC944" s="376">
        <v>0</v>
      </c>
      <c r="AD944" s="376">
        <v>0</v>
      </c>
      <c r="AE944" s="376">
        <v>0</v>
      </c>
      <c r="AF944" s="376">
        <v>0</v>
      </c>
      <c r="AG944" s="376">
        <v>0</v>
      </c>
      <c r="AH944" s="376">
        <v>0</v>
      </c>
      <c r="AI944" s="376">
        <v>0</v>
      </c>
      <c r="AJ944" s="376">
        <v>0</v>
      </c>
      <c r="AK944" s="376">
        <v>0</v>
      </c>
      <c r="AL944" s="381"/>
    </row>
    <row r="945" spans="2:38">
      <c r="B945" s="374" t="s">
        <v>4356</v>
      </c>
      <c r="C945" s="375" t="s">
        <v>4357</v>
      </c>
      <c r="D945" s="375" t="s">
        <v>2976</v>
      </c>
      <c r="E945" s="375" t="s">
        <v>1961</v>
      </c>
      <c r="F945" s="375" t="s">
        <v>2017</v>
      </c>
      <c r="G945" s="375" t="s">
        <v>1910</v>
      </c>
      <c r="H945" s="375" t="s">
        <v>3447</v>
      </c>
      <c r="I945" s="375" t="s">
        <v>3330</v>
      </c>
      <c r="J945" s="375" t="s">
        <v>4362</v>
      </c>
      <c r="K945" s="375" t="s">
        <v>4363</v>
      </c>
      <c r="L945" s="375" t="s">
        <v>3332</v>
      </c>
      <c r="M945" s="376">
        <v>97874.519444999998</v>
      </c>
      <c r="N945" s="376">
        <v>0</v>
      </c>
      <c r="O945" s="376">
        <v>0</v>
      </c>
      <c r="P945" s="376">
        <v>97874.519444999998</v>
      </c>
      <c r="Q945" s="376">
        <v>0</v>
      </c>
      <c r="R945" s="376">
        <v>0</v>
      </c>
      <c r="S945" s="376">
        <v>0</v>
      </c>
      <c r="T945" s="376">
        <v>0</v>
      </c>
      <c r="U945" s="376">
        <v>0</v>
      </c>
      <c r="V945" s="376">
        <v>0</v>
      </c>
      <c r="W945" s="376">
        <v>0</v>
      </c>
      <c r="X945" s="376">
        <v>0</v>
      </c>
      <c r="Y945" s="376">
        <v>97874.519444999998</v>
      </c>
      <c r="Z945" s="376">
        <v>94805.614713000003</v>
      </c>
      <c r="AA945" s="377">
        <v>1</v>
      </c>
      <c r="AB945" s="376">
        <v>0</v>
      </c>
      <c r="AC945" s="376">
        <v>0</v>
      </c>
      <c r="AD945" s="376">
        <v>94805.614713000003</v>
      </c>
      <c r="AE945" s="376">
        <v>0</v>
      </c>
      <c r="AF945" s="376">
        <v>0</v>
      </c>
      <c r="AG945" s="376">
        <v>0</v>
      </c>
      <c r="AH945" s="376"/>
      <c r="AI945" s="376">
        <v>0</v>
      </c>
      <c r="AJ945" s="376">
        <v>0</v>
      </c>
      <c r="AK945" s="376">
        <v>0</v>
      </c>
      <c r="AL945" s="381" t="s">
        <v>2018</v>
      </c>
    </row>
    <row r="946" spans="2:38">
      <c r="B946" s="374" t="s">
        <v>4396</v>
      </c>
      <c r="C946" s="375" t="s">
        <v>5749</v>
      </c>
      <c r="D946" s="375" t="s">
        <v>2976</v>
      </c>
      <c r="E946" s="375" t="s">
        <v>4399</v>
      </c>
      <c r="F946" s="375" t="s">
        <v>129</v>
      </c>
      <c r="G946" s="375" t="s">
        <v>4401</v>
      </c>
      <c r="H946" s="375" t="s">
        <v>4401</v>
      </c>
      <c r="I946" s="375"/>
      <c r="J946" s="375"/>
      <c r="K946" s="375"/>
      <c r="L946" s="375"/>
      <c r="M946" s="376">
        <v>11560</v>
      </c>
      <c r="N946" s="376">
        <v>11560</v>
      </c>
      <c r="O946" s="376">
        <v>0</v>
      </c>
      <c r="P946" s="376">
        <v>0</v>
      </c>
      <c r="Q946" s="376">
        <v>0</v>
      </c>
      <c r="R946" s="376">
        <v>0</v>
      </c>
      <c r="S946" s="376">
        <v>0</v>
      </c>
      <c r="T946" s="376">
        <v>1849.6</v>
      </c>
      <c r="U946" s="376">
        <v>0</v>
      </c>
      <c r="V946" s="376">
        <v>0</v>
      </c>
      <c r="W946" s="376">
        <v>0</v>
      </c>
      <c r="X946" s="376">
        <v>0</v>
      </c>
      <c r="Y946" s="376">
        <v>13409.6</v>
      </c>
      <c r="Z946" s="376">
        <v>11560</v>
      </c>
      <c r="AA946" s="377">
        <v>1</v>
      </c>
      <c r="AB946" s="376">
        <v>11560</v>
      </c>
      <c r="AC946" s="376"/>
      <c r="AD946" s="376">
        <v>0</v>
      </c>
      <c r="AE946" s="376">
        <v>0</v>
      </c>
      <c r="AF946" s="376">
        <v>0</v>
      </c>
      <c r="AG946" s="376">
        <v>0</v>
      </c>
      <c r="AH946" s="376">
        <v>1849.6</v>
      </c>
      <c r="AI946" s="376">
        <v>0</v>
      </c>
      <c r="AJ946" s="376">
        <v>0</v>
      </c>
      <c r="AK946" s="376">
        <v>0</v>
      </c>
      <c r="AL946" s="381"/>
    </row>
    <row r="947" spans="2:38">
      <c r="B947" s="374" t="s">
        <v>4356</v>
      </c>
      <c r="C947" s="375" t="s">
        <v>4366</v>
      </c>
      <c r="D947" s="375" t="s">
        <v>2976</v>
      </c>
      <c r="E947" s="375" t="s">
        <v>1961</v>
      </c>
      <c r="F947" s="375" t="s">
        <v>2009</v>
      </c>
      <c r="G947" s="375" t="s">
        <v>1910</v>
      </c>
      <c r="H947" s="375" t="s">
        <v>3447</v>
      </c>
      <c r="I947" s="375" t="s">
        <v>3330</v>
      </c>
      <c r="J947" s="375" t="s">
        <v>4362</v>
      </c>
      <c r="K947" s="375" t="s">
        <v>4363</v>
      </c>
      <c r="L947" s="375" t="s">
        <v>3332</v>
      </c>
      <c r="M947" s="376">
        <v>45578.058120000002</v>
      </c>
      <c r="N947" s="376">
        <v>45578.058120000002</v>
      </c>
      <c r="O947" s="376">
        <v>0</v>
      </c>
      <c r="P947" s="376"/>
      <c r="Q947" s="376">
        <v>0</v>
      </c>
      <c r="R947" s="376">
        <v>0</v>
      </c>
      <c r="S947" s="376">
        <v>0</v>
      </c>
      <c r="T947" s="376">
        <v>7292.53899</v>
      </c>
      <c r="U947" s="376">
        <v>0</v>
      </c>
      <c r="V947" s="376">
        <v>0</v>
      </c>
      <c r="W947" s="376">
        <v>0</v>
      </c>
      <c r="X947" s="376">
        <v>0</v>
      </c>
      <c r="Y947" s="376">
        <v>52870.597110000002</v>
      </c>
      <c r="Z947" s="376">
        <v>51212.812974</v>
      </c>
      <c r="AA947" s="377">
        <v>1</v>
      </c>
      <c r="AB947" s="376">
        <v>44148.935208000003</v>
      </c>
      <c r="AC947" s="376">
        <v>0</v>
      </c>
      <c r="AD947" s="376"/>
      <c r="AE947" s="376">
        <v>0</v>
      </c>
      <c r="AF947" s="376">
        <v>0</v>
      </c>
      <c r="AG947" s="376">
        <v>0</v>
      </c>
      <c r="AH947" s="376">
        <v>7063.8777659999996</v>
      </c>
      <c r="AI947" s="376">
        <v>0</v>
      </c>
      <c r="AJ947" s="376">
        <v>0</v>
      </c>
      <c r="AK947" s="376">
        <v>0</v>
      </c>
      <c r="AL947" s="381" t="s">
        <v>2010</v>
      </c>
    </row>
    <row r="948" spans="2:38">
      <c r="B948" s="374" t="s">
        <v>4356</v>
      </c>
      <c r="C948" s="375" t="s">
        <v>4357</v>
      </c>
      <c r="D948" s="375" t="s">
        <v>2976</v>
      </c>
      <c r="E948" s="375" t="s">
        <v>4475</v>
      </c>
      <c r="F948" s="375" t="s">
        <v>118</v>
      </c>
      <c r="G948" s="375" t="s">
        <v>1843</v>
      </c>
      <c r="H948" s="375" t="s">
        <v>3398</v>
      </c>
      <c r="I948" s="375" t="s">
        <v>3330</v>
      </c>
      <c r="J948" s="375" t="s">
        <v>4362</v>
      </c>
      <c r="K948" s="375" t="s">
        <v>4363</v>
      </c>
      <c r="L948" s="375" t="s">
        <v>3332</v>
      </c>
      <c r="M948" s="376">
        <v>71832.972068999996</v>
      </c>
      <c r="N948" s="376">
        <v>0</v>
      </c>
      <c r="O948" s="376">
        <v>0</v>
      </c>
      <c r="P948" s="376">
        <v>71832.972068999996</v>
      </c>
      <c r="Q948" s="376">
        <v>0</v>
      </c>
      <c r="R948" s="376">
        <v>0</v>
      </c>
      <c r="S948" s="376">
        <v>0</v>
      </c>
      <c r="T948" s="376">
        <v>0</v>
      </c>
      <c r="U948" s="376">
        <v>0</v>
      </c>
      <c r="V948" s="376">
        <v>0</v>
      </c>
      <c r="W948" s="376">
        <v>0</v>
      </c>
      <c r="X948" s="376">
        <v>0</v>
      </c>
      <c r="Y948" s="376">
        <v>71832.972068999996</v>
      </c>
      <c r="Z948" s="376">
        <v>71899.654370999997</v>
      </c>
      <c r="AA948" s="377">
        <v>1</v>
      </c>
      <c r="AB948" s="376">
        <v>0</v>
      </c>
      <c r="AC948" s="376">
        <v>0</v>
      </c>
      <c r="AD948" s="376">
        <v>71899.654370999997</v>
      </c>
      <c r="AE948" s="376">
        <v>0</v>
      </c>
      <c r="AF948" s="376">
        <v>0</v>
      </c>
      <c r="AG948" s="376">
        <v>0</v>
      </c>
      <c r="AH948" s="376"/>
      <c r="AI948" s="376">
        <v>0</v>
      </c>
      <c r="AJ948" s="376">
        <v>0</v>
      </c>
      <c r="AK948" s="376">
        <v>0</v>
      </c>
      <c r="AL948" s="381" t="s">
        <v>5750</v>
      </c>
    </row>
    <row r="949" spans="2:38">
      <c r="B949" s="374" t="s">
        <v>4356</v>
      </c>
      <c r="C949" s="375" t="s">
        <v>4366</v>
      </c>
      <c r="D949" s="375" t="s">
        <v>2976</v>
      </c>
      <c r="E949" s="375" t="s">
        <v>1961</v>
      </c>
      <c r="F949" s="375" t="s">
        <v>2011</v>
      </c>
      <c r="G949" s="375" t="s">
        <v>1910</v>
      </c>
      <c r="H949" s="375" t="s">
        <v>3447</v>
      </c>
      <c r="I949" s="375" t="s">
        <v>3330</v>
      </c>
      <c r="J949" s="375" t="s">
        <v>4362</v>
      </c>
      <c r="K949" s="375" t="s">
        <v>4363</v>
      </c>
      <c r="L949" s="375" t="s">
        <v>3332</v>
      </c>
      <c r="M949" s="376">
        <v>49365.118215000002</v>
      </c>
      <c r="N949" s="376">
        <v>49365.118215000002</v>
      </c>
      <c r="O949" s="376">
        <v>0</v>
      </c>
      <c r="P949" s="376"/>
      <c r="Q949" s="376">
        <v>0</v>
      </c>
      <c r="R949" s="376">
        <v>0</v>
      </c>
      <c r="S949" s="376">
        <v>0</v>
      </c>
      <c r="T949" s="376">
        <v>7898.3526599999996</v>
      </c>
      <c r="U949" s="376">
        <v>0</v>
      </c>
      <c r="V949" s="376">
        <v>0</v>
      </c>
      <c r="W949" s="376">
        <v>0</v>
      </c>
      <c r="X949" s="376">
        <v>0</v>
      </c>
      <c r="Y949" s="376">
        <v>57263.470874999999</v>
      </c>
      <c r="Z949" s="376">
        <v>55467.945975000002</v>
      </c>
      <c r="AA949" s="377">
        <v>1</v>
      </c>
      <c r="AB949" s="376">
        <v>47817.250131000001</v>
      </c>
      <c r="AC949" s="376">
        <v>0</v>
      </c>
      <c r="AD949" s="376"/>
      <c r="AE949" s="376">
        <v>0</v>
      </c>
      <c r="AF949" s="376">
        <v>0</v>
      </c>
      <c r="AG949" s="376">
        <v>0</v>
      </c>
      <c r="AH949" s="376">
        <v>7650.6958439999999</v>
      </c>
      <c r="AI949" s="376">
        <v>0</v>
      </c>
      <c r="AJ949" s="376">
        <v>0</v>
      </c>
      <c r="AK949" s="376">
        <v>0</v>
      </c>
      <c r="AL949" s="381" t="s">
        <v>2012</v>
      </c>
    </row>
    <row r="950" spans="2:38">
      <c r="B950" s="374" t="s">
        <v>4356</v>
      </c>
      <c r="C950" s="375" t="s">
        <v>4366</v>
      </c>
      <c r="D950" s="375" t="s">
        <v>2976</v>
      </c>
      <c r="E950" s="375" t="s">
        <v>1961</v>
      </c>
      <c r="F950" s="375" t="s">
        <v>2013</v>
      </c>
      <c r="G950" s="375" t="s">
        <v>1910</v>
      </c>
      <c r="H950" s="375" t="s">
        <v>3447</v>
      </c>
      <c r="I950" s="375" t="s">
        <v>3330</v>
      </c>
      <c r="J950" s="375" t="s">
        <v>4362</v>
      </c>
      <c r="K950" s="375" t="s">
        <v>4363</v>
      </c>
      <c r="L950" s="375" t="s">
        <v>3332</v>
      </c>
      <c r="M950" s="376">
        <v>61917.014295000001</v>
      </c>
      <c r="N950" s="376">
        <v>61917.014295000001</v>
      </c>
      <c r="O950" s="376">
        <v>0</v>
      </c>
      <c r="P950" s="376"/>
      <c r="Q950" s="376">
        <v>0</v>
      </c>
      <c r="R950" s="376">
        <v>0</v>
      </c>
      <c r="S950" s="376">
        <v>0</v>
      </c>
      <c r="T950" s="376">
        <v>9906.6891599999999</v>
      </c>
      <c r="U950" s="376">
        <v>0</v>
      </c>
      <c r="V950" s="376">
        <v>0</v>
      </c>
      <c r="W950" s="376">
        <v>0</v>
      </c>
      <c r="X950" s="376">
        <v>0</v>
      </c>
      <c r="Y950" s="376">
        <v>71823.703454999995</v>
      </c>
      <c r="Z950" s="376">
        <v>69571.635146999994</v>
      </c>
      <c r="AA950" s="377">
        <v>1</v>
      </c>
      <c r="AB950" s="376">
        <v>59975.575203</v>
      </c>
      <c r="AC950" s="376">
        <v>0</v>
      </c>
      <c r="AD950" s="376"/>
      <c r="AE950" s="376">
        <v>0</v>
      </c>
      <c r="AF950" s="376">
        <v>0</v>
      </c>
      <c r="AG950" s="376">
        <v>0</v>
      </c>
      <c r="AH950" s="376">
        <v>9596.0599440000005</v>
      </c>
      <c r="AI950" s="376">
        <v>0</v>
      </c>
      <c r="AJ950" s="376">
        <v>0</v>
      </c>
      <c r="AK950" s="376">
        <v>0</v>
      </c>
      <c r="AL950" s="381" t="s">
        <v>2014</v>
      </c>
    </row>
    <row r="951" spans="2:38">
      <c r="B951" s="374" t="s">
        <v>4356</v>
      </c>
      <c r="C951" s="375" t="s">
        <v>4357</v>
      </c>
      <c r="D951" s="375" t="s">
        <v>2976</v>
      </c>
      <c r="E951" s="375" t="s">
        <v>2139</v>
      </c>
      <c r="F951" s="375" t="s">
        <v>2184</v>
      </c>
      <c r="G951" s="375" t="s">
        <v>1910</v>
      </c>
      <c r="H951" s="375" t="s">
        <v>3447</v>
      </c>
      <c r="I951" s="375" t="s">
        <v>3330</v>
      </c>
      <c r="J951" s="375" t="s">
        <v>4362</v>
      </c>
      <c r="K951" s="375" t="s">
        <v>4363</v>
      </c>
      <c r="L951" s="375" t="s">
        <v>3332</v>
      </c>
      <c r="M951" s="376">
        <v>160826.875</v>
      </c>
      <c r="N951" s="376">
        <v>0</v>
      </c>
      <c r="O951" s="376">
        <v>0</v>
      </c>
      <c r="P951" s="376">
        <v>160826.875</v>
      </c>
      <c r="Q951" s="376">
        <v>0</v>
      </c>
      <c r="R951" s="376">
        <v>0</v>
      </c>
      <c r="S951" s="376">
        <v>0</v>
      </c>
      <c r="T951" s="376">
        <v>0</v>
      </c>
      <c r="U951" s="376">
        <v>0</v>
      </c>
      <c r="V951" s="376">
        <v>0</v>
      </c>
      <c r="W951" s="376">
        <v>0</v>
      </c>
      <c r="X951" s="376">
        <v>0</v>
      </c>
      <c r="Y951" s="376">
        <v>160826.875</v>
      </c>
      <c r="Z951" s="376">
        <v>157434.10500000001</v>
      </c>
      <c r="AA951" s="377">
        <v>1</v>
      </c>
      <c r="AB951" s="376">
        <v>0</v>
      </c>
      <c r="AC951" s="376">
        <v>0</v>
      </c>
      <c r="AD951" s="376">
        <v>157434.10500000001</v>
      </c>
      <c r="AE951" s="376">
        <v>0</v>
      </c>
      <c r="AF951" s="376">
        <v>0</v>
      </c>
      <c r="AG951" s="376">
        <v>0</v>
      </c>
      <c r="AH951" s="376"/>
      <c r="AI951" s="376">
        <v>0</v>
      </c>
      <c r="AJ951" s="376">
        <v>0</v>
      </c>
      <c r="AK951" s="376">
        <v>0</v>
      </c>
      <c r="AL951" s="381" t="s">
        <v>2185</v>
      </c>
    </row>
    <row r="952" spans="2:38">
      <c r="B952" s="374" t="s">
        <v>4356</v>
      </c>
      <c r="C952" s="375" t="s">
        <v>4366</v>
      </c>
      <c r="D952" s="375" t="s">
        <v>2976</v>
      </c>
      <c r="E952" s="375" t="s">
        <v>1961</v>
      </c>
      <c r="F952" s="375" t="s">
        <v>2015</v>
      </c>
      <c r="G952" s="375" t="s">
        <v>1910</v>
      </c>
      <c r="H952" s="375" t="s">
        <v>3447</v>
      </c>
      <c r="I952" s="375" t="s">
        <v>3330</v>
      </c>
      <c r="J952" s="375" t="s">
        <v>4362</v>
      </c>
      <c r="K952" s="375" t="s">
        <v>4363</v>
      </c>
      <c r="L952" s="375" t="s">
        <v>3332</v>
      </c>
      <c r="M952" s="376">
        <v>101225.335725</v>
      </c>
      <c r="N952" s="376">
        <v>101225.335725</v>
      </c>
      <c r="O952" s="376">
        <v>0</v>
      </c>
      <c r="P952" s="376"/>
      <c r="Q952" s="376">
        <v>0</v>
      </c>
      <c r="R952" s="376">
        <v>0</v>
      </c>
      <c r="S952" s="376">
        <v>0</v>
      </c>
      <c r="T952" s="376">
        <v>16196.095125</v>
      </c>
      <c r="U952" s="376">
        <v>0</v>
      </c>
      <c r="V952" s="376">
        <v>0</v>
      </c>
      <c r="W952" s="376">
        <v>0</v>
      </c>
      <c r="X952" s="376">
        <v>0</v>
      </c>
      <c r="Y952" s="376">
        <v>117421.43085</v>
      </c>
      <c r="Z952" s="376">
        <v>113739.62289</v>
      </c>
      <c r="AA952" s="377">
        <v>1</v>
      </c>
      <c r="AB952" s="376">
        <v>98051.364465000006</v>
      </c>
      <c r="AC952" s="376">
        <v>0</v>
      </c>
      <c r="AD952" s="376"/>
      <c r="AE952" s="376">
        <v>0</v>
      </c>
      <c r="AF952" s="376">
        <v>0</v>
      </c>
      <c r="AG952" s="376">
        <v>0</v>
      </c>
      <c r="AH952" s="376">
        <v>15688.258425</v>
      </c>
      <c r="AI952" s="376">
        <v>0</v>
      </c>
      <c r="AJ952" s="376">
        <v>0</v>
      </c>
      <c r="AK952" s="376">
        <v>0</v>
      </c>
      <c r="AL952" s="381" t="s">
        <v>2016</v>
      </c>
    </row>
    <row r="953" spans="2:38">
      <c r="B953" s="374" t="s">
        <v>4396</v>
      </c>
      <c r="C953" s="375" t="s">
        <v>5751</v>
      </c>
      <c r="D953" s="375" t="s">
        <v>2976</v>
      </c>
      <c r="E953" s="375" t="s">
        <v>4399</v>
      </c>
      <c r="F953" s="375" t="s">
        <v>5590</v>
      </c>
      <c r="G953" s="375" t="s">
        <v>4401</v>
      </c>
      <c r="H953" s="375" t="s">
        <v>4401</v>
      </c>
      <c r="I953" s="375"/>
      <c r="J953" s="375"/>
      <c r="K953" s="375"/>
      <c r="L953" s="375"/>
      <c r="M953" s="376">
        <v>11434</v>
      </c>
      <c r="N953" s="376">
        <v>0</v>
      </c>
      <c r="O953" s="376">
        <v>0</v>
      </c>
      <c r="P953" s="376">
        <v>0</v>
      </c>
      <c r="Q953" s="376">
        <v>0</v>
      </c>
      <c r="R953" s="376">
        <v>0</v>
      </c>
      <c r="S953" s="376">
        <v>11434</v>
      </c>
      <c r="T953" s="376">
        <v>0</v>
      </c>
      <c r="U953" s="376">
        <v>0</v>
      </c>
      <c r="V953" s="376">
        <v>0</v>
      </c>
      <c r="W953" s="376">
        <v>0</v>
      </c>
      <c r="X953" s="376">
        <v>0</v>
      </c>
      <c r="Y953" s="376">
        <v>11434</v>
      </c>
      <c r="Z953" s="376">
        <v>11434</v>
      </c>
      <c r="AA953" s="377">
        <v>1</v>
      </c>
      <c r="AB953" s="376">
        <v>0</v>
      </c>
      <c r="AC953" s="376">
        <v>0</v>
      </c>
      <c r="AD953" s="376">
        <v>0</v>
      </c>
      <c r="AE953" s="376">
        <v>0</v>
      </c>
      <c r="AF953" s="376">
        <v>0</v>
      </c>
      <c r="AG953" s="376">
        <v>0</v>
      </c>
      <c r="AH953" s="376">
        <v>0</v>
      </c>
      <c r="AI953" s="376">
        <v>0</v>
      </c>
      <c r="AJ953" s="376">
        <v>0</v>
      </c>
      <c r="AK953" s="376">
        <v>0</v>
      </c>
      <c r="AL953" s="381"/>
    </row>
    <row r="954" spans="2:38">
      <c r="B954" s="374" t="s">
        <v>4396</v>
      </c>
      <c r="C954" s="375" t="s">
        <v>5749</v>
      </c>
      <c r="D954" s="375" t="s">
        <v>2976</v>
      </c>
      <c r="E954" s="375" t="s">
        <v>4399</v>
      </c>
      <c r="F954" s="375" t="s">
        <v>127</v>
      </c>
      <c r="G954" s="375" t="s">
        <v>4401</v>
      </c>
      <c r="H954" s="375" t="s">
        <v>4401</v>
      </c>
      <c r="I954" s="375"/>
      <c r="J954" s="375"/>
      <c r="K954" s="375"/>
      <c r="L954" s="375"/>
      <c r="M954" s="376">
        <v>5400</v>
      </c>
      <c r="N954" s="376">
        <v>5400</v>
      </c>
      <c r="O954" s="376">
        <v>0</v>
      </c>
      <c r="P954" s="376">
        <v>0</v>
      </c>
      <c r="Q954" s="376">
        <v>0</v>
      </c>
      <c r="R954" s="376">
        <v>0</v>
      </c>
      <c r="S954" s="376">
        <v>0</v>
      </c>
      <c r="T954" s="376">
        <v>864</v>
      </c>
      <c r="U954" s="376">
        <v>0</v>
      </c>
      <c r="V954" s="376">
        <v>0</v>
      </c>
      <c r="W954" s="376">
        <v>0</v>
      </c>
      <c r="X954" s="376">
        <v>0</v>
      </c>
      <c r="Y954" s="376">
        <v>6264</v>
      </c>
      <c r="Z954" s="376">
        <v>5400</v>
      </c>
      <c r="AA954" s="377">
        <v>1</v>
      </c>
      <c r="AB954" s="376">
        <v>5400</v>
      </c>
      <c r="AC954" s="376"/>
      <c r="AD954" s="376">
        <v>0</v>
      </c>
      <c r="AE954" s="376">
        <v>0</v>
      </c>
      <c r="AF954" s="376">
        <v>0</v>
      </c>
      <c r="AG954" s="376">
        <v>0</v>
      </c>
      <c r="AH954" s="376">
        <v>864</v>
      </c>
      <c r="AI954" s="376">
        <v>0</v>
      </c>
      <c r="AJ954" s="376">
        <v>0</v>
      </c>
      <c r="AK954" s="376">
        <v>0</v>
      </c>
      <c r="AL954" s="381"/>
    </row>
    <row r="955" spans="2:38">
      <c r="B955" s="374" t="s">
        <v>4356</v>
      </c>
      <c r="C955" s="375" t="s">
        <v>4357</v>
      </c>
      <c r="D955" s="375" t="s">
        <v>2964</v>
      </c>
      <c r="E955" s="375" t="s">
        <v>2203</v>
      </c>
      <c r="F955" s="375" t="s">
        <v>2216</v>
      </c>
      <c r="G955" s="375" t="s">
        <v>391</v>
      </c>
      <c r="H955" s="375" t="s">
        <v>4361</v>
      </c>
      <c r="I955" s="375" t="s">
        <v>3330</v>
      </c>
      <c r="J955" s="375" t="s">
        <v>4362</v>
      </c>
      <c r="K955" s="375" t="s">
        <v>4363</v>
      </c>
      <c r="L955" s="375" t="s">
        <v>3332</v>
      </c>
      <c r="M955" s="376">
        <v>124991.694</v>
      </c>
      <c r="N955" s="376">
        <v>0</v>
      </c>
      <c r="O955" s="376">
        <v>0</v>
      </c>
      <c r="P955" s="376">
        <v>124991.694</v>
      </c>
      <c r="Q955" s="376">
        <v>0</v>
      </c>
      <c r="R955" s="376">
        <v>0</v>
      </c>
      <c r="S955" s="376">
        <v>0</v>
      </c>
      <c r="T955" s="376">
        <v>0</v>
      </c>
      <c r="U955" s="376">
        <v>0</v>
      </c>
      <c r="V955" s="376">
        <v>0</v>
      </c>
      <c r="W955" s="376">
        <v>0</v>
      </c>
      <c r="X955" s="376">
        <v>0</v>
      </c>
      <c r="Y955" s="376">
        <v>124991.694</v>
      </c>
      <c r="Z955" s="376">
        <v>121471.4385</v>
      </c>
      <c r="AA955" s="377">
        <v>1</v>
      </c>
      <c r="AB955" s="376">
        <v>0</v>
      </c>
      <c r="AC955" s="376">
        <v>0</v>
      </c>
      <c r="AD955" s="376">
        <v>121964.9379</v>
      </c>
      <c r="AE955" s="376">
        <v>0</v>
      </c>
      <c r="AF955" s="376">
        <v>0</v>
      </c>
      <c r="AG955" s="376">
        <v>0</v>
      </c>
      <c r="AH955" s="376"/>
      <c r="AI955" s="376">
        <v>0</v>
      </c>
      <c r="AJ955" s="376">
        <v>0</v>
      </c>
      <c r="AK955" s="376">
        <v>0</v>
      </c>
      <c r="AL955" s="381" t="s">
        <v>2217</v>
      </c>
    </row>
    <row r="956" spans="2:38">
      <c r="B956" s="374" t="s">
        <v>4356</v>
      </c>
      <c r="C956" s="375" t="s">
        <v>4357</v>
      </c>
      <c r="D956" s="375" t="s">
        <v>2964</v>
      </c>
      <c r="E956" s="375" t="s">
        <v>2220</v>
      </c>
      <c r="F956" s="375" t="s">
        <v>2238</v>
      </c>
      <c r="G956" s="375" t="s">
        <v>391</v>
      </c>
      <c r="H956" s="375" t="s">
        <v>4361</v>
      </c>
      <c r="I956" s="375" t="s">
        <v>3330</v>
      </c>
      <c r="J956" s="375" t="s">
        <v>4362</v>
      </c>
      <c r="K956" s="375" t="s">
        <v>4363</v>
      </c>
      <c r="L956" s="375" t="s">
        <v>3332</v>
      </c>
      <c r="M956" s="376">
        <v>123935.91899999999</v>
      </c>
      <c r="N956" s="376">
        <v>0</v>
      </c>
      <c r="O956" s="376">
        <v>0</v>
      </c>
      <c r="P956" s="376">
        <v>123935.91899999999</v>
      </c>
      <c r="Q956" s="376">
        <v>0</v>
      </c>
      <c r="R956" s="376">
        <v>0</v>
      </c>
      <c r="S956" s="376">
        <v>0</v>
      </c>
      <c r="T956" s="376">
        <v>0</v>
      </c>
      <c r="U956" s="376">
        <v>0</v>
      </c>
      <c r="V956" s="376">
        <v>0</v>
      </c>
      <c r="W956" s="376">
        <v>0</v>
      </c>
      <c r="X956" s="376">
        <v>0</v>
      </c>
      <c r="Y956" s="376">
        <v>123935.91899999999</v>
      </c>
      <c r="Z956" s="376">
        <v>121471.4385</v>
      </c>
      <c r="AA956" s="377">
        <v>1</v>
      </c>
      <c r="AB956" s="376">
        <v>0</v>
      </c>
      <c r="AC956" s="376">
        <v>0</v>
      </c>
      <c r="AD956" s="376">
        <v>121964.9379</v>
      </c>
      <c r="AE956" s="376">
        <v>0</v>
      </c>
      <c r="AF956" s="376">
        <v>0</v>
      </c>
      <c r="AG956" s="376">
        <v>0</v>
      </c>
      <c r="AH956" s="376"/>
      <c r="AI956" s="376">
        <v>0</v>
      </c>
      <c r="AJ956" s="376">
        <v>0</v>
      </c>
      <c r="AK956" s="376">
        <v>0</v>
      </c>
      <c r="AL956" s="381" t="s">
        <v>2239</v>
      </c>
    </row>
    <row r="957" spans="2:38">
      <c r="B957" s="374" t="s">
        <v>4356</v>
      </c>
      <c r="C957" s="375" t="s">
        <v>4357</v>
      </c>
      <c r="D957" s="375" t="s">
        <v>2964</v>
      </c>
      <c r="E957" s="375" t="s">
        <v>2220</v>
      </c>
      <c r="F957" s="375" t="s">
        <v>2240</v>
      </c>
      <c r="G957" s="375" t="s">
        <v>391</v>
      </c>
      <c r="H957" s="375" t="s">
        <v>4361</v>
      </c>
      <c r="I957" s="375" t="s">
        <v>3330</v>
      </c>
      <c r="J957" s="375" t="s">
        <v>4362</v>
      </c>
      <c r="K957" s="375" t="s">
        <v>4363</v>
      </c>
      <c r="L957" s="375" t="s">
        <v>3332</v>
      </c>
      <c r="M957" s="376">
        <v>123935.91899999999</v>
      </c>
      <c r="N957" s="376">
        <v>0</v>
      </c>
      <c r="O957" s="376">
        <v>0</v>
      </c>
      <c r="P957" s="376">
        <v>123935.91899999999</v>
      </c>
      <c r="Q957" s="376">
        <v>0</v>
      </c>
      <c r="R957" s="376">
        <v>0</v>
      </c>
      <c r="S957" s="376">
        <v>0</v>
      </c>
      <c r="T957" s="376">
        <v>0</v>
      </c>
      <c r="U957" s="376">
        <v>0</v>
      </c>
      <c r="V957" s="376">
        <v>0</v>
      </c>
      <c r="W957" s="376">
        <v>0</v>
      </c>
      <c r="X957" s="376">
        <v>0</v>
      </c>
      <c r="Y957" s="376">
        <v>123935.91899999999</v>
      </c>
      <c r="Z957" s="376">
        <v>121471.4385</v>
      </c>
      <c r="AA957" s="377">
        <v>1</v>
      </c>
      <c r="AB957" s="376">
        <v>0</v>
      </c>
      <c r="AC957" s="376">
        <v>0</v>
      </c>
      <c r="AD957" s="376">
        <v>121964.9379</v>
      </c>
      <c r="AE957" s="376">
        <v>0</v>
      </c>
      <c r="AF957" s="376">
        <v>0</v>
      </c>
      <c r="AG957" s="376">
        <v>0</v>
      </c>
      <c r="AH957" s="376"/>
      <c r="AI957" s="376">
        <v>0</v>
      </c>
      <c r="AJ957" s="376">
        <v>0</v>
      </c>
      <c r="AK957" s="376">
        <v>0</v>
      </c>
      <c r="AL957" s="381" t="s">
        <v>2241</v>
      </c>
    </row>
    <row r="958" spans="2:38">
      <c r="B958" s="374" t="s">
        <v>4356</v>
      </c>
      <c r="C958" s="375" t="s">
        <v>4357</v>
      </c>
      <c r="D958" s="375" t="s">
        <v>2964</v>
      </c>
      <c r="E958" s="375" t="s">
        <v>2220</v>
      </c>
      <c r="F958" s="375" t="s">
        <v>2242</v>
      </c>
      <c r="G958" s="375" t="s">
        <v>391</v>
      </c>
      <c r="H958" s="375" t="s">
        <v>4361</v>
      </c>
      <c r="I958" s="375" t="s">
        <v>3330</v>
      </c>
      <c r="J958" s="375" t="s">
        <v>4362</v>
      </c>
      <c r="K958" s="375" t="s">
        <v>4363</v>
      </c>
      <c r="L958" s="375" t="s">
        <v>3332</v>
      </c>
      <c r="M958" s="376">
        <v>88334.9</v>
      </c>
      <c r="N958" s="376">
        <v>0</v>
      </c>
      <c r="O958" s="376">
        <v>0</v>
      </c>
      <c r="P958" s="376">
        <v>88334.9</v>
      </c>
      <c r="Q958" s="376">
        <v>0</v>
      </c>
      <c r="R958" s="376">
        <v>0</v>
      </c>
      <c r="S958" s="376">
        <v>0</v>
      </c>
      <c r="T958" s="376">
        <v>0</v>
      </c>
      <c r="U958" s="376">
        <v>0</v>
      </c>
      <c r="V958" s="376">
        <v>0</v>
      </c>
      <c r="W958" s="376">
        <v>0</v>
      </c>
      <c r="X958" s="376">
        <v>0</v>
      </c>
      <c r="Y958" s="376">
        <v>88334.9</v>
      </c>
      <c r="Z958" s="376">
        <v>86578.35</v>
      </c>
      <c r="AA958" s="377">
        <v>1</v>
      </c>
      <c r="AB958" s="376">
        <v>0</v>
      </c>
      <c r="AC958" s="376">
        <v>0</v>
      </c>
      <c r="AD958" s="376">
        <v>86930.09</v>
      </c>
      <c r="AE958" s="376">
        <v>0</v>
      </c>
      <c r="AF958" s="376">
        <v>0</v>
      </c>
      <c r="AG958" s="376">
        <v>0</v>
      </c>
      <c r="AH958" s="376"/>
      <c r="AI958" s="376">
        <v>0</v>
      </c>
      <c r="AJ958" s="376">
        <v>0</v>
      </c>
      <c r="AK958" s="376">
        <v>0</v>
      </c>
      <c r="AL958" s="381" t="s">
        <v>2243</v>
      </c>
    </row>
    <row r="959" spans="2:38">
      <c r="B959" s="374" t="s">
        <v>4356</v>
      </c>
      <c r="C959" s="375" t="s">
        <v>4357</v>
      </c>
      <c r="D959" s="375" t="s">
        <v>2964</v>
      </c>
      <c r="E959" s="375" t="s">
        <v>2246</v>
      </c>
      <c r="F959" s="375" t="s">
        <v>2257</v>
      </c>
      <c r="G959" s="375" t="s">
        <v>391</v>
      </c>
      <c r="H959" s="375" t="s">
        <v>4361</v>
      </c>
      <c r="I959" s="375" t="s">
        <v>3330</v>
      </c>
      <c r="J959" s="375" t="s">
        <v>4362</v>
      </c>
      <c r="K959" s="375" t="s">
        <v>4363</v>
      </c>
      <c r="L959" s="375" t="s">
        <v>3332</v>
      </c>
      <c r="M959" s="376">
        <v>128845.53810000001</v>
      </c>
      <c r="N959" s="376">
        <v>0</v>
      </c>
      <c r="O959" s="376">
        <v>0</v>
      </c>
      <c r="P959" s="376">
        <v>128845.53810000001</v>
      </c>
      <c r="Q959" s="376">
        <v>0</v>
      </c>
      <c r="R959" s="376">
        <v>0</v>
      </c>
      <c r="S959" s="376">
        <v>0</v>
      </c>
      <c r="T959" s="376">
        <v>0</v>
      </c>
      <c r="U959" s="376">
        <v>0</v>
      </c>
      <c r="V959" s="376">
        <v>0</v>
      </c>
      <c r="W959" s="376">
        <v>0</v>
      </c>
      <c r="X959" s="376">
        <v>0</v>
      </c>
      <c r="Y959" s="376">
        <v>128845.53810000001</v>
      </c>
      <c r="Z959" s="376">
        <v>126303.7185</v>
      </c>
      <c r="AA959" s="377">
        <v>1</v>
      </c>
      <c r="AB959" s="376">
        <v>0</v>
      </c>
      <c r="AC959" s="376">
        <v>0</v>
      </c>
      <c r="AD959" s="376">
        <v>126816.8499</v>
      </c>
      <c r="AE959" s="376">
        <v>0</v>
      </c>
      <c r="AF959" s="376">
        <v>0</v>
      </c>
      <c r="AG959" s="376">
        <v>0</v>
      </c>
      <c r="AH959" s="376"/>
      <c r="AI959" s="376">
        <v>0</v>
      </c>
      <c r="AJ959" s="376">
        <v>0</v>
      </c>
      <c r="AK959" s="376">
        <v>0</v>
      </c>
      <c r="AL959" s="381" t="s">
        <v>2258</v>
      </c>
    </row>
    <row r="960" spans="2:38">
      <c r="B960" s="374" t="s">
        <v>4356</v>
      </c>
      <c r="C960" s="375" t="s">
        <v>4357</v>
      </c>
      <c r="D960" s="375" t="s">
        <v>2964</v>
      </c>
      <c r="E960" s="375" t="s">
        <v>2396</v>
      </c>
      <c r="F960" s="375" t="s">
        <v>2419</v>
      </c>
      <c r="G960" s="375" t="s">
        <v>391</v>
      </c>
      <c r="H960" s="375" t="s">
        <v>4361</v>
      </c>
      <c r="I960" s="375" t="s">
        <v>3330</v>
      </c>
      <c r="J960" s="375" t="s">
        <v>4362</v>
      </c>
      <c r="K960" s="375" t="s">
        <v>4363</v>
      </c>
      <c r="L960" s="375" t="s">
        <v>3332</v>
      </c>
      <c r="M960" s="376">
        <v>122372.46</v>
      </c>
      <c r="N960" s="376">
        <v>0</v>
      </c>
      <c r="O960" s="376">
        <v>0</v>
      </c>
      <c r="P960" s="376">
        <v>122372.46</v>
      </c>
      <c r="Q960" s="376">
        <v>0</v>
      </c>
      <c r="R960" s="376">
        <v>0</v>
      </c>
      <c r="S960" s="376">
        <v>0</v>
      </c>
      <c r="T960" s="376">
        <v>0</v>
      </c>
      <c r="U960" s="376">
        <v>0</v>
      </c>
      <c r="V960" s="376">
        <v>0</v>
      </c>
      <c r="W960" s="376">
        <v>0</v>
      </c>
      <c r="X960" s="376">
        <v>0</v>
      </c>
      <c r="Y960" s="376">
        <v>122372.46</v>
      </c>
      <c r="Z960" s="376">
        <v>119800.27499999999</v>
      </c>
      <c r="AA960" s="377">
        <v>1</v>
      </c>
      <c r="AB960" s="376">
        <v>0</v>
      </c>
      <c r="AC960" s="376">
        <v>0</v>
      </c>
      <c r="AD960" s="376">
        <v>120286.985</v>
      </c>
      <c r="AE960" s="376">
        <v>0</v>
      </c>
      <c r="AF960" s="376">
        <v>0</v>
      </c>
      <c r="AG960" s="376">
        <v>0</v>
      </c>
      <c r="AH960" s="376"/>
      <c r="AI960" s="376">
        <v>0</v>
      </c>
      <c r="AJ960" s="376">
        <v>0</v>
      </c>
      <c r="AK960" s="376">
        <v>0</v>
      </c>
      <c r="AL960" s="381" t="s">
        <v>2420</v>
      </c>
    </row>
    <row r="961" spans="2:38">
      <c r="B961" s="374" t="s">
        <v>4356</v>
      </c>
      <c r="C961" s="375" t="s">
        <v>4357</v>
      </c>
      <c r="D961" s="375" t="s">
        <v>2964</v>
      </c>
      <c r="E961" s="375" t="s">
        <v>2220</v>
      </c>
      <c r="F961" s="375" t="s">
        <v>2234</v>
      </c>
      <c r="G961" s="375" t="s">
        <v>391</v>
      </c>
      <c r="H961" s="375" t="s">
        <v>4361</v>
      </c>
      <c r="I961" s="375" t="s">
        <v>3330</v>
      </c>
      <c r="J961" s="375" t="s">
        <v>4362</v>
      </c>
      <c r="K961" s="375" t="s">
        <v>4363</v>
      </c>
      <c r="L961" s="375" t="s">
        <v>3332</v>
      </c>
      <c r="M961" s="376">
        <v>123935.91899999999</v>
      </c>
      <c r="N961" s="376">
        <v>0</v>
      </c>
      <c r="O961" s="376">
        <v>0</v>
      </c>
      <c r="P961" s="376">
        <v>123935.91899999999</v>
      </c>
      <c r="Q961" s="376">
        <v>0</v>
      </c>
      <c r="R961" s="376">
        <v>0</v>
      </c>
      <c r="S961" s="376">
        <v>0</v>
      </c>
      <c r="T961" s="376">
        <v>0</v>
      </c>
      <c r="U961" s="376">
        <v>0</v>
      </c>
      <c r="V961" s="376">
        <v>0</v>
      </c>
      <c r="W961" s="376">
        <v>0</v>
      </c>
      <c r="X961" s="376">
        <v>0</v>
      </c>
      <c r="Y961" s="376">
        <v>123935.91899999999</v>
      </c>
      <c r="Z961" s="376">
        <v>121471.4385</v>
      </c>
      <c r="AA961" s="377">
        <v>1</v>
      </c>
      <c r="AB961" s="376">
        <v>0</v>
      </c>
      <c r="AC961" s="376">
        <v>0</v>
      </c>
      <c r="AD961" s="376">
        <v>121964.9379</v>
      </c>
      <c r="AE961" s="376">
        <v>0</v>
      </c>
      <c r="AF961" s="376">
        <v>0</v>
      </c>
      <c r="AG961" s="376">
        <v>0</v>
      </c>
      <c r="AH961" s="376"/>
      <c r="AI961" s="376">
        <v>0</v>
      </c>
      <c r="AJ961" s="376">
        <v>0</v>
      </c>
      <c r="AK961" s="376">
        <v>0</v>
      </c>
      <c r="AL961" s="381" t="s">
        <v>2235</v>
      </c>
    </row>
    <row r="962" spans="2:38">
      <c r="B962" s="374" t="s">
        <v>4356</v>
      </c>
      <c r="C962" s="375" t="s">
        <v>4357</v>
      </c>
      <c r="D962" s="375" t="s">
        <v>2964</v>
      </c>
      <c r="E962" s="375" t="s">
        <v>2194</v>
      </c>
      <c r="F962" s="375" t="s">
        <v>2199</v>
      </c>
      <c r="G962" s="375" t="s">
        <v>391</v>
      </c>
      <c r="H962" s="375" t="s">
        <v>4361</v>
      </c>
      <c r="I962" s="375" t="s">
        <v>3330</v>
      </c>
      <c r="J962" s="375" t="s">
        <v>4362</v>
      </c>
      <c r="K962" s="375" t="s">
        <v>4363</v>
      </c>
      <c r="L962" s="375" t="s">
        <v>3332</v>
      </c>
      <c r="M962" s="376">
        <v>125324.7156</v>
      </c>
      <c r="N962" s="376">
        <v>0</v>
      </c>
      <c r="O962" s="376">
        <v>0</v>
      </c>
      <c r="P962" s="376">
        <v>125324.7156</v>
      </c>
      <c r="Q962" s="376">
        <v>0</v>
      </c>
      <c r="R962" s="376">
        <v>0</v>
      </c>
      <c r="S962" s="376">
        <v>0</v>
      </c>
      <c r="T962" s="376">
        <v>0</v>
      </c>
      <c r="U962" s="376">
        <v>0</v>
      </c>
      <c r="V962" s="376">
        <v>0</v>
      </c>
      <c r="W962" s="376">
        <v>0</v>
      </c>
      <c r="X962" s="376">
        <v>0</v>
      </c>
      <c r="Y962" s="376">
        <v>125324.7156</v>
      </c>
      <c r="Z962" s="376">
        <v>8053.8</v>
      </c>
      <c r="AA962" s="377">
        <v>6.63020056356705E-2</v>
      </c>
      <c r="AB962" s="376">
        <v>0</v>
      </c>
      <c r="AC962" s="376">
        <v>0</v>
      </c>
      <c r="AD962" s="376">
        <v>8086.52</v>
      </c>
      <c r="AE962" s="376">
        <v>0</v>
      </c>
      <c r="AF962" s="376">
        <v>0</v>
      </c>
      <c r="AG962" s="376">
        <v>0</v>
      </c>
      <c r="AH962" s="376"/>
      <c r="AI962" s="376">
        <v>0</v>
      </c>
      <c r="AJ962" s="376">
        <v>0</v>
      </c>
      <c r="AK962" s="376">
        <v>0</v>
      </c>
      <c r="AL962" s="381" t="s">
        <v>2200</v>
      </c>
    </row>
    <row r="963" spans="2:38">
      <c r="B963" s="374" t="s">
        <v>4356</v>
      </c>
      <c r="C963" s="375" t="s">
        <v>4366</v>
      </c>
      <c r="D963" s="375" t="s">
        <v>2964</v>
      </c>
      <c r="E963" s="375" t="s">
        <v>2673</v>
      </c>
      <c r="F963" s="375" t="s">
        <v>2694</v>
      </c>
      <c r="G963" s="375" t="s">
        <v>1833</v>
      </c>
      <c r="H963" s="375" t="s">
        <v>3338</v>
      </c>
      <c r="I963" s="375" t="s">
        <v>3330</v>
      </c>
      <c r="J963" s="375" t="s">
        <v>4362</v>
      </c>
      <c r="K963" s="375" t="s">
        <v>4363</v>
      </c>
      <c r="L963" s="375" t="s">
        <v>3332</v>
      </c>
      <c r="M963" s="376">
        <v>16500</v>
      </c>
      <c r="N963" s="376">
        <v>16500</v>
      </c>
      <c r="O963" s="376">
        <v>0</v>
      </c>
      <c r="P963" s="376"/>
      <c r="Q963" s="376">
        <v>0</v>
      </c>
      <c r="R963" s="376">
        <v>0</v>
      </c>
      <c r="S963" s="376">
        <v>0</v>
      </c>
      <c r="T963" s="376">
        <v>2640</v>
      </c>
      <c r="U963" s="376">
        <v>0</v>
      </c>
      <c r="V963" s="376">
        <v>0</v>
      </c>
      <c r="W963" s="376">
        <v>0</v>
      </c>
      <c r="X963" s="376">
        <v>0</v>
      </c>
      <c r="Y963" s="376">
        <v>19140</v>
      </c>
      <c r="Z963" s="376">
        <v>19140</v>
      </c>
      <c r="AA963" s="377">
        <v>1</v>
      </c>
      <c r="AB963" s="376">
        <v>16500</v>
      </c>
      <c r="AC963" s="376">
        <v>0</v>
      </c>
      <c r="AD963" s="376"/>
      <c r="AE963" s="376">
        <v>0</v>
      </c>
      <c r="AF963" s="376">
        <v>0</v>
      </c>
      <c r="AG963" s="376">
        <v>0</v>
      </c>
      <c r="AH963" s="376">
        <v>2640</v>
      </c>
      <c r="AI963" s="376">
        <v>0</v>
      </c>
      <c r="AJ963" s="376">
        <v>0</v>
      </c>
      <c r="AK963" s="376">
        <v>0</v>
      </c>
      <c r="AL963" s="381" t="s">
        <v>2695</v>
      </c>
    </row>
    <row r="964" spans="2:38">
      <c r="B964" s="374" t="s">
        <v>4356</v>
      </c>
      <c r="C964" s="375" t="s">
        <v>4366</v>
      </c>
      <c r="D964" s="375" t="s">
        <v>2987</v>
      </c>
      <c r="E964" s="375" t="s">
        <v>2246</v>
      </c>
      <c r="F964" s="375" t="s">
        <v>2249</v>
      </c>
      <c r="G964" s="375" t="s">
        <v>1825</v>
      </c>
      <c r="H964" s="375" t="s">
        <v>3366</v>
      </c>
      <c r="I964" s="375" t="s">
        <v>3330</v>
      </c>
      <c r="J964" s="375" t="s">
        <v>4362</v>
      </c>
      <c r="K964" s="375" t="s">
        <v>4363</v>
      </c>
      <c r="L964" s="375" t="s">
        <v>3332</v>
      </c>
      <c r="M964" s="376">
        <v>53800</v>
      </c>
      <c r="N964" s="376">
        <v>53800</v>
      </c>
      <c r="O964" s="376">
        <v>0</v>
      </c>
      <c r="P964" s="376"/>
      <c r="Q964" s="376">
        <v>0</v>
      </c>
      <c r="R964" s="376">
        <v>0</v>
      </c>
      <c r="S964" s="376">
        <v>0</v>
      </c>
      <c r="T964" s="376">
        <v>8608</v>
      </c>
      <c r="U964" s="376">
        <v>0</v>
      </c>
      <c r="V964" s="376">
        <v>0</v>
      </c>
      <c r="W964" s="376">
        <v>0</v>
      </c>
      <c r="X964" s="376">
        <v>0</v>
      </c>
      <c r="Y964" s="376">
        <v>62408</v>
      </c>
      <c r="Z964" s="376">
        <v>62408</v>
      </c>
      <c r="AA964" s="377">
        <v>1</v>
      </c>
      <c r="AB964" s="376">
        <v>53800</v>
      </c>
      <c r="AC964" s="376">
        <v>0</v>
      </c>
      <c r="AD964" s="376"/>
      <c r="AE964" s="376">
        <v>0</v>
      </c>
      <c r="AF964" s="376">
        <v>0</v>
      </c>
      <c r="AG964" s="376">
        <v>0</v>
      </c>
      <c r="AH964" s="376">
        <v>8608</v>
      </c>
      <c r="AI964" s="376">
        <v>0</v>
      </c>
      <c r="AJ964" s="376">
        <v>0</v>
      </c>
      <c r="AK964" s="376">
        <v>0</v>
      </c>
      <c r="AL964" s="381" t="s">
        <v>2250</v>
      </c>
    </row>
    <row r="965" spans="2:38">
      <c r="B965" s="374" t="s">
        <v>4356</v>
      </c>
      <c r="C965" s="375" t="s">
        <v>4366</v>
      </c>
      <c r="D965" s="375" t="s">
        <v>2987</v>
      </c>
      <c r="E965" s="375" t="s">
        <v>2246</v>
      </c>
      <c r="F965" s="375" t="s">
        <v>2247</v>
      </c>
      <c r="G965" s="375" t="s">
        <v>1825</v>
      </c>
      <c r="H965" s="375" t="s">
        <v>3366</v>
      </c>
      <c r="I965" s="375" t="s">
        <v>3330</v>
      </c>
      <c r="J965" s="375" t="s">
        <v>4362</v>
      </c>
      <c r="K965" s="375" t="s">
        <v>4363</v>
      </c>
      <c r="L965" s="375" t="s">
        <v>3332</v>
      </c>
      <c r="M965" s="376">
        <v>53800</v>
      </c>
      <c r="N965" s="376">
        <v>53800</v>
      </c>
      <c r="O965" s="376">
        <v>0</v>
      </c>
      <c r="P965" s="376"/>
      <c r="Q965" s="376">
        <v>0</v>
      </c>
      <c r="R965" s="376">
        <v>0</v>
      </c>
      <c r="S965" s="376">
        <v>0</v>
      </c>
      <c r="T965" s="376">
        <v>8608</v>
      </c>
      <c r="U965" s="376">
        <v>0</v>
      </c>
      <c r="V965" s="376">
        <v>0</v>
      </c>
      <c r="W965" s="376">
        <v>0</v>
      </c>
      <c r="X965" s="376">
        <v>0</v>
      </c>
      <c r="Y965" s="376">
        <v>62408</v>
      </c>
      <c r="Z965" s="376">
        <v>62408</v>
      </c>
      <c r="AA965" s="377">
        <v>1</v>
      </c>
      <c r="AB965" s="376">
        <v>53800</v>
      </c>
      <c r="AC965" s="376">
        <v>0</v>
      </c>
      <c r="AD965" s="376"/>
      <c r="AE965" s="376">
        <v>0</v>
      </c>
      <c r="AF965" s="376">
        <v>0</v>
      </c>
      <c r="AG965" s="376">
        <v>0</v>
      </c>
      <c r="AH965" s="376">
        <v>8608</v>
      </c>
      <c r="AI965" s="376">
        <v>0</v>
      </c>
      <c r="AJ965" s="376">
        <v>0</v>
      </c>
      <c r="AK965" s="376">
        <v>0</v>
      </c>
      <c r="AL965" s="381" t="s">
        <v>2248</v>
      </c>
    </row>
    <row r="966" spans="2:38">
      <c r="B966" s="374" t="s">
        <v>4356</v>
      </c>
      <c r="C966" s="375" t="s">
        <v>4366</v>
      </c>
      <c r="D966" s="375" t="s">
        <v>2987</v>
      </c>
      <c r="E966" s="375" t="s">
        <v>2304</v>
      </c>
      <c r="F966" s="375" t="s">
        <v>2364</v>
      </c>
      <c r="G966" s="375" t="s">
        <v>1825</v>
      </c>
      <c r="H966" s="375" t="s">
        <v>3366</v>
      </c>
      <c r="I966" s="375" t="s">
        <v>3330</v>
      </c>
      <c r="J966" s="375" t="s">
        <v>4362</v>
      </c>
      <c r="K966" s="375" t="s">
        <v>4363</v>
      </c>
      <c r="L966" s="375" t="s">
        <v>3332</v>
      </c>
      <c r="M966" s="376">
        <v>53800</v>
      </c>
      <c r="N966" s="376">
        <v>53800</v>
      </c>
      <c r="O966" s="376">
        <v>0</v>
      </c>
      <c r="P966" s="376"/>
      <c r="Q966" s="376">
        <v>0</v>
      </c>
      <c r="R966" s="376">
        <v>0</v>
      </c>
      <c r="S966" s="376">
        <v>0</v>
      </c>
      <c r="T966" s="376">
        <v>8608</v>
      </c>
      <c r="U966" s="376">
        <v>0</v>
      </c>
      <c r="V966" s="376">
        <v>0</v>
      </c>
      <c r="W966" s="376">
        <v>0</v>
      </c>
      <c r="X966" s="376">
        <v>0</v>
      </c>
      <c r="Y966" s="376">
        <v>62408</v>
      </c>
      <c r="Z966" s="376">
        <v>62408</v>
      </c>
      <c r="AA966" s="377">
        <v>1</v>
      </c>
      <c r="AB966" s="376">
        <v>53800</v>
      </c>
      <c r="AC966" s="376">
        <v>0</v>
      </c>
      <c r="AD966" s="376"/>
      <c r="AE966" s="376">
        <v>0</v>
      </c>
      <c r="AF966" s="376">
        <v>0</v>
      </c>
      <c r="AG966" s="376">
        <v>0</v>
      </c>
      <c r="AH966" s="376">
        <v>8608</v>
      </c>
      <c r="AI966" s="376">
        <v>0</v>
      </c>
      <c r="AJ966" s="376">
        <v>0</v>
      </c>
      <c r="AK966" s="376">
        <v>0</v>
      </c>
      <c r="AL966" s="381" t="s">
        <v>2365</v>
      </c>
    </row>
    <row r="967" spans="2:38">
      <c r="B967" s="374" t="s">
        <v>4356</v>
      </c>
      <c r="C967" s="375" t="s">
        <v>4366</v>
      </c>
      <c r="D967" s="375" t="s">
        <v>2987</v>
      </c>
      <c r="E967" s="375" t="s">
        <v>2927</v>
      </c>
      <c r="F967" s="375" t="s">
        <v>3216</v>
      </c>
      <c r="G967" s="375" t="s">
        <v>1710</v>
      </c>
      <c r="H967" s="375" t="s">
        <v>4183</v>
      </c>
      <c r="I967" s="375" t="s">
        <v>3330</v>
      </c>
      <c r="J967" s="375" t="s">
        <v>4362</v>
      </c>
      <c r="K967" s="375" t="s">
        <v>4363</v>
      </c>
      <c r="L967" s="375" t="s">
        <v>3332</v>
      </c>
      <c r="M967" s="376">
        <v>3300</v>
      </c>
      <c r="N967" s="376">
        <v>3300</v>
      </c>
      <c r="O967" s="376">
        <v>0</v>
      </c>
      <c r="P967" s="376"/>
      <c r="Q967" s="376">
        <v>0</v>
      </c>
      <c r="R967" s="376">
        <v>0</v>
      </c>
      <c r="S967" s="376">
        <v>0</v>
      </c>
      <c r="T967" s="376">
        <v>528</v>
      </c>
      <c r="U967" s="376">
        <v>0</v>
      </c>
      <c r="V967" s="376">
        <v>0</v>
      </c>
      <c r="W967" s="376">
        <v>0</v>
      </c>
      <c r="X967" s="376">
        <v>0</v>
      </c>
      <c r="Y967" s="376">
        <v>3828</v>
      </c>
      <c r="Z967" s="376">
        <v>3828</v>
      </c>
      <c r="AA967" s="377">
        <v>1</v>
      </c>
      <c r="AB967" s="376">
        <v>3300</v>
      </c>
      <c r="AC967" s="376">
        <v>0</v>
      </c>
      <c r="AD967" s="376"/>
      <c r="AE967" s="376">
        <v>0</v>
      </c>
      <c r="AF967" s="376">
        <v>0</v>
      </c>
      <c r="AG967" s="376">
        <v>0</v>
      </c>
      <c r="AH967" s="376">
        <v>528</v>
      </c>
      <c r="AI967" s="376">
        <v>0</v>
      </c>
      <c r="AJ967" s="376">
        <v>0</v>
      </c>
      <c r="AK967" s="376">
        <v>0</v>
      </c>
      <c r="AL967" s="381" t="s">
        <v>3217</v>
      </c>
    </row>
    <row r="968" spans="2:38">
      <c r="B968" s="374" t="s">
        <v>4356</v>
      </c>
      <c r="C968" s="375" t="s">
        <v>4366</v>
      </c>
      <c r="D968" s="375" t="s">
        <v>2987</v>
      </c>
      <c r="E968" s="375" t="s">
        <v>2304</v>
      </c>
      <c r="F968" s="375" t="s">
        <v>2320</v>
      </c>
      <c r="G968" s="375" t="s">
        <v>1825</v>
      </c>
      <c r="H968" s="375" t="s">
        <v>3366</v>
      </c>
      <c r="I968" s="375" t="s">
        <v>3330</v>
      </c>
      <c r="J968" s="375" t="s">
        <v>4362</v>
      </c>
      <c r="K968" s="375" t="s">
        <v>4363</v>
      </c>
      <c r="L968" s="375" t="s">
        <v>3332</v>
      </c>
      <c r="M968" s="376">
        <v>53800</v>
      </c>
      <c r="N968" s="376">
        <v>53800</v>
      </c>
      <c r="O968" s="376">
        <v>0</v>
      </c>
      <c r="P968" s="376"/>
      <c r="Q968" s="376">
        <v>0</v>
      </c>
      <c r="R968" s="376">
        <v>0</v>
      </c>
      <c r="S968" s="376">
        <v>0</v>
      </c>
      <c r="T968" s="376">
        <v>8608</v>
      </c>
      <c r="U968" s="376">
        <v>0</v>
      </c>
      <c r="V968" s="376">
        <v>0</v>
      </c>
      <c r="W968" s="376">
        <v>0</v>
      </c>
      <c r="X968" s="376">
        <v>0</v>
      </c>
      <c r="Y968" s="376">
        <v>62408</v>
      </c>
      <c r="Z968" s="376">
        <v>62408</v>
      </c>
      <c r="AA968" s="377">
        <v>1</v>
      </c>
      <c r="AB968" s="376">
        <v>53800</v>
      </c>
      <c r="AC968" s="376">
        <v>0</v>
      </c>
      <c r="AD968" s="376"/>
      <c r="AE968" s="376">
        <v>0</v>
      </c>
      <c r="AF968" s="376">
        <v>0</v>
      </c>
      <c r="AG968" s="376">
        <v>0</v>
      </c>
      <c r="AH968" s="376">
        <v>8608</v>
      </c>
      <c r="AI968" s="376">
        <v>0</v>
      </c>
      <c r="AJ968" s="376">
        <v>0</v>
      </c>
      <c r="AK968" s="376">
        <v>0</v>
      </c>
      <c r="AL968" s="381" t="s">
        <v>2321</v>
      </c>
    </row>
    <row r="969" spans="2:38">
      <c r="B969" s="374" t="s">
        <v>4356</v>
      </c>
      <c r="C969" s="375" t="s">
        <v>4366</v>
      </c>
      <c r="D969" s="375" t="s">
        <v>2987</v>
      </c>
      <c r="E969" s="375" t="s">
        <v>2304</v>
      </c>
      <c r="F969" s="375" t="s">
        <v>2318</v>
      </c>
      <c r="G969" s="375" t="s">
        <v>1825</v>
      </c>
      <c r="H969" s="375" t="s">
        <v>3366</v>
      </c>
      <c r="I969" s="375" t="s">
        <v>3330</v>
      </c>
      <c r="J969" s="375" t="s">
        <v>4362</v>
      </c>
      <c r="K969" s="375" t="s">
        <v>4363</v>
      </c>
      <c r="L969" s="375" t="s">
        <v>3332</v>
      </c>
      <c r="M969" s="376">
        <v>53800</v>
      </c>
      <c r="N969" s="376">
        <v>53800</v>
      </c>
      <c r="O969" s="376">
        <v>0</v>
      </c>
      <c r="P969" s="376"/>
      <c r="Q969" s="376">
        <v>0</v>
      </c>
      <c r="R969" s="376">
        <v>0</v>
      </c>
      <c r="S969" s="376">
        <v>0</v>
      </c>
      <c r="T969" s="376">
        <v>8608</v>
      </c>
      <c r="U969" s="376">
        <v>0</v>
      </c>
      <c r="V969" s="376">
        <v>0</v>
      </c>
      <c r="W969" s="376">
        <v>0</v>
      </c>
      <c r="X969" s="376">
        <v>0</v>
      </c>
      <c r="Y969" s="376">
        <v>62408</v>
      </c>
      <c r="Z969" s="376">
        <v>62408</v>
      </c>
      <c r="AA969" s="377">
        <v>1</v>
      </c>
      <c r="AB969" s="376">
        <v>53800</v>
      </c>
      <c r="AC969" s="376">
        <v>0</v>
      </c>
      <c r="AD969" s="376"/>
      <c r="AE969" s="376">
        <v>0</v>
      </c>
      <c r="AF969" s="376">
        <v>0</v>
      </c>
      <c r="AG969" s="376">
        <v>0</v>
      </c>
      <c r="AH969" s="376">
        <v>8608</v>
      </c>
      <c r="AI969" s="376">
        <v>0</v>
      </c>
      <c r="AJ969" s="376">
        <v>0</v>
      </c>
      <c r="AK969" s="376">
        <v>0</v>
      </c>
      <c r="AL969" s="381" t="s">
        <v>2319</v>
      </c>
    </row>
    <row r="970" spans="2:38">
      <c r="B970" s="374" t="s">
        <v>4356</v>
      </c>
      <c r="C970" s="375" t="s">
        <v>4366</v>
      </c>
      <c r="D970" s="375" t="s">
        <v>2987</v>
      </c>
      <c r="E970" s="375" t="s">
        <v>2261</v>
      </c>
      <c r="F970" s="375" t="s">
        <v>2264</v>
      </c>
      <c r="G970" s="375" t="s">
        <v>1825</v>
      </c>
      <c r="H970" s="375" t="s">
        <v>3366</v>
      </c>
      <c r="I970" s="375" t="s">
        <v>3330</v>
      </c>
      <c r="J970" s="375" t="s">
        <v>4362</v>
      </c>
      <c r="K970" s="375" t="s">
        <v>4363</v>
      </c>
      <c r="L970" s="375" t="s">
        <v>3332</v>
      </c>
      <c r="M970" s="376">
        <v>53800</v>
      </c>
      <c r="N970" s="376">
        <v>53800</v>
      </c>
      <c r="O970" s="376">
        <v>0</v>
      </c>
      <c r="P970" s="376"/>
      <c r="Q970" s="376">
        <v>0</v>
      </c>
      <c r="R970" s="376">
        <v>0</v>
      </c>
      <c r="S970" s="376">
        <v>0</v>
      </c>
      <c r="T970" s="376">
        <v>8608</v>
      </c>
      <c r="U970" s="376">
        <v>0</v>
      </c>
      <c r="V970" s="376">
        <v>0</v>
      </c>
      <c r="W970" s="376">
        <v>0</v>
      </c>
      <c r="X970" s="376">
        <v>0</v>
      </c>
      <c r="Y970" s="376">
        <v>62408</v>
      </c>
      <c r="Z970" s="376">
        <v>62408</v>
      </c>
      <c r="AA970" s="377">
        <v>1</v>
      </c>
      <c r="AB970" s="376">
        <v>53800</v>
      </c>
      <c r="AC970" s="376">
        <v>0</v>
      </c>
      <c r="AD970" s="376"/>
      <c r="AE970" s="376">
        <v>0</v>
      </c>
      <c r="AF970" s="376">
        <v>0</v>
      </c>
      <c r="AG970" s="376">
        <v>0</v>
      </c>
      <c r="AH970" s="376">
        <v>8608</v>
      </c>
      <c r="AI970" s="376">
        <v>0</v>
      </c>
      <c r="AJ970" s="376">
        <v>0</v>
      </c>
      <c r="AK970" s="376">
        <v>0</v>
      </c>
      <c r="AL970" s="381" t="s">
        <v>2265</v>
      </c>
    </row>
    <row r="971" spans="2:38">
      <c r="B971" s="374" t="s">
        <v>4396</v>
      </c>
      <c r="C971" s="375" t="s">
        <v>5752</v>
      </c>
      <c r="D971" s="375" t="s">
        <v>2987</v>
      </c>
      <c r="E971" s="375" t="s">
        <v>4399</v>
      </c>
      <c r="F971" s="375" t="s">
        <v>5753</v>
      </c>
      <c r="G971" s="375" t="s">
        <v>4401</v>
      </c>
      <c r="H971" s="375" t="s">
        <v>4401</v>
      </c>
      <c r="I971" s="375"/>
      <c r="J971" s="375"/>
      <c r="K971" s="375"/>
      <c r="L971" s="375"/>
      <c r="M971" s="376">
        <v>0.09</v>
      </c>
      <c r="N971" s="376">
        <v>0</v>
      </c>
      <c r="O971" s="376">
        <v>0</v>
      </c>
      <c r="P971" s="376">
        <v>0</v>
      </c>
      <c r="Q971" s="376">
        <v>0</v>
      </c>
      <c r="R971" s="376">
        <v>0</v>
      </c>
      <c r="S971" s="376">
        <v>0.09</v>
      </c>
      <c r="T971" s="376">
        <v>0</v>
      </c>
      <c r="U971" s="376">
        <v>0</v>
      </c>
      <c r="V971" s="376">
        <v>0</v>
      </c>
      <c r="W971" s="376">
        <v>0</v>
      </c>
      <c r="X971" s="376">
        <v>0</v>
      </c>
      <c r="Y971" s="376">
        <v>0.09</v>
      </c>
      <c r="Z971" s="376">
        <v>0.09</v>
      </c>
      <c r="AA971" s="377">
        <v>1</v>
      </c>
      <c r="AB971" s="376">
        <v>0</v>
      </c>
      <c r="AC971" s="376">
        <v>0</v>
      </c>
      <c r="AD971" s="376">
        <v>0</v>
      </c>
      <c r="AE971" s="376">
        <v>0</v>
      </c>
      <c r="AF971" s="376">
        <v>0</v>
      </c>
      <c r="AG971" s="376">
        <v>0</v>
      </c>
      <c r="AH971" s="376">
        <v>0</v>
      </c>
      <c r="AI971" s="376">
        <v>0</v>
      </c>
      <c r="AJ971" s="376">
        <v>0</v>
      </c>
      <c r="AK971" s="376">
        <v>0</v>
      </c>
      <c r="AL971" s="381"/>
    </row>
    <row r="972" spans="2:38">
      <c r="B972" s="374" t="s">
        <v>4356</v>
      </c>
      <c r="C972" s="375" t="s">
        <v>4357</v>
      </c>
      <c r="D972" s="375" t="s">
        <v>2987</v>
      </c>
      <c r="E972" s="375" t="s">
        <v>2261</v>
      </c>
      <c r="F972" s="375" t="s">
        <v>2259</v>
      </c>
      <c r="G972" s="375" t="s">
        <v>386</v>
      </c>
      <c r="H972" s="375" t="s">
        <v>5754</v>
      </c>
      <c r="I972" s="375" t="s">
        <v>3929</v>
      </c>
      <c r="J972" s="375" t="s">
        <v>4362</v>
      </c>
      <c r="K972" s="375" t="s">
        <v>4363</v>
      </c>
      <c r="L972" s="375" t="s">
        <v>3332</v>
      </c>
      <c r="M972" s="376">
        <v>66235</v>
      </c>
      <c r="N972" s="376">
        <v>0</v>
      </c>
      <c r="O972" s="376">
        <v>0</v>
      </c>
      <c r="P972" s="376">
        <v>66235</v>
      </c>
      <c r="Q972" s="376">
        <v>0</v>
      </c>
      <c r="R972" s="376">
        <v>0</v>
      </c>
      <c r="S972" s="376">
        <v>0</v>
      </c>
      <c r="T972" s="376">
        <v>0</v>
      </c>
      <c r="U972" s="376">
        <v>0</v>
      </c>
      <c r="V972" s="376">
        <v>0</v>
      </c>
      <c r="W972" s="376">
        <v>0</v>
      </c>
      <c r="X972" s="376">
        <v>0</v>
      </c>
      <c r="Y972" s="376">
        <v>66235</v>
      </c>
      <c r="Z972" s="376">
        <v>66235</v>
      </c>
      <c r="AA972" s="377">
        <v>1</v>
      </c>
      <c r="AB972" s="376">
        <v>0</v>
      </c>
      <c r="AC972" s="376">
        <v>0</v>
      </c>
      <c r="AD972" s="376">
        <v>66235</v>
      </c>
      <c r="AE972" s="376">
        <v>0</v>
      </c>
      <c r="AF972" s="376">
        <v>0</v>
      </c>
      <c r="AG972" s="376">
        <v>0</v>
      </c>
      <c r="AH972" s="376"/>
      <c r="AI972" s="376">
        <v>0</v>
      </c>
      <c r="AJ972" s="376">
        <v>0</v>
      </c>
      <c r="AK972" s="376">
        <v>0</v>
      </c>
      <c r="AL972" s="381" t="s">
        <v>2260</v>
      </c>
    </row>
    <row r="973" spans="2:38">
      <c r="B973" s="374" t="s">
        <v>4356</v>
      </c>
      <c r="C973" s="375" t="s">
        <v>4366</v>
      </c>
      <c r="D973" s="375" t="s">
        <v>2987</v>
      </c>
      <c r="E973" s="375" t="s">
        <v>2304</v>
      </c>
      <c r="F973" s="375" t="s">
        <v>2314</v>
      </c>
      <c r="G973" s="375" t="s">
        <v>1825</v>
      </c>
      <c r="H973" s="375" t="s">
        <v>3366</v>
      </c>
      <c r="I973" s="375" t="s">
        <v>3330</v>
      </c>
      <c r="J973" s="375" t="s">
        <v>4362</v>
      </c>
      <c r="K973" s="375" t="s">
        <v>4363</v>
      </c>
      <c r="L973" s="375" t="s">
        <v>3332</v>
      </c>
      <c r="M973" s="376">
        <v>53800</v>
      </c>
      <c r="N973" s="376">
        <v>53800</v>
      </c>
      <c r="O973" s="376">
        <v>0</v>
      </c>
      <c r="P973" s="376"/>
      <c r="Q973" s="376">
        <v>0</v>
      </c>
      <c r="R973" s="376">
        <v>0</v>
      </c>
      <c r="S973" s="376">
        <v>0</v>
      </c>
      <c r="T973" s="376">
        <v>8608</v>
      </c>
      <c r="U973" s="376">
        <v>0</v>
      </c>
      <c r="V973" s="376">
        <v>0</v>
      </c>
      <c r="W973" s="376">
        <v>0</v>
      </c>
      <c r="X973" s="376">
        <v>0</v>
      </c>
      <c r="Y973" s="376">
        <v>62408</v>
      </c>
      <c r="Z973" s="376">
        <v>62408</v>
      </c>
      <c r="AA973" s="377">
        <v>1</v>
      </c>
      <c r="AB973" s="376">
        <v>53800</v>
      </c>
      <c r="AC973" s="376">
        <v>0</v>
      </c>
      <c r="AD973" s="376"/>
      <c r="AE973" s="376">
        <v>0</v>
      </c>
      <c r="AF973" s="376">
        <v>0</v>
      </c>
      <c r="AG973" s="376">
        <v>0</v>
      </c>
      <c r="AH973" s="376">
        <v>8608</v>
      </c>
      <c r="AI973" s="376">
        <v>0</v>
      </c>
      <c r="AJ973" s="376">
        <v>0</v>
      </c>
      <c r="AK973" s="376">
        <v>0</v>
      </c>
      <c r="AL973" s="381" t="s">
        <v>2315</v>
      </c>
    </row>
    <row r="974" spans="2:38">
      <c r="B974" s="374" t="s">
        <v>4356</v>
      </c>
      <c r="C974" s="375" t="s">
        <v>4366</v>
      </c>
      <c r="D974" s="375" t="s">
        <v>2987</v>
      </c>
      <c r="E974" s="375" t="s">
        <v>2304</v>
      </c>
      <c r="F974" s="375" t="s">
        <v>2312</v>
      </c>
      <c r="G974" s="375" t="s">
        <v>1825</v>
      </c>
      <c r="H974" s="375" t="s">
        <v>3366</v>
      </c>
      <c r="I974" s="375" t="s">
        <v>3330</v>
      </c>
      <c r="J974" s="375" t="s">
        <v>4362</v>
      </c>
      <c r="K974" s="375" t="s">
        <v>4363</v>
      </c>
      <c r="L974" s="375" t="s">
        <v>3332</v>
      </c>
      <c r="M974" s="376">
        <v>53800</v>
      </c>
      <c r="N974" s="376">
        <v>53800</v>
      </c>
      <c r="O974" s="376">
        <v>0</v>
      </c>
      <c r="P974" s="376"/>
      <c r="Q974" s="376">
        <v>0</v>
      </c>
      <c r="R974" s="376">
        <v>0</v>
      </c>
      <c r="S974" s="376">
        <v>0</v>
      </c>
      <c r="T974" s="376">
        <v>8608</v>
      </c>
      <c r="U974" s="376">
        <v>0</v>
      </c>
      <c r="V974" s="376">
        <v>0</v>
      </c>
      <c r="W974" s="376">
        <v>0</v>
      </c>
      <c r="X974" s="376">
        <v>0</v>
      </c>
      <c r="Y974" s="376">
        <v>62408</v>
      </c>
      <c r="Z974" s="376">
        <v>62408</v>
      </c>
      <c r="AA974" s="377">
        <v>1</v>
      </c>
      <c r="AB974" s="376">
        <v>53800</v>
      </c>
      <c r="AC974" s="376">
        <v>0</v>
      </c>
      <c r="AD974" s="376"/>
      <c r="AE974" s="376">
        <v>0</v>
      </c>
      <c r="AF974" s="376">
        <v>0</v>
      </c>
      <c r="AG974" s="376">
        <v>0</v>
      </c>
      <c r="AH974" s="376">
        <v>8608</v>
      </c>
      <c r="AI974" s="376">
        <v>0</v>
      </c>
      <c r="AJ974" s="376">
        <v>0</v>
      </c>
      <c r="AK974" s="376">
        <v>0</v>
      </c>
      <c r="AL974" s="381" t="s">
        <v>2313</v>
      </c>
    </row>
    <row r="975" spans="2:38">
      <c r="B975" s="374" t="s">
        <v>4356</v>
      </c>
      <c r="C975" s="375" t="s">
        <v>4366</v>
      </c>
      <c r="D975" s="375" t="s">
        <v>2987</v>
      </c>
      <c r="E975" s="375" t="s">
        <v>2304</v>
      </c>
      <c r="F975" s="375" t="s">
        <v>2316</v>
      </c>
      <c r="G975" s="375" t="s">
        <v>1825</v>
      </c>
      <c r="H975" s="375" t="s">
        <v>3366</v>
      </c>
      <c r="I975" s="375" t="s">
        <v>3330</v>
      </c>
      <c r="J975" s="375" t="s">
        <v>4362</v>
      </c>
      <c r="K975" s="375" t="s">
        <v>4363</v>
      </c>
      <c r="L975" s="375" t="s">
        <v>3332</v>
      </c>
      <c r="M975" s="376">
        <v>53800</v>
      </c>
      <c r="N975" s="376">
        <v>53800</v>
      </c>
      <c r="O975" s="376">
        <v>0</v>
      </c>
      <c r="P975" s="376"/>
      <c r="Q975" s="376">
        <v>0</v>
      </c>
      <c r="R975" s="376">
        <v>0</v>
      </c>
      <c r="S975" s="376">
        <v>0</v>
      </c>
      <c r="T975" s="376">
        <v>8608</v>
      </c>
      <c r="U975" s="376">
        <v>0</v>
      </c>
      <c r="V975" s="376">
        <v>0</v>
      </c>
      <c r="W975" s="376">
        <v>0</v>
      </c>
      <c r="X975" s="376">
        <v>0</v>
      </c>
      <c r="Y975" s="376">
        <v>62408</v>
      </c>
      <c r="Z975" s="376">
        <v>62408</v>
      </c>
      <c r="AA975" s="377">
        <v>1</v>
      </c>
      <c r="AB975" s="376">
        <v>53800</v>
      </c>
      <c r="AC975" s="376">
        <v>0</v>
      </c>
      <c r="AD975" s="376"/>
      <c r="AE975" s="376">
        <v>0</v>
      </c>
      <c r="AF975" s="376">
        <v>0</v>
      </c>
      <c r="AG975" s="376">
        <v>0</v>
      </c>
      <c r="AH975" s="376">
        <v>8608</v>
      </c>
      <c r="AI975" s="376">
        <v>0</v>
      </c>
      <c r="AJ975" s="376">
        <v>0</v>
      </c>
      <c r="AK975" s="376">
        <v>0</v>
      </c>
      <c r="AL975" s="381" t="s">
        <v>2317</v>
      </c>
    </row>
    <row r="976" spans="2:38">
      <c r="B976" s="374" t="s">
        <v>4356</v>
      </c>
      <c r="C976" s="375" t="s">
        <v>4366</v>
      </c>
      <c r="D976" s="375" t="s">
        <v>2987</v>
      </c>
      <c r="E976" s="375" t="s">
        <v>2246</v>
      </c>
      <c r="F976" s="375" t="s">
        <v>2244</v>
      </c>
      <c r="G976" s="375" t="s">
        <v>1825</v>
      </c>
      <c r="H976" s="375" t="s">
        <v>3366</v>
      </c>
      <c r="I976" s="375" t="s">
        <v>3330</v>
      </c>
      <c r="J976" s="375" t="s">
        <v>4362</v>
      </c>
      <c r="K976" s="375" t="s">
        <v>4363</v>
      </c>
      <c r="L976" s="375" t="s">
        <v>3332</v>
      </c>
      <c r="M976" s="376">
        <v>53800</v>
      </c>
      <c r="N976" s="376">
        <v>53800</v>
      </c>
      <c r="O976" s="376">
        <v>0</v>
      </c>
      <c r="P976" s="376"/>
      <c r="Q976" s="376">
        <v>0</v>
      </c>
      <c r="R976" s="376">
        <v>0</v>
      </c>
      <c r="S976" s="376">
        <v>0</v>
      </c>
      <c r="T976" s="376">
        <v>8608</v>
      </c>
      <c r="U976" s="376">
        <v>0</v>
      </c>
      <c r="V976" s="376">
        <v>0</v>
      </c>
      <c r="W976" s="376">
        <v>0</v>
      </c>
      <c r="X976" s="376">
        <v>0</v>
      </c>
      <c r="Y976" s="376">
        <v>62408</v>
      </c>
      <c r="Z976" s="376">
        <v>62408</v>
      </c>
      <c r="AA976" s="377">
        <v>1</v>
      </c>
      <c r="AB976" s="376">
        <v>53800</v>
      </c>
      <c r="AC976" s="376">
        <v>0</v>
      </c>
      <c r="AD976" s="376"/>
      <c r="AE976" s="376">
        <v>0</v>
      </c>
      <c r="AF976" s="376">
        <v>0</v>
      </c>
      <c r="AG976" s="376">
        <v>0</v>
      </c>
      <c r="AH976" s="376">
        <v>8608</v>
      </c>
      <c r="AI976" s="376">
        <v>0</v>
      </c>
      <c r="AJ976" s="376">
        <v>0</v>
      </c>
      <c r="AK976" s="376">
        <v>0</v>
      </c>
      <c r="AL976" s="381" t="s">
        <v>2245</v>
      </c>
    </row>
    <row r="977" spans="2:38">
      <c r="B977" s="374" t="s">
        <v>4356</v>
      </c>
      <c r="C977" s="375" t="s">
        <v>4357</v>
      </c>
      <c r="D977" s="375" t="s">
        <v>2927</v>
      </c>
      <c r="E977" s="375" t="s">
        <v>2700</v>
      </c>
      <c r="F977" s="375" t="s">
        <v>2711</v>
      </c>
      <c r="G977" s="375" t="s">
        <v>2305</v>
      </c>
      <c r="H977" s="375" t="s">
        <v>3928</v>
      </c>
      <c r="I977" s="375" t="s">
        <v>3929</v>
      </c>
      <c r="J977" s="375" t="s">
        <v>4362</v>
      </c>
      <c r="K977" s="375" t="s">
        <v>4363</v>
      </c>
      <c r="L977" s="375" t="s">
        <v>3332</v>
      </c>
      <c r="M977" s="376">
        <v>20468.3</v>
      </c>
      <c r="N977" s="376">
        <v>0</v>
      </c>
      <c r="O977" s="376">
        <v>0</v>
      </c>
      <c r="P977" s="376">
        <v>20468.3</v>
      </c>
      <c r="Q977" s="376">
        <v>0</v>
      </c>
      <c r="R977" s="376">
        <v>0</v>
      </c>
      <c r="S977" s="376">
        <v>0</v>
      </c>
      <c r="T977" s="376">
        <v>0</v>
      </c>
      <c r="U977" s="376">
        <v>0</v>
      </c>
      <c r="V977" s="376">
        <v>0</v>
      </c>
      <c r="W977" s="376">
        <v>0</v>
      </c>
      <c r="X977" s="376">
        <v>0</v>
      </c>
      <c r="Y977" s="376">
        <v>20468.3</v>
      </c>
      <c r="Z977" s="376">
        <v>20112.3</v>
      </c>
      <c r="AA977" s="377">
        <v>1</v>
      </c>
      <c r="AB977" s="376">
        <v>0</v>
      </c>
      <c r="AC977" s="376">
        <v>0</v>
      </c>
      <c r="AD977" s="376">
        <v>20112.3</v>
      </c>
      <c r="AE977" s="376">
        <v>0</v>
      </c>
      <c r="AF977" s="376">
        <v>0</v>
      </c>
      <c r="AG977" s="376">
        <v>0</v>
      </c>
      <c r="AH977" s="376"/>
      <c r="AI977" s="376">
        <v>0</v>
      </c>
      <c r="AJ977" s="376">
        <v>0</v>
      </c>
      <c r="AK977" s="376">
        <v>0</v>
      </c>
      <c r="AL977" s="381" t="s">
        <v>2712</v>
      </c>
    </row>
    <row r="978" spans="2:38">
      <c r="B978" s="374" t="s">
        <v>4356</v>
      </c>
      <c r="C978" s="375" t="s">
        <v>4357</v>
      </c>
      <c r="D978" s="375" t="s">
        <v>2927</v>
      </c>
      <c r="E978" s="375" t="s">
        <v>2700</v>
      </c>
      <c r="F978" s="375" t="s">
        <v>2709</v>
      </c>
      <c r="G978" s="375" t="s">
        <v>2305</v>
      </c>
      <c r="H978" s="375" t="s">
        <v>3928</v>
      </c>
      <c r="I978" s="375" t="s">
        <v>3929</v>
      </c>
      <c r="J978" s="375" t="s">
        <v>4362</v>
      </c>
      <c r="K978" s="375" t="s">
        <v>4363</v>
      </c>
      <c r="L978" s="375" t="s">
        <v>3332</v>
      </c>
      <c r="M978" s="376">
        <v>20468.3</v>
      </c>
      <c r="N978" s="376">
        <v>0</v>
      </c>
      <c r="O978" s="376">
        <v>0</v>
      </c>
      <c r="P978" s="376">
        <v>20468.3</v>
      </c>
      <c r="Q978" s="376">
        <v>0</v>
      </c>
      <c r="R978" s="376">
        <v>0</v>
      </c>
      <c r="S978" s="376">
        <v>0</v>
      </c>
      <c r="T978" s="376">
        <v>0</v>
      </c>
      <c r="U978" s="376">
        <v>0</v>
      </c>
      <c r="V978" s="376">
        <v>0</v>
      </c>
      <c r="W978" s="376">
        <v>0</v>
      </c>
      <c r="X978" s="376">
        <v>0</v>
      </c>
      <c r="Y978" s="376">
        <v>20468.3</v>
      </c>
      <c r="Z978" s="376">
        <v>20112.3</v>
      </c>
      <c r="AA978" s="377">
        <v>1</v>
      </c>
      <c r="AB978" s="376">
        <v>0</v>
      </c>
      <c r="AC978" s="376">
        <v>0</v>
      </c>
      <c r="AD978" s="376">
        <v>20112.3</v>
      </c>
      <c r="AE978" s="376">
        <v>0</v>
      </c>
      <c r="AF978" s="376">
        <v>0</v>
      </c>
      <c r="AG978" s="376">
        <v>0</v>
      </c>
      <c r="AH978" s="376"/>
      <c r="AI978" s="376">
        <v>0</v>
      </c>
      <c r="AJ978" s="376">
        <v>0</v>
      </c>
      <c r="AK978" s="376">
        <v>0</v>
      </c>
      <c r="AL978" s="381" t="s">
        <v>2710</v>
      </c>
    </row>
    <row r="979" spans="2:38">
      <c r="B979" s="374" t="s">
        <v>4356</v>
      </c>
      <c r="C979" s="375" t="s">
        <v>4357</v>
      </c>
      <c r="D979" s="375" t="s">
        <v>2927</v>
      </c>
      <c r="E979" s="375" t="s">
        <v>2700</v>
      </c>
      <c r="F979" s="375" t="s">
        <v>2705</v>
      </c>
      <c r="G979" s="375" t="s">
        <v>2305</v>
      </c>
      <c r="H979" s="375" t="s">
        <v>3928</v>
      </c>
      <c r="I979" s="375" t="s">
        <v>3929</v>
      </c>
      <c r="J979" s="375" t="s">
        <v>4362</v>
      </c>
      <c r="K979" s="375" t="s">
        <v>4363</v>
      </c>
      <c r="L979" s="375" t="s">
        <v>3332</v>
      </c>
      <c r="M979" s="376">
        <v>32749.279999999999</v>
      </c>
      <c r="N979" s="376">
        <v>0</v>
      </c>
      <c r="O979" s="376">
        <v>0</v>
      </c>
      <c r="P979" s="376">
        <v>32749.279999999999</v>
      </c>
      <c r="Q979" s="376">
        <v>0</v>
      </c>
      <c r="R979" s="376">
        <v>0</v>
      </c>
      <c r="S979" s="376">
        <v>0</v>
      </c>
      <c r="T979" s="376">
        <v>0</v>
      </c>
      <c r="U979" s="376">
        <v>0</v>
      </c>
      <c r="V979" s="376">
        <v>0</v>
      </c>
      <c r="W979" s="376">
        <v>0</v>
      </c>
      <c r="X979" s="376">
        <v>0</v>
      </c>
      <c r="Y979" s="376">
        <v>32749.279999999999</v>
      </c>
      <c r="Z979" s="376">
        <v>32179.68</v>
      </c>
      <c r="AA979" s="377">
        <v>1</v>
      </c>
      <c r="AB979" s="376">
        <v>0</v>
      </c>
      <c r="AC979" s="376">
        <v>0</v>
      </c>
      <c r="AD979" s="376">
        <v>32179.68</v>
      </c>
      <c r="AE979" s="376">
        <v>0</v>
      </c>
      <c r="AF979" s="376">
        <v>0</v>
      </c>
      <c r="AG979" s="376">
        <v>0</v>
      </c>
      <c r="AH979" s="376"/>
      <c r="AI979" s="376">
        <v>0</v>
      </c>
      <c r="AJ979" s="376">
        <v>0</v>
      </c>
      <c r="AK979" s="376">
        <v>0</v>
      </c>
      <c r="AL979" s="381" t="s">
        <v>2706</v>
      </c>
    </row>
    <row r="980" spans="2:38">
      <c r="B980" s="374" t="s">
        <v>4396</v>
      </c>
      <c r="C980" s="375" t="s">
        <v>5752</v>
      </c>
      <c r="D980" s="375" t="s">
        <v>2927</v>
      </c>
      <c r="E980" s="375" t="s">
        <v>4399</v>
      </c>
      <c r="F980" s="375" t="s">
        <v>5753</v>
      </c>
      <c r="G980" s="375" t="s">
        <v>4401</v>
      </c>
      <c r="H980" s="375" t="s">
        <v>4401</v>
      </c>
      <c r="I980" s="375"/>
      <c r="J980" s="375"/>
      <c r="K980" s="375"/>
      <c r="L980" s="375"/>
      <c r="M980" s="376">
        <v>0.18</v>
      </c>
      <c r="N980" s="376">
        <v>0</v>
      </c>
      <c r="O980" s="376">
        <v>0</v>
      </c>
      <c r="P980" s="376">
        <v>0</v>
      </c>
      <c r="Q980" s="376">
        <v>0</v>
      </c>
      <c r="R980" s="376">
        <v>0</v>
      </c>
      <c r="S980" s="376">
        <v>0.18</v>
      </c>
      <c r="T980" s="376">
        <v>0</v>
      </c>
      <c r="U980" s="376">
        <v>0</v>
      </c>
      <c r="V980" s="376">
        <v>0</v>
      </c>
      <c r="W980" s="376">
        <v>0</v>
      </c>
      <c r="X980" s="376">
        <v>0</v>
      </c>
      <c r="Y980" s="376">
        <v>0.18</v>
      </c>
      <c r="Z980" s="376">
        <v>0.18</v>
      </c>
      <c r="AA980" s="377">
        <v>1</v>
      </c>
      <c r="AB980" s="376">
        <v>0</v>
      </c>
      <c r="AC980" s="376">
        <v>0</v>
      </c>
      <c r="AD980" s="376">
        <v>0</v>
      </c>
      <c r="AE980" s="376">
        <v>0</v>
      </c>
      <c r="AF980" s="376">
        <v>0</v>
      </c>
      <c r="AG980" s="376">
        <v>0</v>
      </c>
      <c r="AH980" s="376">
        <v>0</v>
      </c>
      <c r="AI980" s="376">
        <v>0</v>
      </c>
      <c r="AJ980" s="376">
        <v>0</v>
      </c>
      <c r="AK980" s="376">
        <v>0</v>
      </c>
      <c r="AL980" s="381"/>
    </row>
    <row r="981" spans="2:38">
      <c r="B981" s="374" t="s">
        <v>4396</v>
      </c>
      <c r="C981" s="375" t="s">
        <v>5752</v>
      </c>
      <c r="D981" s="375" t="s">
        <v>2927</v>
      </c>
      <c r="E981" s="375" t="s">
        <v>4399</v>
      </c>
      <c r="F981" s="375" t="s">
        <v>5753</v>
      </c>
      <c r="G981" s="375" t="s">
        <v>4401</v>
      </c>
      <c r="H981" s="375" t="s">
        <v>4401</v>
      </c>
      <c r="I981" s="375"/>
      <c r="J981" s="375"/>
      <c r="K981" s="375"/>
      <c r="L981" s="375"/>
      <c r="M981" s="376">
        <v>0.01</v>
      </c>
      <c r="N981" s="376">
        <v>0</v>
      </c>
      <c r="O981" s="376">
        <v>0</v>
      </c>
      <c r="P981" s="376">
        <v>0</v>
      </c>
      <c r="Q981" s="376">
        <v>0</v>
      </c>
      <c r="R981" s="376">
        <v>0</v>
      </c>
      <c r="S981" s="376">
        <v>0.01</v>
      </c>
      <c r="T981" s="376">
        <v>0</v>
      </c>
      <c r="U981" s="376">
        <v>0</v>
      </c>
      <c r="V981" s="376">
        <v>0</v>
      </c>
      <c r="W981" s="376">
        <v>0</v>
      </c>
      <c r="X981" s="376">
        <v>0</v>
      </c>
      <c r="Y981" s="376">
        <v>0.01</v>
      </c>
      <c r="Z981" s="376">
        <v>0.01</v>
      </c>
      <c r="AA981" s="377">
        <v>1</v>
      </c>
      <c r="AB981" s="376">
        <v>0</v>
      </c>
      <c r="AC981" s="376">
        <v>0</v>
      </c>
      <c r="AD981" s="376">
        <v>0</v>
      </c>
      <c r="AE981" s="376">
        <v>0</v>
      </c>
      <c r="AF981" s="376">
        <v>0</v>
      </c>
      <c r="AG981" s="376">
        <v>0</v>
      </c>
      <c r="AH981" s="376">
        <v>0</v>
      </c>
      <c r="AI981" s="376">
        <v>0</v>
      </c>
      <c r="AJ981" s="376">
        <v>0</v>
      </c>
      <c r="AK981" s="376">
        <v>0</v>
      </c>
      <c r="AL981" s="381"/>
    </row>
    <row r="982" spans="2:38">
      <c r="B982" s="374" t="s">
        <v>4396</v>
      </c>
      <c r="C982" s="375" t="s">
        <v>5752</v>
      </c>
      <c r="D982" s="375" t="s">
        <v>2927</v>
      </c>
      <c r="E982" s="375" t="s">
        <v>4399</v>
      </c>
      <c r="F982" s="375" t="s">
        <v>5753</v>
      </c>
      <c r="G982" s="375" t="s">
        <v>4401</v>
      </c>
      <c r="H982" s="375" t="s">
        <v>4401</v>
      </c>
      <c r="I982" s="375"/>
      <c r="J982" s="375"/>
      <c r="K982" s="375"/>
      <c r="L982" s="375"/>
      <c r="M982" s="376">
        <v>0.01</v>
      </c>
      <c r="N982" s="376">
        <v>0</v>
      </c>
      <c r="O982" s="376">
        <v>0</v>
      </c>
      <c r="P982" s="376">
        <v>0</v>
      </c>
      <c r="Q982" s="376">
        <v>0</v>
      </c>
      <c r="R982" s="376">
        <v>0</v>
      </c>
      <c r="S982" s="376">
        <v>0.01</v>
      </c>
      <c r="T982" s="376">
        <v>0</v>
      </c>
      <c r="U982" s="376">
        <v>0</v>
      </c>
      <c r="V982" s="376">
        <v>0</v>
      </c>
      <c r="W982" s="376">
        <v>0</v>
      </c>
      <c r="X982" s="376">
        <v>0</v>
      </c>
      <c r="Y982" s="376">
        <v>0.01</v>
      </c>
      <c r="Z982" s="376">
        <v>0.01</v>
      </c>
      <c r="AA982" s="377">
        <v>1</v>
      </c>
      <c r="AB982" s="376">
        <v>0</v>
      </c>
      <c r="AC982" s="376">
        <v>0</v>
      </c>
      <c r="AD982" s="376">
        <v>0</v>
      </c>
      <c r="AE982" s="376">
        <v>0</v>
      </c>
      <c r="AF982" s="376">
        <v>0</v>
      </c>
      <c r="AG982" s="376">
        <v>0</v>
      </c>
      <c r="AH982" s="376">
        <v>0</v>
      </c>
      <c r="AI982" s="376">
        <v>0</v>
      </c>
      <c r="AJ982" s="376">
        <v>0</v>
      </c>
      <c r="AK982" s="376">
        <v>0</v>
      </c>
      <c r="AL982" s="381"/>
    </row>
    <row r="983" spans="2:38">
      <c r="B983" s="374" t="s">
        <v>4396</v>
      </c>
      <c r="C983" s="375" t="s">
        <v>5752</v>
      </c>
      <c r="D983" s="375" t="s">
        <v>2927</v>
      </c>
      <c r="E983" s="375" t="s">
        <v>4399</v>
      </c>
      <c r="F983" s="375" t="s">
        <v>5755</v>
      </c>
      <c r="G983" s="375" t="s">
        <v>4401</v>
      </c>
      <c r="H983" s="375" t="s">
        <v>4401</v>
      </c>
      <c r="I983" s="375"/>
      <c r="J983" s="375"/>
      <c r="K983" s="375"/>
      <c r="L983" s="375"/>
      <c r="M983" s="376">
        <v>0.01</v>
      </c>
      <c r="N983" s="376">
        <v>0</v>
      </c>
      <c r="O983" s="376">
        <v>0</v>
      </c>
      <c r="P983" s="376">
        <v>0</v>
      </c>
      <c r="Q983" s="376">
        <v>0</v>
      </c>
      <c r="R983" s="376">
        <v>0</v>
      </c>
      <c r="S983" s="376">
        <v>0.01</v>
      </c>
      <c r="T983" s="376">
        <v>0</v>
      </c>
      <c r="U983" s="376">
        <v>0</v>
      </c>
      <c r="V983" s="376">
        <v>0</v>
      </c>
      <c r="W983" s="376">
        <v>0</v>
      </c>
      <c r="X983" s="376">
        <v>0</v>
      </c>
      <c r="Y983" s="376">
        <v>0.01</v>
      </c>
      <c r="Z983" s="376">
        <v>0.01</v>
      </c>
      <c r="AA983" s="377">
        <v>1</v>
      </c>
      <c r="AB983" s="376">
        <v>0</v>
      </c>
      <c r="AC983" s="376">
        <v>0</v>
      </c>
      <c r="AD983" s="376">
        <v>0</v>
      </c>
      <c r="AE983" s="376">
        <v>0</v>
      </c>
      <c r="AF983" s="376">
        <v>0</v>
      </c>
      <c r="AG983" s="376">
        <v>0</v>
      </c>
      <c r="AH983" s="376">
        <v>0</v>
      </c>
      <c r="AI983" s="376">
        <v>0</v>
      </c>
      <c r="AJ983" s="376">
        <v>0</v>
      </c>
      <c r="AK983" s="376">
        <v>0</v>
      </c>
      <c r="AL983" s="381"/>
    </row>
    <row r="984" spans="2:38">
      <c r="B984" s="374" t="s">
        <v>4396</v>
      </c>
      <c r="C984" s="375" t="s">
        <v>5752</v>
      </c>
      <c r="D984" s="375" t="s">
        <v>2927</v>
      </c>
      <c r="E984" s="375" t="s">
        <v>4399</v>
      </c>
      <c r="F984" s="375" t="s">
        <v>5753</v>
      </c>
      <c r="G984" s="375" t="s">
        <v>4401</v>
      </c>
      <c r="H984" s="375" t="s">
        <v>4401</v>
      </c>
      <c r="I984" s="375"/>
      <c r="J984" s="375"/>
      <c r="K984" s="375"/>
      <c r="L984" s="375"/>
      <c r="M984" s="376">
        <v>0.01</v>
      </c>
      <c r="N984" s="376">
        <v>0</v>
      </c>
      <c r="O984" s="376">
        <v>0</v>
      </c>
      <c r="P984" s="376">
        <v>0</v>
      </c>
      <c r="Q984" s="376">
        <v>0</v>
      </c>
      <c r="R984" s="376">
        <v>0</v>
      </c>
      <c r="S984" s="376">
        <v>0.01</v>
      </c>
      <c r="T984" s="376">
        <v>0</v>
      </c>
      <c r="U984" s="376">
        <v>0</v>
      </c>
      <c r="V984" s="376">
        <v>0</v>
      </c>
      <c r="W984" s="376">
        <v>0</v>
      </c>
      <c r="X984" s="376">
        <v>0</v>
      </c>
      <c r="Y984" s="376">
        <v>0.01</v>
      </c>
      <c r="Z984" s="376">
        <v>0.01</v>
      </c>
      <c r="AA984" s="377">
        <v>1</v>
      </c>
      <c r="AB984" s="376">
        <v>0</v>
      </c>
      <c r="AC984" s="376">
        <v>0</v>
      </c>
      <c r="AD984" s="376">
        <v>0</v>
      </c>
      <c r="AE984" s="376">
        <v>0</v>
      </c>
      <c r="AF984" s="376">
        <v>0</v>
      </c>
      <c r="AG984" s="376">
        <v>0</v>
      </c>
      <c r="AH984" s="376">
        <v>0</v>
      </c>
      <c r="AI984" s="376">
        <v>0</v>
      </c>
      <c r="AJ984" s="376">
        <v>0</v>
      </c>
      <c r="AK984" s="376">
        <v>0</v>
      </c>
      <c r="AL984" s="381"/>
    </row>
    <row r="985" spans="2:38">
      <c r="B985" s="374" t="s">
        <v>4396</v>
      </c>
      <c r="C985" s="375" t="s">
        <v>5752</v>
      </c>
      <c r="D985" s="375" t="s">
        <v>2927</v>
      </c>
      <c r="E985" s="375" t="s">
        <v>4399</v>
      </c>
      <c r="F985" s="375" t="s">
        <v>5756</v>
      </c>
      <c r="G985" s="375" t="s">
        <v>4401</v>
      </c>
      <c r="H985" s="375" t="s">
        <v>4401</v>
      </c>
      <c r="I985" s="375"/>
      <c r="J985" s="375"/>
      <c r="K985" s="375"/>
      <c r="L985" s="375"/>
      <c r="M985" s="376">
        <v>0.01</v>
      </c>
      <c r="N985" s="376">
        <v>0</v>
      </c>
      <c r="O985" s="376">
        <v>0</v>
      </c>
      <c r="P985" s="376">
        <v>0</v>
      </c>
      <c r="Q985" s="376">
        <v>0</v>
      </c>
      <c r="R985" s="376">
        <v>0</v>
      </c>
      <c r="S985" s="376">
        <v>0.01</v>
      </c>
      <c r="T985" s="376">
        <v>0</v>
      </c>
      <c r="U985" s="376">
        <v>0</v>
      </c>
      <c r="V985" s="376">
        <v>0</v>
      </c>
      <c r="W985" s="376">
        <v>0</v>
      </c>
      <c r="X985" s="376">
        <v>0</v>
      </c>
      <c r="Y985" s="376">
        <v>0.01</v>
      </c>
      <c r="Z985" s="376">
        <v>0.01</v>
      </c>
      <c r="AA985" s="377">
        <v>1</v>
      </c>
      <c r="AB985" s="376">
        <v>0</v>
      </c>
      <c r="AC985" s="376">
        <v>0</v>
      </c>
      <c r="AD985" s="376">
        <v>0</v>
      </c>
      <c r="AE985" s="376">
        <v>0</v>
      </c>
      <c r="AF985" s="376">
        <v>0</v>
      </c>
      <c r="AG985" s="376">
        <v>0</v>
      </c>
      <c r="AH985" s="376">
        <v>0</v>
      </c>
      <c r="AI985" s="376">
        <v>0</v>
      </c>
      <c r="AJ985" s="376">
        <v>0</v>
      </c>
      <c r="AK985" s="376">
        <v>0</v>
      </c>
      <c r="AL985" s="381"/>
    </row>
    <row r="986" spans="2:38">
      <c r="B986" s="374" t="s">
        <v>4356</v>
      </c>
      <c r="C986" s="375" t="s">
        <v>4366</v>
      </c>
      <c r="D986" s="375" t="s">
        <v>2927</v>
      </c>
      <c r="E986" s="375" t="s">
        <v>2856</v>
      </c>
      <c r="F986" s="375" t="s">
        <v>3096</v>
      </c>
      <c r="G986" s="375" t="s">
        <v>395</v>
      </c>
      <c r="H986" s="375" t="s">
        <v>3375</v>
      </c>
      <c r="I986" s="375" t="s">
        <v>3330</v>
      </c>
      <c r="J986" s="375" t="s">
        <v>4362</v>
      </c>
      <c r="K986" s="375" t="s">
        <v>4363</v>
      </c>
      <c r="L986" s="375" t="s">
        <v>3332</v>
      </c>
      <c r="M986" s="376">
        <v>1616.94</v>
      </c>
      <c r="N986" s="376">
        <v>1616.94</v>
      </c>
      <c r="O986" s="376">
        <v>0</v>
      </c>
      <c r="P986" s="376"/>
      <c r="Q986" s="376">
        <v>0</v>
      </c>
      <c r="R986" s="376">
        <v>0</v>
      </c>
      <c r="S986" s="376">
        <v>0</v>
      </c>
      <c r="T986" s="376">
        <v>258.70999999999998</v>
      </c>
      <c r="U986" s="376">
        <v>0</v>
      </c>
      <c r="V986" s="376">
        <v>0</v>
      </c>
      <c r="W986" s="376">
        <v>0</v>
      </c>
      <c r="X986" s="376">
        <v>0</v>
      </c>
      <c r="Y986" s="376">
        <v>1875.65</v>
      </c>
      <c r="Z986" s="376">
        <v>1875.65</v>
      </c>
      <c r="AA986" s="377">
        <v>1</v>
      </c>
      <c r="AB986" s="376">
        <v>1616.94</v>
      </c>
      <c r="AC986" s="376">
        <v>0</v>
      </c>
      <c r="AD986" s="376"/>
      <c r="AE986" s="376">
        <v>0</v>
      </c>
      <c r="AF986" s="376">
        <v>0</v>
      </c>
      <c r="AG986" s="376">
        <v>0</v>
      </c>
      <c r="AH986" s="376">
        <v>258.70999999999998</v>
      </c>
      <c r="AI986" s="376">
        <v>0</v>
      </c>
      <c r="AJ986" s="376">
        <v>0</v>
      </c>
      <c r="AK986" s="376">
        <v>0</v>
      </c>
      <c r="AL986" s="381" t="s">
        <v>3097</v>
      </c>
    </row>
    <row r="987" spans="2:38">
      <c r="B987" s="374" t="s">
        <v>4356</v>
      </c>
      <c r="C987" s="375" t="s">
        <v>4357</v>
      </c>
      <c r="D987" s="375" t="s">
        <v>2927</v>
      </c>
      <c r="E987" s="375" t="s">
        <v>2700</v>
      </c>
      <c r="F987" s="375" t="s">
        <v>2701</v>
      </c>
      <c r="G987" s="375" t="s">
        <v>2305</v>
      </c>
      <c r="H987" s="375" t="s">
        <v>3928</v>
      </c>
      <c r="I987" s="375" t="s">
        <v>3929</v>
      </c>
      <c r="J987" s="375" t="s">
        <v>4362</v>
      </c>
      <c r="K987" s="375" t="s">
        <v>4363</v>
      </c>
      <c r="L987" s="375" t="s">
        <v>3332</v>
      </c>
      <c r="M987" s="376">
        <v>46053.675000000003</v>
      </c>
      <c r="N987" s="376">
        <v>0</v>
      </c>
      <c r="O987" s="376">
        <v>0</v>
      </c>
      <c r="P987" s="376">
        <v>46053.675000000003</v>
      </c>
      <c r="Q987" s="376">
        <v>0</v>
      </c>
      <c r="R987" s="376">
        <v>0</v>
      </c>
      <c r="S987" s="376">
        <v>0</v>
      </c>
      <c r="T987" s="376">
        <v>0</v>
      </c>
      <c r="U987" s="376">
        <v>0</v>
      </c>
      <c r="V987" s="376">
        <v>0</v>
      </c>
      <c r="W987" s="376">
        <v>0</v>
      </c>
      <c r="X987" s="376">
        <v>0</v>
      </c>
      <c r="Y987" s="376">
        <v>46053.675000000003</v>
      </c>
      <c r="Z987" s="376">
        <v>45252.675000000003</v>
      </c>
      <c r="AA987" s="377">
        <v>1</v>
      </c>
      <c r="AB987" s="376">
        <v>0</v>
      </c>
      <c r="AC987" s="376">
        <v>0</v>
      </c>
      <c r="AD987" s="376">
        <v>45252.675000000003</v>
      </c>
      <c r="AE987" s="376">
        <v>0</v>
      </c>
      <c r="AF987" s="376">
        <v>0</v>
      </c>
      <c r="AG987" s="376">
        <v>0</v>
      </c>
      <c r="AH987" s="376"/>
      <c r="AI987" s="376">
        <v>0</v>
      </c>
      <c r="AJ987" s="376">
        <v>0</v>
      </c>
      <c r="AK987" s="376">
        <v>0</v>
      </c>
      <c r="AL987" s="381" t="s">
        <v>2702</v>
      </c>
    </row>
    <row r="988" spans="2:38">
      <c r="B988" s="374" t="s">
        <v>4396</v>
      </c>
      <c r="C988" s="375" t="s">
        <v>4397</v>
      </c>
      <c r="D988" s="375" t="s">
        <v>2905</v>
      </c>
      <c r="E988" s="375" t="s">
        <v>4399</v>
      </c>
      <c r="F988" s="375" t="s">
        <v>5757</v>
      </c>
      <c r="G988" s="375" t="s">
        <v>4401</v>
      </c>
      <c r="H988" s="375" t="s">
        <v>4401</v>
      </c>
      <c r="I988" s="375"/>
      <c r="J988" s="375"/>
      <c r="K988" s="375"/>
      <c r="L988" s="375"/>
      <c r="M988" s="376">
        <v>868500</v>
      </c>
      <c r="N988" s="376">
        <v>0</v>
      </c>
      <c r="O988" s="376">
        <v>0</v>
      </c>
      <c r="P988" s="376">
        <v>0</v>
      </c>
      <c r="Q988" s="376">
        <v>0</v>
      </c>
      <c r="R988" s="376">
        <v>0</v>
      </c>
      <c r="S988" s="376">
        <v>868500</v>
      </c>
      <c r="T988" s="376">
        <v>0</v>
      </c>
      <c r="U988" s="376">
        <v>0</v>
      </c>
      <c r="V988" s="376">
        <v>0</v>
      </c>
      <c r="W988" s="376">
        <v>0</v>
      </c>
      <c r="X988" s="376">
        <v>0</v>
      </c>
      <c r="Y988" s="376">
        <v>868500</v>
      </c>
      <c r="Z988" s="376">
        <v>868500</v>
      </c>
      <c r="AA988" s="377">
        <v>1</v>
      </c>
      <c r="AB988" s="376">
        <v>0</v>
      </c>
      <c r="AC988" s="376">
        <v>0</v>
      </c>
      <c r="AD988" s="376">
        <v>0</v>
      </c>
      <c r="AE988" s="376">
        <v>0</v>
      </c>
      <c r="AF988" s="376">
        <v>0</v>
      </c>
      <c r="AG988" s="376">
        <v>0</v>
      </c>
      <c r="AH988" s="376">
        <v>0</v>
      </c>
      <c r="AI988" s="376">
        <v>0</v>
      </c>
      <c r="AJ988" s="376">
        <v>0</v>
      </c>
      <c r="AK988" s="376">
        <v>0</v>
      </c>
      <c r="AL988" s="381"/>
    </row>
    <row r="989" spans="2:38">
      <c r="B989" s="374" t="s">
        <v>4396</v>
      </c>
      <c r="C989" s="375" t="s">
        <v>5751</v>
      </c>
      <c r="D989" s="375" t="s">
        <v>2912</v>
      </c>
      <c r="E989" s="375" t="s">
        <v>4399</v>
      </c>
      <c r="F989" s="375" t="s">
        <v>5758</v>
      </c>
      <c r="G989" s="375" t="s">
        <v>4401</v>
      </c>
      <c r="H989" s="375" t="s">
        <v>4401</v>
      </c>
      <c r="I989" s="375"/>
      <c r="J989" s="375"/>
      <c r="K989" s="375"/>
      <c r="L989" s="375"/>
      <c r="M989" s="376">
        <v>27905.8</v>
      </c>
      <c r="N989" s="376">
        <v>0</v>
      </c>
      <c r="O989" s="376">
        <v>0</v>
      </c>
      <c r="P989" s="376">
        <v>0</v>
      </c>
      <c r="Q989" s="376">
        <v>0</v>
      </c>
      <c r="R989" s="376">
        <v>0</v>
      </c>
      <c r="S989" s="376">
        <v>27905.8</v>
      </c>
      <c r="T989" s="376">
        <v>0</v>
      </c>
      <c r="U989" s="376">
        <v>0</v>
      </c>
      <c r="V989" s="376">
        <v>0</v>
      </c>
      <c r="W989" s="376">
        <v>0</v>
      </c>
      <c r="X989" s="376">
        <v>0</v>
      </c>
      <c r="Y989" s="376">
        <v>27905.8</v>
      </c>
      <c r="Z989" s="376">
        <v>27905.8</v>
      </c>
      <c r="AA989" s="377">
        <v>1</v>
      </c>
      <c r="AB989" s="376">
        <v>0</v>
      </c>
      <c r="AC989" s="376">
        <v>0</v>
      </c>
      <c r="AD989" s="376">
        <v>0</v>
      </c>
      <c r="AE989" s="376">
        <v>0</v>
      </c>
      <c r="AF989" s="376">
        <v>0</v>
      </c>
      <c r="AG989" s="376">
        <v>0</v>
      </c>
      <c r="AH989" s="376">
        <v>0</v>
      </c>
      <c r="AI989" s="376">
        <v>0</v>
      </c>
      <c r="AJ989" s="376">
        <v>0</v>
      </c>
      <c r="AK989" s="376">
        <v>0</v>
      </c>
      <c r="AL989" s="381"/>
    </row>
    <row r="990" spans="2:38">
      <c r="B990" s="374" t="s">
        <v>4356</v>
      </c>
      <c r="C990" s="375" t="s">
        <v>4357</v>
      </c>
      <c r="D990" s="375" t="s">
        <v>2912</v>
      </c>
      <c r="E990" s="375" t="s">
        <v>2445</v>
      </c>
      <c r="F990" s="375" t="s">
        <v>2460</v>
      </c>
      <c r="G990" s="375" t="s">
        <v>391</v>
      </c>
      <c r="H990" s="375" t="s">
        <v>4361</v>
      </c>
      <c r="I990" s="375" t="s">
        <v>3330</v>
      </c>
      <c r="J990" s="375" t="s">
        <v>4362</v>
      </c>
      <c r="K990" s="375" t="s">
        <v>4363</v>
      </c>
      <c r="L990" s="375" t="s">
        <v>3332</v>
      </c>
      <c r="M990" s="376">
        <v>121539.46</v>
      </c>
      <c r="N990" s="376">
        <v>0</v>
      </c>
      <c r="O990" s="376">
        <v>0</v>
      </c>
      <c r="P990" s="376">
        <v>121539.46</v>
      </c>
      <c r="Q990" s="376">
        <v>0</v>
      </c>
      <c r="R990" s="376">
        <v>0</v>
      </c>
      <c r="S990" s="376">
        <v>0</v>
      </c>
      <c r="T990" s="376">
        <v>0</v>
      </c>
      <c r="U990" s="376">
        <v>0</v>
      </c>
      <c r="V990" s="376">
        <v>0</v>
      </c>
      <c r="W990" s="376">
        <v>0</v>
      </c>
      <c r="X990" s="376">
        <v>0</v>
      </c>
      <c r="Y990" s="376">
        <v>121539.46</v>
      </c>
      <c r="Z990" s="376">
        <v>119572.985</v>
      </c>
      <c r="AA990" s="377">
        <v>1</v>
      </c>
      <c r="AB990" s="376">
        <v>0</v>
      </c>
      <c r="AC990" s="376">
        <v>0</v>
      </c>
      <c r="AD990" s="376">
        <v>120893.29</v>
      </c>
      <c r="AE990" s="376">
        <v>0</v>
      </c>
      <c r="AF990" s="376">
        <v>0</v>
      </c>
      <c r="AG990" s="376">
        <v>0</v>
      </c>
      <c r="AH990" s="376"/>
      <c r="AI990" s="376">
        <v>0</v>
      </c>
      <c r="AJ990" s="376">
        <v>0</v>
      </c>
      <c r="AK990" s="376">
        <v>0</v>
      </c>
      <c r="AL990" s="381" t="s">
        <v>2461</v>
      </c>
    </row>
    <row r="991" spans="2:38">
      <c r="B991" s="374" t="s">
        <v>4356</v>
      </c>
      <c r="C991" s="375" t="s">
        <v>4357</v>
      </c>
      <c r="D991" s="375" t="s">
        <v>2912</v>
      </c>
      <c r="E991" s="375" t="s">
        <v>2445</v>
      </c>
      <c r="F991" s="375" t="s">
        <v>2462</v>
      </c>
      <c r="G991" s="375" t="s">
        <v>391</v>
      </c>
      <c r="H991" s="375" t="s">
        <v>4361</v>
      </c>
      <c r="I991" s="375" t="s">
        <v>3330</v>
      </c>
      <c r="J991" s="375" t="s">
        <v>4362</v>
      </c>
      <c r="K991" s="375" t="s">
        <v>4363</v>
      </c>
      <c r="L991" s="375" t="s">
        <v>3332</v>
      </c>
      <c r="M991" s="376">
        <v>87835.24</v>
      </c>
      <c r="N991" s="376">
        <v>0</v>
      </c>
      <c r="O991" s="376">
        <v>0</v>
      </c>
      <c r="P991" s="376">
        <v>87835.24</v>
      </c>
      <c r="Q991" s="376">
        <v>0</v>
      </c>
      <c r="R991" s="376">
        <v>0</v>
      </c>
      <c r="S991" s="376">
        <v>0</v>
      </c>
      <c r="T991" s="376">
        <v>0</v>
      </c>
      <c r="U991" s="376">
        <v>0</v>
      </c>
      <c r="V991" s="376">
        <v>0</v>
      </c>
      <c r="W991" s="376">
        <v>0</v>
      </c>
      <c r="X991" s="376">
        <v>0</v>
      </c>
      <c r="Y991" s="376">
        <v>87835.24</v>
      </c>
      <c r="Z991" s="376">
        <v>86414.09</v>
      </c>
      <c r="AA991" s="377">
        <v>1</v>
      </c>
      <c r="AB991" s="376">
        <v>0</v>
      </c>
      <c r="AC991" s="376">
        <v>0</v>
      </c>
      <c r="AD991" s="376">
        <v>87368.26</v>
      </c>
      <c r="AE991" s="376">
        <v>0</v>
      </c>
      <c r="AF991" s="376">
        <v>0</v>
      </c>
      <c r="AG991" s="376">
        <v>0</v>
      </c>
      <c r="AH991" s="376"/>
      <c r="AI991" s="376">
        <v>0</v>
      </c>
      <c r="AJ991" s="376">
        <v>0</v>
      </c>
      <c r="AK991" s="376">
        <v>0</v>
      </c>
      <c r="AL991" s="381" t="s">
        <v>2463</v>
      </c>
    </row>
    <row r="992" spans="2:38">
      <c r="B992" s="374" t="s">
        <v>4356</v>
      </c>
      <c r="C992" s="375" t="s">
        <v>4357</v>
      </c>
      <c r="D992" s="375" t="s">
        <v>2912</v>
      </c>
      <c r="E992" s="375" t="s">
        <v>2220</v>
      </c>
      <c r="F992" s="375" t="s">
        <v>2236</v>
      </c>
      <c r="G992" s="375" t="s">
        <v>391</v>
      </c>
      <c r="H992" s="375" t="s">
        <v>4361</v>
      </c>
      <c r="I992" s="375" t="s">
        <v>3330</v>
      </c>
      <c r="J992" s="375" t="s">
        <v>4362</v>
      </c>
      <c r="K992" s="375" t="s">
        <v>4363</v>
      </c>
      <c r="L992" s="375" t="s">
        <v>3332</v>
      </c>
      <c r="M992" s="376">
        <v>123935.91899999999</v>
      </c>
      <c r="N992" s="376">
        <v>0</v>
      </c>
      <c r="O992" s="376">
        <v>0</v>
      </c>
      <c r="P992" s="376">
        <v>123935.91899999999</v>
      </c>
      <c r="Q992" s="376">
        <v>0</v>
      </c>
      <c r="R992" s="376">
        <v>0</v>
      </c>
      <c r="S992" s="376">
        <v>0</v>
      </c>
      <c r="T992" s="376">
        <v>0</v>
      </c>
      <c r="U992" s="376">
        <v>0</v>
      </c>
      <c r="V992" s="376">
        <v>0</v>
      </c>
      <c r="W992" s="376">
        <v>0</v>
      </c>
      <c r="X992" s="376">
        <v>0</v>
      </c>
      <c r="Y992" s="376">
        <v>123935.91899999999</v>
      </c>
      <c r="Z992" s="376">
        <v>121240.9779</v>
      </c>
      <c r="AA992" s="377">
        <v>1</v>
      </c>
      <c r="AB992" s="376">
        <v>0</v>
      </c>
      <c r="AC992" s="376">
        <v>0</v>
      </c>
      <c r="AD992" s="376">
        <v>122579.7006</v>
      </c>
      <c r="AE992" s="376">
        <v>0</v>
      </c>
      <c r="AF992" s="376">
        <v>0</v>
      </c>
      <c r="AG992" s="376">
        <v>0</v>
      </c>
      <c r="AH992" s="376"/>
      <c r="AI992" s="376">
        <v>0</v>
      </c>
      <c r="AJ992" s="376">
        <v>0</v>
      </c>
      <c r="AK992" s="376">
        <v>0</v>
      </c>
      <c r="AL992" s="381" t="s">
        <v>2237</v>
      </c>
    </row>
    <row r="993" spans="2:38">
      <c r="B993" s="374" t="s">
        <v>4356</v>
      </c>
      <c r="C993" s="375" t="s">
        <v>4357</v>
      </c>
      <c r="D993" s="375" t="s">
        <v>2912</v>
      </c>
      <c r="E993" s="375" t="s">
        <v>2445</v>
      </c>
      <c r="F993" s="375" t="s">
        <v>2474</v>
      </c>
      <c r="G993" s="375" t="s">
        <v>391</v>
      </c>
      <c r="H993" s="375" t="s">
        <v>4361</v>
      </c>
      <c r="I993" s="375" t="s">
        <v>3330</v>
      </c>
      <c r="J993" s="375" t="s">
        <v>4362</v>
      </c>
      <c r="K993" s="375" t="s">
        <v>4363</v>
      </c>
      <c r="L993" s="375" t="s">
        <v>3332</v>
      </c>
      <c r="M993" s="376">
        <v>121539.46</v>
      </c>
      <c r="N993" s="376">
        <v>0</v>
      </c>
      <c r="O993" s="376">
        <v>0</v>
      </c>
      <c r="P993" s="376">
        <v>121539.46</v>
      </c>
      <c r="Q993" s="376">
        <v>0</v>
      </c>
      <c r="R993" s="376">
        <v>0</v>
      </c>
      <c r="S993" s="376">
        <v>0</v>
      </c>
      <c r="T993" s="376">
        <v>0</v>
      </c>
      <c r="U993" s="376">
        <v>0</v>
      </c>
      <c r="V993" s="376">
        <v>0</v>
      </c>
      <c r="W993" s="376">
        <v>0</v>
      </c>
      <c r="X993" s="376">
        <v>0</v>
      </c>
      <c r="Y993" s="376">
        <v>121539.46</v>
      </c>
      <c r="Z993" s="376">
        <v>119572.985</v>
      </c>
      <c r="AA993" s="377">
        <v>1</v>
      </c>
      <c r="AB993" s="376">
        <v>0</v>
      </c>
      <c r="AC993" s="376">
        <v>0</v>
      </c>
      <c r="AD993" s="376">
        <v>120893.29</v>
      </c>
      <c r="AE993" s="376">
        <v>0</v>
      </c>
      <c r="AF993" s="376">
        <v>0</v>
      </c>
      <c r="AG993" s="376">
        <v>0</v>
      </c>
      <c r="AH993" s="376"/>
      <c r="AI993" s="376">
        <v>0</v>
      </c>
      <c r="AJ993" s="376">
        <v>0</v>
      </c>
      <c r="AK993" s="376">
        <v>0</v>
      </c>
      <c r="AL993" s="381" t="s">
        <v>2475</v>
      </c>
    </row>
    <row r="994" spans="2:38">
      <c r="B994" s="374" t="s">
        <v>4356</v>
      </c>
      <c r="C994" s="375" t="s">
        <v>4357</v>
      </c>
      <c r="D994" s="375" t="s">
        <v>2836</v>
      </c>
      <c r="E994" s="375" t="s">
        <v>2625</v>
      </c>
      <c r="F994" s="375" t="s">
        <v>119</v>
      </c>
      <c r="G994" s="375" t="s">
        <v>1822</v>
      </c>
      <c r="H994" s="375" t="s">
        <v>3331</v>
      </c>
      <c r="I994" s="375" t="s">
        <v>3330</v>
      </c>
      <c r="J994" s="375" t="s">
        <v>4362</v>
      </c>
      <c r="K994" s="375" t="s">
        <v>4363</v>
      </c>
      <c r="L994" s="375" t="s">
        <v>3332</v>
      </c>
      <c r="M994" s="376">
        <v>60785.1</v>
      </c>
      <c r="N994" s="376">
        <v>0</v>
      </c>
      <c r="O994" s="376">
        <v>0</v>
      </c>
      <c r="P994" s="376">
        <v>60785.1</v>
      </c>
      <c r="Q994" s="376">
        <v>0</v>
      </c>
      <c r="R994" s="376">
        <v>0</v>
      </c>
      <c r="S994" s="376">
        <v>0</v>
      </c>
      <c r="T994" s="376">
        <v>0</v>
      </c>
      <c r="U994" s="376">
        <v>0</v>
      </c>
      <c r="V994" s="376">
        <v>0</v>
      </c>
      <c r="W994" s="376">
        <v>0</v>
      </c>
      <c r="X994" s="376">
        <v>0</v>
      </c>
      <c r="Y994" s="376">
        <v>60785.1</v>
      </c>
      <c r="Z994" s="376">
        <v>60954.6</v>
      </c>
      <c r="AA994" s="377">
        <v>1</v>
      </c>
      <c r="AB994" s="376">
        <v>0</v>
      </c>
      <c r="AC994" s="376">
        <v>0</v>
      </c>
      <c r="AD994" s="376">
        <v>62940</v>
      </c>
      <c r="AE994" s="376">
        <v>0</v>
      </c>
      <c r="AF994" s="376">
        <v>0</v>
      </c>
      <c r="AG994" s="376">
        <v>0</v>
      </c>
      <c r="AH994" s="376"/>
      <c r="AI994" s="376">
        <v>0</v>
      </c>
      <c r="AJ994" s="376">
        <v>0</v>
      </c>
      <c r="AK994" s="376">
        <v>0</v>
      </c>
      <c r="AL994" s="381" t="s">
        <v>2624</v>
      </c>
    </row>
    <row r="995" spans="2:38">
      <c r="B995" s="374" t="s">
        <v>4356</v>
      </c>
      <c r="C995" s="375" t="s">
        <v>4357</v>
      </c>
      <c r="D995" s="375" t="s">
        <v>2836</v>
      </c>
      <c r="E995" s="375" t="s">
        <v>2478</v>
      </c>
      <c r="F995" s="375" t="s">
        <v>2485</v>
      </c>
      <c r="G995" s="375" t="s">
        <v>391</v>
      </c>
      <c r="H995" s="375" t="s">
        <v>4361</v>
      </c>
      <c r="I995" s="375" t="s">
        <v>3330</v>
      </c>
      <c r="J995" s="375" t="s">
        <v>4362</v>
      </c>
      <c r="K995" s="375" t="s">
        <v>4363</v>
      </c>
      <c r="L995" s="375" t="s">
        <v>3332</v>
      </c>
      <c r="M995" s="376">
        <v>26414.464</v>
      </c>
      <c r="N995" s="376">
        <v>0</v>
      </c>
      <c r="O995" s="376">
        <v>0</v>
      </c>
      <c r="P995" s="376">
        <v>26414.464</v>
      </c>
      <c r="Q995" s="376">
        <v>0</v>
      </c>
      <c r="R995" s="376">
        <v>0</v>
      </c>
      <c r="S995" s="376">
        <v>0</v>
      </c>
      <c r="T995" s="376">
        <v>0</v>
      </c>
      <c r="U995" s="376">
        <v>0</v>
      </c>
      <c r="V995" s="376">
        <v>0</v>
      </c>
      <c r="W995" s="376">
        <v>0</v>
      </c>
      <c r="X995" s="376">
        <v>0</v>
      </c>
      <c r="Y995" s="376">
        <v>26414.464</v>
      </c>
      <c r="Z995" s="376">
        <v>26007.295999999998</v>
      </c>
      <c r="AA995" s="377">
        <v>1</v>
      </c>
      <c r="AB995" s="376">
        <v>0</v>
      </c>
      <c r="AC995" s="376">
        <v>0</v>
      </c>
      <c r="AD995" s="376">
        <v>26854.400000000001</v>
      </c>
      <c r="AE995" s="376">
        <v>0</v>
      </c>
      <c r="AF995" s="376">
        <v>0</v>
      </c>
      <c r="AG995" s="376">
        <v>0</v>
      </c>
      <c r="AH995" s="376"/>
      <c r="AI995" s="376">
        <v>0</v>
      </c>
      <c r="AJ995" s="376">
        <v>0</v>
      </c>
      <c r="AK995" s="376">
        <v>0</v>
      </c>
      <c r="AL995" s="381" t="s">
        <v>2486</v>
      </c>
    </row>
    <row r="996" spans="2:38">
      <c r="B996" s="374" t="s">
        <v>4356</v>
      </c>
      <c r="C996" s="375" t="s">
        <v>4366</v>
      </c>
      <c r="D996" s="375" t="s">
        <v>2836</v>
      </c>
      <c r="E996" s="375" t="s">
        <v>2800</v>
      </c>
      <c r="F996" s="375" t="s">
        <v>2915</v>
      </c>
      <c r="G996" s="375" t="s">
        <v>1833</v>
      </c>
      <c r="H996" s="375" t="s">
        <v>3338</v>
      </c>
      <c r="I996" s="375" t="s">
        <v>3330</v>
      </c>
      <c r="J996" s="375" t="s">
        <v>4362</v>
      </c>
      <c r="K996" s="375" t="s">
        <v>4363</v>
      </c>
      <c r="L996" s="375" t="s">
        <v>3332</v>
      </c>
      <c r="M996" s="376">
        <v>17571.412002000001</v>
      </c>
      <c r="N996" s="376">
        <v>17571.412002000001</v>
      </c>
      <c r="O996" s="376">
        <v>0</v>
      </c>
      <c r="P996" s="376"/>
      <c r="Q996" s="376">
        <v>0</v>
      </c>
      <c r="R996" s="376">
        <v>0</v>
      </c>
      <c r="S996" s="376">
        <v>0</v>
      </c>
      <c r="T996" s="376">
        <v>2811.417747</v>
      </c>
      <c r="U996" s="376">
        <v>0</v>
      </c>
      <c r="V996" s="376">
        <v>0</v>
      </c>
      <c r="W996" s="376">
        <v>0</v>
      </c>
      <c r="X996" s="376">
        <v>0</v>
      </c>
      <c r="Y996" s="376">
        <v>20382.829749</v>
      </c>
      <c r="Z996" s="376">
        <v>20268.014046</v>
      </c>
      <c r="AA996" s="377">
        <v>1</v>
      </c>
      <c r="AB996" s="376">
        <v>17472.432907999999</v>
      </c>
      <c r="AC996" s="376">
        <v>0</v>
      </c>
      <c r="AD996" s="376"/>
      <c r="AE996" s="376">
        <v>0</v>
      </c>
      <c r="AF996" s="376">
        <v>0</v>
      </c>
      <c r="AG996" s="376">
        <v>0</v>
      </c>
      <c r="AH996" s="376">
        <v>2795.581138</v>
      </c>
      <c r="AI996" s="376">
        <v>0</v>
      </c>
      <c r="AJ996" s="376">
        <v>0</v>
      </c>
      <c r="AK996" s="376">
        <v>0</v>
      </c>
      <c r="AL996" s="381" t="s">
        <v>2916</v>
      </c>
    </row>
    <row r="997" spans="2:38">
      <c r="B997" s="374" t="s">
        <v>4356</v>
      </c>
      <c r="C997" s="375" t="s">
        <v>4366</v>
      </c>
      <c r="D997" s="375" t="s">
        <v>2836</v>
      </c>
      <c r="E997" s="375" t="s">
        <v>2803</v>
      </c>
      <c r="F997" s="375" t="s">
        <v>2814</v>
      </c>
      <c r="G997" s="375" t="s">
        <v>1833</v>
      </c>
      <c r="H997" s="375" t="s">
        <v>3338</v>
      </c>
      <c r="I997" s="375" t="s">
        <v>3330</v>
      </c>
      <c r="J997" s="375" t="s">
        <v>4362</v>
      </c>
      <c r="K997" s="375" t="s">
        <v>4363</v>
      </c>
      <c r="L997" s="375" t="s">
        <v>3332</v>
      </c>
      <c r="M997" s="376">
        <v>21000</v>
      </c>
      <c r="N997" s="376">
        <v>21000</v>
      </c>
      <c r="O997" s="376">
        <v>0</v>
      </c>
      <c r="P997" s="376"/>
      <c r="Q997" s="376">
        <v>0</v>
      </c>
      <c r="R997" s="376">
        <v>0</v>
      </c>
      <c r="S997" s="376">
        <v>0</v>
      </c>
      <c r="T997" s="376">
        <v>3360</v>
      </c>
      <c r="U997" s="376">
        <v>0</v>
      </c>
      <c r="V997" s="376">
        <v>0</v>
      </c>
      <c r="W997" s="376">
        <v>0</v>
      </c>
      <c r="X997" s="376">
        <v>0</v>
      </c>
      <c r="Y997" s="376">
        <v>24360</v>
      </c>
      <c r="Z997" s="376">
        <v>24360</v>
      </c>
      <c r="AA997" s="377">
        <v>1</v>
      </c>
      <c r="AB997" s="376">
        <v>21000</v>
      </c>
      <c r="AC997" s="376">
        <v>0</v>
      </c>
      <c r="AD997" s="376"/>
      <c r="AE997" s="376">
        <v>0</v>
      </c>
      <c r="AF997" s="376">
        <v>0</v>
      </c>
      <c r="AG997" s="376">
        <v>0</v>
      </c>
      <c r="AH997" s="376">
        <v>3360</v>
      </c>
      <c r="AI997" s="376">
        <v>0</v>
      </c>
      <c r="AJ997" s="376">
        <v>0</v>
      </c>
      <c r="AK997" s="376">
        <v>0</v>
      </c>
      <c r="AL997" s="381" t="s">
        <v>2815</v>
      </c>
    </row>
    <row r="998" spans="2:38">
      <c r="B998" s="374" t="s">
        <v>4356</v>
      </c>
      <c r="C998" s="375" t="s">
        <v>4366</v>
      </c>
      <c r="D998" s="375" t="s">
        <v>2836</v>
      </c>
      <c r="E998" s="375" t="s">
        <v>2803</v>
      </c>
      <c r="F998" s="375" t="s">
        <v>2801</v>
      </c>
      <c r="G998" s="375" t="s">
        <v>1833</v>
      </c>
      <c r="H998" s="375" t="s">
        <v>3338</v>
      </c>
      <c r="I998" s="375" t="s">
        <v>3330</v>
      </c>
      <c r="J998" s="375" t="s">
        <v>4362</v>
      </c>
      <c r="K998" s="375" t="s">
        <v>4363</v>
      </c>
      <c r="L998" s="375" t="s">
        <v>3332</v>
      </c>
      <c r="M998" s="376">
        <v>14000</v>
      </c>
      <c r="N998" s="376">
        <v>14000</v>
      </c>
      <c r="O998" s="376">
        <v>0</v>
      </c>
      <c r="P998" s="376"/>
      <c r="Q998" s="376">
        <v>0</v>
      </c>
      <c r="R998" s="376">
        <v>0</v>
      </c>
      <c r="S998" s="376">
        <v>0</v>
      </c>
      <c r="T998" s="376">
        <v>2240</v>
      </c>
      <c r="U998" s="376">
        <v>0</v>
      </c>
      <c r="V998" s="376">
        <v>0</v>
      </c>
      <c r="W998" s="376">
        <v>0</v>
      </c>
      <c r="X998" s="376">
        <v>0</v>
      </c>
      <c r="Y998" s="376">
        <v>16240</v>
      </c>
      <c r="Z998" s="376">
        <v>16240</v>
      </c>
      <c r="AA998" s="377">
        <v>1</v>
      </c>
      <c r="AB998" s="376">
        <v>14000</v>
      </c>
      <c r="AC998" s="376">
        <v>0</v>
      </c>
      <c r="AD998" s="376"/>
      <c r="AE998" s="376">
        <v>0</v>
      </c>
      <c r="AF998" s="376">
        <v>0</v>
      </c>
      <c r="AG998" s="376">
        <v>0</v>
      </c>
      <c r="AH998" s="376">
        <v>2240</v>
      </c>
      <c r="AI998" s="376">
        <v>0</v>
      </c>
      <c r="AJ998" s="376">
        <v>0</v>
      </c>
      <c r="AK998" s="376">
        <v>0</v>
      </c>
      <c r="AL998" s="381" t="s">
        <v>2802</v>
      </c>
    </row>
    <row r="999" spans="2:38">
      <c r="B999" s="374" t="s">
        <v>4356</v>
      </c>
      <c r="C999" s="375" t="s">
        <v>4357</v>
      </c>
      <c r="D999" s="375" t="s">
        <v>2836</v>
      </c>
      <c r="E999" s="375" t="s">
        <v>2478</v>
      </c>
      <c r="F999" s="375" t="s">
        <v>2483</v>
      </c>
      <c r="G999" s="375" t="s">
        <v>391</v>
      </c>
      <c r="H999" s="375" t="s">
        <v>4361</v>
      </c>
      <c r="I999" s="375" t="s">
        <v>3330</v>
      </c>
      <c r="J999" s="375" t="s">
        <v>4362</v>
      </c>
      <c r="K999" s="375" t="s">
        <v>4363</v>
      </c>
      <c r="L999" s="375" t="s">
        <v>3332</v>
      </c>
      <c r="M999" s="376">
        <v>122785.985</v>
      </c>
      <c r="N999" s="376">
        <v>0</v>
      </c>
      <c r="O999" s="376">
        <v>0</v>
      </c>
      <c r="P999" s="376">
        <v>122785.985</v>
      </c>
      <c r="Q999" s="376">
        <v>0</v>
      </c>
      <c r="R999" s="376">
        <v>0</v>
      </c>
      <c r="S999" s="376">
        <v>0</v>
      </c>
      <c r="T999" s="376">
        <v>0</v>
      </c>
      <c r="U999" s="376">
        <v>0</v>
      </c>
      <c r="V999" s="376">
        <v>0</v>
      </c>
      <c r="W999" s="376">
        <v>0</v>
      </c>
      <c r="X999" s="376">
        <v>0</v>
      </c>
      <c r="Y999" s="376">
        <v>122785.985</v>
      </c>
      <c r="Z999" s="376">
        <v>120893.29</v>
      </c>
      <c r="AA999" s="377">
        <v>1</v>
      </c>
      <c r="AB999" s="376">
        <v>0</v>
      </c>
      <c r="AC999" s="376">
        <v>0</v>
      </c>
      <c r="AD999" s="376">
        <v>124831</v>
      </c>
      <c r="AE999" s="376">
        <v>0</v>
      </c>
      <c r="AF999" s="376">
        <v>0</v>
      </c>
      <c r="AG999" s="376">
        <v>0</v>
      </c>
      <c r="AH999" s="376"/>
      <c r="AI999" s="376">
        <v>0</v>
      </c>
      <c r="AJ999" s="376">
        <v>0</v>
      </c>
      <c r="AK999" s="376">
        <v>0</v>
      </c>
      <c r="AL999" s="381" t="s">
        <v>2484</v>
      </c>
    </row>
    <row r="1000" spans="2:38">
      <c r="B1000" s="374" t="s">
        <v>4356</v>
      </c>
      <c r="C1000" s="375" t="s">
        <v>4366</v>
      </c>
      <c r="D1000" s="375" t="s">
        <v>2836</v>
      </c>
      <c r="E1000" s="375" t="s">
        <v>2803</v>
      </c>
      <c r="F1000" s="375" t="s">
        <v>2806</v>
      </c>
      <c r="G1000" s="375" t="s">
        <v>1833</v>
      </c>
      <c r="H1000" s="375" t="s">
        <v>3338</v>
      </c>
      <c r="I1000" s="375" t="s">
        <v>3330</v>
      </c>
      <c r="J1000" s="375" t="s">
        <v>4362</v>
      </c>
      <c r="K1000" s="375" t="s">
        <v>4363</v>
      </c>
      <c r="L1000" s="375" t="s">
        <v>3332</v>
      </c>
      <c r="M1000" s="376">
        <v>5000</v>
      </c>
      <c r="N1000" s="376">
        <v>5000</v>
      </c>
      <c r="O1000" s="376">
        <v>0</v>
      </c>
      <c r="P1000" s="376"/>
      <c r="Q1000" s="376">
        <v>0</v>
      </c>
      <c r="R1000" s="376">
        <v>0</v>
      </c>
      <c r="S1000" s="376">
        <v>0</v>
      </c>
      <c r="T1000" s="376">
        <v>800</v>
      </c>
      <c r="U1000" s="376">
        <v>0</v>
      </c>
      <c r="V1000" s="376">
        <v>0</v>
      </c>
      <c r="W1000" s="376">
        <v>0</v>
      </c>
      <c r="X1000" s="376">
        <v>0</v>
      </c>
      <c r="Y1000" s="376">
        <v>5800</v>
      </c>
      <c r="Z1000" s="376">
        <v>5800</v>
      </c>
      <c r="AA1000" s="377">
        <v>1</v>
      </c>
      <c r="AB1000" s="376">
        <v>5000</v>
      </c>
      <c r="AC1000" s="376">
        <v>0</v>
      </c>
      <c r="AD1000" s="376"/>
      <c r="AE1000" s="376">
        <v>0</v>
      </c>
      <c r="AF1000" s="376">
        <v>0</v>
      </c>
      <c r="AG1000" s="376">
        <v>0</v>
      </c>
      <c r="AH1000" s="376">
        <v>800</v>
      </c>
      <c r="AI1000" s="376">
        <v>0</v>
      </c>
      <c r="AJ1000" s="376">
        <v>0</v>
      </c>
      <c r="AK1000" s="376">
        <v>0</v>
      </c>
      <c r="AL1000" s="381" t="s">
        <v>2807</v>
      </c>
    </row>
    <row r="1001" spans="2:38">
      <c r="B1001" s="374" t="s">
        <v>4356</v>
      </c>
      <c r="C1001" s="375" t="s">
        <v>4366</v>
      </c>
      <c r="D1001" s="375" t="s">
        <v>2836</v>
      </c>
      <c r="E1001" s="375" t="s">
        <v>2803</v>
      </c>
      <c r="F1001" s="375" t="s">
        <v>2808</v>
      </c>
      <c r="G1001" s="375" t="s">
        <v>1833</v>
      </c>
      <c r="H1001" s="375" t="s">
        <v>3338</v>
      </c>
      <c r="I1001" s="375" t="s">
        <v>3330</v>
      </c>
      <c r="J1001" s="375" t="s">
        <v>4362</v>
      </c>
      <c r="K1001" s="375" t="s">
        <v>4363</v>
      </c>
      <c r="L1001" s="375" t="s">
        <v>3332</v>
      </c>
      <c r="M1001" s="376">
        <v>27000</v>
      </c>
      <c r="N1001" s="376">
        <v>27000</v>
      </c>
      <c r="O1001" s="376">
        <v>0</v>
      </c>
      <c r="P1001" s="376"/>
      <c r="Q1001" s="376">
        <v>0</v>
      </c>
      <c r="R1001" s="376">
        <v>0</v>
      </c>
      <c r="S1001" s="376">
        <v>0</v>
      </c>
      <c r="T1001" s="376">
        <v>4320</v>
      </c>
      <c r="U1001" s="376">
        <v>0</v>
      </c>
      <c r="V1001" s="376">
        <v>0</v>
      </c>
      <c r="W1001" s="376">
        <v>0</v>
      </c>
      <c r="X1001" s="376">
        <v>0</v>
      </c>
      <c r="Y1001" s="376">
        <v>31320</v>
      </c>
      <c r="Z1001" s="376">
        <v>31320</v>
      </c>
      <c r="AA1001" s="377">
        <v>1</v>
      </c>
      <c r="AB1001" s="376">
        <v>27000</v>
      </c>
      <c r="AC1001" s="376">
        <v>0</v>
      </c>
      <c r="AD1001" s="376"/>
      <c r="AE1001" s="376">
        <v>0</v>
      </c>
      <c r="AF1001" s="376">
        <v>0</v>
      </c>
      <c r="AG1001" s="376">
        <v>0</v>
      </c>
      <c r="AH1001" s="376">
        <v>4320</v>
      </c>
      <c r="AI1001" s="376">
        <v>0</v>
      </c>
      <c r="AJ1001" s="376">
        <v>0</v>
      </c>
      <c r="AK1001" s="376">
        <v>0</v>
      </c>
      <c r="AL1001" s="381" t="s">
        <v>2809</v>
      </c>
    </row>
    <row r="1002" spans="2:38">
      <c r="B1002" s="374" t="s">
        <v>4356</v>
      </c>
      <c r="C1002" s="375" t="s">
        <v>4366</v>
      </c>
      <c r="D1002" s="375" t="s">
        <v>2836</v>
      </c>
      <c r="E1002" s="375" t="s">
        <v>2803</v>
      </c>
      <c r="F1002" s="375" t="s">
        <v>2804</v>
      </c>
      <c r="G1002" s="375" t="s">
        <v>1833</v>
      </c>
      <c r="H1002" s="375" t="s">
        <v>3338</v>
      </c>
      <c r="I1002" s="375" t="s">
        <v>3330</v>
      </c>
      <c r="J1002" s="375" t="s">
        <v>4362</v>
      </c>
      <c r="K1002" s="375" t="s">
        <v>4363</v>
      </c>
      <c r="L1002" s="375" t="s">
        <v>3332</v>
      </c>
      <c r="M1002" s="376">
        <v>16500</v>
      </c>
      <c r="N1002" s="376">
        <v>16500</v>
      </c>
      <c r="O1002" s="376">
        <v>0</v>
      </c>
      <c r="P1002" s="376"/>
      <c r="Q1002" s="376">
        <v>0</v>
      </c>
      <c r="R1002" s="376">
        <v>0</v>
      </c>
      <c r="S1002" s="376">
        <v>0</v>
      </c>
      <c r="T1002" s="376">
        <v>2640</v>
      </c>
      <c r="U1002" s="376">
        <v>0</v>
      </c>
      <c r="V1002" s="376">
        <v>0</v>
      </c>
      <c r="W1002" s="376">
        <v>0</v>
      </c>
      <c r="X1002" s="376">
        <v>0</v>
      </c>
      <c r="Y1002" s="376">
        <v>19140</v>
      </c>
      <c r="Z1002" s="376">
        <v>19140</v>
      </c>
      <c r="AA1002" s="377">
        <v>1</v>
      </c>
      <c r="AB1002" s="376">
        <v>16500</v>
      </c>
      <c r="AC1002" s="376">
        <v>0</v>
      </c>
      <c r="AD1002" s="376"/>
      <c r="AE1002" s="376">
        <v>0</v>
      </c>
      <c r="AF1002" s="376">
        <v>0</v>
      </c>
      <c r="AG1002" s="376">
        <v>0</v>
      </c>
      <c r="AH1002" s="376">
        <v>2640</v>
      </c>
      <c r="AI1002" s="376">
        <v>0</v>
      </c>
      <c r="AJ1002" s="376">
        <v>0</v>
      </c>
      <c r="AK1002" s="376">
        <v>0</v>
      </c>
      <c r="AL1002" s="381" t="s">
        <v>2805</v>
      </c>
    </row>
    <row r="1003" spans="2:38">
      <c r="B1003" s="374" t="s">
        <v>4356</v>
      </c>
      <c r="C1003" s="375" t="s">
        <v>4366</v>
      </c>
      <c r="D1003" s="375" t="s">
        <v>2836</v>
      </c>
      <c r="E1003" s="375" t="s">
        <v>2803</v>
      </c>
      <c r="F1003" s="375" t="s">
        <v>2810</v>
      </c>
      <c r="G1003" s="375" t="s">
        <v>1833</v>
      </c>
      <c r="H1003" s="375" t="s">
        <v>3338</v>
      </c>
      <c r="I1003" s="375" t="s">
        <v>3330</v>
      </c>
      <c r="J1003" s="375" t="s">
        <v>4362</v>
      </c>
      <c r="K1003" s="375" t="s">
        <v>4363</v>
      </c>
      <c r="L1003" s="375" t="s">
        <v>3332</v>
      </c>
      <c r="M1003" s="376">
        <v>6000</v>
      </c>
      <c r="N1003" s="376">
        <v>6000</v>
      </c>
      <c r="O1003" s="376">
        <v>0</v>
      </c>
      <c r="P1003" s="376"/>
      <c r="Q1003" s="376">
        <v>0</v>
      </c>
      <c r="R1003" s="376">
        <v>0</v>
      </c>
      <c r="S1003" s="376">
        <v>0</v>
      </c>
      <c r="T1003" s="376">
        <v>960</v>
      </c>
      <c r="U1003" s="376">
        <v>0</v>
      </c>
      <c r="V1003" s="376">
        <v>0</v>
      </c>
      <c r="W1003" s="376">
        <v>0</v>
      </c>
      <c r="X1003" s="376">
        <v>0</v>
      </c>
      <c r="Y1003" s="376">
        <v>6960</v>
      </c>
      <c r="Z1003" s="376">
        <v>6960</v>
      </c>
      <c r="AA1003" s="377">
        <v>1</v>
      </c>
      <c r="AB1003" s="376">
        <v>6000</v>
      </c>
      <c r="AC1003" s="376">
        <v>0</v>
      </c>
      <c r="AD1003" s="376"/>
      <c r="AE1003" s="376">
        <v>0</v>
      </c>
      <c r="AF1003" s="376">
        <v>0</v>
      </c>
      <c r="AG1003" s="376">
        <v>0</v>
      </c>
      <c r="AH1003" s="376">
        <v>960</v>
      </c>
      <c r="AI1003" s="376">
        <v>0</v>
      </c>
      <c r="AJ1003" s="376">
        <v>0</v>
      </c>
      <c r="AK1003" s="376">
        <v>0</v>
      </c>
      <c r="AL1003" s="381" t="s">
        <v>2811</v>
      </c>
    </row>
    <row r="1004" spans="2:38">
      <c r="B1004" s="374" t="s">
        <v>4356</v>
      </c>
      <c r="C1004" s="375" t="s">
        <v>4366</v>
      </c>
      <c r="D1004" s="375" t="s">
        <v>2836</v>
      </c>
      <c r="E1004" s="375" t="s">
        <v>2673</v>
      </c>
      <c r="F1004" s="375" t="s">
        <v>2671</v>
      </c>
      <c r="G1004" s="375" t="s">
        <v>391</v>
      </c>
      <c r="H1004" s="375" t="s">
        <v>4361</v>
      </c>
      <c r="I1004" s="375" t="s">
        <v>3330</v>
      </c>
      <c r="J1004" s="375" t="s">
        <v>4362</v>
      </c>
      <c r="K1004" s="375" t="s">
        <v>4363</v>
      </c>
      <c r="L1004" s="375" t="s">
        <v>3332</v>
      </c>
      <c r="M1004" s="376">
        <v>31578.615000000002</v>
      </c>
      <c r="N1004" s="376">
        <v>31578.615000000002</v>
      </c>
      <c r="O1004" s="376">
        <v>0</v>
      </c>
      <c r="P1004" s="376"/>
      <c r="Q1004" s="376">
        <v>0</v>
      </c>
      <c r="R1004" s="376">
        <v>0</v>
      </c>
      <c r="S1004" s="376">
        <v>0</v>
      </c>
      <c r="T1004" s="376">
        <v>5052.5784000000003</v>
      </c>
      <c r="U1004" s="376">
        <v>0</v>
      </c>
      <c r="V1004" s="376">
        <v>0</v>
      </c>
      <c r="W1004" s="376">
        <v>0</v>
      </c>
      <c r="X1004" s="376">
        <v>0</v>
      </c>
      <c r="Y1004" s="376">
        <v>36631.193399999996</v>
      </c>
      <c r="Z1004" s="376">
        <v>36532.123599999999</v>
      </c>
      <c r="AA1004" s="377">
        <v>1</v>
      </c>
      <c r="AB1004" s="376">
        <v>31493.21</v>
      </c>
      <c r="AC1004" s="376">
        <v>0</v>
      </c>
      <c r="AD1004" s="376"/>
      <c r="AE1004" s="376">
        <v>0</v>
      </c>
      <c r="AF1004" s="376">
        <v>0</v>
      </c>
      <c r="AG1004" s="376">
        <v>0</v>
      </c>
      <c r="AH1004" s="376">
        <v>5038.9135999999999</v>
      </c>
      <c r="AI1004" s="376">
        <v>0</v>
      </c>
      <c r="AJ1004" s="376">
        <v>0</v>
      </c>
      <c r="AK1004" s="376">
        <v>0</v>
      </c>
      <c r="AL1004" s="381" t="s">
        <v>2672</v>
      </c>
    </row>
    <row r="1005" spans="2:38">
      <c r="B1005" s="367" t="s">
        <v>5573</v>
      </c>
      <c r="C1005" s="368"/>
      <c r="D1005" s="368"/>
      <c r="E1005" s="368"/>
      <c r="F1005" s="368"/>
      <c r="G1005" s="368"/>
      <c r="H1005" s="368"/>
      <c r="I1005" s="368"/>
      <c r="J1005" s="368"/>
      <c r="K1005" s="368"/>
      <c r="L1005" s="368"/>
      <c r="M1005" s="368">
        <v>21254687.170605998</v>
      </c>
      <c r="N1005" s="368">
        <v>1375967.6001810001</v>
      </c>
      <c r="O1005" s="368">
        <v>0</v>
      </c>
      <c r="P1005" s="368">
        <v>12354454.750425</v>
      </c>
      <c r="Q1005" s="368">
        <v>0</v>
      </c>
      <c r="R1005" s="368">
        <v>0</v>
      </c>
      <c r="S1005" s="368">
        <v>7524264.8200000003</v>
      </c>
      <c r="T1005" s="368">
        <v>220154.61553400001</v>
      </c>
      <c r="U1005" s="368">
        <v>0</v>
      </c>
      <c r="V1005" s="368">
        <v>0</v>
      </c>
      <c r="W1005" s="368">
        <v>0</v>
      </c>
      <c r="X1005" s="368">
        <v>0</v>
      </c>
      <c r="Y1005" s="368">
        <v>21474841.786139999</v>
      </c>
      <c r="Z1005" s="368">
        <v>21209093.446221001</v>
      </c>
      <c r="AA1005" s="369">
        <v>0.98936170212765961</v>
      </c>
      <c r="AB1005" s="370">
        <v>1355031.902945</v>
      </c>
      <c r="AC1005" s="370">
        <v>0</v>
      </c>
      <c r="AD1005" s="370">
        <v>12223357.198683999</v>
      </c>
      <c r="AE1005" s="370">
        <v>0</v>
      </c>
      <c r="AF1005" s="368">
        <v>0</v>
      </c>
      <c r="AG1005" s="368">
        <v>0</v>
      </c>
      <c r="AH1005" s="390">
        <v>216805.003153</v>
      </c>
      <c r="AI1005" s="368">
        <v>0</v>
      </c>
      <c r="AJ1005" s="368">
        <v>0</v>
      </c>
      <c r="AK1005" s="368">
        <v>0</v>
      </c>
      <c r="AL1005" s="371"/>
    </row>
    <row r="1006" spans="2:38">
      <c r="AB1006" s="288">
        <f>AB1005+AD1005</f>
        <v>13578389.101629</v>
      </c>
    </row>
    <row r="1007" spans="2:38">
      <c r="AB1007" s="288">
        <f>AB1005+AD1005+AE1005</f>
        <v>13578389.101629</v>
      </c>
    </row>
  </sheetData>
  <mergeCells count="3">
    <mergeCell ref="B2:AK2"/>
    <mergeCell ref="B204:AL204"/>
    <mergeCell ref="B815:AL8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7209D-CA1D-4874-A10E-0EEACAA07D19}">
  <sheetPr filterMode="1"/>
  <dimension ref="B1:AO1003"/>
  <sheetViews>
    <sheetView topLeftCell="AF703" zoomScale="85" zoomScaleNormal="85" workbookViewId="0">
      <selection activeCell="AL733" sqref="AL733"/>
    </sheetView>
  </sheetViews>
  <sheetFormatPr baseColWidth="10" defaultColWidth="12.1640625" defaultRowHeight="14.25" customHeight="1"/>
  <cols>
    <col min="1" max="1" width="12.1640625" style="143"/>
    <col min="2" max="2" width="14.6640625" style="143" bestFit="1" customWidth="1"/>
    <col min="3" max="3" width="50.1640625" style="143" bestFit="1" customWidth="1"/>
    <col min="4" max="4" width="15.83203125" style="143" bestFit="1" customWidth="1"/>
    <col min="5" max="5" width="20.33203125" style="143" bestFit="1" customWidth="1"/>
    <col min="6" max="6" width="33.6640625" style="143" bestFit="1" customWidth="1"/>
    <col min="7" max="7" width="68" style="143" bestFit="1" customWidth="1"/>
    <col min="8" max="8" width="14.5" style="143" bestFit="1" customWidth="1"/>
    <col min="9" max="9" width="52.6640625" style="143" bestFit="1" customWidth="1"/>
    <col min="10" max="10" width="27" style="143" bestFit="1" customWidth="1"/>
    <col min="11" max="11" width="29.5" style="143" bestFit="1" customWidth="1"/>
    <col min="12" max="12" width="18.5" style="143" bestFit="1" customWidth="1"/>
    <col min="13" max="13" width="37.5" style="143" bestFit="1" customWidth="1"/>
    <col min="14" max="14" width="40.5" style="143" bestFit="1" customWidth="1"/>
    <col min="15" max="15" width="39.5" style="143" bestFit="1" customWidth="1"/>
    <col min="16" max="16" width="29.5" style="143" bestFit="1" customWidth="1"/>
    <col min="17" max="17" width="29.83203125" style="143" bestFit="1" customWidth="1"/>
    <col min="18" max="18" width="42.1640625" style="143" bestFit="1" customWidth="1"/>
    <col min="19" max="19" width="29.1640625" style="143" bestFit="1" customWidth="1"/>
    <col min="20" max="20" width="17.83203125" style="143" bestFit="1" customWidth="1"/>
    <col min="21" max="21" width="16.6640625" style="143" bestFit="1" customWidth="1"/>
    <col min="22" max="22" width="13.1640625" style="143" bestFit="1" customWidth="1"/>
    <col min="23" max="23" width="12.33203125" style="143" bestFit="1" customWidth="1"/>
    <col min="24" max="24" width="22.5" style="143" bestFit="1" customWidth="1"/>
    <col min="25" max="25" width="41.1640625" style="143" bestFit="1" customWidth="1"/>
    <col min="26" max="26" width="18" style="143" bestFit="1" customWidth="1"/>
    <col min="27" max="27" width="10.83203125" style="143" bestFit="1" customWidth="1"/>
    <col min="28" max="28" width="24.1640625" style="201" bestFit="1" customWidth="1"/>
    <col min="29" max="29" width="23" style="201" bestFit="1" customWidth="1"/>
    <col min="30" max="30" width="18" style="201" bestFit="1" customWidth="1"/>
    <col min="31" max="31" width="21.5" style="201" bestFit="1" customWidth="1"/>
    <col min="32" max="32" width="35.83203125" style="201" bestFit="1" customWidth="1"/>
    <col min="33" max="33" width="36.1640625" style="201" bestFit="1" customWidth="1"/>
    <col min="34" max="34" width="24.5" style="201" bestFit="1" customWidth="1"/>
    <col min="35" max="35" width="25.6640625" style="201" bestFit="1" customWidth="1"/>
    <col min="36" max="37" width="36.6640625" style="201" bestFit="1" customWidth="1"/>
    <col min="38" max="38" width="39.1640625" style="143" bestFit="1" customWidth="1"/>
    <col min="39" max="39" width="12.1640625" style="143"/>
    <col min="40" max="40" width="30.33203125" style="143" customWidth="1"/>
    <col min="41" max="16384" width="12.1640625" style="143"/>
  </cols>
  <sheetData>
    <row r="1" spans="2:40" ht="14.25" customHeight="1" thickBot="1"/>
    <row r="2" spans="2:40" ht="14.25" customHeight="1" thickBot="1">
      <c r="B2" s="436" t="s">
        <v>5</v>
      </c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437"/>
      <c r="AA2" s="437"/>
      <c r="AB2" s="450"/>
      <c r="AC2" s="450"/>
      <c r="AD2" s="450"/>
      <c r="AE2" s="450"/>
      <c r="AF2" s="450"/>
      <c r="AG2" s="450"/>
      <c r="AH2" s="450"/>
      <c r="AI2" s="450"/>
      <c r="AJ2" s="450"/>
      <c r="AK2" s="450"/>
      <c r="AN2" s="201">
        <f>(2/3)</f>
        <v>0.66666666666666663</v>
      </c>
    </row>
    <row r="3" spans="2:40" ht="14.25" customHeight="1" thickBot="1">
      <c r="B3" s="142" t="s">
        <v>4323</v>
      </c>
      <c r="C3" s="142" t="s">
        <v>4324</v>
      </c>
      <c r="D3" s="142" t="s">
        <v>5759</v>
      </c>
      <c r="E3" s="142" t="s">
        <v>4326</v>
      </c>
      <c r="F3" s="142" t="s">
        <v>3285</v>
      </c>
      <c r="G3" s="142" t="s">
        <v>5760</v>
      </c>
      <c r="H3" s="142" t="s">
        <v>4328</v>
      </c>
      <c r="I3" s="142" t="s">
        <v>4329</v>
      </c>
      <c r="J3" s="142" t="s">
        <v>4330</v>
      </c>
      <c r="K3" s="142" t="s">
        <v>4331</v>
      </c>
      <c r="L3" s="142" t="s">
        <v>4332</v>
      </c>
      <c r="M3" s="142" t="s">
        <v>4333</v>
      </c>
      <c r="N3" s="142" t="s">
        <v>4334</v>
      </c>
      <c r="O3" s="142" t="s">
        <v>4335</v>
      </c>
      <c r="P3" s="142" t="s">
        <v>4336</v>
      </c>
      <c r="Q3" s="142" t="s">
        <v>4337</v>
      </c>
      <c r="R3" s="142" t="s">
        <v>4338</v>
      </c>
      <c r="S3" s="142" t="s">
        <v>4339</v>
      </c>
      <c r="T3" s="142" t="s">
        <v>4340</v>
      </c>
      <c r="U3" s="142" t="s">
        <v>4341</v>
      </c>
      <c r="V3" s="142" t="s">
        <v>3316</v>
      </c>
      <c r="W3" s="142" t="s">
        <v>3315</v>
      </c>
      <c r="X3" s="142" t="s">
        <v>4342</v>
      </c>
      <c r="Y3" s="142" t="s">
        <v>4343</v>
      </c>
      <c r="Z3" s="142" t="s">
        <v>5761</v>
      </c>
      <c r="AA3" s="142" t="s">
        <v>5762</v>
      </c>
      <c r="AB3" s="202" t="s">
        <v>5763</v>
      </c>
      <c r="AC3" s="202" t="s">
        <v>5764</v>
      </c>
      <c r="AD3" s="202" t="s">
        <v>5765</v>
      </c>
      <c r="AE3" s="202" t="s">
        <v>5766</v>
      </c>
      <c r="AF3" s="202" t="s">
        <v>5767</v>
      </c>
      <c r="AG3" s="202" t="s">
        <v>5768</v>
      </c>
      <c r="AH3" s="202" t="s">
        <v>5769</v>
      </c>
      <c r="AI3" s="202" t="s">
        <v>5770</v>
      </c>
      <c r="AJ3" s="202" t="s">
        <v>5771</v>
      </c>
      <c r="AK3" s="202" t="s">
        <v>5772</v>
      </c>
      <c r="AL3" s="202" t="s">
        <v>4608</v>
      </c>
      <c r="AM3" s="202" t="s">
        <v>155</v>
      </c>
      <c r="AN3" s="202" t="s">
        <v>5773</v>
      </c>
    </row>
    <row r="4" spans="2:40" ht="14.25" customHeight="1">
      <c r="B4" s="144" t="s">
        <v>4356</v>
      </c>
      <c r="C4" s="145" t="s">
        <v>5774</v>
      </c>
      <c r="D4" s="145" t="s">
        <v>4398</v>
      </c>
      <c r="E4" s="145" t="s">
        <v>4425</v>
      </c>
      <c r="F4" s="145" t="s">
        <v>1621</v>
      </c>
      <c r="G4" s="145" t="s">
        <v>1237</v>
      </c>
      <c r="H4" s="145" t="s">
        <v>5775</v>
      </c>
      <c r="I4" s="145" t="s">
        <v>4370</v>
      </c>
      <c r="J4" s="145" t="s">
        <v>4362</v>
      </c>
      <c r="K4" s="145" t="s">
        <v>4363</v>
      </c>
      <c r="L4" s="145" t="s">
        <v>3332</v>
      </c>
      <c r="M4" s="146">
        <v>15000</v>
      </c>
      <c r="N4" s="146">
        <v>15000</v>
      </c>
      <c r="O4" s="146">
        <v>0</v>
      </c>
      <c r="P4" s="145"/>
      <c r="Q4" s="146">
        <v>0</v>
      </c>
      <c r="R4" s="146">
        <v>0</v>
      </c>
      <c r="S4" s="146">
        <v>0</v>
      </c>
      <c r="T4" s="146">
        <v>2400</v>
      </c>
      <c r="U4" s="146">
        <v>0</v>
      </c>
      <c r="V4" s="146">
        <v>600</v>
      </c>
      <c r="W4" s="146">
        <v>0</v>
      </c>
      <c r="X4" s="146">
        <v>0</v>
      </c>
      <c r="Y4" s="146">
        <v>16800</v>
      </c>
      <c r="Z4" s="146">
        <v>16800</v>
      </c>
      <c r="AA4" s="147">
        <v>1</v>
      </c>
      <c r="AB4" s="203">
        <v>15000</v>
      </c>
      <c r="AC4" s="203">
        <v>0</v>
      </c>
      <c r="AD4" s="203"/>
      <c r="AE4" s="203">
        <v>0</v>
      </c>
      <c r="AF4" s="203">
        <v>0</v>
      </c>
      <c r="AG4" s="203">
        <v>0</v>
      </c>
      <c r="AH4" s="203">
        <v>2400</v>
      </c>
      <c r="AI4" s="203">
        <v>0</v>
      </c>
      <c r="AJ4" s="203">
        <v>600</v>
      </c>
      <c r="AK4" s="204">
        <v>0</v>
      </c>
      <c r="AL4" s="208">
        <f>AB4*4%</f>
        <v>600</v>
      </c>
      <c r="AM4" s="201">
        <f>AJ4-AL4</f>
        <v>0</v>
      </c>
      <c r="AN4" s="143" t="s">
        <v>5776</v>
      </c>
    </row>
    <row r="5" spans="2:40" ht="14.25" customHeight="1">
      <c r="B5" s="144" t="s">
        <v>4356</v>
      </c>
      <c r="C5" s="145" t="s">
        <v>5777</v>
      </c>
      <c r="D5" s="145" t="s">
        <v>4398</v>
      </c>
      <c r="E5" s="145" t="s">
        <v>5778</v>
      </c>
      <c r="F5" s="145" t="s">
        <v>5779</v>
      </c>
      <c r="G5" s="145" t="s">
        <v>5780</v>
      </c>
      <c r="H5" s="145" t="s">
        <v>5781</v>
      </c>
      <c r="I5" s="145" t="s">
        <v>5782</v>
      </c>
      <c r="J5" s="145" t="s">
        <v>4362</v>
      </c>
      <c r="K5" s="145" t="s">
        <v>4363</v>
      </c>
      <c r="L5" s="145" t="s">
        <v>3332</v>
      </c>
      <c r="M5" s="146">
        <v>5251.04</v>
      </c>
      <c r="N5" s="146">
        <v>0</v>
      </c>
      <c r="O5" s="146">
        <v>0</v>
      </c>
      <c r="P5" s="146">
        <v>5251.04</v>
      </c>
      <c r="Q5" s="146">
        <v>0</v>
      </c>
      <c r="R5" s="146">
        <v>0</v>
      </c>
      <c r="S5" s="146">
        <v>0</v>
      </c>
      <c r="T5" s="146">
        <v>0</v>
      </c>
      <c r="U5" s="146">
        <v>0</v>
      </c>
      <c r="V5" s="146">
        <v>0</v>
      </c>
      <c r="W5" s="146">
        <v>0</v>
      </c>
      <c r="X5" s="146">
        <v>0</v>
      </c>
      <c r="Y5" s="146">
        <v>5251.04</v>
      </c>
      <c r="Z5" s="146">
        <v>5251.04</v>
      </c>
      <c r="AA5" s="147">
        <v>1</v>
      </c>
      <c r="AB5" s="203">
        <v>0</v>
      </c>
      <c r="AC5" s="203">
        <v>0</v>
      </c>
      <c r="AD5" s="203">
        <v>5251.04</v>
      </c>
      <c r="AE5" s="203">
        <v>0</v>
      </c>
      <c r="AF5" s="203">
        <v>0</v>
      </c>
      <c r="AG5" s="203">
        <v>0</v>
      </c>
      <c r="AH5" s="203">
        <v>0</v>
      </c>
      <c r="AI5" s="203">
        <v>0</v>
      </c>
      <c r="AJ5" s="203">
        <v>0</v>
      </c>
      <c r="AK5" s="204">
        <v>0</v>
      </c>
    </row>
    <row r="6" spans="2:40" ht="14.25" customHeight="1">
      <c r="B6" s="144" t="s">
        <v>4396</v>
      </c>
      <c r="C6" s="145" t="s">
        <v>4397</v>
      </c>
      <c r="D6" s="145" t="s">
        <v>4398</v>
      </c>
      <c r="E6" s="145" t="s">
        <v>4399</v>
      </c>
      <c r="F6" s="145" t="s">
        <v>5783</v>
      </c>
      <c r="G6" s="145" t="s">
        <v>4401</v>
      </c>
      <c r="H6" s="145" t="s">
        <v>4401</v>
      </c>
      <c r="I6" s="145"/>
      <c r="J6" s="145"/>
      <c r="K6" s="145"/>
      <c r="L6" s="145"/>
      <c r="M6" s="146">
        <v>1683682.2</v>
      </c>
      <c r="N6" s="146">
        <v>0</v>
      </c>
      <c r="O6" s="146">
        <v>0</v>
      </c>
      <c r="P6" s="146">
        <v>0</v>
      </c>
      <c r="Q6" s="146">
        <v>0</v>
      </c>
      <c r="R6" s="146">
        <v>0</v>
      </c>
      <c r="S6" s="146">
        <v>1683682.2</v>
      </c>
      <c r="T6" s="146">
        <v>0</v>
      </c>
      <c r="U6" s="146">
        <v>0</v>
      </c>
      <c r="V6" s="146">
        <v>0</v>
      </c>
      <c r="W6" s="146">
        <v>0</v>
      </c>
      <c r="X6" s="146">
        <v>0</v>
      </c>
      <c r="Y6" s="146">
        <v>1683682.2</v>
      </c>
      <c r="Z6" s="146">
        <v>1621620</v>
      </c>
      <c r="AA6" s="147">
        <v>1</v>
      </c>
      <c r="AB6" s="203">
        <v>0</v>
      </c>
      <c r="AC6" s="203">
        <v>0</v>
      </c>
      <c r="AD6" s="203">
        <v>0</v>
      </c>
      <c r="AE6" s="203">
        <v>0</v>
      </c>
      <c r="AF6" s="203">
        <v>0</v>
      </c>
      <c r="AG6" s="203">
        <v>0</v>
      </c>
      <c r="AH6" s="203">
        <v>0</v>
      </c>
      <c r="AI6" s="203">
        <v>0</v>
      </c>
      <c r="AJ6" s="203">
        <v>0</v>
      </c>
      <c r="AK6" s="204">
        <v>0</v>
      </c>
    </row>
    <row r="7" spans="2:40" ht="14.25" customHeight="1">
      <c r="B7" s="144" t="s">
        <v>4356</v>
      </c>
      <c r="C7" s="145" t="s">
        <v>5774</v>
      </c>
      <c r="D7" s="145" t="s">
        <v>4398</v>
      </c>
      <c r="E7" s="145" t="s">
        <v>5784</v>
      </c>
      <c r="F7" s="145" t="s">
        <v>5785</v>
      </c>
      <c r="G7" s="145" t="s">
        <v>1036</v>
      </c>
      <c r="H7" s="145" t="s">
        <v>5786</v>
      </c>
      <c r="I7" s="145" t="s">
        <v>4370</v>
      </c>
      <c r="J7" s="145" t="s">
        <v>4362</v>
      </c>
      <c r="K7" s="145" t="s">
        <v>4363</v>
      </c>
      <c r="L7" s="145" t="s">
        <v>3332</v>
      </c>
      <c r="M7" s="146">
        <v>3000</v>
      </c>
      <c r="N7" s="146">
        <v>3000</v>
      </c>
      <c r="O7" s="146">
        <v>0</v>
      </c>
      <c r="P7" s="146"/>
      <c r="Q7" s="146">
        <v>0</v>
      </c>
      <c r="R7" s="146">
        <v>0</v>
      </c>
      <c r="S7" s="146">
        <v>0</v>
      </c>
      <c r="T7" s="146">
        <v>480</v>
      </c>
      <c r="U7" s="146">
        <v>0</v>
      </c>
      <c r="V7" s="146">
        <v>120</v>
      </c>
      <c r="W7" s="146">
        <v>0</v>
      </c>
      <c r="X7" s="146">
        <v>0</v>
      </c>
      <c r="Y7" s="146">
        <v>3360</v>
      </c>
      <c r="Z7" s="146">
        <v>3360</v>
      </c>
      <c r="AA7" s="147">
        <v>1</v>
      </c>
      <c r="AB7" s="203">
        <v>3000</v>
      </c>
      <c r="AC7" s="203">
        <v>0</v>
      </c>
      <c r="AD7" s="203"/>
      <c r="AE7" s="203">
        <v>0</v>
      </c>
      <c r="AF7" s="203">
        <v>0</v>
      </c>
      <c r="AG7" s="203">
        <v>0</v>
      </c>
      <c r="AH7" s="203">
        <v>480</v>
      </c>
      <c r="AI7" s="203">
        <v>0</v>
      </c>
      <c r="AJ7" s="203">
        <v>120</v>
      </c>
      <c r="AK7" s="204">
        <v>0</v>
      </c>
      <c r="AL7" s="208">
        <f>AB7*4%</f>
        <v>120</v>
      </c>
      <c r="AM7" s="201">
        <f>AJ7-AL7</f>
        <v>0</v>
      </c>
      <c r="AN7" s="143" t="s">
        <v>5776</v>
      </c>
    </row>
    <row r="8" spans="2:40" ht="14.25" customHeight="1">
      <c r="B8" s="144" t="s">
        <v>4356</v>
      </c>
      <c r="C8" s="145" t="s">
        <v>5777</v>
      </c>
      <c r="D8" s="145" t="s">
        <v>4398</v>
      </c>
      <c r="E8" s="145" t="s">
        <v>4409</v>
      </c>
      <c r="F8" s="145" t="s">
        <v>5787</v>
      </c>
      <c r="G8" s="145" t="s">
        <v>5788</v>
      </c>
      <c r="H8" s="145" t="s">
        <v>5789</v>
      </c>
      <c r="I8" s="145" t="s">
        <v>3330</v>
      </c>
      <c r="J8" s="145" t="s">
        <v>4362</v>
      </c>
      <c r="K8" s="145" t="s">
        <v>4363</v>
      </c>
      <c r="L8" s="145" t="s">
        <v>3332</v>
      </c>
      <c r="M8" s="146">
        <v>11500</v>
      </c>
      <c r="N8" s="146">
        <v>0</v>
      </c>
      <c r="O8" s="146">
        <v>0</v>
      </c>
      <c r="P8" s="146">
        <v>0</v>
      </c>
      <c r="Q8" s="146">
        <v>0</v>
      </c>
      <c r="R8" s="146">
        <v>11500</v>
      </c>
      <c r="S8" s="146">
        <v>0</v>
      </c>
      <c r="T8" s="146">
        <v>0</v>
      </c>
      <c r="U8" s="146">
        <v>0</v>
      </c>
      <c r="V8" s="146">
        <v>0</v>
      </c>
      <c r="W8" s="146">
        <v>0</v>
      </c>
      <c r="X8" s="146">
        <v>0</v>
      </c>
      <c r="Y8" s="146">
        <v>11500</v>
      </c>
      <c r="Z8" s="146">
        <v>11500</v>
      </c>
      <c r="AA8" s="147">
        <v>1</v>
      </c>
      <c r="AB8" s="203">
        <v>0</v>
      </c>
      <c r="AC8" s="203">
        <v>0</v>
      </c>
      <c r="AD8" s="203">
        <v>0</v>
      </c>
      <c r="AE8" s="203">
        <v>0</v>
      </c>
      <c r="AF8" s="203">
        <v>11500</v>
      </c>
      <c r="AG8" s="203">
        <v>0</v>
      </c>
      <c r="AH8" s="203">
        <v>0</v>
      </c>
      <c r="AI8" s="203">
        <v>0</v>
      </c>
      <c r="AJ8" s="203">
        <v>0</v>
      </c>
      <c r="AK8" s="204">
        <v>0</v>
      </c>
    </row>
    <row r="9" spans="2:40" ht="14.25" customHeight="1">
      <c r="B9" s="144" t="s">
        <v>4356</v>
      </c>
      <c r="C9" s="145" t="s">
        <v>5777</v>
      </c>
      <c r="D9" s="145" t="s">
        <v>4398</v>
      </c>
      <c r="E9" s="145" t="s">
        <v>4421</v>
      </c>
      <c r="F9" s="145" t="s">
        <v>5790</v>
      </c>
      <c r="G9" s="145" t="s">
        <v>5780</v>
      </c>
      <c r="H9" s="145" t="s">
        <v>5781</v>
      </c>
      <c r="I9" s="145" t="s">
        <v>5782</v>
      </c>
      <c r="J9" s="145" t="s">
        <v>4362</v>
      </c>
      <c r="K9" s="145" t="s">
        <v>4363</v>
      </c>
      <c r="L9" s="145" t="s">
        <v>3332</v>
      </c>
      <c r="M9" s="146">
        <v>2636.79</v>
      </c>
      <c r="N9" s="146">
        <v>0</v>
      </c>
      <c r="O9" s="146">
        <v>0</v>
      </c>
      <c r="P9" s="146">
        <v>2636.79</v>
      </c>
      <c r="Q9" s="146">
        <v>0</v>
      </c>
      <c r="R9" s="146">
        <v>0</v>
      </c>
      <c r="S9" s="146">
        <v>0</v>
      </c>
      <c r="T9" s="146">
        <v>0</v>
      </c>
      <c r="U9" s="146">
        <v>0</v>
      </c>
      <c r="V9" s="146">
        <v>0</v>
      </c>
      <c r="W9" s="146">
        <v>0</v>
      </c>
      <c r="X9" s="146">
        <v>0</v>
      </c>
      <c r="Y9" s="146">
        <v>2636.79</v>
      </c>
      <c r="Z9" s="146">
        <v>2636.79</v>
      </c>
      <c r="AA9" s="147">
        <v>1</v>
      </c>
      <c r="AB9" s="203">
        <v>0</v>
      </c>
      <c r="AC9" s="203">
        <v>0</v>
      </c>
      <c r="AD9" s="203">
        <v>2636.79</v>
      </c>
      <c r="AE9" s="203">
        <v>0</v>
      </c>
      <c r="AF9" s="203">
        <v>0</v>
      </c>
      <c r="AG9" s="203">
        <v>0</v>
      </c>
      <c r="AH9" s="203">
        <v>0</v>
      </c>
      <c r="AI9" s="203">
        <v>0</v>
      </c>
      <c r="AJ9" s="203">
        <v>0</v>
      </c>
      <c r="AK9" s="204">
        <v>0</v>
      </c>
    </row>
    <row r="10" spans="2:40" ht="14.25" customHeight="1">
      <c r="B10" s="144" t="s">
        <v>4356</v>
      </c>
      <c r="C10" s="145" t="s">
        <v>5774</v>
      </c>
      <c r="D10" s="145" t="s">
        <v>4398</v>
      </c>
      <c r="E10" s="145" t="s">
        <v>4442</v>
      </c>
      <c r="F10" s="145" t="s">
        <v>5791</v>
      </c>
      <c r="G10" s="145" t="s">
        <v>1153</v>
      </c>
      <c r="H10" s="145" t="s">
        <v>5792</v>
      </c>
      <c r="I10" s="145" t="s">
        <v>4370</v>
      </c>
      <c r="J10" s="145" t="s">
        <v>4362</v>
      </c>
      <c r="K10" s="145" t="s">
        <v>4363</v>
      </c>
      <c r="L10" s="145" t="s">
        <v>3332</v>
      </c>
      <c r="M10" s="146">
        <v>21000</v>
      </c>
      <c r="N10" s="146">
        <v>21000</v>
      </c>
      <c r="O10" s="146">
        <v>0</v>
      </c>
      <c r="P10" s="146"/>
      <c r="Q10" s="146">
        <v>0</v>
      </c>
      <c r="R10" s="146">
        <v>0</v>
      </c>
      <c r="S10" s="146">
        <v>0</v>
      </c>
      <c r="T10" s="146">
        <v>3360</v>
      </c>
      <c r="U10" s="146">
        <v>0</v>
      </c>
      <c r="V10" s="146">
        <v>840</v>
      </c>
      <c r="W10" s="146">
        <v>0</v>
      </c>
      <c r="X10" s="146">
        <v>0</v>
      </c>
      <c r="Y10" s="146">
        <v>23520</v>
      </c>
      <c r="Z10" s="146">
        <v>23520</v>
      </c>
      <c r="AA10" s="147">
        <v>1</v>
      </c>
      <c r="AB10" s="203">
        <v>21000</v>
      </c>
      <c r="AC10" s="203">
        <v>0</v>
      </c>
      <c r="AD10" s="203"/>
      <c r="AE10" s="203">
        <v>0</v>
      </c>
      <c r="AF10" s="203">
        <v>0</v>
      </c>
      <c r="AG10" s="203">
        <v>0</v>
      </c>
      <c r="AH10" s="203">
        <v>3360</v>
      </c>
      <c r="AI10" s="203">
        <v>0</v>
      </c>
      <c r="AJ10" s="203">
        <v>840</v>
      </c>
      <c r="AK10" s="204">
        <v>0</v>
      </c>
      <c r="AL10" s="208">
        <f>AB10*4%</f>
        <v>840</v>
      </c>
      <c r="AM10" s="201">
        <f>AJ10-AL10</f>
        <v>0</v>
      </c>
      <c r="AN10" s="143" t="s">
        <v>5776</v>
      </c>
    </row>
    <row r="11" spans="2:40" ht="14.25" customHeight="1">
      <c r="B11" s="144" t="s">
        <v>4356</v>
      </c>
      <c r="C11" s="145" t="s">
        <v>5774</v>
      </c>
      <c r="D11" s="145" t="s">
        <v>4398</v>
      </c>
      <c r="E11" s="145" t="s">
        <v>5784</v>
      </c>
      <c r="F11" s="145" t="s">
        <v>2867</v>
      </c>
      <c r="G11" s="145" t="s">
        <v>738</v>
      </c>
      <c r="H11" s="145" t="s">
        <v>5793</v>
      </c>
      <c r="I11" s="145" t="s">
        <v>3929</v>
      </c>
      <c r="J11" s="145" t="s">
        <v>4362</v>
      </c>
      <c r="K11" s="145" t="s">
        <v>4363</v>
      </c>
      <c r="L11" s="145" t="s">
        <v>3332</v>
      </c>
      <c r="M11" s="146">
        <v>50000</v>
      </c>
      <c r="N11" s="146">
        <v>50000</v>
      </c>
      <c r="O11" s="146">
        <v>0</v>
      </c>
      <c r="P11" s="146"/>
      <c r="Q11" s="146">
        <v>0</v>
      </c>
      <c r="R11" s="146">
        <v>0</v>
      </c>
      <c r="S11" s="146">
        <v>0</v>
      </c>
      <c r="T11" s="146">
        <v>8000</v>
      </c>
      <c r="U11" s="146">
        <v>0</v>
      </c>
      <c r="V11" s="146">
        <v>2000</v>
      </c>
      <c r="W11" s="146">
        <v>625</v>
      </c>
      <c r="X11" s="146">
        <v>0</v>
      </c>
      <c r="Y11" s="146">
        <v>55375</v>
      </c>
      <c r="Z11" s="146">
        <v>55375</v>
      </c>
      <c r="AA11" s="147">
        <v>1</v>
      </c>
      <c r="AB11" s="203">
        <v>50000</v>
      </c>
      <c r="AC11" s="203">
        <v>0</v>
      </c>
      <c r="AD11" s="203"/>
      <c r="AE11" s="203">
        <v>0</v>
      </c>
      <c r="AF11" s="203">
        <v>0</v>
      </c>
      <c r="AG11" s="203">
        <v>0</v>
      </c>
      <c r="AH11" s="203">
        <v>8000</v>
      </c>
      <c r="AI11" s="203">
        <v>0</v>
      </c>
      <c r="AJ11" s="203">
        <v>2000</v>
      </c>
      <c r="AK11" s="204">
        <v>625</v>
      </c>
      <c r="AL11" s="208">
        <f>AB11*4%</f>
        <v>2000</v>
      </c>
      <c r="AM11" s="201">
        <f>AJ11-AL11</f>
        <v>0</v>
      </c>
      <c r="AN11" s="143" t="s">
        <v>5776</v>
      </c>
    </row>
    <row r="12" spans="2:40" ht="14.25" customHeight="1">
      <c r="B12" s="144" t="s">
        <v>4356</v>
      </c>
      <c r="C12" s="145" t="s">
        <v>5774</v>
      </c>
      <c r="D12" s="145" t="s">
        <v>4398</v>
      </c>
      <c r="E12" s="145" t="s">
        <v>5794</v>
      </c>
      <c r="F12" s="145" t="s">
        <v>5795</v>
      </c>
      <c r="G12" s="145" t="s">
        <v>5796</v>
      </c>
      <c r="H12" s="145" t="s">
        <v>5797</v>
      </c>
      <c r="I12" s="145" t="s">
        <v>3330</v>
      </c>
      <c r="J12" s="145" t="s">
        <v>4362</v>
      </c>
      <c r="K12" s="145" t="s">
        <v>4363</v>
      </c>
      <c r="L12" s="145" t="s">
        <v>3332</v>
      </c>
      <c r="M12" s="146">
        <v>38000</v>
      </c>
      <c r="N12" s="146">
        <v>38000</v>
      </c>
      <c r="O12" s="146">
        <v>0</v>
      </c>
      <c r="P12" s="146"/>
      <c r="Q12" s="146">
        <v>0</v>
      </c>
      <c r="R12" s="146">
        <v>0</v>
      </c>
      <c r="S12" s="146">
        <v>0</v>
      </c>
      <c r="T12" s="146">
        <v>6080</v>
      </c>
      <c r="U12" s="146">
        <v>0</v>
      </c>
      <c r="V12" s="146">
        <v>1520</v>
      </c>
      <c r="W12" s="146">
        <v>0</v>
      </c>
      <c r="X12" s="146">
        <v>0</v>
      </c>
      <c r="Y12" s="146">
        <v>42560</v>
      </c>
      <c r="Z12" s="146">
        <v>42560</v>
      </c>
      <c r="AA12" s="147">
        <v>1</v>
      </c>
      <c r="AB12" s="203">
        <v>38000</v>
      </c>
      <c r="AC12" s="203">
        <v>0</v>
      </c>
      <c r="AD12" s="203"/>
      <c r="AE12" s="203">
        <v>0</v>
      </c>
      <c r="AF12" s="203">
        <v>0</v>
      </c>
      <c r="AG12" s="203">
        <v>0</v>
      </c>
      <c r="AH12" s="203">
        <v>6080</v>
      </c>
      <c r="AI12" s="203">
        <v>0</v>
      </c>
      <c r="AJ12" s="203">
        <v>1520</v>
      </c>
      <c r="AK12" s="204">
        <v>0</v>
      </c>
      <c r="AL12" s="208">
        <f>AB12*4%</f>
        <v>1520</v>
      </c>
      <c r="AM12" s="201">
        <f>AJ12-AL12</f>
        <v>0</v>
      </c>
      <c r="AN12" s="143" t="s">
        <v>5776</v>
      </c>
    </row>
    <row r="13" spans="2:40" ht="14.25" customHeight="1">
      <c r="B13" s="144" t="s">
        <v>4356</v>
      </c>
      <c r="C13" s="145" t="s">
        <v>5774</v>
      </c>
      <c r="D13" s="145" t="s">
        <v>4398</v>
      </c>
      <c r="E13" s="145" t="s">
        <v>4358</v>
      </c>
      <c r="F13" s="145" t="s">
        <v>5798</v>
      </c>
      <c r="G13" s="145" t="s">
        <v>5799</v>
      </c>
      <c r="H13" s="145" t="s">
        <v>5800</v>
      </c>
      <c r="I13" s="145" t="s">
        <v>3330</v>
      </c>
      <c r="J13" s="145" t="s">
        <v>4362</v>
      </c>
      <c r="K13" s="145" t="s">
        <v>4363</v>
      </c>
      <c r="L13" s="145" t="s">
        <v>3332</v>
      </c>
      <c r="M13" s="146">
        <v>5979.14</v>
      </c>
      <c r="N13" s="146">
        <v>5979.14</v>
      </c>
      <c r="O13" s="146">
        <v>0</v>
      </c>
      <c r="P13" s="146"/>
      <c r="Q13" s="146">
        <v>0</v>
      </c>
      <c r="R13" s="146">
        <v>0</v>
      </c>
      <c r="S13" s="146">
        <v>0</v>
      </c>
      <c r="T13" s="146">
        <v>956.65</v>
      </c>
      <c r="U13" s="146">
        <v>0</v>
      </c>
      <c r="V13" s="146">
        <v>0</v>
      </c>
      <c r="W13" s="146">
        <v>0</v>
      </c>
      <c r="X13" s="146">
        <v>0</v>
      </c>
      <c r="Y13" s="146">
        <v>6935.79</v>
      </c>
      <c r="Z13" s="146">
        <v>5176.34</v>
      </c>
      <c r="AA13" s="147">
        <v>0.74632305764736295</v>
      </c>
      <c r="AB13" s="203">
        <v>4462.370046901654</v>
      </c>
      <c r="AC13" s="203">
        <v>0</v>
      </c>
      <c r="AD13" s="203"/>
      <c r="AE13" s="203">
        <v>0</v>
      </c>
      <c r="AF13" s="203">
        <v>0</v>
      </c>
      <c r="AG13" s="203">
        <v>0</v>
      </c>
      <c r="AH13" s="203">
        <v>713.96995309834995</v>
      </c>
      <c r="AI13" s="203">
        <v>0</v>
      </c>
      <c r="AJ13" s="203">
        <v>0</v>
      </c>
      <c r="AK13" s="204">
        <v>0</v>
      </c>
    </row>
    <row r="14" spans="2:40" ht="14.25" customHeight="1">
      <c r="B14" s="144" t="s">
        <v>4356</v>
      </c>
      <c r="C14" s="145" t="s">
        <v>5774</v>
      </c>
      <c r="D14" s="145" t="s">
        <v>4398</v>
      </c>
      <c r="E14" s="145" t="s">
        <v>4469</v>
      </c>
      <c r="F14" s="145" t="s">
        <v>5801</v>
      </c>
      <c r="G14" s="145" t="s">
        <v>5802</v>
      </c>
      <c r="H14" s="145" t="s">
        <v>5803</v>
      </c>
      <c r="I14" s="145" t="s">
        <v>3330</v>
      </c>
      <c r="J14" s="145" t="s">
        <v>4362</v>
      </c>
      <c r="K14" s="145" t="s">
        <v>4363</v>
      </c>
      <c r="L14" s="145" t="s">
        <v>3332</v>
      </c>
      <c r="M14" s="146">
        <v>578.01</v>
      </c>
      <c r="N14" s="146">
        <v>578.01</v>
      </c>
      <c r="O14" s="146">
        <v>0</v>
      </c>
      <c r="P14" s="146"/>
      <c r="Q14" s="146">
        <v>0</v>
      </c>
      <c r="R14" s="146">
        <v>0</v>
      </c>
      <c r="S14" s="146">
        <v>0</v>
      </c>
      <c r="T14" s="146">
        <v>92.49</v>
      </c>
      <c r="U14" s="146">
        <v>0</v>
      </c>
      <c r="V14" s="146">
        <v>0</v>
      </c>
      <c r="W14" s="146">
        <v>0</v>
      </c>
      <c r="X14" s="146">
        <v>0</v>
      </c>
      <c r="Y14" s="146">
        <v>670.5</v>
      </c>
      <c r="Z14" s="146">
        <v>670.5</v>
      </c>
      <c r="AA14" s="147">
        <v>1</v>
      </c>
      <c r="AB14" s="203">
        <v>578.01</v>
      </c>
      <c r="AC14" s="203">
        <v>0</v>
      </c>
      <c r="AD14" s="203"/>
      <c r="AE14" s="203">
        <v>0</v>
      </c>
      <c r="AF14" s="203">
        <v>0</v>
      </c>
      <c r="AG14" s="203">
        <v>0</v>
      </c>
      <c r="AH14" s="203">
        <v>92.49</v>
      </c>
      <c r="AI14" s="203">
        <v>0</v>
      </c>
      <c r="AJ14" s="203">
        <v>0</v>
      </c>
      <c r="AK14" s="204">
        <v>0</v>
      </c>
    </row>
    <row r="15" spans="2:40" ht="14.25" customHeight="1">
      <c r="B15" s="144" t="s">
        <v>4356</v>
      </c>
      <c r="C15" s="145" t="s">
        <v>5774</v>
      </c>
      <c r="D15" s="145" t="s">
        <v>4398</v>
      </c>
      <c r="E15" s="145" t="s">
        <v>4442</v>
      </c>
      <c r="F15" s="145" t="s">
        <v>5804</v>
      </c>
      <c r="G15" s="145" t="s">
        <v>1155</v>
      </c>
      <c r="H15" s="145" t="s">
        <v>5805</v>
      </c>
      <c r="I15" s="145" t="s">
        <v>5782</v>
      </c>
      <c r="J15" s="145" t="s">
        <v>4362</v>
      </c>
      <c r="K15" s="145" t="s">
        <v>4363</v>
      </c>
      <c r="L15" s="145" t="s">
        <v>3332</v>
      </c>
      <c r="M15" s="146">
        <v>32779.519999999997</v>
      </c>
      <c r="N15" s="146">
        <v>32779.519999999997</v>
      </c>
      <c r="O15" s="146">
        <v>0</v>
      </c>
      <c r="P15" s="146"/>
      <c r="Q15" s="146">
        <v>0</v>
      </c>
      <c r="R15" s="146">
        <v>0</v>
      </c>
      <c r="S15" s="146">
        <v>0</v>
      </c>
      <c r="T15" s="146">
        <v>5244.7232000000004</v>
      </c>
      <c r="U15" s="146">
        <v>0</v>
      </c>
      <c r="V15" s="146">
        <v>1311.1808000000001</v>
      </c>
      <c r="W15" s="146">
        <v>0</v>
      </c>
      <c r="X15" s="146">
        <v>0</v>
      </c>
      <c r="Y15" s="146">
        <v>36713.062400000003</v>
      </c>
      <c r="Z15" s="146">
        <v>37079.526400000002</v>
      </c>
      <c r="AA15" s="147">
        <v>1</v>
      </c>
      <c r="AB15" s="203">
        <v>33106.720000000001</v>
      </c>
      <c r="AC15" s="203">
        <v>0</v>
      </c>
      <c r="AD15" s="203"/>
      <c r="AE15" s="203">
        <v>0</v>
      </c>
      <c r="AF15" s="203">
        <v>0</v>
      </c>
      <c r="AG15" s="203">
        <v>0</v>
      </c>
      <c r="AH15" s="203">
        <v>5297.0752000000002</v>
      </c>
      <c r="AI15" s="203">
        <v>0</v>
      </c>
      <c r="AJ15" s="203">
        <v>1311.1808000000001</v>
      </c>
      <c r="AK15" s="204">
        <v>0</v>
      </c>
      <c r="AL15" s="208">
        <f>N15*4%</f>
        <v>1311.1807999999999</v>
      </c>
      <c r="AM15" s="201">
        <f>AJ15-AL15</f>
        <v>0</v>
      </c>
      <c r="AN15" s="143" t="s">
        <v>5776</v>
      </c>
    </row>
    <row r="16" spans="2:40" ht="14.25" customHeight="1">
      <c r="B16" s="144" t="s">
        <v>4356</v>
      </c>
      <c r="C16" s="145" t="s">
        <v>5777</v>
      </c>
      <c r="D16" s="145" t="s">
        <v>4398</v>
      </c>
      <c r="E16" s="145" t="s">
        <v>5806</v>
      </c>
      <c r="F16" s="145" t="s">
        <v>5807</v>
      </c>
      <c r="G16" s="145" t="s">
        <v>5808</v>
      </c>
      <c r="H16" s="145" t="s">
        <v>5809</v>
      </c>
      <c r="I16" s="145" t="s">
        <v>5782</v>
      </c>
      <c r="J16" s="145" t="s">
        <v>4362</v>
      </c>
      <c r="K16" s="145" t="s">
        <v>4363</v>
      </c>
      <c r="L16" s="145" t="s">
        <v>3332</v>
      </c>
      <c r="M16" s="146">
        <v>36000</v>
      </c>
      <c r="N16" s="146">
        <v>0</v>
      </c>
      <c r="O16" s="146">
        <v>0</v>
      </c>
      <c r="P16" s="146">
        <v>36000</v>
      </c>
      <c r="Q16" s="146">
        <v>0</v>
      </c>
      <c r="R16" s="146">
        <v>0</v>
      </c>
      <c r="S16" s="146">
        <v>0</v>
      </c>
      <c r="T16" s="146">
        <v>0</v>
      </c>
      <c r="U16" s="146">
        <v>0</v>
      </c>
      <c r="V16" s="146">
        <v>0</v>
      </c>
      <c r="W16" s="146">
        <v>0</v>
      </c>
      <c r="X16" s="146">
        <v>0</v>
      </c>
      <c r="Y16" s="146">
        <v>36000</v>
      </c>
      <c r="Z16" s="146">
        <v>36000</v>
      </c>
      <c r="AA16" s="147">
        <v>1</v>
      </c>
      <c r="AB16" s="203">
        <v>0</v>
      </c>
      <c r="AC16" s="203">
        <v>0</v>
      </c>
      <c r="AD16" s="203">
        <v>36000</v>
      </c>
      <c r="AE16" s="203">
        <v>0</v>
      </c>
      <c r="AF16" s="203">
        <v>0</v>
      </c>
      <c r="AG16" s="203">
        <v>0</v>
      </c>
      <c r="AH16" s="203">
        <v>0</v>
      </c>
      <c r="AI16" s="203">
        <v>0</v>
      </c>
      <c r="AJ16" s="203">
        <v>0</v>
      </c>
      <c r="AK16" s="204">
        <v>0</v>
      </c>
    </row>
    <row r="17" spans="2:40" ht="14.25" customHeight="1">
      <c r="B17" s="144" t="s">
        <v>4356</v>
      </c>
      <c r="C17" s="145" t="s">
        <v>5774</v>
      </c>
      <c r="D17" s="145" t="s">
        <v>4398</v>
      </c>
      <c r="E17" s="145" t="s">
        <v>4425</v>
      </c>
      <c r="F17" s="145" t="s">
        <v>3259</v>
      </c>
      <c r="G17" s="145" t="s">
        <v>1233</v>
      </c>
      <c r="H17" s="145" t="s">
        <v>5810</v>
      </c>
      <c r="I17" s="145" t="s">
        <v>3330</v>
      </c>
      <c r="J17" s="145" t="s">
        <v>4362</v>
      </c>
      <c r="K17" s="145" t="s">
        <v>4363</v>
      </c>
      <c r="L17" s="145" t="s">
        <v>3332</v>
      </c>
      <c r="M17" s="146">
        <v>18500</v>
      </c>
      <c r="N17" s="146">
        <v>18500</v>
      </c>
      <c r="O17" s="146">
        <v>0</v>
      </c>
      <c r="P17" s="146"/>
      <c r="Q17" s="146">
        <v>0</v>
      </c>
      <c r="R17" s="146">
        <v>0</v>
      </c>
      <c r="S17" s="146">
        <v>0</v>
      </c>
      <c r="T17" s="146">
        <v>2960</v>
      </c>
      <c r="U17" s="146">
        <v>0</v>
      </c>
      <c r="V17" s="146">
        <v>740</v>
      </c>
      <c r="W17" s="146">
        <v>0</v>
      </c>
      <c r="X17" s="146">
        <v>0</v>
      </c>
      <c r="Y17" s="146">
        <v>20720</v>
      </c>
      <c r="Z17" s="146">
        <v>20720</v>
      </c>
      <c r="AA17" s="147">
        <v>1</v>
      </c>
      <c r="AB17" s="203">
        <v>18500</v>
      </c>
      <c r="AC17" s="203">
        <v>0</v>
      </c>
      <c r="AD17" s="203"/>
      <c r="AE17" s="203">
        <v>0</v>
      </c>
      <c r="AF17" s="203">
        <v>0</v>
      </c>
      <c r="AG17" s="203">
        <v>0</v>
      </c>
      <c r="AH17" s="203">
        <v>2960</v>
      </c>
      <c r="AI17" s="203">
        <v>0</v>
      </c>
      <c r="AJ17" s="203">
        <v>740</v>
      </c>
      <c r="AK17" s="204">
        <v>0</v>
      </c>
      <c r="AL17" s="208">
        <f>AB17*4%</f>
        <v>740</v>
      </c>
      <c r="AM17" s="201">
        <f>AJ17-AL17</f>
        <v>0</v>
      </c>
      <c r="AN17" s="143" t="s">
        <v>5776</v>
      </c>
    </row>
    <row r="18" spans="2:40" ht="14.25" customHeight="1">
      <c r="B18" s="144" t="s">
        <v>4356</v>
      </c>
      <c r="C18" s="145" t="s">
        <v>5777</v>
      </c>
      <c r="D18" s="145" t="s">
        <v>4398</v>
      </c>
      <c r="E18" s="145" t="s">
        <v>4425</v>
      </c>
      <c r="F18" s="145" t="s">
        <v>5811</v>
      </c>
      <c r="G18" s="145" t="s">
        <v>1153</v>
      </c>
      <c r="H18" s="145" t="s">
        <v>5792</v>
      </c>
      <c r="I18" s="145" t="s">
        <v>4370</v>
      </c>
      <c r="J18" s="145" t="s">
        <v>4362</v>
      </c>
      <c r="K18" s="145" t="s">
        <v>4363</v>
      </c>
      <c r="L18" s="145" t="s">
        <v>3332</v>
      </c>
      <c r="M18" s="146">
        <v>17000</v>
      </c>
      <c r="N18" s="146">
        <v>0</v>
      </c>
      <c r="O18" s="146">
        <v>0</v>
      </c>
      <c r="P18" s="146">
        <v>17000</v>
      </c>
      <c r="Q18" s="146">
        <v>0</v>
      </c>
      <c r="R18" s="146">
        <v>0</v>
      </c>
      <c r="S18" s="146">
        <v>0</v>
      </c>
      <c r="T18" s="146">
        <v>0</v>
      </c>
      <c r="U18" s="146">
        <v>0</v>
      </c>
      <c r="V18" s="146">
        <v>0</v>
      </c>
      <c r="W18" s="146">
        <v>0</v>
      </c>
      <c r="X18" s="146">
        <v>0</v>
      </c>
      <c r="Y18" s="146">
        <v>17000</v>
      </c>
      <c r="Z18" s="146">
        <v>17000</v>
      </c>
      <c r="AA18" s="147">
        <v>1</v>
      </c>
      <c r="AB18" s="203">
        <v>0</v>
      </c>
      <c r="AC18" s="203">
        <v>0</v>
      </c>
      <c r="AD18" s="203">
        <v>17000</v>
      </c>
      <c r="AE18" s="203">
        <v>0</v>
      </c>
      <c r="AF18" s="203">
        <v>0</v>
      </c>
      <c r="AG18" s="203">
        <v>0</v>
      </c>
      <c r="AH18" s="203">
        <v>0</v>
      </c>
      <c r="AI18" s="203">
        <v>0</v>
      </c>
      <c r="AJ18" s="203">
        <v>0</v>
      </c>
      <c r="AK18" s="204">
        <v>0</v>
      </c>
    </row>
    <row r="19" spans="2:40" ht="14.25" customHeight="1">
      <c r="B19" s="144" t="s">
        <v>4356</v>
      </c>
      <c r="C19" s="145" t="s">
        <v>5777</v>
      </c>
      <c r="D19" s="145" t="s">
        <v>4398</v>
      </c>
      <c r="E19" s="145" t="s">
        <v>4421</v>
      </c>
      <c r="F19" s="145" t="s">
        <v>5812</v>
      </c>
      <c r="G19" s="145" t="s">
        <v>5780</v>
      </c>
      <c r="H19" s="145" t="s">
        <v>5781</v>
      </c>
      <c r="I19" s="145" t="s">
        <v>5782</v>
      </c>
      <c r="J19" s="145" t="s">
        <v>4362</v>
      </c>
      <c r="K19" s="145" t="s">
        <v>4363</v>
      </c>
      <c r="L19" s="145" t="s">
        <v>3332</v>
      </c>
      <c r="M19" s="146">
        <v>2636.79</v>
      </c>
      <c r="N19" s="146">
        <v>0</v>
      </c>
      <c r="O19" s="146">
        <v>0</v>
      </c>
      <c r="P19" s="146">
        <v>2636.79</v>
      </c>
      <c r="Q19" s="146">
        <v>0</v>
      </c>
      <c r="R19" s="146">
        <v>0</v>
      </c>
      <c r="S19" s="146">
        <v>0</v>
      </c>
      <c r="T19" s="146">
        <v>0</v>
      </c>
      <c r="U19" s="146">
        <v>0</v>
      </c>
      <c r="V19" s="146">
        <v>0</v>
      </c>
      <c r="W19" s="146">
        <v>0</v>
      </c>
      <c r="X19" s="146">
        <v>0</v>
      </c>
      <c r="Y19" s="146">
        <v>2636.79</v>
      </c>
      <c r="Z19" s="146">
        <v>2636.79</v>
      </c>
      <c r="AA19" s="147">
        <v>1</v>
      </c>
      <c r="AB19" s="203">
        <v>0</v>
      </c>
      <c r="AC19" s="203">
        <v>0</v>
      </c>
      <c r="AD19" s="203">
        <v>2636.79</v>
      </c>
      <c r="AE19" s="203">
        <v>0</v>
      </c>
      <c r="AF19" s="203">
        <v>0</v>
      </c>
      <c r="AG19" s="203">
        <v>0</v>
      </c>
      <c r="AH19" s="203">
        <v>0</v>
      </c>
      <c r="AI19" s="203">
        <v>0</v>
      </c>
      <c r="AJ19" s="203">
        <v>0</v>
      </c>
      <c r="AK19" s="204">
        <v>0</v>
      </c>
    </row>
    <row r="20" spans="2:40" ht="14.25" customHeight="1">
      <c r="B20" s="144" t="s">
        <v>4356</v>
      </c>
      <c r="C20" s="145" t="s">
        <v>5774</v>
      </c>
      <c r="D20" s="145" t="s">
        <v>4398</v>
      </c>
      <c r="E20" s="145" t="s">
        <v>5813</v>
      </c>
      <c r="F20" s="145" t="s">
        <v>5814</v>
      </c>
      <c r="G20" s="145" t="s">
        <v>1237</v>
      </c>
      <c r="H20" s="145" t="s">
        <v>5775</v>
      </c>
      <c r="I20" s="145" t="s">
        <v>4370</v>
      </c>
      <c r="J20" s="145" t="s">
        <v>4362</v>
      </c>
      <c r="K20" s="145" t="s">
        <v>4363</v>
      </c>
      <c r="L20" s="145" t="s">
        <v>3332</v>
      </c>
      <c r="M20" s="146">
        <v>5500</v>
      </c>
      <c r="N20" s="146">
        <v>5500</v>
      </c>
      <c r="O20" s="146">
        <v>0</v>
      </c>
      <c r="P20" s="146"/>
      <c r="Q20" s="146">
        <v>0</v>
      </c>
      <c r="R20" s="146">
        <v>0</v>
      </c>
      <c r="S20" s="146">
        <v>0</v>
      </c>
      <c r="T20" s="146">
        <v>880</v>
      </c>
      <c r="U20" s="146">
        <v>0</v>
      </c>
      <c r="V20" s="146">
        <v>220</v>
      </c>
      <c r="W20" s="146">
        <v>0</v>
      </c>
      <c r="X20" s="146">
        <v>0</v>
      </c>
      <c r="Y20" s="146">
        <v>6160</v>
      </c>
      <c r="Z20" s="146">
        <v>6160</v>
      </c>
      <c r="AA20" s="147">
        <v>1</v>
      </c>
      <c r="AB20" s="203">
        <v>5500</v>
      </c>
      <c r="AC20" s="203">
        <v>0</v>
      </c>
      <c r="AD20" s="203"/>
      <c r="AE20" s="203">
        <v>0</v>
      </c>
      <c r="AF20" s="203">
        <v>0</v>
      </c>
      <c r="AG20" s="203">
        <v>0</v>
      </c>
      <c r="AH20" s="203">
        <v>880</v>
      </c>
      <c r="AI20" s="203">
        <v>0</v>
      </c>
      <c r="AJ20" s="203">
        <v>220</v>
      </c>
      <c r="AK20" s="204">
        <v>0</v>
      </c>
      <c r="AL20" s="208">
        <f>AB20*4%</f>
        <v>220</v>
      </c>
      <c r="AM20" s="201">
        <f>AJ20-AL20</f>
        <v>0</v>
      </c>
      <c r="AN20" s="143" t="s">
        <v>5776</v>
      </c>
    </row>
    <row r="21" spans="2:40" ht="14.25" customHeight="1">
      <c r="B21" s="144" t="s">
        <v>4356</v>
      </c>
      <c r="C21" s="145" t="s">
        <v>5777</v>
      </c>
      <c r="D21" s="145" t="s">
        <v>4398</v>
      </c>
      <c r="E21" s="145" t="s">
        <v>4409</v>
      </c>
      <c r="F21" s="145" t="s">
        <v>5815</v>
      </c>
      <c r="G21" s="145" t="s">
        <v>1255</v>
      </c>
      <c r="H21" s="145" t="s">
        <v>5816</v>
      </c>
      <c r="I21" s="145" t="s">
        <v>4370</v>
      </c>
      <c r="J21" s="145" t="s">
        <v>4362</v>
      </c>
      <c r="K21" s="145" t="s">
        <v>4363</v>
      </c>
      <c r="L21" s="145" t="s">
        <v>3332</v>
      </c>
      <c r="M21" s="146">
        <v>17000</v>
      </c>
      <c r="N21" s="146">
        <v>0</v>
      </c>
      <c r="O21" s="146">
        <v>0</v>
      </c>
      <c r="P21" s="146">
        <v>17000</v>
      </c>
      <c r="Q21" s="146">
        <v>0</v>
      </c>
      <c r="R21" s="146">
        <v>0</v>
      </c>
      <c r="S21" s="146">
        <v>0</v>
      </c>
      <c r="T21" s="146">
        <v>0</v>
      </c>
      <c r="U21" s="146">
        <v>0</v>
      </c>
      <c r="V21" s="146">
        <v>0</v>
      </c>
      <c r="W21" s="146">
        <v>0</v>
      </c>
      <c r="X21" s="146">
        <v>0</v>
      </c>
      <c r="Y21" s="146">
        <v>17000</v>
      </c>
      <c r="Z21" s="146">
        <v>17000</v>
      </c>
      <c r="AA21" s="147">
        <v>1</v>
      </c>
      <c r="AB21" s="203">
        <v>0</v>
      </c>
      <c r="AC21" s="203">
        <v>0</v>
      </c>
      <c r="AD21" s="203">
        <v>17000</v>
      </c>
      <c r="AE21" s="203">
        <v>0</v>
      </c>
      <c r="AF21" s="203">
        <v>0</v>
      </c>
      <c r="AG21" s="203">
        <v>0</v>
      </c>
      <c r="AH21" s="203">
        <v>0</v>
      </c>
      <c r="AI21" s="203">
        <v>0</v>
      </c>
      <c r="AJ21" s="203">
        <v>0</v>
      </c>
      <c r="AK21" s="204">
        <v>0</v>
      </c>
    </row>
    <row r="22" spans="2:40" ht="14.25" customHeight="1">
      <c r="B22" s="144" t="s">
        <v>4356</v>
      </c>
      <c r="C22" s="145" t="s">
        <v>5817</v>
      </c>
      <c r="D22" s="145" t="s">
        <v>4398</v>
      </c>
      <c r="E22" s="145" t="s">
        <v>4421</v>
      </c>
      <c r="F22" s="145" t="s">
        <v>5818</v>
      </c>
      <c r="G22" s="145" t="s">
        <v>5819</v>
      </c>
      <c r="H22" s="145" t="s">
        <v>5820</v>
      </c>
      <c r="I22" s="145" t="s">
        <v>3330</v>
      </c>
      <c r="J22" s="145" t="s">
        <v>4362</v>
      </c>
      <c r="K22" s="145" t="s">
        <v>4363</v>
      </c>
      <c r="L22" s="145" t="s">
        <v>3332</v>
      </c>
      <c r="M22" s="146">
        <v>35560</v>
      </c>
      <c r="N22" s="146">
        <v>35560</v>
      </c>
      <c r="O22" s="146">
        <v>0</v>
      </c>
      <c r="P22" s="146"/>
      <c r="Q22" s="146">
        <v>0</v>
      </c>
      <c r="R22" s="146">
        <v>0</v>
      </c>
      <c r="S22" s="146">
        <v>0</v>
      </c>
      <c r="T22" s="146">
        <v>5689.6</v>
      </c>
      <c r="U22" s="146">
        <v>0</v>
      </c>
      <c r="V22" s="146">
        <v>0</v>
      </c>
      <c r="W22" s="146">
        <v>0</v>
      </c>
      <c r="X22" s="146">
        <v>0</v>
      </c>
      <c r="Y22" s="146">
        <v>41249.599999999999</v>
      </c>
      <c r="Z22" s="146">
        <v>41249.599999999999</v>
      </c>
      <c r="AA22" s="147">
        <v>1</v>
      </c>
      <c r="AB22" s="203">
        <v>35560</v>
      </c>
      <c r="AC22" s="203">
        <v>0</v>
      </c>
      <c r="AD22" s="203"/>
      <c r="AE22" s="203">
        <v>0</v>
      </c>
      <c r="AF22" s="203">
        <v>0</v>
      </c>
      <c r="AG22" s="203">
        <v>0</v>
      </c>
      <c r="AH22" s="203">
        <v>5689.6</v>
      </c>
      <c r="AI22" s="203">
        <v>0</v>
      </c>
      <c r="AJ22" s="203">
        <v>0</v>
      </c>
      <c r="AK22" s="204">
        <v>0</v>
      </c>
    </row>
    <row r="23" spans="2:40" ht="14.25" customHeight="1">
      <c r="B23" s="144" t="s">
        <v>4356</v>
      </c>
      <c r="C23" s="145" t="s">
        <v>5774</v>
      </c>
      <c r="D23" s="145" t="s">
        <v>4398</v>
      </c>
      <c r="E23" s="145" t="s">
        <v>4425</v>
      </c>
      <c r="F23" s="145" t="s">
        <v>5821</v>
      </c>
      <c r="G23" s="145" t="s">
        <v>5819</v>
      </c>
      <c r="H23" s="145" t="s">
        <v>5820</v>
      </c>
      <c r="I23" s="145" t="s">
        <v>3330</v>
      </c>
      <c r="J23" s="145" t="s">
        <v>4362</v>
      </c>
      <c r="K23" s="145" t="s">
        <v>4363</v>
      </c>
      <c r="L23" s="145" t="s">
        <v>3332</v>
      </c>
      <c r="M23" s="146">
        <v>35857.5</v>
      </c>
      <c r="N23" s="146">
        <v>35857.5</v>
      </c>
      <c r="O23" s="146">
        <v>0</v>
      </c>
      <c r="P23" s="146"/>
      <c r="Q23" s="146">
        <v>0</v>
      </c>
      <c r="R23" s="146">
        <v>0</v>
      </c>
      <c r="S23" s="146">
        <v>0</v>
      </c>
      <c r="T23" s="146">
        <v>5737.2</v>
      </c>
      <c r="U23" s="146">
        <v>0</v>
      </c>
      <c r="V23" s="146">
        <v>0</v>
      </c>
      <c r="W23" s="146">
        <v>0</v>
      </c>
      <c r="X23" s="146">
        <v>0</v>
      </c>
      <c r="Y23" s="146">
        <v>41594.699999999997</v>
      </c>
      <c r="Z23" s="146">
        <v>41594.699999999997</v>
      </c>
      <c r="AA23" s="147">
        <v>1</v>
      </c>
      <c r="AB23" s="203">
        <v>35857.5</v>
      </c>
      <c r="AC23" s="203">
        <v>0</v>
      </c>
      <c r="AD23" s="203"/>
      <c r="AE23" s="203">
        <v>0</v>
      </c>
      <c r="AF23" s="203">
        <v>0</v>
      </c>
      <c r="AG23" s="203">
        <v>0</v>
      </c>
      <c r="AH23" s="203">
        <v>5737.2</v>
      </c>
      <c r="AI23" s="203">
        <v>0</v>
      </c>
      <c r="AJ23" s="203">
        <v>0</v>
      </c>
      <c r="AK23" s="204">
        <v>0</v>
      </c>
    </row>
    <row r="24" spans="2:40" ht="14.25" customHeight="1">
      <c r="B24" s="144" t="s">
        <v>4356</v>
      </c>
      <c r="C24" s="145" t="s">
        <v>5774</v>
      </c>
      <c r="D24" s="145" t="s">
        <v>4398</v>
      </c>
      <c r="E24" s="145" t="s">
        <v>5794</v>
      </c>
      <c r="F24" s="145" t="s">
        <v>2933</v>
      </c>
      <c r="G24" s="145" t="s">
        <v>738</v>
      </c>
      <c r="H24" s="145" t="s">
        <v>5793</v>
      </c>
      <c r="I24" s="145" t="s">
        <v>3929</v>
      </c>
      <c r="J24" s="145" t="s">
        <v>4362</v>
      </c>
      <c r="K24" s="145" t="s">
        <v>4363</v>
      </c>
      <c r="L24" s="145" t="s">
        <v>3332</v>
      </c>
      <c r="M24" s="146">
        <v>50000</v>
      </c>
      <c r="N24" s="146">
        <v>50000</v>
      </c>
      <c r="O24" s="146">
        <v>0</v>
      </c>
      <c r="P24" s="146"/>
      <c r="Q24" s="146">
        <v>0</v>
      </c>
      <c r="R24" s="146">
        <v>0</v>
      </c>
      <c r="S24" s="146">
        <v>0</v>
      </c>
      <c r="T24" s="146">
        <v>8000</v>
      </c>
      <c r="U24" s="146">
        <v>0</v>
      </c>
      <c r="V24" s="146">
        <v>2000</v>
      </c>
      <c r="W24" s="146">
        <v>625</v>
      </c>
      <c r="X24" s="146">
        <v>0</v>
      </c>
      <c r="Y24" s="146">
        <v>55375</v>
      </c>
      <c r="Z24" s="146">
        <v>55375</v>
      </c>
      <c r="AA24" s="147">
        <v>1</v>
      </c>
      <c r="AB24" s="203">
        <v>50000</v>
      </c>
      <c r="AC24" s="203">
        <v>0</v>
      </c>
      <c r="AD24" s="203"/>
      <c r="AE24" s="203">
        <v>0</v>
      </c>
      <c r="AF24" s="203">
        <v>0</v>
      </c>
      <c r="AG24" s="203">
        <v>0</v>
      </c>
      <c r="AH24" s="203">
        <v>8000</v>
      </c>
      <c r="AI24" s="203">
        <v>0</v>
      </c>
      <c r="AJ24" s="203">
        <v>2000</v>
      </c>
      <c r="AK24" s="204">
        <v>625</v>
      </c>
      <c r="AL24" s="208">
        <f>AB24*4%</f>
        <v>2000</v>
      </c>
      <c r="AM24" s="201">
        <f>AJ24-AL24</f>
        <v>0</v>
      </c>
      <c r="AN24" s="143" t="s">
        <v>5776</v>
      </c>
    </row>
    <row r="25" spans="2:40" ht="14.25" customHeight="1">
      <c r="B25" s="144" t="s">
        <v>4356</v>
      </c>
      <c r="C25" s="145" t="s">
        <v>5774</v>
      </c>
      <c r="D25" s="145" t="s">
        <v>4398</v>
      </c>
      <c r="E25" s="145" t="s">
        <v>4425</v>
      </c>
      <c r="F25" s="145" t="s">
        <v>5822</v>
      </c>
      <c r="G25" s="145" t="s">
        <v>5823</v>
      </c>
      <c r="H25" s="145" t="s">
        <v>5824</v>
      </c>
      <c r="I25" s="145" t="s">
        <v>5782</v>
      </c>
      <c r="J25" s="145" t="s">
        <v>4362</v>
      </c>
      <c r="K25" s="145" t="s">
        <v>4363</v>
      </c>
      <c r="L25" s="145" t="s">
        <v>3332</v>
      </c>
      <c r="M25" s="146">
        <v>17000</v>
      </c>
      <c r="N25" s="146">
        <v>17000</v>
      </c>
      <c r="O25" s="146">
        <v>0</v>
      </c>
      <c r="P25" s="146"/>
      <c r="Q25" s="146">
        <v>0</v>
      </c>
      <c r="R25" s="146">
        <v>0</v>
      </c>
      <c r="S25" s="146">
        <v>0</v>
      </c>
      <c r="T25" s="146">
        <v>2720</v>
      </c>
      <c r="U25" s="146">
        <v>0</v>
      </c>
      <c r="V25" s="146">
        <v>680</v>
      </c>
      <c r="W25" s="146">
        <v>0</v>
      </c>
      <c r="X25" s="146">
        <v>0</v>
      </c>
      <c r="Y25" s="146">
        <v>19040</v>
      </c>
      <c r="Z25" s="146">
        <v>19040</v>
      </c>
      <c r="AA25" s="147">
        <v>1</v>
      </c>
      <c r="AB25" s="203">
        <v>17000</v>
      </c>
      <c r="AC25" s="203">
        <v>0</v>
      </c>
      <c r="AD25" s="203"/>
      <c r="AE25" s="203">
        <v>0</v>
      </c>
      <c r="AF25" s="203">
        <v>0</v>
      </c>
      <c r="AG25" s="203">
        <v>0</v>
      </c>
      <c r="AH25" s="203">
        <v>2720</v>
      </c>
      <c r="AI25" s="203">
        <v>0</v>
      </c>
      <c r="AJ25" s="203">
        <v>680</v>
      </c>
      <c r="AK25" s="204">
        <v>0</v>
      </c>
      <c r="AL25" s="208">
        <f>AB25*4%</f>
        <v>680</v>
      </c>
      <c r="AM25" s="201">
        <f>AJ25-AL25</f>
        <v>0</v>
      </c>
      <c r="AN25" s="143" t="s">
        <v>5776</v>
      </c>
    </row>
    <row r="26" spans="2:40" ht="14.25" customHeight="1">
      <c r="B26" s="144" t="s">
        <v>4356</v>
      </c>
      <c r="C26" s="145" t="s">
        <v>5774</v>
      </c>
      <c r="D26" s="145" t="s">
        <v>4398</v>
      </c>
      <c r="E26" s="145" t="s">
        <v>5825</v>
      </c>
      <c r="F26" s="145" t="s">
        <v>5826</v>
      </c>
      <c r="G26" s="145" t="s">
        <v>1155</v>
      </c>
      <c r="H26" s="145" t="s">
        <v>5805</v>
      </c>
      <c r="I26" s="145" t="s">
        <v>5782</v>
      </c>
      <c r="J26" s="145" t="s">
        <v>4362</v>
      </c>
      <c r="K26" s="145" t="s">
        <v>4363</v>
      </c>
      <c r="L26" s="145" t="s">
        <v>3332</v>
      </c>
      <c r="M26" s="146">
        <v>32604</v>
      </c>
      <c r="N26" s="146">
        <v>32604</v>
      </c>
      <c r="O26" s="146">
        <v>0</v>
      </c>
      <c r="P26" s="146"/>
      <c r="Q26" s="146">
        <v>0</v>
      </c>
      <c r="R26" s="146">
        <v>0</v>
      </c>
      <c r="S26" s="146">
        <v>0</v>
      </c>
      <c r="T26" s="146">
        <v>5216.6400000000003</v>
      </c>
      <c r="U26" s="146">
        <v>0</v>
      </c>
      <c r="V26" s="146">
        <v>1304.1600000000001</v>
      </c>
      <c r="W26" s="146">
        <v>0</v>
      </c>
      <c r="X26" s="146">
        <v>0</v>
      </c>
      <c r="Y26" s="146">
        <v>36516.480000000003</v>
      </c>
      <c r="Z26" s="146">
        <v>37079.526400000002</v>
      </c>
      <c r="AA26" s="147">
        <v>1</v>
      </c>
      <c r="AB26" s="203">
        <v>33106.720000000001</v>
      </c>
      <c r="AC26" s="203">
        <v>0</v>
      </c>
      <c r="AD26" s="203"/>
      <c r="AE26" s="203">
        <v>0</v>
      </c>
      <c r="AF26" s="203">
        <v>0</v>
      </c>
      <c r="AG26" s="203">
        <v>0</v>
      </c>
      <c r="AH26" s="203">
        <v>5297.0752000000002</v>
      </c>
      <c r="AI26" s="203">
        <v>0</v>
      </c>
      <c r="AJ26" s="203">
        <v>1304.1600000000001</v>
      </c>
      <c r="AK26" s="204">
        <v>0</v>
      </c>
      <c r="AL26" s="208">
        <f>N26*4%</f>
        <v>1304.1600000000001</v>
      </c>
      <c r="AM26" s="201">
        <f>AJ26-AL26</f>
        <v>0</v>
      </c>
      <c r="AN26" s="143" t="s">
        <v>5776</v>
      </c>
    </row>
    <row r="27" spans="2:40" ht="14.25" customHeight="1">
      <c r="B27" s="144" t="s">
        <v>4356</v>
      </c>
      <c r="C27" s="145" t="s">
        <v>5817</v>
      </c>
      <c r="D27" s="145" t="s">
        <v>4398</v>
      </c>
      <c r="E27" s="145" t="s">
        <v>5794</v>
      </c>
      <c r="F27" s="145" t="s">
        <v>5827</v>
      </c>
      <c r="G27" s="145" t="s">
        <v>5828</v>
      </c>
      <c r="H27" s="145" t="s">
        <v>5829</v>
      </c>
      <c r="I27" s="145" t="s">
        <v>3330</v>
      </c>
      <c r="J27" s="145" t="s">
        <v>4362</v>
      </c>
      <c r="K27" s="145" t="s">
        <v>4363</v>
      </c>
      <c r="L27" s="145" t="s">
        <v>3332</v>
      </c>
      <c r="M27" s="146">
        <v>7055.29</v>
      </c>
      <c r="N27" s="146">
        <v>7055.29</v>
      </c>
      <c r="O27" s="146">
        <v>0</v>
      </c>
      <c r="P27" s="146"/>
      <c r="Q27" s="146">
        <v>0</v>
      </c>
      <c r="R27" s="146">
        <v>0</v>
      </c>
      <c r="S27" s="146">
        <v>0</v>
      </c>
      <c r="T27" s="146">
        <v>1128.8463999999999</v>
      </c>
      <c r="U27" s="146">
        <v>0</v>
      </c>
      <c r="V27" s="146">
        <v>0</v>
      </c>
      <c r="W27" s="146">
        <v>0</v>
      </c>
      <c r="X27" s="146">
        <v>0</v>
      </c>
      <c r="Y27" s="146">
        <v>8184.1364000000003</v>
      </c>
      <c r="Z27" s="146">
        <v>8184.14</v>
      </c>
      <c r="AA27" s="147">
        <v>1</v>
      </c>
      <c r="AB27" s="203">
        <v>7055.29</v>
      </c>
      <c r="AC27" s="203">
        <v>0</v>
      </c>
      <c r="AD27" s="203"/>
      <c r="AE27" s="203">
        <v>0</v>
      </c>
      <c r="AF27" s="203">
        <v>0</v>
      </c>
      <c r="AG27" s="203">
        <v>0</v>
      </c>
      <c r="AH27" s="203">
        <v>1128.8463999999999</v>
      </c>
      <c r="AI27" s="203">
        <v>0</v>
      </c>
      <c r="AJ27" s="203">
        <v>0</v>
      </c>
      <c r="AK27" s="204">
        <v>0</v>
      </c>
    </row>
    <row r="28" spans="2:40" ht="14.25" customHeight="1">
      <c r="B28" s="144" t="s">
        <v>4356</v>
      </c>
      <c r="C28" s="145" t="s">
        <v>5830</v>
      </c>
      <c r="D28" s="145" t="s">
        <v>4398</v>
      </c>
      <c r="E28" s="145" t="s">
        <v>4381</v>
      </c>
      <c r="F28" s="145" t="s">
        <v>5831</v>
      </c>
      <c r="G28" s="145" t="s">
        <v>720</v>
      </c>
      <c r="H28" s="145" t="s">
        <v>5832</v>
      </c>
      <c r="I28" s="145" t="s">
        <v>3330</v>
      </c>
      <c r="J28" s="145" t="s">
        <v>4362</v>
      </c>
      <c r="K28" s="145" t="s">
        <v>4363</v>
      </c>
      <c r="L28" s="145" t="s">
        <v>3332</v>
      </c>
      <c r="M28" s="146">
        <v>50102.99</v>
      </c>
      <c r="N28" s="146">
        <v>50102.99</v>
      </c>
      <c r="O28" s="146">
        <v>0</v>
      </c>
      <c r="P28" s="146"/>
      <c r="Q28" s="146">
        <v>0</v>
      </c>
      <c r="R28" s="146">
        <v>0</v>
      </c>
      <c r="S28" s="146">
        <v>0</v>
      </c>
      <c r="T28" s="146">
        <v>8016.4784</v>
      </c>
      <c r="U28" s="146">
        <v>0</v>
      </c>
      <c r="V28" s="146">
        <v>0</v>
      </c>
      <c r="W28" s="146">
        <v>0</v>
      </c>
      <c r="X28" s="146">
        <v>0</v>
      </c>
      <c r="Y28" s="146">
        <v>58119.468399999998</v>
      </c>
      <c r="Z28" s="146">
        <v>58805.811399999999</v>
      </c>
      <c r="AA28" s="147">
        <v>1</v>
      </c>
      <c r="AB28" s="203">
        <v>50694.665000000001</v>
      </c>
      <c r="AC28" s="203">
        <v>0</v>
      </c>
      <c r="AD28" s="203"/>
      <c r="AE28" s="203">
        <v>0</v>
      </c>
      <c r="AF28" s="203">
        <v>0</v>
      </c>
      <c r="AG28" s="203">
        <v>0</v>
      </c>
      <c r="AH28" s="203">
        <v>8111.1463999999996</v>
      </c>
      <c r="AI28" s="203">
        <v>0</v>
      </c>
      <c r="AJ28" s="203">
        <v>0</v>
      </c>
      <c r="AK28" s="204">
        <v>0</v>
      </c>
    </row>
    <row r="29" spans="2:40" ht="14.25" customHeight="1">
      <c r="B29" s="144" t="s">
        <v>4356</v>
      </c>
      <c r="C29" s="145" t="s">
        <v>5777</v>
      </c>
      <c r="D29" s="145" t="s">
        <v>4398</v>
      </c>
      <c r="E29" s="145" t="s">
        <v>4409</v>
      </c>
      <c r="F29" s="145" t="s">
        <v>5833</v>
      </c>
      <c r="G29" s="145" t="s">
        <v>5834</v>
      </c>
      <c r="H29" s="145" t="s">
        <v>5835</v>
      </c>
      <c r="I29" s="145" t="s">
        <v>5782</v>
      </c>
      <c r="J29" s="145" t="s">
        <v>4362</v>
      </c>
      <c r="K29" s="145" t="s">
        <v>4363</v>
      </c>
      <c r="L29" s="145" t="s">
        <v>3332</v>
      </c>
      <c r="M29" s="146">
        <v>8500</v>
      </c>
      <c r="N29" s="146">
        <v>0</v>
      </c>
      <c r="O29" s="146">
        <v>0</v>
      </c>
      <c r="P29" s="146">
        <v>8500</v>
      </c>
      <c r="Q29" s="146">
        <v>0</v>
      </c>
      <c r="R29" s="146">
        <v>0</v>
      </c>
      <c r="S29" s="146">
        <v>0</v>
      </c>
      <c r="T29" s="146">
        <v>0</v>
      </c>
      <c r="U29" s="146">
        <v>0</v>
      </c>
      <c r="V29" s="146">
        <v>0</v>
      </c>
      <c r="W29" s="146">
        <v>0</v>
      </c>
      <c r="X29" s="146">
        <v>0</v>
      </c>
      <c r="Y29" s="146">
        <v>8500</v>
      </c>
      <c r="Z29" s="146">
        <v>8500</v>
      </c>
      <c r="AA29" s="147">
        <v>1</v>
      </c>
      <c r="AB29" s="203">
        <v>0</v>
      </c>
      <c r="AC29" s="203">
        <v>0</v>
      </c>
      <c r="AD29" s="203">
        <v>8500</v>
      </c>
      <c r="AE29" s="203">
        <v>0</v>
      </c>
      <c r="AF29" s="203">
        <v>0</v>
      </c>
      <c r="AG29" s="203">
        <v>0</v>
      </c>
      <c r="AH29" s="203">
        <v>0</v>
      </c>
      <c r="AI29" s="203">
        <v>0</v>
      </c>
      <c r="AJ29" s="203">
        <v>0</v>
      </c>
      <c r="AK29" s="204">
        <v>0</v>
      </c>
    </row>
    <row r="30" spans="2:40" ht="14.25" customHeight="1">
      <c r="B30" s="144" t="s">
        <v>4356</v>
      </c>
      <c r="C30" s="145" t="s">
        <v>5817</v>
      </c>
      <c r="D30" s="145" t="s">
        <v>4398</v>
      </c>
      <c r="E30" s="145" t="s">
        <v>5813</v>
      </c>
      <c r="F30" s="145" t="s">
        <v>5836</v>
      </c>
      <c r="G30" s="145" t="s">
        <v>5828</v>
      </c>
      <c r="H30" s="145" t="s">
        <v>5829</v>
      </c>
      <c r="I30" s="145" t="s">
        <v>3330</v>
      </c>
      <c r="J30" s="145" t="s">
        <v>4362</v>
      </c>
      <c r="K30" s="145" t="s">
        <v>4363</v>
      </c>
      <c r="L30" s="145" t="s">
        <v>3332</v>
      </c>
      <c r="M30" s="146">
        <v>4591.6000000000004</v>
      </c>
      <c r="N30" s="146">
        <v>4591.6000000000004</v>
      </c>
      <c r="O30" s="146">
        <v>0</v>
      </c>
      <c r="P30" s="146"/>
      <c r="Q30" s="146">
        <v>0</v>
      </c>
      <c r="R30" s="146">
        <v>0</v>
      </c>
      <c r="S30" s="146">
        <v>0</v>
      </c>
      <c r="T30" s="146">
        <v>734.65599999999995</v>
      </c>
      <c r="U30" s="146">
        <v>0</v>
      </c>
      <c r="V30" s="146">
        <v>0</v>
      </c>
      <c r="W30" s="146">
        <v>0</v>
      </c>
      <c r="X30" s="146">
        <v>0</v>
      </c>
      <c r="Y30" s="146">
        <v>5326.2560000000003</v>
      </c>
      <c r="Z30" s="146">
        <v>5326.26</v>
      </c>
      <c r="AA30" s="147">
        <v>1</v>
      </c>
      <c r="AB30" s="203">
        <v>4591.6000000000004</v>
      </c>
      <c r="AC30" s="203">
        <v>0</v>
      </c>
      <c r="AD30" s="203"/>
      <c r="AE30" s="203">
        <v>0</v>
      </c>
      <c r="AF30" s="203">
        <v>0</v>
      </c>
      <c r="AG30" s="203">
        <v>0</v>
      </c>
      <c r="AH30" s="203">
        <v>734.65599999999995</v>
      </c>
      <c r="AI30" s="203">
        <v>0</v>
      </c>
      <c r="AJ30" s="203">
        <v>0</v>
      </c>
      <c r="AK30" s="204">
        <v>0</v>
      </c>
    </row>
    <row r="31" spans="2:40" ht="14.25" customHeight="1">
      <c r="B31" s="144" t="s">
        <v>4356</v>
      </c>
      <c r="C31" s="145" t="s">
        <v>5774</v>
      </c>
      <c r="D31" s="145" t="s">
        <v>4398</v>
      </c>
      <c r="E31" s="145" t="s">
        <v>4425</v>
      </c>
      <c r="F31" s="145" t="s">
        <v>5837</v>
      </c>
      <c r="G31" s="145" t="s">
        <v>1237</v>
      </c>
      <c r="H31" s="145" t="s">
        <v>5775</v>
      </c>
      <c r="I31" s="145" t="s">
        <v>4370</v>
      </c>
      <c r="J31" s="145" t="s">
        <v>4362</v>
      </c>
      <c r="K31" s="145" t="s">
        <v>4363</v>
      </c>
      <c r="L31" s="145" t="s">
        <v>3332</v>
      </c>
      <c r="M31" s="146">
        <v>16100</v>
      </c>
      <c r="N31" s="146">
        <v>16100</v>
      </c>
      <c r="O31" s="146">
        <v>0</v>
      </c>
      <c r="P31" s="146"/>
      <c r="Q31" s="146">
        <v>0</v>
      </c>
      <c r="R31" s="146">
        <v>0</v>
      </c>
      <c r="S31" s="146">
        <v>0</v>
      </c>
      <c r="T31" s="146">
        <v>2576</v>
      </c>
      <c r="U31" s="146">
        <v>0</v>
      </c>
      <c r="V31" s="146">
        <v>644</v>
      </c>
      <c r="W31" s="146">
        <v>0</v>
      </c>
      <c r="X31" s="146">
        <v>0</v>
      </c>
      <c r="Y31" s="146">
        <v>18032</v>
      </c>
      <c r="Z31" s="146">
        <v>18032</v>
      </c>
      <c r="AA31" s="147">
        <v>1</v>
      </c>
      <c r="AB31" s="203">
        <v>16100</v>
      </c>
      <c r="AC31" s="203">
        <v>0</v>
      </c>
      <c r="AD31" s="203"/>
      <c r="AE31" s="203">
        <v>0</v>
      </c>
      <c r="AF31" s="203">
        <v>0</v>
      </c>
      <c r="AG31" s="203">
        <v>0</v>
      </c>
      <c r="AH31" s="203">
        <v>2576</v>
      </c>
      <c r="AI31" s="203">
        <v>0</v>
      </c>
      <c r="AJ31" s="203">
        <v>644</v>
      </c>
      <c r="AK31" s="204">
        <v>0</v>
      </c>
      <c r="AL31" s="208">
        <f>AB31*4%</f>
        <v>644</v>
      </c>
      <c r="AM31" s="201">
        <f>AJ31-AL31</f>
        <v>0</v>
      </c>
      <c r="AN31" s="143" t="s">
        <v>5776</v>
      </c>
    </row>
    <row r="32" spans="2:40" ht="14.25" customHeight="1">
      <c r="B32" s="144" t="s">
        <v>4356</v>
      </c>
      <c r="C32" s="145" t="s">
        <v>5774</v>
      </c>
      <c r="D32" s="145" t="s">
        <v>4398</v>
      </c>
      <c r="E32" s="145" t="s">
        <v>5825</v>
      </c>
      <c r="F32" s="145" t="s">
        <v>5838</v>
      </c>
      <c r="G32" s="145" t="s">
        <v>1155</v>
      </c>
      <c r="H32" s="145" t="s">
        <v>5805</v>
      </c>
      <c r="I32" s="145" t="s">
        <v>5782</v>
      </c>
      <c r="J32" s="145" t="s">
        <v>4362</v>
      </c>
      <c r="K32" s="145" t="s">
        <v>4363</v>
      </c>
      <c r="L32" s="145" t="s">
        <v>3332</v>
      </c>
      <c r="M32" s="146">
        <v>46868.25</v>
      </c>
      <c r="N32" s="146">
        <v>46868.25</v>
      </c>
      <c r="O32" s="146">
        <v>0</v>
      </c>
      <c r="P32" s="146"/>
      <c r="Q32" s="146">
        <v>0</v>
      </c>
      <c r="R32" s="146">
        <v>0</v>
      </c>
      <c r="S32" s="146">
        <v>0</v>
      </c>
      <c r="T32" s="146">
        <v>7498.92</v>
      </c>
      <c r="U32" s="146">
        <v>0</v>
      </c>
      <c r="V32" s="146">
        <v>1874.73</v>
      </c>
      <c r="W32" s="146">
        <v>0</v>
      </c>
      <c r="X32" s="146">
        <v>0</v>
      </c>
      <c r="Y32" s="146">
        <v>52492.44</v>
      </c>
      <c r="Z32" s="146">
        <v>53301.819199999998</v>
      </c>
      <c r="AA32" s="147">
        <v>1</v>
      </c>
      <c r="AB32" s="203">
        <v>47590.91</v>
      </c>
      <c r="AC32" s="203">
        <v>0</v>
      </c>
      <c r="AD32" s="203"/>
      <c r="AE32" s="203">
        <v>0</v>
      </c>
      <c r="AF32" s="203">
        <v>0</v>
      </c>
      <c r="AG32" s="203">
        <v>0</v>
      </c>
      <c r="AH32" s="203">
        <v>7614.5456000000004</v>
      </c>
      <c r="AI32" s="203">
        <v>0</v>
      </c>
      <c r="AJ32" s="203">
        <v>1874.73</v>
      </c>
      <c r="AK32" s="204">
        <v>0</v>
      </c>
      <c r="AL32" s="208">
        <f>N32*4%</f>
        <v>1874.73</v>
      </c>
      <c r="AM32" s="201">
        <f>AJ32-AL32</f>
        <v>0</v>
      </c>
      <c r="AN32" s="143" t="s">
        <v>5776</v>
      </c>
    </row>
    <row r="33" spans="2:40" ht="14.25" customHeight="1">
      <c r="B33" s="144" t="s">
        <v>4356</v>
      </c>
      <c r="C33" s="145" t="s">
        <v>5777</v>
      </c>
      <c r="D33" s="145" t="s">
        <v>4398</v>
      </c>
      <c r="E33" s="145" t="s">
        <v>5794</v>
      </c>
      <c r="F33" s="145" t="s">
        <v>3152</v>
      </c>
      <c r="G33" s="145" t="s">
        <v>1233</v>
      </c>
      <c r="H33" s="145" t="s">
        <v>5810</v>
      </c>
      <c r="I33" s="145" t="s">
        <v>3330</v>
      </c>
      <c r="J33" s="145" t="s">
        <v>4362</v>
      </c>
      <c r="K33" s="145" t="s">
        <v>4363</v>
      </c>
      <c r="L33" s="145" t="s">
        <v>3332</v>
      </c>
      <c r="M33" s="146">
        <v>22000</v>
      </c>
      <c r="N33" s="146">
        <v>0</v>
      </c>
      <c r="O33" s="146">
        <v>0</v>
      </c>
      <c r="P33" s="146">
        <v>0</v>
      </c>
      <c r="Q33" s="146">
        <v>0</v>
      </c>
      <c r="R33" s="146">
        <v>22000</v>
      </c>
      <c r="S33" s="146">
        <v>0</v>
      </c>
      <c r="T33" s="146">
        <v>0</v>
      </c>
      <c r="U33" s="146">
        <v>0</v>
      </c>
      <c r="V33" s="146">
        <v>0</v>
      </c>
      <c r="W33" s="146">
        <v>0</v>
      </c>
      <c r="X33" s="146">
        <v>0</v>
      </c>
      <c r="Y33" s="146">
        <v>22000</v>
      </c>
      <c r="Z33" s="146">
        <v>22000</v>
      </c>
      <c r="AA33" s="147">
        <v>1</v>
      </c>
      <c r="AB33" s="203">
        <v>0</v>
      </c>
      <c r="AC33" s="203">
        <v>0</v>
      </c>
      <c r="AD33" s="203">
        <v>0</v>
      </c>
      <c r="AE33" s="203">
        <v>0</v>
      </c>
      <c r="AF33" s="203">
        <v>22000</v>
      </c>
      <c r="AG33" s="203">
        <v>0</v>
      </c>
      <c r="AH33" s="203">
        <v>0</v>
      </c>
      <c r="AI33" s="203">
        <v>0</v>
      </c>
      <c r="AJ33" s="203">
        <v>0</v>
      </c>
      <c r="AK33" s="204">
        <v>0</v>
      </c>
    </row>
    <row r="34" spans="2:40" ht="14.25" customHeight="1">
      <c r="B34" s="144" t="s">
        <v>4356</v>
      </c>
      <c r="C34" s="145" t="s">
        <v>5777</v>
      </c>
      <c r="D34" s="145" t="s">
        <v>4398</v>
      </c>
      <c r="E34" s="145" t="s">
        <v>4427</v>
      </c>
      <c r="F34" s="145" t="s">
        <v>5839</v>
      </c>
      <c r="G34" s="145" t="s">
        <v>5780</v>
      </c>
      <c r="H34" s="145" t="s">
        <v>5781</v>
      </c>
      <c r="I34" s="145" t="s">
        <v>5782</v>
      </c>
      <c r="J34" s="145" t="s">
        <v>4362</v>
      </c>
      <c r="K34" s="145" t="s">
        <v>4363</v>
      </c>
      <c r="L34" s="145" t="s">
        <v>3332</v>
      </c>
      <c r="M34" s="146">
        <v>2642.03</v>
      </c>
      <c r="N34" s="146">
        <v>0</v>
      </c>
      <c r="O34" s="146">
        <v>0</v>
      </c>
      <c r="P34" s="146">
        <v>2642.03</v>
      </c>
      <c r="Q34" s="146">
        <v>0</v>
      </c>
      <c r="R34" s="146">
        <v>0</v>
      </c>
      <c r="S34" s="146">
        <v>0</v>
      </c>
      <c r="T34" s="146">
        <v>0</v>
      </c>
      <c r="U34" s="146">
        <v>0</v>
      </c>
      <c r="V34" s="146">
        <v>0</v>
      </c>
      <c r="W34" s="146">
        <v>0</v>
      </c>
      <c r="X34" s="146">
        <v>0</v>
      </c>
      <c r="Y34" s="146">
        <v>2642.03</v>
      </c>
      <c r="Z34" s="146">
        <v>2642.03</v>
      </c>
      <c r="AA34" s="147">
        <v>1</v>
      </c>
      <c r="AB34" s="203">
        <v>0</v>
      </c>
      <c r="AC34" s="203">
        <v>0</v>
      </c>
      <c r="AD34" s="203">
        <v>2642.03</v>
      </c>
      <c r="AE34" s="203">
        <v>0</v>
      </c>
      <c r="AF34" s="203">
        <v>0</v>
      </c>
      <c r="AG34" s="203">
        <v>0</v>
      </c>
      <c r="AH34" s="203">
        <v>0</v>
      </c>
      <c r="AI34" s="203">
        <v>0</v>
      </c>
      <c r="AJ34" s="203">
        <v>0</v>
      </c>
      <c r="AK34" s="204">
        <v>0</v>
      </c>
    </row>
    <row r="35" spans="2:40" ht="14.25" customHeight="1">
      <c r="B35" s="144" t="s">
        <v>4396</v>
      </c>
      <c r="C35" s="145" t="s">
        <v>4397</v>
      </c>
      <c r="D35" s="145" t="s">
        <v>4398</v>
      </c>
      <c r="E35" s="145" t="s">
        <v>4399</v>
      </c>
      <c r="F35" s="145" t="s">
        <v>5840</v>
      </c>
      <c r="G35" s="145" t="s">
        <v>4401</v>
      </c>
      <c r="H35" s="145" t="s">
        <v>4401</v>
      </c>
      <c r="I35" s="145"/>
      <c r="J35" s="145"/>
      <c r="K35" s="145"/>
      <c r="L35" s="145"/>
      <c r="M35" s="146">
        <v>49527.59</v>
      </c>
      <c r="N35" s="146">
        <v>0</v>
      </c>
      <c r="O35" s="146">
        <v>0</v>
      </c>
      <c r="P35" s="146">
        <v>0</v>
      </c>
      <c r="Q35" s="146">
        <v>0</v>
      </c>
      <c r="R35" s="146">
        <v>0</v>
      </c>
      <c r="S35" s="146">
        <v>49527.59</v>
      </c>
      <c r="T35" s="146">
        <v>0</v>
      </c>
      <c r="U35" s="146">
        <v>0</v>
      </c>
      <c r="V35" s="146">
        <v>0</v>
      </c>
      <c r="W35" s="146">
        <v>0</v>
      </c>
      <c r="X35" s="146">
        <v>0</v>
      </c>
      <c r="Y35" s="146">
        <v>49527.59</v>
      </c>
      <c r="Z35" s="146">
        <v>49527.59</v>
      </c>
      <c r="AA35" s="147">
        <v>1</v>
      </c>
      <c r="AB35" s="203">
        <v>0</v>
      </c>
      <c r="AC35" s="203">
        <v>0</v>
      </c>
      <c r="AD35" s="203">
        <v>0</v>
      </c>
      <c r="AE35" s="203">
        <v>0</v>
      </c>
      <c r="AF35" s="203">
        <v>0</v>
      </c>
      <c r="AG35" s="203">
        <v>0</v>
      </c>
      <c r="AH35" s="203">
        <v>0</v>
      </c>
      <c r="AI35" s="203">
        <v>0</v>
      </c>
      <c r="AJ35" s="203">
        <v>0</v>
      </c>
      <c r="AK35" s="204">
        <v>0</v>
      </c>
    </row>
    <row r="36" spans="2:40" ht="14.25" customHeight="1">
      <c r="B36" s="144" t="s">
        <v>4356</v>
      </c>
      <c r="C36" s="145" t="s">
        <v>5777</v>
      </c>
      <c r="D36" s="145" t="s">
        <v>4398</v>
      </c>
      <c r="E36" s="145" t="s">
        <v>5784</v>
      </c>
      <c r="F36" s="145" t="s">
        <v>5841</v>
      </c>
      <c r="G36" s="145" t="s">
        <v>5834</v>
      </c>
      <c r="H36" s="145" t="s">
        <v>5835</v>
      </c>
      <c r="I36" s="145" t="s">
        <v>5782</v>
      </c>
      <c r="J36" s="145" t="s">
        <v>4362</v>
      </c>
      <c r="K36" s="145" t="s">
        <v>4363</v>
      </c>
      <c r="L36" s="145" t="s">
        <v>3332</v>
      </c>
      <c r="M36" s="146">
        <v>36000</v>
      </c>
      <c r="N36" s="146">
        <v>0</v>
      </c>
      <c r="O36" s="146">
        <v>0</v>
      </c>
      <c r="P36" s="146">
        <v>36000</v>
      </c>
      <c r="Q36" s="146">
        <v>0</v>
      </c>
      <c r="R36" s="146">
        <v>0</v>
      </c>
      <c r="S36" s="146">
        <v>0</v>
      </c>
      <c r="T36" s="146">
        <v>0</v>
      </c>
      <c r="U36" s="146">
        <v>0</v>
      </c>
      <c r="V36" s="146">
        <v>0</v>
      </c>
      <c r="W36" s="146">
        <v>0</v>
      </c>
      <c r="X36" s="146">
        <v>0</v>
      </c>
      <c r="Y36" s="146">
        <v>36000</v>
      </c>
      <c r="Z36" s="146">
        <v>36000</v>
      </c>
      <c r="AA36" s="147">
        <v>1</v>
      </c>
      <c r="AB36" s="203">
        <v>0</v>
      </c>
      <c r="AC36" s="203">
        <v>0</v>
      </c>
      <c r="AD36" s="203">
        <v>36000</v>
      </c>
      <c r="AE36" s="203">
        <v>0</v>
      </c>
      <c r="AF36" s="203">
        <v>0</v>
      </c>
      <c r="AG36" s="203">
        <v>0</v>
      </c>
      <c r="AH36" s="203">
        <v>0</v>
      </c>
      <c r="AI36" s="203">
        <v>0</v>
      </c>
      <c r="AJ36" s="203">
        <v>0</v>
      </c>
      <c r="AK36" s="204">
        <v>0</v>
      </c>
    </row>
    <row r="37" spans="2:40" ht="14.25" customHeight="1">
      <c r="B37" s="144" t="s">
        <v>4356</v>
      </c>
      <c r="C37" s="145" t="s">
        <v>5774</v>
      </c>
      <c r="D37" s="145" t="s">
        <v>4398</v>
      </c>
      <c r="E37" s="145" t="s">
        <v>5842</v>
      </c>
      <c r="F37" s="145" t="s">
        <v>5843</v>
      </c>
      <c r="G37" s="145" t="s">
        <v>720</v>
      </c>
      <c r="H37" s="145" t="s">
        <v>5832</v>
      </c>
      <c r="I37" s="145" t="s">
        <v>3330</v>
      </c>
      <c r="J37" s="145" t="s">
        <v>4362</v>
      </c>
      <c r="K37" s="145" t="s">
        <v>4363</v>
      </c>
      <c r="L37" s="145" t="s">
        <v>3332</v>
      </c>
      <c r="M37" s="146">
        <v>7073.3433999999997</v>
      </c>
      <c r="N37" s="146">
        <v>1562.9484</v>
      </c>
      <c r="O37" s="146">
        <v>0</v>
      </c>
      <c r="P37" s="146"/>
      <c r="Q37" s="146">
        <v>0</v>
      </c>
      <c r="R37" s="146">
        <v>5510.3950000000004</v>
      </c>
      <c r="S37" s="146">
        <v>0</v>
      </c>
      <c r="T37" s="146">
        <v>250.071744</v>
      </c>
      <c r="U37" s="146">
        <v>0</v>
      </c>
      <c r="V37" s="146">
        <v>0</v>
      </c>
      <c r="W37" s="146">
        <v>0</v>
      </c>
      <c r="X37" s="146">
        <v>0</v>
      </c>
      <c r="Y37" s="146">
        <v>7323.4151439999996</v>
      </c>
      <c r="Z37" s="146">
        <v>7562.4025160000001</v>
      </c>
      <c r="AA37" s="147">
        <v>1</v>
      </c>
      <c r="AB37" s="203">
        <v>1613.9526000000001</v>
      </c>
      <c r="AC37" s="203">
        <v>0</v>
      </c>
      <c r="AD37" s="203"/>
      <c r="AE37" s="203">
        <v>0</v>
      </c>
      <c r="AF37" s="203">
        <v>5690.2174999999997</v>
      </c>
      <c r="AG37" s="203">
        <v>0</v>
      </c>
      <c r="AH37" s="203">
        <v>258.232416</v>
      </c>
      <c r="AI37" s="203">
        <v>0</v>
      </c>
      <c r="AJ37" s="203">
        <v>0</v>
      </c>
      <c r="AK37" s="204">
        <v>0</v>
      </c>
    </row>
    <row r="38" spans="2:40" ht="14.25" customHeight="1">
      <c r="B38" s="144" t="s">
        <v>4356</v>
      </c>
      <c r="C38" s="145" t="s">
        <v>5774</v>
      </c>
      <c r="D38" s="145" t="s">
        <v>4398</v>
      </c>
      <c r="E38" s="145" t="s">
        <v>4381</v>
      </c>
      <c r="F38" s="145" t="s">
        <v>5844</v>
      </c>
      <c r="G38" s="145" t="s">
        <v>720</v>
      </c>
      <c r="H38" s="145" t="s">
        <v>5832</v>
      </c>
      <c r="I38" s="145" t="s">
        <v>3330</v>
      </c>
      <c r="J38" s="145" t="s">
        <v>4362</v>
      </c>
      <c r="K38" s="145" t="s">
        <v>4363</v>
      </c>
      <c r="L38" s="145" t="s">
        <v>3332</v>
      </c>
      <c r="M38" s="146">
        <v>11097.914536</v>
      </c>
      <c r="N38" s="146">
        <v>11097.914536</v>
      </c>
      <c r="O38" s="146">
        <v>0</v>
      </c>
      <c r="P38" s="146"/>
      <c r="Q38" s="146">
        <v>0</v>
      </c>
      <c r="R38" s="146">
        <v>0</v>
      </c>
      <c r="S38" s="146">
        <v>0</v>
      </c>
      <c r="T38" s="146">
        <v>1775.6908659999999</v>
      </c>
      <c r="U38" s="146">
        <v>0</v>
      </c>
      <c r="V38" s="146">
        <v>0</v>
      </c>
      <c r="W38" s="146">
        <v>0</v>
      </c>
      <c r="X38" s="146">
        <v>0</v>
      </c>
      <c r="Y38" s="146">
        <v>12873.605401999999</v>
      </c>
      <c r="Z38" s="146">
        <v>13025.632067</v>
      </c>
      <c r="AA38" s="147">
        <v>1</v>
      </c>
      <c r="AB38" s="203">
        <v>11228.971756000001</v>
      </c>
      <c r="AC38" s="203">
        <v>0</v>
      </c>
      <c r="AD38" s="203"/>
      <c r="AE38" s="203">
        <v>0</v>
      </c>
      <c r="AF38" s="203">
        <v>0</v>
      </c>
      <c r="AG38" s="203">
        <v>0</v>
      </c>
      <c r="AH38" s="203">
        <v>1796.6603110000001</v>
      </c>
      <c r="AI38" s="203">
        <v>0</v>
      </c>
      <c r="AJ38" s="203">
        <v>0</v>
      </c>
      <c r="AK38" s="204">
        <v>0</v>
      </c>
    </row>
    <row r="39" spans="2:40" ht="14.25" customHeight="1">
      <c r="B39" s="144" t="s">
        <v>4356</v>
      </c>
      <c r="C39" s="145" t="s">
        <v>5774</v>
      </c>
      <c r="D39" s="145" t="s">
        <v>4398</v>
      </c>
      <c r="E39" s="145" t="s">
        <v>4532</v>
      </c>
      <c r="F39" s="145" t="s">
        <v>5845</v>
      </c>
      <c r="G39" s="145" t="s">
        <v>720</v>
      </c>
      <c r="H39" s="145" t="s">
        <v>5832</v>
      </c>
      <c r="I39" s="145" t="s">
        <v>3330</v>
      </c>
      <c r="J39" s="145" t="s">
        <v>4362</v>
      </c>
      <c r="K39" s="145" t="s">
        <v>4363</v>
      </c>
      <c r="L39" s="145" t="s">
        <v>3332</v>
      </c>
      <c r="M39" s="146">
        <v>3426.9643649999998</v>
      </c>
      <c r="N39" s="146">
        <v>2086.1369399999999</v>
      </c>
      <c r="O39" s="146">
        <v>0</v>
      </c>
      <c r="P39" s="146"/>
      <c r="Q39" s="146">
        <v>0</v>
      </c>
      <c r="R39" s="146">
        <v>1340.8274249999999</v>
      </c>
      <c r="S39" s="146">
        <v>0</v>
      </c>
      <c r="T39" s="146">
        <v>333.83866499999999</v>
      </c>
      <c r="U39" s="146">
        <v>0</v>
      </c>
      <c r="V39" s="146">
        <v>0</v>
      </c>
      <c r="W39" s="146">
        <v>0</v>
      </c>
      <c r="X39" s="146">
        <v>0</v>
      </c>
      <c r="Y39" s="146">
        <v>3760.80303</v>
      </c>
      <c r="Z39" s="146">
        <v>3839.1380180000001</v>
      </c>
      <c r="AA39" s="147">
        <v>1</v>
      </c>
      <c r="AB39" s="203">
        <v>2129.5897639999998</v>
      </c>
      <c r="AC39" s="203">
        <v>0</v>
      </c>
      <c r="AD39" s="203"/>
      <c r="AE39" s="203">
        <v>0</v>
      </c>
      <c r="AF39" s="203">
        <v>1368.7559550000001</v>
      </c>
      <c r="AG39" s="203">
        <v>0</v>
      </c>
      <c r="AH39" s="203">
        <v>340.79229900000001</v>
      </c>
      <c r="AI39" s="203">
        <v>0</v>
      </c>
      <c r="AJ39" s="203">
        <v>0</v>
      </c>
      <c r="AK39" s="204">
        <v>0</v>
      </c>
    </row>
    <row r="40" spans="2:40" ht="14.25" customHeight="1">
      <c r="B40" s="144" t="s">
        <v>4356</v>
      </c>
      <c r="C40" s="145" t="s">
        <v>5777</v>
      </c>
      <c r="D40" s="145" t="s">
        <v>4398</v>
      </c>
      <c r="E40" s="145" t="s">
        <v>5806</v>
      </c>
      <c r="F40" s="145" t="s">
        <v>5846</v>
      </c>
      <c r="G40" s="145" t="s">
        <v>5834</v>
      </c>
      <c r="H40" s="145" t="s">
        <v>5835</v>
      </c>
      <c r="I40" s="145" t="s">
        <v>5782</v>
      </c>
      <c r="J40" s="145" t="s">
        <v>4362</v>
      </c>
      <c r="K40" s="145" t="s">
        <v>4363</v>
      </c>
      <c r="L40" s="145" t="s">
        <v>3332</v>
      </c>
      <c r="M40" s="146">
        <v>20000</v>
      </c>
      <c r="N40" s="146">
        <v>0</v>
      </c>
      <c r="O40" s="146">
        <v>0</v>
      </c>
      <c r="P40" s="146">
        <v>20000</v>
      </c>
      <c r="Q40" s="146">
        <v>0</v>
      </c>
      <c r="R40" s="146">
        <v>0</v>
      </c>
      <c r="S40" s="146">
        <v>0</v>
      </c>
      <c r="T40" s="146">
        <v>0</v>
      </c>
      <c r="U40" s="146">
        <v>0</v>
      </c>
      <c r="V40" s="146">
        <v>0</v>
      </c>
      <c r="W40" s="146">
        <v>0</v>
      </c>
      <c r="X40" s="146">
        <v>0</v>
      </c>
      <c r="Y40" s="146">
        <v>20000</v>
      </c>
      <c r="Z40" s="146">
        <v>20000</v>
      </c>
      <c r="AA40" s="147">
        <v>1</v>
      </c>
      <c r="AB40" s="203">
        <v>0</v>
      </c>
      <c r="AC40" s="203">
        <v>0</v>
      </c>
      <c r="AD40" s="203">
        <v>20000</v>
      </c>
      <c r="AE40" s="203">
        <v>0</v>
      </c>
      <c r="AF40" s="203">
        <v>0</v>
      </c>
      <c r="AG40" s="203">
        <v>0</v>
      </c>
      <c r="AH40" s="203">
        <v>0</v>
      </c>
      <c r="AI40" s="203">
        <v>0</v>
      </c>
      <c r="AJ40" s="203">
        <v>0</v>
      </c>
      <c r="AK40" s="204">
        <v>0</v>
      </c>
    </row>
    <row r="41" spans="2:40" ht="14.25" customHeight="1">
      <c r="B41" s="144" t="s">
        <v>4356</v>
      </c>
      <c r="C41" s="145" t="s">
        <v>5777</v>
      </c>
      <c r="D41" s="145" t="s">
        <v>4398</v>
      </c>
      <c r="E41" s="145" t="s">
        <v>4427</v>
      </c>
      <c r="F41" s="145" t="s">
        <v>5847</v>
      </c>
      <c r="G41" s="145" t="s">
        <v>5780</v>
      </c>
      <c r="H41" s="145" t="s">
        <v>5781</v>
      </c>
      <c r="I41" s="145" t="s">
        <v>5782</v>
      </c>
      <c r="J41" s="145" t="s">
        <v>4362</v>
      </c>
      <c r="K41" s="145" t="s">
        <v>4363</v>
      </c>
      <c r="L41" s="145" t="s">
        <v>3332</v>
      </c>
      <c r="M41" s="146">
        <v>2642.03</v>
      </c>
      <c r="N41" s="146">
        <v>0</v>
      </c>
      <c r="O41" s="146">
        <v>0</v>
      </c>
      <c r="P41" s="146">
        <v>2642.03</v>
      </c>
      <c r="Q41" s="146">
        <v>0</v>
      </c>
      <c r="R41" s="146">
        <v>0</v>
      </c>
      <c r="S41" s="146">
        <v>0</v>
      </c>
      <c r="T41" s="146">
        <v>0</v>
      </c>
      <c r="U41" s="146">
        <v>0</v>
      </c>
      <c r="V41" s="146">
        <v>0</v>
      </c>
      <c r="W41" s="146">
        <v>0</v>
      </c>
      <c r="X41" s="146">
        <v>0</v>
      </c>
      <c r="Y41" s="146">
        <v>2642.03</v>
      </c>
      <c r="Z41" s="146">
        <v>2642.03</v>
      </c>
      <c r="AA41" s="147">
        <v>1</v>
      </c>
      <c r="AB41" s="203">
        <v>0</v>
      </c>
      <c r="AC41" s="203">
        <v>0</v>
      </c>
      <c r="AD41" s="203">
        <v>2642.03</v>
      </c>
      <c r="AE41" s="203">
        <v>0</v>
      </c>
      <c r="AF41" s="203">
        <v>0</v>
      </c>
      <c r="AG41" s="203">
        <v>0</v>
      </c>
      <c r="AH41" s="203">
        <v>0</v>
      </c>
      <c r="AI41" s="203">
        <v>0</v>
      </c>
      <c r="AJ41" s="203">
        <v>0</v>
      </c>
      <c r="AK41" s="204">
        <v>0</v>
      </c>
    </row>
    <row r="42" spans="2:40" ht="14.25" customHeight="1">
      <c r="B42" s="144" t="s">
        <v>4356</v>
      </c>
      <c r="C42" s="145" t="s">
        <v>5774</v>
      </c>
      <c r="D42" s="145" t="s">
        <v>4398</v>
      </c>
      <c r="E42" s="145" t="s">
        <v>4458</v>
      </c>
      <c r="F42" s="145" t="s">
        <v>5848</v>
      </c>
      <c r="G42" s="145" t="s">
        <v>720</v>
      </c>
      <c r="H42" s="145" t="s">
        <v>5832</v>
      </c>
      <c r="I42" s="145" t="s">
        <v>3330</v>
      </c>
      <c r="J42" s="145" t="s">
        <v>4362</v>
      </c>
      <c r="K42" s="145" t="s">
        <v>4363</v>
      </c>
      <c r="L42" s="145" t="s">
        <v>3332</v>
      </c>
      <c r="M42" s="146">
        <v>13099.366249999999</v>
      </c>
      <c r="N42" s="146">
        <v>13099.366249999999</v>
      </c>
      <c r="O42" s="146">
        <v>0</v>
      </c>
      <c r="P42" s="146"/>
      <c r="Q42" s="146">
        <v>0</v>
      </c>
      <c r="R42" s="146">
        <v>0</v>
      </c>
      <c r="S42" s="146">
        <v>0</v>
      </c>
      <c r="T42" s="146">
        <v>2095.8986</v>
      </c>
      <c r="U42" s="146">
        <v>0</v>
      </c>
      <c r="V42" s="146">
        <v>0</v>
      </c>
      <c r="W42" s="146">
        <v>0</v>
      </c>
      <c r="X42" s="146">
        <v>0</v>
      </c>
      <c r="Y42" s="146">
        <v>15195.26485</v>
      </c>
      <c r="Z42" s="146">
        <v>15853.566706</v>
      </c>
      <c r="AA42" s="147">
        <v>1</v>
      </c>
      <c r="AB42" s="203">
        <v>13666.867850000001</v>
      </c>
      <c r="AC42" s="203">
        <v>0</v>
      </c>
      <c r="AD42" s="203"/>
      <c r="AE42" s="203">
        <v>0</v>
      </c>
      <c r="AF42" s="203">
        <v>0</v>
      </c>
      <c r="AG42" s="203">
        <v>0</v>
      </c>
      <c r="AH42" s="203">
        <v>2186.698856</v>
      </c>
      <c r="AI42" s="203">
        <v>0</v>
      </c>
      <c r="AJ42" s="203">
        <v>0</v>
      </c>
      <c r="AK42" s="204">
        <v>0</v>
      </c>
    </row>
    <row r="43" spans="2:40" ht="14.25" customHeight="1">
      <c r="B43" s="144" t="s">
        <v>4356</v>
      </c>
      <c r="C43" s="145" t="s">
        <v>5774</v>
      </c>
      <c r="D43" s="145" t="s">
        <v>4398</v>
      </c>
      <c r="E43" s="145" t="s">
        <v>4427</v>
      </c>
      <c r="F43" s="145" t="s">
        <v>5849</v>
      </c>
      <c r="G43" s="145" t="s">
        <v>5823</v>
      </c>
      <c r="H43" s="145" t="s">
        <v>5824</v>
      </c>
      <c r="I43" s="145" t="s">
        <v>5782</v>
      </c>
      <c r="J43" s="145" t="s">
        <v>4362</v>
      </c>
      <c r="K43" s="145" t="s">
        <v>4363</v>
      </c>
      <c r="L43" s="145" t="s">
        <v>3332</v>
      </c>
      <c r="M43" s="146">
        <v>25000</v>
      </c>
      <c r="N43" s="146">
        <v>25000</v>
      </c>
      <c r="O43" s="146">
        <v>0</v>
      </c>
      <c r="P43" s="146"/>
      <c r="Q43" s="146">
        <v>0</v>
      </c>
      <c r="R43" s="146">
        <v>0</v>
      </c>
      <c r="S43" s="146">
        <v>0</v>
      </c>
      <c r="T43" s="146">
        <v>4000</v>
      </c>
      <c r="U43" s="146">
        <v>0</v>
      </c>
      <c r="V43" s="146">
        <v>1000</v>
      </c>
      <c r="W43" s="146">
        <v>0</v>
      </c>
      <c r="X43" s="146">
        <v>0</v>
      </c>
      <c r="Y43" s="146">
        <v>28000</v>
      </c>
      <c r="Z43" s="146">
        <v>28000</v>
      </c>
      <c r="AA43" s="147">
        <v>1</v>
      </c>
      <c r="AB43" s="203">
        <v>25000</v>
      </c>
      <c r="AC43" s="203">
        <v>0</v>
      </c>
      <c r="AD43" s="203"/>
      <c r="AE43" s="203">
        <v>0</v>
      </c>
      <c r="AF43" s="203">
        <v>0</v>
      </c>
      <c r="AG43" s="203">
        <v>0</v>
      </c>
      <c r="AH43" s="203">
        <v>4000</v>
      </c>
      <c r="AI43" s="203">
        <v>0</v>
      </c>
      <c r="AJ43" s="203">
        <v>1000</v>
      </c>
      <c r="AK43" s="204">
        <v>0</v>
      </c>
      <c r="AL43" s="208">
        <f>AB43*4%</f>
        <v>1000</v>
      </c>
      <c r="AM43" s="201">
        <f>AJ43-AL43</f>
        <v>0</v>
      </c>
      <c r="AN43" s="143" t="s">
        <v>5776</v>
      </c>
    </row>
    <row r="44" spans="2:40" ht="14.25" customHeight="1">
      <c r="B44" s="144" t="s">
        <v>4356</v>
      </c>
      <c r="C44" s="145" t="s">
        <v>5777</v>
      </c>
      <c r="D44" s="145" t="s">
        <v>4398</v>
      </c>
      <c r="E44" s="145" t="s">
        <v>5813</v>
      </c>
      <c r="F44" s="145" t="s">
        <v>5850</v>
      </c>
      <c r="G44" s="145" t="s">
        <v>5780</v>
      </c>
      <c r="H44" s="145" t="s">
        <v>5781</v>
      </c>
      <c r="I44" s="145" t="s">
        <v>5782</v>
      </c>
      <c r="J44" s="145" t="s">
        <v>4362</v>
      </c>
      <c r="K44" s="145" t="s">
        <v>4363</v>
      </c>
      <c r="L44" s="145" t="s">
        <v>3332</v>
      </c>
      <c r="M44" s="146">
        <v>2654.25</v>
      </c>
      <c r="N44" s="146">
        <v>0</v>
      </c>
      <c r="O44" s="146">
        <v>0</v>
      </c>
      <c r="P44" s="146">
        <v>2654.25</v>
      </c>
      <c r="Q44" s="146">
        <v>0</v>
      </c>
      <c r="R44" s="146">
        <v>0</v>
      </c>
      <c r="S44" s="146">
        <v>0</v>
      </c>
      <c r="T44" s="146">
        <v>0</v>
      </c>
      <c r="U44" s="146">
        <v>0</v>
      </c>
      <c r="V44" s="146">
        <v>0</v>
      </c>
      <c r="W44" s="146">
        <v>0</v>
      </c>
      <c r="X44" s="146">
        <v>0</v>
      </c>
      <c r="Y44" s="146">
        <v>2654.25</v>
      </c>
      <c r="Z44" s="146">
        <v>2654.25</v>
      </c>
      <c r="AA44" s="147">
        <v>1</v>
      </c>
      <c r="AB44" s="203">
        <v>0</v>
      </c>
      <c r="AC44" s="203">
        <v>0</v>
      </c>
      <c r="AD44" s="203">
        <v>2654.25</v>
      </c>
      <c r="AE44" s="203">
        <v>0</v>
      </c>
      <c r="AF44" s="203">
        <v>0</v>
      </c>
      <c r="AG44" s="203">
        <v>0</v>
      </c>
      <c r="AH44" s="203">
        <v>0</v>
      </c>
      <c r="AI44" s="203">
        <v>0</v>
      </c>
      <c r="AJ44" s="203">
        <v>0</v>
      </c>
      <c r="AK44" s="204">
        <v>0</v>
      </c>
    </row>
    <row r="45" spans="2:40" ht="14.25" customHeight="1">
      <c r="B45" s="144" t="s">
        <v>4356</v>
      </c>
      <c r="C45" s="145" t="s">
        <v>5777</v>
      </c>
      <c r="D45" s="145" t="s">
        <v>4398</v>
      </c>
      <c r="E45" s="145" t="s">
        <v>4425</v>
      </c>
      <c r="F45" s="145" t="s">
        <v>5851</v>
      </c>
      <c r="G45" s="145" t="s">
        <v>1153</v>
      </c>
      <c r="H45" s="145" t="s">
        <v>5792</v>
      </c>
      <c r="I45" s="145" t="s">
        <v>4370</v>
      </c>
      <c r="J45" s="145" t="s">
        <v>4362</v>
      </c>
      <c r="K45" s="145" t="s">
        <v>4363</v>
      </c>
      <c r="L45" s="145" t="s">
        <v>3332</v>
      </c>
      <c r="M45" s="146">
        <v>2850</v>
      </c>
      <c r="N45" s="146">
        <v>0</v>
      </c>
      <c r="O45" s="146">
        <v>0</v>
      </c>
      <c r="P45" s="146">
        <v>2850</v>
      </c>
      <c r="Q45" s="146">
        <v>0</v>
      </c>
      <c r="R45" s="146">
        <v>0</v>
      </c>
      <c r="S45" s="146">
        <v>0</v>
      </c>
      <c r="T45" s="146">
        <v>0</v>
      </c>
      <c r="U45" s="146">
        <v>0</v>
      </c>
      <c r="V45" s="146">
        <v>0</v>
      </c>
      <c r="W45" s="146">
        <v>0</v>
      </c>
      <c r="X45" s="146">
        <v>0</v>
      </c>
      <c r="Y45" s="146">
        <v>2850</v>
      </c>
      <c r="Z45" s="146">
        <v>2850</v>
      </c>
      <c r="AA45" s="147">
        <v>1</v>
      </c>
      <c r="AB45" s="203">
        <v>0</v>
      </c>
      <c r="AC45" s="203">
        <v>0</v>
      </c>
      <c r="AD45" s="203">
        <v>2850</v>
      </c>
      <c r="AE45" s="203">
        <v>0</v>
      </c>
      <c r="AF45" s="203">
        <v>0</v>
      </c>
      <c r="AG45" s="203">
        <v>0</v>
      </c>
      <c r="AH45" s="203">
        <v>0</v>
      </c>
      <c r="AI45" s="203">
        <v>0</v>
      </c>
      <c r="AJ45" s="203">
        <v>0</v>
      </c>
      <c r="AK45" s="204">
        <v>0</v>
      </c>
    </row>
    <row r="46" spans="2:40" ht="14.25" customHeight="1">
      <c r="B46" s="144" t="s">
        <v>4356</v>
      </c>
      <c r="C46" s="145" t="s">
        <v>5774</v>
      </c>
      <c r="D46" s="145" t="s">
        <v>4398</v>
      </c>
      <c r="E46" s="145" t="s">
        <v>5842</v>
      </c>
      <c r="F46" s="145" t="s">
        <v>5852</v>
      </c>
      <c r="G46" s="145" t="s">
        <v>720</v>
      </c>
      <c r="H46" s="145" t="s">
        <v>5832</v>
      </c>
      <c r="I46" s="145" t="s">
        <v>3330</v>
      </c>
      <c r="J46" s="145" t="s">
        <v>4362</v>
      </c>
      <c r="K46" s="145" t="s">
        <v>4363</v>
      </c>
      <c r="L46" s="145" t="s">
        <v>3332</v>
      </c>
      <c r="M46" s="146">
        <v>7073.3433999999997</v>
      </c>
      <c r="N46" s="146">
        <v>1562.9484</v>
      </c>
      <c r="O46" s="146">
        <v>0</v>
      </c>
      <c r="P46" s="146"/>
      <c r="Q46" s="146">
        <v>0</v>
      </c>
      <c r="R46" s="146">
        <v>5510.3950000000004</v>
      </c>
      <c r="S46" s="146">
        <v>0</v>
      </c>
      <c r="T46" s="146">
        <v>250.071744</v>
      </c>
      <c r="U46" s="146">
        <v>0</v>
      </c>
      <c r="V46" s="146">
        <v>0</v>
      </c>
      <c r="W46" s="146">
        <v>0</v>
      </c>
      <c r="X46" s="146">
        <v>0</v>
      </c>
      <c r="Y46" s="146">
        <v>7323.4151439999996</v>
      </c>
      <c r="Z46" s="146">
        <v>7562.4025160000001</v>
      </c>
      <c r="AA46" s="147">
        <v>1</v>
      </c>
      <c r="AB46" s="203">
        <v>1613.9526000000001</v>
      </c>
      <c r="AC46" s="203">
        <v>0</v>
      </c>
      <c r="AD46" s="203"/>
      <c r="AE46" s="203">
        <v>0</v>
      </c>
      <c r="AF46" s="203">
        <v>5690.2174999999997</v>
      </c>
      <c r="AG46" s="203">
        <v>0</v>
      </c>
      <c r="AH46" s="203">
        <v>258.232416</v>
      </c>
      <c r="AI46" s="203">
        <v>0</v>
      </c>
      <c r="AJ46" s="203">
        <v>0</v>
      </c>
      <c r="AK46" s="204">
        <v>0</v>
      </c>
    </row>
    <row r="47" spans="2:40" ht="14.25" customHeight="1">
      <c r="B47" s="144" t="s">
        <v>4356</v>
      </c>
      <c r="C47" s="145" t="s">
        <v>5774</v>
      </c>
      <c r="D47" s="145" t="s">
        <v>4398</v>
      </c>
      <c r="E47" s="145" t="s">
        <v>4412</v>
      </c>
      <c r="F47" s="145" t="s">
        <v>5853</v>
      </c>
      <c r="G47" s="145" t="s">
        <v>720</v>
      </c>
      <c r="H47" s="145" t="s">
        <v>5832</v>
      </c>
      <c r="I47" s="145" t="s">
        <v>3330</v>
      </c>
      <c r="J47" s="145" t="s">
        <v>4362</v>
      </c>
      <c r="K47" s="145" t="s">
        <v>4363</v>
      </c>
      <c r="L47" s="145" t="s">
        <v>3332</v>
      </c>
      <c r="M47" s="146">
        <v>7333.8913229999998</v>
      </c>
      <c r="N47" s="146">
        <v>1643.225463</v>
      </c>
      <c r="O47" s="146">
        <v>0</v>
      </c>
      <c r="P47" s="146"/>
      <c r="Q47" s="146">
        <v>0</v>
      </c>
      <c r="R47" s="146">
        <v>5690.6658600000001</v>
      </c>
      <c r="S47" s="146">
        <v>0</v>
      </c>
      <c r="T47" s="146">
        <v>263.00543499999998</v>
      </c>
      <c r="U47" s="146">
        <v>0</v>
      </c>
      <c r="V47" s="146">
        <v>0</v>
      </c>
      <c r="W47" s="146">
        <v>0</v>
      </c>
      <c r="X47" s="146">
        <v>0</v>
      </c>
      <c r="Y47" s="146">
        <v>7596.8967579999999</v>
      </c>
      <c r="Z47" s="146">
        <v>7739.9373020000003</v>
      </c>
      <c r="AA47" s="147">
        <v>1</v>
      </c>
      <c r="AB47" s="203">
        <v>1674.1654470000001</v>
      </c>
      <c r="AC47" s="203">
        <v>0</v>
      </c>
      <c r="AD47" s="203"/>
      <c r="AE47" s="203">
        <v>0</v>
      </c>
      <c r="AF47" s="203">
        <v>5797.8143399999999</v>
      </c>
      <c r="AG47" s="203">
        <v>0</v>
      </c>
      <c r="AH47" s="203">
        <v>267.957515</v>
      </c>
      <c r="AI47" s="203">
        <v>0</v>
      </c>
      <c r="AJ47" s="203">
        <v>0</v>
      </c>
      <c r="AK47" s="204">
        <v>0</v>
      </c>
    </row>
    <row r="48" spans="2:40" ht="14.25" customHeight="1">
      <c r="B48" s="144" t="s">
        <v>4396</v>
      </c>
      <c r="C48" s="145" t="s">
        <v>5854</v>
      </c>
      <c r="D48" s="145" t="s">
        <v>4398</v>
      </c>
      <c r="E48" s="145" t="s">
        <v>4399</v>
      </c>
      <c r="F48" s="145" t="s">
        <v>474</v>
      </c>
      <c r="G48" s="145" t="s">
        <v>4401</v>
      </c>
      <c r="H48" s="145" t="s">
        <v>4401</v>
      </c>
      <c r="I48" s="145"/>
      <c r="J48" s="145"/>
      <c r="K48" s="145"/>
      <c r="L48" s="145"/>
      <c r="M48" s="146">
        <v>5150</v>
      </c>
      <c r="N48" s="146">
        <v>0</v>
      </c>
      <c r="O48" s="146">
        <v>0</v>
      </c>
      <c r="P48" s="146">
        <v>0</v>
      </c>
      <c r="Q48" s="146">
        <v>0</v>
      </c>
      <c r="R48" s="146">
        <v>0</v>
      </c>
      <c r="S48" s="146">
        <v>5150</v>
      </c>
      <c r="T48" s="146">
        <v>0</v>
      </c>
      <c r="U48" s="146">
        <v>0</v>
      </c>
      <c r="V48" s="146">
        <v>0</v>
      </c>
      <c r="W48" s="146">
        <v>0</v>
      </c>
      <c r="X48" s="146">
        <v>0</v>
      </c>
      <c r="Y48" s="146">
        <v>5150</v>
      </c>
      <c r="Z48" s="146">
        <v>5150</v>
      </c>
      <c r="AA48" s="147">
        <v>1</v>
      </c>
      <c r="AB48" s="203">
        <v>0</v>
      </c>
      <c r="AC48" s="203">
        <v>0</v>
      </c>
      <c r="AD48" s="203">
        <v>0</v>
      </c>
      <c r="AE48" s="203">
        <v>0</v>
      </c>
      <c r="AF48" s="203">
        <v>0</v>
      </c>
      <c r="AG48" s="203">
        <v>0</v>
      </c>
      <c r="AH48" s="203">
        <v>0</v>
      </c>
      <c r="AI48" s="203">
        <v>0</v>
      </c>
      <c r="AJ48" s="203">
        <v>0</v>
      </c>
      <c r="AK48" s="204">
        <v>0</v>
      </c>
    </row>
    <row r="49" spans="2:40" ht="14.25" customHeight="1">
      <c r="B49" s="144" t="s">
        <v>4356</v>
      </c>
      <c r="C49" s="145" t="s">
        <v>5774</v>
      </c>
      <c r="D49" s="145" t="s">
        <v>4398</v>
      </c>
      <c r="E49" s="145" t="s">
        <v>5825</v>
      </c>
      <c r="F49" s="145" t="s">
        <v>5855</v>
      </c>
      <c r="G49" s="145" t="s">
        <v>1155</v>
      </c>
      <c r="H49" s="145" t="s">
        <v>5805</v>
      </c>
      <c r="I49" s="145" t="s">
        <v>5782</v>
      </c>
      <c r="J49" s="145" t="s">
        <v>4362</v>
      </c>
      <c r="K49" s="145" t="s">
        <v>4363</v>
      </c>
      <c r="L49" s="145" t="s">
        <v>3332</v>
      </c>
      <c r="M49" s="146">
        <v>15283.125</v>
      </c>
      <c r="N49" s="146">
        <v>15283.125</v>
      </c>
      <c r="O49" s="146">
        <v>0</v>
      </c>
      <c r="P49" s="146"/>
      <c r="Q49" s="146">
        <v>0</v>
      </c>
      <c r="R49" s="146">
        <v>0</v>
      </c>
      <c r="S49" s="146">
        <v>0</v>
      </c>
      <c r="T49" s="146">
        <v>2445.3000000000002</v>
      </c>
      <c r="U49" s="146">
        <v>0</v>
      </c>
      <c r="V49" s="146">
        <v>611.32500000000005</v>
      </c>
      <c r="W49" s="146">
        <v>0</v>
      </c>
      <c r="X49" s="146">
        <v>0</v>
      </c>
      <c r="Y49" s="146">
        <v>17117.099999999999</v>
      </c>
      <c r="Z49" s="146">
        <v>17381.027999999998</v>
      </c>
      <c r="AA49" s="147">
        <v>1</v>
      </c>
      <c r="AB49" s="203">
        <v>15518.775</v>
      </c>
      <c r="AC49" s="203">
        <v>0</v>
      </c>
      <c r="AD49" s="203"/>
      <c r="AE49" s="203">
        <v>0</v>
      </c>
      <c r="AF49" s="203">
        <v>0</v>
      </c>
      <c r="AG49" s="203">
        <v>0</v>
      </c>
      <c r="AH49" s="203">
        <v>2483.0039999999999</v>
      </c>
      <c r="AI49" s="203">
        <v>0</v>
      </c>
      <c r="AJ49" s="203">
        <v>611.32500000000005</v>
      </c>
      <c r="AK49" s="204">
        <v>0</v>
      </c>
      <c r="AL49" s="208">
        <f>N49*4%</f>
        <v>611.32500000000005</v>
      </c>
      <c r="AM49" s="201">
        <f>AJ49-AL49</f>
        <v>0</v>
      </c>
      <c r="AN49" s="143" t="s">
        <v>5776</v>
      </c>
    </row>
    <row r="50" spans="2:40" ht="14.25" customHeight="1">
      <c r="B50" s="144" t="s">
        <v>4356</v>
      </c>
      <c r="C50" s="145" t="s">
        <v>5777</v>
      </c>
      <c r="D50" s="145" t="s">
        <v>4398</v>
      </c>
      <c r="E50" s="145" t="s">
        <v>5856</v>
      </c>
      <c r="F50" s="145" t="s">
        <v>2893</v>
      </c>
      <c r="G50" s="145" t="s">
        <v>770</v>
      </c>
      <c r="H50" s="145" t="s">
        <v>5857</v>
      </c>
      <c r="I50" s="145" t="s">
        <v>3330</v>
      </c>
      <c r="J50" s="145" t="s">
        <v>4362</v>
      </c>
      <c r="K50" s="145" t="s">
        <v>4363</v>
      </c>
      <c r="L50" s="145" t="s">
        <v>3332</v>
      </c>
      <c r="M50" s="146">
        <v>10000</v>
      </c>
      <c r="N50" s="146">
        <v>10000</v>
      </c>
      <c r="O50" s="146">
        <v>0</v>
      </c>
      <c r="P50" s="146"/>
      <c r="Q50" s="146">
        <v>0</v>
      </c>
      <c r="R50" s="146">
        <v>0</v>
      </c>
      <c r="S50" s="146">
        <v>0</v>
      </c>
      <c r="T50" s="146">
        <v>1600</v>
      </c>
      <c r="U50" s="146">
        <v>0</v>
      </c>
      <c r="V50" s="146">
        <v>400</v>
      </c>
      <c r="W50" s="146">
        <v>0</v>
      </c>
      <c r="X50" s="146">
        <v>0</v>
      </c>
      <c r="Y50" s="146">
        <v>11200</v>
      </c>
      <c r="Z50" s="146">
        <v>11200</v>
      </c>
      <c r="AA50" s="147">
        <v>1</v>
      </c>
      <c r="AB50" s="203">
        <v>10000</v>
      </c>
      <c r="AC50" s="203">
        <v>0</v>
      </c>
      <c r="AD50" s="203"/>
      <c r="AE50" s="203">
        <v>0</v>
      </c>
      <c r="AF50" s="203">
        <v>0</v>
      </c>
      <c r="AG50" s="203">
        <v>0</v>
      </c>
      <c r="AH50" s="203">
        <v>1600</v>
      </c>
      <c r="AI50" s="203">
        <v>0</v>
      </c>
      <c r="AJ50" s="203">
        <v>400</v>
      </c>
      <c r="AK50" s="204">
        <v>0</v>
      </c>
      <c r="AL50" s="208">
        <f>AB50*4%</f>
        <v>400</v>
      </c>
      <c r="AM50" s="201">
        <f>AJ50-AL50</f>
        <v>0</v>
      </c>
      <c r="AN50" s="143" t="s">
        <v>5776</v>
      </c>
    </row>
    <row r="51" spans="2:40" ht="14.25" customHeight="1">
      <c r="B51" s="144" t="s">
        <v>4356</v>
      </c>
      <c r="C51" s="145" t="s">
        <v>5774</v>
      </c>
      <c r="D51" s="145" t="s">
        <v>4398</v>
      </c>
      <c r="E51" s="145" t="s">
        <v>5813</v>
      </c>
      <c r="F51" s="145" t="s">
        <v>5858</v>
      </c>
      <c r="G51" s="145" t="s">
        <v>5859</v>
      </c>
      <c r="H51" s="145" t="s">
        <v>5860</v>
      </c>
      <c r="I51" s="145" t="s">
        <v>5782</v>
      </c>
      <c r="J51" s="145" t="s">
        <v>4362</v>
      </c>
      <c r="K51" s="145" t="s">
        <v>4363</v>
      </c>
      <c r="L51" s="145" t="s">
        <v>3332</v>
      </c>
      <c r="M51" s="146">
        <v>38187.33</v>
      </c>
      <c r="N51" s="146">
        <v>38187.33</v>
      </c>
      <c r="O51" s="146">
        <v>0</v>
      </c>
      <c r="P51" s="146"/>
      <c r="Q51" s="146">
        <v>0</v>
      </c>
      <c r="R51" s="146">
        <v>0</v>
      </c>
      <c r="S51" s="146">
        <v>0</v>
      </c>
      <c r="T51" s="146">
        <v>6109.9727999999996</v>
      </c>
      <c r="U51" s="146">
        <v>0</v>
      </c>
      <c r="V51" s="146">
        <v>1527.4931999999999</v>
      </c>
      <c r="W51" s="146">
        <v>0</v>
      </c>
      <c r="X51" s="146">
        <v>0</v>
      </c>
      <c r="Y51" s="146">
        <v>42769.809600000001</v>
      </c>
      <c r="Z51" s="146">
        <v>42873.202400000002</v>
      </c>
      <c r="AA51" s="147">
        <v>1</v>
      </c>
      <c r="AB51" s="203">
        <v>38279.644999999997</v>
      </c>
      <c r="AC51" s="203">
        <v>0</v>
      </c>
      <c r="AD51" s="203"/>
      <c r="AE51" s="203">
        <v>0</v>
      </c>
      <c r="AF51" s="203">
        <v>0</v>
      </c>
      <c r="AG51" s="203">
        <v>0</v>
      </c>
      <c r="AH51" s="203">
        <v>6124.7431999999999</v>
      </c>
      <c r="AI51" s="203">
        <v>0</v>
      </c>
      <c r="AJ51" s="203">
        <v>1527.4931999999999</v>
      </c>
      <c r="AK51" s="204">
        <v>0</v>
      </c>
      <c r="AL51" s="208">
        <f>N51*4%</f>
        <v>1527.4932000000001</v>
      </c>
      <c r="AM51" s="201">
        <f>AJ51-AL51</f>
        <v>0</v>
      </c>
      <c r="AN51" s="143" t="s">
        <v>5776</v>
      </c>
    </row>
    <row r="52" spans="2:40" ht="14.25" customHeight="1">
      <c r="B52" s="144" t="s">
        <v>4356</v>
      </c>
      <c r="C52" s="145" t="s">
        <v>5777</v>
      </c>
      <c r="D52" s="145" t="s">
        <v>4398</v>
      </c>
      <c r="E52" s="145" t="s">
        <v>4425</v>
      </c>
      <c r="F52" s="145" t="s">
        <v>5861</v>
      </c>
      <c r="G52" s="145" t="s">
        <v>1153</v>
      </c>
      <c r="H52" s="145" t="s">
        <v>5792</v>
      </c>
      <c r="I52" s="145" t="s">
        <v>4370</v>
      </c>
      <c r="J52" s="145" t="s">
        <v>4362</v>
      </c>
      <c r="K52" s="145" t="s">
        <v>4363</v>
      </c>
      <c r="L52" s="145" t="s">
        <v>3332</v>
      </c>
      <c r="M52" s="146">
        <v>2375</v>
      </c>
      <c r="N52" s="146">
        <v>0</v>
      </c>
      <c r="O52" s="146">
        <v>0</v>
      </c>
      <c r="P52" s="146">
        <v>2375</v>
      </c>
      <c r="Q52" s="146">
        <v>0</v>
      </c>
      <c r="R52" s="146">
        <v>0</v>
      </c>
      <c r="S52" s="146">
        <v>0</v>
      </c>
      <c r="T52" s="146">
        <v>0</v>
      </c>
      <c r="U52" s="146">
        <v>0</v>
      </c>
      <c r="V52" s="146">
        <v>0</v>
      </c>
      <c r="W52" s="146">
        <v>0</v>
      </c>
      <c r="X52" s="146">
        <v>0</v>
      </c>
      <c r="Y52" s="146">
        <v>2375</v>
      </c>
      <c r="Z52" s="146">
        <v>2375</v>
      </c>
      <c r="AA52" s="147">
        <v>1</v>
      </c>
      <c r="AB52" s="203">
        <v>0</v>
      </c>
      <c r="AC52" s="203">
        <v>0</v>
      </c>
      <c r="AD52" s="203">
        <v>2375</v>
      </c>
      <c r="AE52" s="203">
        <v>0</v>
      </c>
      <c r="AF52" s="203">
        <v>0</v>
      </c>
      <c r="AG52" s="203">
        <v>0</v>
      </c>
      <c r="AH52" s="203">
        <v>0</v>
      </c>
      <c r="AI52" s="203">
        <v>0</v>
      </c>
      <c r="AJ52" s="203">
        <v>0</v>
      </c>
      <c r="AK52" s="204">
        <v>0</v>
      </c>
    </row>
    <row r="53" spans="2:40" ht="14.25" customHeight="1">
      <c r="B53" s="144" t="s">
        <v>4356</v>
      </c>
      <c r="C53" s="145" t="s">
        <v>5774</v>
      </c>
      <c r="D53" s="145" t="s">
        <v>4398</v>
      </c>
      <c r="E53" s="145" t="s">
        <v>5862</v>
      </c>
      <c r="F53" s="145" t="s">
        <v>5863</v>
      </c>
      <c r="G53" s="145" t="s">
        <v>1117</v>
      </c>
      <c r="H53" s="145" t="s">
        <v>5864</v>
      </c>
      <c r="I53" s="145" t="s">
        <v>3330</v>
      </c>
      <c r="J53" s="145" t="s">
        <v>4362</v>
      </c>
      <c r="K53" s="145" t="s">
        <v>4363</v>
      </c>
      <c r="L53" s="145" t="s">
        <v>3332</v>
      </c>
      <c r="M53" s="146">
        <v>31000</v>
      </c>
      <c r="N53" s="146">
        <v>31000</v>
      </c>
      <c r="O53" s="146">
        <v>0</v>
      </c>
      <c r="P53" s="146"/>
      <c r="Q53" s="146">
        <v>0</v>
      </c>
      <c r="R53" s="146">
        <v>0</v>
      </c>
      <c r="S53" s="146">
        <v>0</v>
      </c>
      <c r="T53" s="146">
        <v>4960</v>
      </c>
      <c r="U53" s="146">
        <v>0</v>
      </c>
      <c r="V53" s="146">
        <v>1240</v>
      </c>
      <c r="W53" s="146">
        <v>0</v>
      </c>
      <c r="X53" s="146">
        <v>0</v>
      </c>
      <c r="Y53" s="146">
        <v>34720</v>
      </c>
      <c r="Z53" s="146">
        <v>34720</v>
      </c>
      <c r="AA53" s="147">
        <v>1</v>
      </c>
      <c r="AB53" s="203">
        <v>31000</v>
      </c>
      <c r="AC53" s="203">
        <v>0</v>
      </c>
      <c r="AD53" s="203"/>
      <c r="AE53" s="203">
        <v>0</v>
      </c>
      <c r="AF53" s="203">
        <v>0</v>
      </c>
      <c r="AG53" s="203">
        <v>0</v>
      </c>
      <c r="AH53" s="203">
        <v>4960</v>
      </c>
      <c r="AI53" s="203">
        <v>0</v>
      </c>
      <c r="AJ53" s="203">
        <v>1240</v>
      </c>
      <c r="AK53" s="204">
        <v>0</v>
      </c>
      <c r="AL53" s="208">
        <f>AB53*4%</f>
        <v>1240</v>
      </c>
      <c r="AM53" s="201">
        <f>AJ53-AL53</f>
        <v>0</v>
      </c>
      <c r="AN53" s="143" t="s">
        <v>5776</v>
      </c>
    </row>
    <row r="54" spans="2:40" ht="14.25" customHeight="1">
      <c r="B54" s="144" t="s">
        <v>4356</v>
      </c>
      <c r="C54" s="145" t="s">
        <v>5777</v>
      </c>
      <c r="D54" s="145" t="s">
        <v>4398</v>
      </c>
      <c r="E54" s="145" t="s">
        <v>5856</v>
      </c>
      <c r="F54" s="145" t="s">
        <v>5865</v>
      </c>
      <c r="G54" s="145" t="s">
        <v>5780</v>
      </c>
      <c r="H54" s="145" t="s">
        <v>5781</v>
      </c>
      <c r="I54" s="145" t="s">
        <v>5782</v>
      </c>
      <c r="J54" s="145" t="s">
        <v>4362</v>
      </c>
      <c r="K54" s="145" t="s">
        <v>4363</v>
      </c>
      <c r="L54" s="145" t="s">
        <v>3332</v>
      </c>
      <c r="M54" s="146">
        <v>2629.57</v>
      </c>
      <c r="N54" s="146">
        <v>0</v>
      </c>
      <c r="O54" s="146">
        <v>0</v>
      </c>
      <c r="P54" s="146">
        <v>2629.57</v>
      </c>
      <c r="Q54" s="146">
        <v>0</v>
      </c>
      <c r="R54" s="146">
        <v>0</v>
      </c>
      <c r="S54" s="146">
        <v>0</v>
      </c>
      <c r="T54" s="146">
        <v>0</v>
      </c>
      <c r="U54" s="146">
        <v>0</v>
      </c>
      <c r="V54" s="146">
        <v>0</v>
      </c>
      <c r="W54" s="146">
        <v>0</v>
      </c>
      <c r="X54" s="146">
        <v>0</v>
      </c>
      <c r="Y54" s="146">
        <v>2629.57</v>
      </c>
      <c r="Z54" s="146">
        <v>2629.57</v>
      </c>
      <c r="AA54" s="147">
        <v>1</v>
      </c>
      <c r="AB54" s="203">
        <v>0</v>
      </c>
      <c r="AC54" s="203">
        <v>0</v>
      </c>
      <c r="AD54" s="203">
        <v>2629.57</v>
      </c>
      <c r="AE54" s="203">
        <v>0</v>
      </c>
      <c r="AF54" s="203">
        <v>0</v>
      </c>
      <c r="AG54" s="203">
        <v>0</v>
      </c>
      <c r="AH54" s="203">
        <v>0</v>
      </c>
      <c r="AI54" s="203">
        <v>0</v>
      </c>
      <c r="AJ54" s="203">
        <v>0</v>
      </c>
      <c r="AK54" s="204">
        <v>0</v>
      </c>
    </row>
    <row r="55" spans="2:40" ht="14.25" customHeight="1">
      <c r="B55" s="144" t="s">
        <v>4356</v>
      </c>
      <c r="C55" s="145" t="s">
        <v>5774</v>
      </c>
      <c r="D55" s="145" t="s">
        <v>4398</v>
      </c>
      <c r="E55" s="145" t="s">
        <v>5794</v>
      </c>
      <c r="F55" s="145" t="s">
        <v>5866</v>
      </c>
      <c r="G55" s="145" t="s">
        <v>686</v>
      </c>
      <c r="H55" s="145" t="s">
        <v>5867</v>
      </c>
      <c r="I55" s="145" t="s">
        <v>4370</v>
      </c>
      <c r="J55" s="145" t="s">
        <v>4362</v>
      </c>
      <c r="K55" s="145" t="s">
        <v>4363</v>
      </c>
      <c r="L55" s="145" t="s">
        <v>3332</v>
      </c>
      <c r="M55" s="146">
        <v>50000</v>
      </c>
      <c r="N55" s="146">
        <v>50000</v>
      </c>
      <c r="O55" s="146">
        <v>0</v>
      </c>
      <c r="P55" s="146"/>
      <c r="Q55" s="146">
        <v>0</v>
      </c>
      <c r="R55" s="146">
        <v>0</v>
      </c>
      <c r="S55" s="146">
        <v>0</v>
      </c>
      <c r="T55" s="146">
        <v>8000</v>
      </c>
      <c r="U55" s="146">
        <v>0</v>
      </c>
      <c r="V55" s="146">
        <v>2000</v>
      </c>
      <c r="W55" s="146">
        <v>0</v>
      </c>
      <c r="X55" s="146">
        <v>0</v>
      </c>
      <c r="Y55" s="146">
        <v>56000</v>
      </c>
      <c r="Z55" s="146">
        <v>56000</v>
      </c>
      <c r="AA55" s="147">
        <v>1</v>
      </c>
      <c r="AB55" s="203">
        <v>50000</v>
      </c>
      <c r="AC55" s="203">
        <v>0</v>
      </c>
      <c r="AD55" s="203"/>
      <c r="AE55" s="203">
        <v>0</v>
      </c>
      <c r="AF55" s="203">
        <v>0</v>
      </c>
      <c r="AG55" s="203">
        <v>0</v>
      </c>
      <c r="AH55" s="203">
        <v>8000</v>
      </c>
      <c r="AI55" s="203">
        <v>0</v>
      </c>
      <c r="AJ55" s="203">
        <v>2000</v>
      </c>
      <c r="AK55" s="204">
        <v>0</v>
      </c>
      <c r="AL55" s="208">
        <f>AB55*4%</f>
        <v>2000</v>
      </c>
      <c r="AM55" s="201">
        <f>AJ55-AL55</f>
        <v>0</v>
      </c>
      <c r="AN55" s="143" t="s">
        <v>5776</v>
      </c>
    </row>
    <row r="56" spans="2:40" ht="14.25" customHeight="1">
      <c r="B56" s="144" t="s">
        <v>4356</v>
      </c>
      <c r="C56" s="145" t="s">
        <v>5868</v>
      </c>
      <c r="D56" s="145" t="s">
        <v>4398</v>
      </c>
      <c r="E56" s="145" t="s">
        <v>1944</v>
      </c>
      <c r="F56" s="145" t="s">
        <v>5869</v>
      </c>
      <c r="G56" s="145" t="s">
        <v>806</v>
      </c>
      <c r="H56" s="145" t="s">
        <v>5870</v>
      </c>
      <c r="I56" s="145" t="s">
        <v>3330</v>
      </c>
      <c r="J56" s="145" t="s">
        <v>5871</v>
      </c>
      <c r="K56" s="145" t="s">
        <v>4418</v>
      </c>
      <c r="L56" s="145" t="s">
        <v>3332</v>
      </c>
      <c r="M56" s="146">
        <v>862.07</v>
      </c>
      <c r="N56" s="146">
        <v>862.07</v>
      </c>
      <c r="O56" s="146">
        <v>0</v>
      </c>
      <c r="P56" s="146"/>
      <c r="Q56" s="146">
        <v>0</v>
      </c>
      <c r="R56" s="146">
        <v>0</v>
      </c>
      <c r="S56" s="146">
        <v>0</v>
      </c>
      <c r="T56" s="146">
        <v>137.93</v>
      </c>
      <c r="U56" s="146">
        <v>0</v>
      </c>
      <c r="V56" s="146">
        <v>0</v>
      </c>
      <c r="W56" s="146">
        <v>0</v>
      </c>
      <c r="X56" s="146">
        <v>0</v>
      </c>
      <c r="Y56" s="146">
        <v>1000</v>
      </c>
      <c r="Z56" s="146">
        <v>1000</v>
      </c>
      <c r="AA56" s="147">
        <v>1</v>
      </c>
      <c r="AB56" s="203">
        <v>862.07</v>
      </c>
      <c r="AC56" s="203">
        <v>0</v>
      </c>
      <c r="AD56" s="203"/>
      <c r="AE56" s="203">
        <v>0</v>
      </c>
      <c r="AF56" s="203">
        <v>0</v>
      </c>
      <c r="AG56" s="203">
        <v>0</v>
      </c>
      <c r="AH56" s="203">
        <v>137.93</v>
      </c>
      <c r="AI56" s="203">
        <v>0</v>
      </c>
      <c r="AJ56" s="203">
        <v>0</v>
      </c>
      <c r="AK56" s="204">
        <v>0</v>
      </c>
    </row>
    <row r="57" spans="2:40" ht="14.25" customHeight="1">
      <c r="B57" s="144" t="s">
        <v>4356</v>
      </c>
      <c r="C57" s="145" t="s">
        <v>5777</v>
      </c>
      <c r="D57" s="145" t="s">
        <v>4398</v>
      </c>
      <c r="E57" s="145" t="s">
        <v>4434</v>
      </c>
      <c r="F57" s="145" t="s">
        <v>5872</v>
      </c>
      <c r="G57" s="145" t="s">
        <v>5780</v>
      </c>
      <c r="H57" s="145" t="s">
        <v>5781</v>
      </c>
      <c r="I57" s="145" t="s">
        <v>5782</v>
      </c>
      <c r="J57" s="145" t="s">
        <v>4362</v>
      </c>
      <c r="K57" s="145" t="s">
        <v>4363</v>
      </c>
      <c r="L57" s="145" t="s">
        <v>3332</v>
      </c>
      <c r="M57" s="146">
        <v>22215.93</v>
      </c>
      <c r="N57" s="146">
        <v>0</v>
      </c>
      <c r="O57" s="146">
        <v>0</v>
      </c>
      <c r="P57" s="146">
        <v>22215.93</v>
      </c>
      <c r="Q57" s="146">
        <v>0</v>
      </c>
      <c r="R57" s="146">
        <v>0</v>
      </c>
      <c r="S57" s="146">
        <v>0</v>
      </c>
      <c r="T57" s="146">
        <v>0</v>
      </c>
      <c r="U57" s="146">
        <v>0</v>
      </c>
      <c r="V57" s="146">
        <v>0</v>
      </c>
      <c r="W57" s="146">
        <v>0</v>
      </c>
      <c r="X57" s="146">
        <v>0</v>
      </c>
      <c r="Y57" s="146">
        <v>22215.93</v>
      </c>
      <c r="Z57" s="146">
        <v>22215.93</v>
      </c>
      <c r="AA57" s="147">
        <v>1</v>
      </c>
      <c r="AB57" s="203">
        <v>0</v>
      </c>
      <c r="AC57" s="203">
        <v>0</v>
      </c>
      <c r="AD57" s="203">
        <v>22215.93</v>
      </c>
      <c r="AE57" s="203">
        <v>0</v>
      </c>
      <c r="AF57" s="203">
        <v>0</v>
      </c>
      <c r="AG57" s="203">
        <v>0</v>
      </c>
      <c r="AH57" s="203">
        <v>0</v>
      </c>
      <c r="AI57" s="203">
        <v>0</v>
      </c>
      <c r="AJ57" s="203">
        <v>0</v>
      </c>
      <c r="AK57" s="204">
        <v>0</v>
      </c>
    </row>
    <row r="58" spans="2:40" ht="14.25" customHeight="1">
      <c r="B58" s="144" t="s">
        <v>4356</v>
      </c>
      <c r="C58" s="145" t="s">
        <v>5774</v>
      </c>
      <c r="D58" s="145" t="s">
        <v>4398</v>
      </c>
      <c r="E58" s="145" t="s">
        <v>4415</v>
      </c>
      <c r="F58" s="145" t="s">
        <v>5873</v>
      </c>
      <c r="G58" s="145" t="s">
        <v>5799</v>
      </c>
      <c r="H58" s="145" t="s">
        <v>5800</v>
      </c>
      <c r="I58" s="145" t="s">
        <v>3330</v>
      </c>
      <c r="J58" s="145" t="s">
        <v>4362</v>
      </c>
      <c r="K58" s="145" t="s">
        <v>4363</v>
      </c>
      <c r="L58" s="145" t="s">
        <v>3332</v>
      </c>
      <c r="M58" s="146">
        <v>5451.43</v>
      </c>
      <c r="N58" s="146">
        <v>5451.43</v>
      </c>
      <c r="O58" s="146">
        <v>0</v>
      </c>
      <c r="P58" s="146"/>
      <c r="Q58" s="146">
        <v>0</v>
      </c>
      <c r="R58" s="146">
        <v>0</v>
      </c>
      <c r="S58" s="146">
        <v>0</v>
      </c>
      <c r="T58" s="146">
        <v>872.23</v>
      </c>
      <c r="U58" s="146">
        <v>0</v>
      </c>
      <c r="V58" s="146">
        <v>0</v>
      </c>
      <c r="W58" s="146">
        <v>0</v>
      </c>
      <c r="X58" s="146">
        <v>0</v>
      </c>
      <c r="Y58" s="146">
        <v>6323.66</v>
      </c>
      <c r="Z58" s="146">
        <v>6323.66</v>
      </c>
      <c r="AA58" s="147">
        <v>1</v>
      </c>
      <c r="AB58" s="203">
        <v>5451.43</v>
      </c>
      <c r="AC58" s="203">
        <v>0</v>
      </c>
      <c r="AD58" s="203"/>
      <c r="AE58" s="203">
        <v>0</v>
      </c>
      <c r="AF58" s="203">
        <v>0</v>
      </c>
      <c r="AG58" s="203">
        <v>0</v>
      </c>
      <c r="AH58" s="203">
        <v>872.23</v>
      </c>
      <c r="AI58" s="203">
        <v>0</v>
      </c>
      <c r="AJ58" s="203">
        <v>0</v>
      </c>
      <c r="AK58" s="204">
        <v>0</v>
      </c>
    </row>
    <row r="59" spans="2:40" ht="14.25" customHeight="1">
      <c r="B59" s="144" t="s">
        <v>4356</v>
      </c>
      <c r="C59" s="145" t="s">
        <v>5774</v>
      </c>
      <c r="D59" s="145" t="s">
        <v>4398</v>
      </c>
      <c r="E59" s="145" t="s">
        <v>4442</v>
      </c>
      <c r="F59" s="145" t="s">
        <v>5874</v>
      </c>
      <c r="G59" s="145" t="s">
        <v>1155</v>
      </c>
      <c r="H59" s="145" t="s">
        <v>5805</v>
      </c>
      <c r="I59" s="145" t="s">
        <v>5782</v>
      </c>
      <c r="J59" s="145" t="s">
        <v>4362</v>
      </c>
      <c r="K59" s="145" t="s">
        <v>4363</v>
      </c>
      <c r="L59" s="145" t="s">
        <v>3332</v>
      </c>
      <c r="M59" s="146">
        <v>34828.239999999998</v>
      </c>
      <c r="N59" s="146">
        <v>34828.239999999998</v>
      </c>
      <c r="O59" s="146">
        <v>0</v>
      </c>
      <c r="P59" s="146"/>
      <c r="Q59" s="146">
        <v>0</v>
      </c>
      <c r="R59" s="146">
        <v>0</v>
      </c>
      <c r="S59" s="146">
        <v>0</v>
      </c>
      <c r="T59" s="146">
        <v>5572.5183999999999</v>
      </c>
      <c r="U59" s="146">
        <v>0</v>
      </c>
      <c r="V59" s="146">
        <v>1393.1296</v>
      </c>
      <c r="W59" s="146">
        <v>0</v>
      </c>
      <c r="X59" s="146">
        <v>0</v>
      </c>
      <c r="Y59" s="146">
        <v>39007.628799999999</v>
      </c>
      <c r="Z59" s="146">
        <v>39396.996800000001</v>
      </c>
      <c r="AA59" s="147">
        <v>1</v>
      </c>
      <c r="AB59" s="203">
        <v>35175.89</v>
      </c>
      <c r="AC59" s="203">
        <v>0</v>
      </c>
      <c r="AD59" s="203"/>
      <c r="AE59" s="203">
        <v>0</v>
      </c>
      <c r="AF59" s="203">
        <v>0</v>
      </c>
      <c r="AG59" s="203">
        <v>0</v>
      </c>
      <c r="AH59" s="203">
        <v>5628.1423999999997</v>
      </c>
      <c r="AI59" s="203">
        <v>0</v>
      </c>
      <c r="AJ59" s="203">
        <v>1393.1296</v>
      </c>
      <c r="AK59" s="204">
        <v>0</v>
      </c>
      <c r="AL59" s="208">
        <f>N59*4%</f>
        <v>1393.1296</v>
      </c>
      <c r="AM59" s="201">
        <f>AJ59-AL59</f>
        <v>0</v>
      </c>
      <c r="AN59" s="143" t="s">
        <v>5776</v>
      </c>
    </row>
    <row r="60" spans="2:40" ht="14.25" customHeight="1">
      <c r="B60" s="144" t="s">
        <v>4396</v>
      </c>
      <c r="C60" s="145" t="s">
        <v>5106</v>
      </c>
      <c r="D60" s="145" t="s">
        <v>4398</v>
      </c>
      <c r="E60" s="145" t="s">
        <v>4399</v>
      </c>
      <c r="F60" s="145" t="s">
        <v>5875</v>
      </c>
      <c r="G60" s="145" t="s">
        <v>4401</v>
      </c>
      <c r="H60" s="145" t="s">
        <v>4401</v>
      </c>
      <c r="I60" s="145"/>
      <c r="J60" s="145"/>
      <c r="K60" s="145"/>
      <c r="L60" s="145"/>
      <c r="M60" s="146">
        <v>0.04</v>
      </c>
      <c r="N60" s="146">
        <v>0</v>
      </c>
      <c r="O60" s="146">
        <v>0</v>
      </c>
      <c r="P60" s="146">
        <v>0</v>
      </c>
      <c r="Q60" s="146">
        <v>0</v>
      </c>
      <c r="R60" s="146">
        <v>0</v>
      </c>
      <c r="S60" s="146">
        <v>0.04</v>
      </c>
      <c r="T60" s="146">
        <v>0</v>
      </c>
      <c r="U60" s="146">
        <v>0</v>
      </c>
      <c r="V60" s="146">
        <v>0</v>
      </c>
      <c r="W60" s="146">
        <v>0</v>
      </c>
      <c r="X60" s="146">
        <v>0</v>
      </c>
      <c r="Y60" s="146">
        <v>0.04</v>
      </c>
      <c r="Z60" s="146">
        <v>0.04</v>
      </c>
      <c r="AA60" s="147">
        <v>1</v>
      </c>
      <c r="AB60" s="203">
        <v>0</v>
      </c>
      <c r="AC60" s="203">
        <v>0</v>
      </c>
      <c r="AD60" s="203">
        <v>0</v>
      </c>
      <c r="AE60" s="203">
        <v>0</v>
      </c>
      <c r="AF60" s="203">
        <v>0</v>
      </c>
      <c r="AG60" s="203">
        <v>0</v>
      </c>
      <c r="AH60" s="203">
        <v>0</v>
      </c>
      <c r="AI60" s="203">
        <v>0</v>
      </c>
      <c r="AJ60" s="203">
        <v>0</v>
      </c>
      <c r="AK60" s="204">
        <v>0</v>
      </c>
    </row>
    <row r="61" spans="2:40" ht="14.25" customHeight="1">
      <c r="B61" s="144" t="s">
        <v>4356</v>
      </c>
      <c r="C61" s="145" t="s">
        <v>5774</v>
      </c>
      <c r="D61" s="145" t="s">
        <v>4398</v>
      </c>
      <c r="E61" s="145" t="s">
        <v>4442</v>
      </c>
      <c r="F61" s="145" t="s">
        <v>5876</v>
      </c>
      <c r="G61" s="145" t="s">
        <v>891</v>
      </c>
      <c r="H61" s="145" t="s">
        <v>5877</v>
      </c>
      <c r="I61" s="145" t="s">
        <v>4370</v>
      </c>
      <c r="J61" s="145" t="s">
        <v>4362</v>
      </c>
      <c r="K61" s="145" t="s">
        <v>4363</v>
      </c>
      <c r="L61" s="145" t="s">
        <v>3332</v>
      </c>
      <c r="M61" s="146">
        <v>3500</v>
      </c>
      <c r="N61" s="146">
        <v>3500</v>
      </c>
      <c r="O61" s="146">
        <v>0</v>
      </c>
      <c r="P61" s="146"/>
      <c r="Q61" s="146">
        <v>0</v>
      </c>
      <c r="R61" s="146">
        <v>0</v>
      </c>
      <c r="S61" s="146">
        <v>0</v>
      </c>
      <c r="T61" s="146">
        <v>560</v>
      </c>
      <c r="U61" s="146">
        <v>0</v>
      </c>
      <c r="V61" s="146">
        <v>140</v>
      </c>
      <c r="W61" s="146">
        <v>0</v>
      </c>
      <c r="X61" s="146">
        <v>0</v>
      </c>
      <c r="Y61" s="146">
        <v>3920</v>
      </c>
      <c r="Z61" s="146">
        <v>3920</v>
      </c>
      <c r="AA61" s="147">
        <v>1</v>
      </c>
      <c r="AB61" s="203">
        <v>3500</v>
      </c>
      <c r="AC61" s="203">
        <v>0</v>
      </c>
      <c r="AD61" s="203"/>
      <c r="AE61" s="203">
        <v>0</v>
      </c>
      <c r="AF61" s="203">
        <v>0</v>
      </c>
      <c r="AG61" s="203">
        <v>0</v>
      </c>
      <c r="AH61" s="203">
        <v>560</v>
      </c>
      <c r="AI61" s="203">
        <v>0</v>
      </c>
      <c r="AJ61" s="203">
        <v>140</v>
      </c>
      <c r="AK61" s="204">
        <v>0</v>
      </c>
      <c r="AL61" s="208">
        <f>AB61*4%</f>
        <v>140</v>
      </c>
      <c r="AM61" s="201">
        <f>AJ61-AL61</f>
        <v>0</v>
      </c>
      <c r="AN61" s="143" t="s">
        <v>5776</v>
      </c>
    </row>
    <row r="62" spans="2:40" ht="14.25" customHeight="1">
      <c r="B62" s="144" t="s">
        <v>4356</v>
      </c>
      <c r="C62" s="145" t="s">
        <v>5878</v>
      </c>
      <c r="D62" s="145" t="s">
        <v>4398</v>
      </c>
      <c r="E62" s="145" t="s">
        <v>5879</v>
      </c>
      <c r="F62" s="145" t="s">
        <v>5880</v>
      </c>
      <c r="G62" s="145" t="s">
        <v>792</v>
      </c>
      <c r="H62" s="145" t="s">
        <v>5881</v>
      </c>
      <c r="I62" s="145" t="s">
        <v>3330</v>
      </c>
      <c r="J62" s="145" t="s">
        <v>4362</v>
      </c>
      <c r="K62" s="145" t="s">
        <v>4363</v>
      </c>
      <c r="L62" s="145" t="s">
        <v>3332</v>
      </c>
      <c r="M62" s="146">
        <v>1089.74</v>
      </c>
      <c r="N62" s="146">
        <v>1089.74</v>
      </c>
      <c r="O62" s="146">
        <v>0</v>
      </c>
      <c r="P62" s="146"/>
      <c r="Q62" s="146">
        <v>0</v>
      </c>
      <c r="R62" s="146">
        <v>0</v>
      </c>
      <c r="S62" s="146">
        <v>0</v>
      </c>
      <c r="T62" s="146">
        <v>174.36</v>
      </c>
      <c r="U62" s="146">
        <v>0</v>
      </c>
      <c r="V62" s="146">
        <v>0</v>
      </c>
      <c r="W62" s="146">
        <v>0</v>
      </c>
      <c r="X62" s="146">
        <v>0</v>
      </c>
      <c r="Y62" s="146">
        <v>1264.0999999999999</v>
      </c>
      <c r="Z62" s="146">
        <v>1264</v>
      </c>
      <c r="AA62" s="147">
        <v>0.99992089233446702</v>
      </c>
      <c r="AB62" s="203">
        <v>1089.6537932125621</v>
      </c>
      <c r="AC62" s="203">
        <v>0</v>
      </c>
      <c r="AD62" s="203"/>
      <c r="AE62" s="203">
        <v>0</v>
      </c>
      <c r="AF62" s="203">
        <v>0</v>
      </c>
      <c r="AG62" s="203">
        <v>0</v>
      </c>
      <c r="AH62" s="203">
        <v>174.34620678743801</v>
      </c>
      <c r="AI62" s="203">
        <v>0</v>
      </c>
      <c r="AJ62" s="203">
        <v>0</v>
      </c>
      <c r="AK62" s="204">
        <v>0</v>
      </c>
    </row>
    <row r="63" spans="2:40" ht="14.25" customHeight="1">
      <c r="B63" s="144" t="s">
        <v>4356</v>
      </c>
      <c r="C63" s="145" t="s">
        <v>5774</v>
      </c>
      <c r="D63" s="145" t="s">
        <v>4398</v>
      </c>
      <c r="E63" s="145" t="s">
        <v>5813</v>
      </c>
      <c r="F63" s="145" t="s">
        <v>5882</v>
      </c>
      <c r="G63" s="145" t="s">
        <v>1237</v>
      </c>
      <c r="H63" s="145" t="s">
        <v>5775</v>
      </c>
      <c r="I63" s="145" t="s">
        <v>4370</v>
      </c>
      <c r="J63" s="145" t="s">
        <v>4362</v>
      </c>
      <c r="K63" s="145" t="s">
        <v>4363</v>
      </c>
      <c r="L63" s="145" t="s">
        <v>3332</v>
      </c>
      <c r="M63" s="146">
        <v>8000</v>
      </c>
      <c r="N63" s="146">
        <v>8000</v>
      </c>
      <c r="O63" s="146">
        <v>0</v>
      </c>
      <c r="P63" s="146"/>
      <c r="Q63" s="146">
        <v>0</v>
      </c>
      <c r="R63" s="146">
        <v>0</v>
      </c>
      <c r="S63" s="146">
        <v>0</v>
      </c>
      <c r="T63" s="146">
        <v>1280</v>
      </c>
      <c r="U63" s="146">
        <v>0</v>
      </c>
      <c r="V63" s="146">
        <v>320</v>
      </c>
      <c r="W63" s="146">
        <v>0</v>
      </c>
      <c r="X63" s="146">
        <v>0</v>
      </c>
      <c r="Y63" s="146">
        <v>8960</v>
      </c>
      <c r="Z63" s="146">
        <v>8960</v>
      </c>
      <c r="AA63" s="147">
        <v>1</v>
      </c>
      <c r="AB63" s="203">
        <v>8000</v>
      </c>
      <c r="AC63" s="203">
        <v>0</v>
      </c>
      <c r="AD63" s="203"/>
      <c r="AE63" s="203">
        <v>0</v>
      </c>
      <c r="AF63" s="203">
        <v>0</v>
      </c>
      <c r="AG63" s="203">
        <v>0</v>
      </c>
      <c r="AH63" s="203">
        <v>1280</v>
      </c>
      <c r="AI63" s="203">
        <v>0</v>
      </c>
      <c r="AJ63" s="203">
        <v>320</v>
      </c>
      <c r="AK63" s="204">
        <v>0</v>
      </c>
      <c r="AL63" s="208">
        <f>AB63*4%</f>
        <v>320</v>
      </c>
      <c r="AM63" s="201">
        <f>AJ63-AL63</f>
        <v>0</v>
      </c>
      <c r="AN63" s="143" t="s">
        <v>5776</v>
      </c>
    </row>
    <row r="64" spans="2:40" ht="14.25" customHeight="1">
      <c r="B64" s="144" t="s">
        <v>4356</v>
      </c>
      <c r="C64" s="145" t="s">
        <v>5774</v>
      </c>
      <c r="D64" s="145" t="s">
        <v>4398</v>
      </c>
      <c r="E64" s="145" t="s">
        <v>4421</v>
      </c>
      <c r="F64" s="145" t="s">
        <v>5254</v>
      </c>
      <c r="G64" s="145" t="s">
        <v>494</v>
      </c>
      <c r="H64" s="145" t="s">
        <v>5883</v>
      </c>
      <c r="I64" s="145" t="s">
        <v>4370</v>
      </c>
      <c r="J64" s="145" t="s">
        <v>4362</v>
      </c>
      <c r="K64" s="145" t="s">
        <v>4363</v>
      </c>
      <c r="L64" s="145" t="s">
        <v>3332</v>
      </c>
      <c r="M64" s="146">
        <v>12311.2</v>
      </c>
      <c r="N64" s="146">
        <v>12311.2</v>
      </c>
      <c r="O64" s="146">
        <v>0</v>
      </c>
      <c r="P64" s="146"/>
      <c r="Q64" s="146">
        <v>0</v>
      </c>
      <c r="R64" s="146">
        <v>0</v>
      </c>
      <c r="S64" s="146">
        <v>0</v>
      </c>
      <c r="T64" s="146">
        <v>1969.79</v>
      </c>
      <c r="U64" s="146">
        <v>0</v>
      </c>
      <c r="V64" s="146">
        <v>492.45</v>
      </c>
      <c r="W64" s="146">
        <v>0</v>
      </c>
      <c r="X64" s="146">
        <v>0</v>
      </c>
      <c r="Y64" s="146">
        <v>13788.54</v>
      </c>
      <c r="Z64" s="146">
        <v>13788.54</v>
      </c>
      <c r="AA64" s="147">
        <v>1</v>
      </c>
      <c r="AB64" s="203">
        <v>12311.2</v>
      </c>
      <c r="AC64" s="203">
        <v>0</v>
      </c>
      <c r="AD64" s="203"/>
      <c r="AE64" s="203">
        <v>0</v>
      </c>
      <c r="AF64" s="203">
        <v>0</v>
      </c>
      <c r="AG64" s="203">
        <v>0</v>
      </c>
      <c r="AH64" s="203">
        <v>1969.79</v>
      </c>
      <c r="AI64" s="203">
        <v>0</v>
      </c>
      <c r="AJ64" s="203">
        <v>492.45</v>
      </c>
      <c r="AK64" s="204">
        <v>0</v>
      </c>
      <c r="AL64" s="208">
        <f>AB64*4%</f>
        <v>492.44800000000004</v>
      </c>
      <c r="AM64" s="201">
        <f>AJ64-AL64</f>
        <v>1.9999999999527063E-3</v>
      </c>
      <c r="AN64" s="143" t="s">
        <v>5884</v>
      </c>
    </row>
    <row r="65" spans="2:40" ht="14.25" customHeight="1">
      <c r="B65" s="144" t="s">
        <v>4356</v>
      </c>
      <c r="C65" s="145" t="s">
        <v>5774</v>
      </c>
      <c r="D65" s="145" t="s">
        <v>4398</v>
      </c>
      <c r="E65" s="145" t="s">
        <v>4381</v>
      </c>
      <c r="F65" s="145" t="s">
        <v>5885</v>
      </c>
      <c r="G65" s="145" t="s">
        <v>720</v>
      </c>
      <c r="H65" s="145" t="s">
        <v>5832</v>
      </c>
      <c r="I65" s="145" t="s">
        <v>3330</v>
      </c>
      <c r="J65" s="145" t="s">
        <v>4362</v>
      </c>
      <c r="K65" s="145" t="s">
        <v>4363</v>
      </c>
      <c r="L65" s="145" t="s">
        <v>3332</v>
      </c>
      <c r="M65" s="146">
        <v>10429.602000000001</v>
      </c>
      <c r="N65" s="146">
        <v>10429.602000000001</v>
      </c>
      <c r="O65" s="146">
        <v>0</v>
      </c>
      <c r="P65" s="146"/>
      <c r="Q65" s="146">
        <v>0</v>
      </c>
      <c r="R65" s="146">
        <v>0</v>
      </c>
      <c r="S65" s="146">
        <v>0</v>
      </c>
      <c r="T65" s="146">
        <v>1668.73632</v>
      </c>
      <c r="U65" s="146">
        <v>0</v>
      </c>
      <c r="V65" s="146">
        <v>0</v>
      </c>
      <c r="W65" s="146">
        <v>0</v>
      </c>
      <c r="X65" s="146">
        <v>0</v>
      </c>
      <c r="Y65" s="146">
        <v>12098.338320000001</v>
      </c>
      <c r="Z65" s="146">
        <v>12241.209720000001</v>
      </c>
      <c r="AA65" s="147">
        <v>1</v>
      </c>
      <c r="AB65" s="203">
        <v>10552.767</v>
      </c>
      <c r="AC65" s="203">
        <v>0</v>
      </c>
      <c r="AD65" s="203"/>
      <c r="AE65" s="203">
        <v>0</v>
      </c>
      <c r="AF65" s="203">
        <v>0</v>
      </c>
      <c r="AG65" s="203">
        <v>0</v>
      </c>
      <c r="AH65" s="203">
        <v>1688.44272</v>
      </c>
      <c r="AI65" s="203">
        <v>0</v>
      </c>
      <c r="AJ65" s="203">
        <v>0</v>
      </c>
      <c r="AK65" s="204">
        <v>0</v>
      </c>
    </row>
    <row r="66" spans="2:40" ht="14.25" customHeight="1">
      <c r="B66" s="144" t="s">
        <v>4356</v>
      </c>
      <c r="C66" s="145" t="s">
        <v>5774</v>
      </c>
      <c r="D66" s="145" t="s">
        <v>4398</v>
      </c>
      <c r="E66" s="145" t="s">
        <v>5784</v>
      </c>
      <c r="F66" s="145" t="s">
        <v>5886</v>
      </c>
      <c r="G66" s="145" t="s">
        <v>686</v>
      </c>
      <c r="H66" s="145" t="s">
        <v>5867</v>
      </c>
      <c r="I66" s="145" t="s">
        <v>4370</v>
      </c>
      <c r="J66" s="145" t="s">
        <v>4362</v>
      </c>
      <c r="K66" s="145" t="s">
        <v>4363</v>
      </c>
      <c r="L66" s="145" t="s">
        <v>3332</v>
      </c>
      <c r="M66" s="146">
        <v>50000</v>
      </c>
      <c r="N66" s="146">
        <v>50000</v>
      </c>
      <c r="O66" s="146">
        <v>0</v>
      </c>
      <c r="P66" s="146"/>
      <c r="Q66" s="146">
        <v>0</v>
      </c>
      <c r="R66" s="146">
        <v>0</v>
      </c>
      <c r="S66" s="146">
        <v>0</v>
      </c>
      <c r="T66" s="146">
        <v>8000</v>
      </c>
      <c r="U66" s="146">
        <v>0</v>
      </c>
      <c r="V66" s="146">
        <v>2000</v>
      </c>
      <c r="W66" s="146">
        <v>0</v>
      </c>
      <c r="X66" s="146">
        <v>0</v>
      </c>
      <c r="Y66" s="146">
        <v>56000</v>
      </c>
      <c r="Z66" s="146">
        <v>56000</v>
      </c>
      <c r="AA66" s="147">
        <v>1</v>
      </c>
      <c r="AB66" s="203">
        <v>50000</v>
      </c>
      <c r="AC66" s="203">
        <v>0</v>
      </c>
      <c r="AD66" s="203"/>
      <c r="AE66" s="203">
        <v>0</v>
      </c>
      <c r="AF66" s="203">
        <v>0</v>
      </c>
      <c r="AG66" s="203">
        <v>0</v>
      </c>
      <c r="AH66" s="203">
        <v>8000</v>
      </c>
      <c r="AI66" s="203">
        <v>0</v>
      </c>
      <c r="AJ66" s="203">
        <v>2000</v>
      </c>
      <c r="AK66" s="204">
        <v>0</v>
      </c>
      <c r="AL66" s="208">
        <f>AB66*4%</f>
        <v>2000</v>
      </c>
      <c r="AM66" s="201">
        <f>AJ66-AL66</f>
        <v>0</v>
      </c>
      <c r="AN66" s="143" t="s">
        <v>5776</v>
      </c>
    </row>
    <row r="67" spans="2:40" ht="14.25" customHeight="1">
      <c r="B67" s="144" t="s">
        <v>4356</v>
      </c>
      <c r="C67" s="145" t="s">
        <v>5777</v>
      </c>
      <c r="D67" s="145" t="s">
        <v>4398</v>
      </c>
      <c r="E67" s="145" t="s">
        <v>4544</v>
      </c>
      <c r="F67" s="145" t="s">
        <v>5887</v>
      </c>
      <c r="G67" s="145" t="s">
        <v>5888</v>
      </c>
      <c r="H67" s="145" t="s">
        <v>5889</v>
      </c>
      <c r="I67" s="145" t="s">
        <v>5782</v>
      </c>
      <c r="J67" s="145" t="s">
        <v>4362</v>
      </c>
      <c r="K67" s="145" t="s">
        <v>4363</v>
      </c>
      <c r="L67" s="145" t="s">
        <v>3332</v>
      </c>
      <c r="M67" s="146">
        <v>22790.35</v>
      </c>
      <c r="N67" s="146">
        <v>0</v>
      </c>
      <c r="O67" s="146">
        <v>0</v>
      </c>
      <c r="P67" s="146">
        <v>0</v>
      </c>
      <c r="Q67" s="146">
        <v>0</v>
      </c>
      <c r="R67" s="146">
        <v>22790.35</v>
      </c>
      <c r="S67" s="146">
        <v>0</v>
      </c>
      <c r="T67" s="146">
        <v>0</v>
      </c>
      <c r="U67" s="146">
        <v>0</v>
      </c>
      <c r="V67" s="146">
        <v>0</v>
      </c>
      <c r="W67" s="146">
        <v>0</v>
      </c>
      <c r="X67" s="146">
        <v>0</v>
      </c>
      <c r="Y67" s="146">
        <v>22790.35</v>
      </c>
      <c r="Z67" s="146">
        <v>22415.214494</v>
      </c>
      <c r="AA67" s="147">
        <v>0.98033636363636401</v>
      </c>
      <c r="AB67" s="203">
        <v>0</v>
      </c>
      <c r="AC67" s="203">
        <v>0</v>
      </c>
      <c r="AD67" s="203">
        <v>0</v>
      </c>
      <c r="AE67" s="203">
        <v>0</v>
      </c>
      <c r="AF67" s="203">
        <v>22415.214494</v>
      </c>
      <c r="AG67" s="203">
        <v>0</v>
      </c>
      <c r="AH67" s="203">
        <v>0</v>
      </c>
      <c r="AI67" s="203">
        <v>0</v>
      </c>
      <c r="AJ67" s="203">
        <v>0</v>
      </c>
      <c r="AK67" s="204">
        <v>0</v>
      </c>
    </row>
    <row r="68" spans="2:40" ht="14.25" customHeight="1">
      <c r="B68" s="144" t="s">
        <v>4356</v>
      </c>
      <c r="C68" s="145" t="s">
        <v>5777</v>
      </c>
      <c r="D68" s="145" t="s">
        <v>4398</v>
      </c>
      <c r="E68" s="145" t="s">
        <v>5856</v>
      </c>
      <c r="F68" s="145" t="s">
        <v>5890</v>
      </c>
      <c r="G68" s="145" t="s">
        <v>5891</v>
      </c>
      <c r="H68" s="145" t="s">
        <v>5892</v>
      </c>
      <c r="I68" s="145" t="s">
        <v>3330</v>
      </c>
      <c r="J68" s="145" t="s">
        <v>4362</v>
      </c>
      <c r="K68" s="145" t="s">
        <v>4363</v>
      </c>
      <c r="L68" s="145" t="s">
        <v>3332</v>
      </c>
      <c r="M68" s="146">
        <v>12117.78</v>
      </c>
      <c r="N68" s="146">
        <v>0</v>
      </c>
      <c r="O68" s="146">
        <v>0</v>
      </c>
      <c r="P68" s="146">
        <v>0</v>
      </c>
      <c r="Q68" s="146">
        <v>0</v>
      </c>
      <c r="R68" s="146">
        <v>12117.78</v>
      </c>
      <c r="S68" s="146">
        <v>0</v>
      </c>
      <c r="T68" s="146">
        <v>0</v>
      </c>
      <c r="U68" s="146">
        <v>0</v>
      </c>
      <c r="V68" s="146">
        <v>0</v>
      </c>
      <c r="W68" s="146">
        <v>0</v>
      </c>
      <c r="X68" s="146">
        <v>0</v>
      </c>
      <c r="Y68" s="146">
        <v>12117.78</v>
      </c>
      <c r="Z68" s="146">
        <v>12117.78</v>
      </c>
      <c r="AA68" s="147">
        <v>1</v>
      </c>
      <c r="AB68" s="203">
        <v>0</v>
      </c>
      <c r="AC68" s="203">
        <v>0</v>
      </c>
      <c r="AD68" s="203">
        <v>0</v>
      </c>
      <c r="AE68" s="203">
        <v>0</v>
      </c>
      <c r="AF68" s="203">
        <v>12117.78</v>
      </c>
      <c r="AG68" s="203">
        <v>0</v>
      </c>
      <c r="AH68" s="203">
        <v>0</v>
      </c>
      <c r="AI68" s="203">
        <v>0</v>
      </c>
      <c r="AJ68" s="203">
        <v>0</v>
      </c>
      <c r="AK68" s="204">
        <v>0</v>
      </c>
    </row>
    <row r="69" spans="2:40" ht="14.25" customHeight="1">
      <c r="B69" s="144" t="s">
        <v>4356</v>
      </c>
      <c r="C69" s="145" t="s">
        <v>5774</v>
      </c>
      <c r="D69" s="145" t="s">
        <v>4398</v>
      </c>
      <c r="E69" s="145" t="s">
        <v>5784</v>
      </c>
      <c r="F69" s="145" t="s">
        <v>5893</v>
      </c>
      <c r="G69" s="145" t="s">
        <v>686</v>
      </c>
      <c r="H69" s="145" t="s">
        <v>5867</v>
      </c>
      <c r="I69" s="145" t="s">
        <v>4370</v>
      </c>
      <c r="J69" s="145" t="s">
        <v>4362</v>
      </c>
      <c r="K69" s="145" t="s">
        <v>4363</v>
      </c>
      <c r="L69" s="145" t="s">
        <v>3332</v>
      </c>
      <c r="M69" s="146">
        <v>50000</v>
      </c>
      <c r="N69" s="146">
        <v>50000</v>
      </c>
      <c r="O69" s="146">
        <v>0</v>
      </c>
      <c r="P69" s="146"/>
      <c r="Q69" s="146">
        <v>0</v>
      </c>
      <c r="R69" s="146">
        <v>0</v>
      </c>
      <c r="S69" s="146">
        <v>0</v>
      </c>
      <c r="T69" s="146">
        <v>8000</v>
      </c>
      <c r="U69" s="146">
        <v>0</v>
      </c>
      <c r="V69" s="146">
        <v>2000</v>
      </c>
      <c r="W69" s="146">
        <v>0</v>
      </c>
      <c r="X69" s="146">
        <v>0</v>
      </c>
      <c r="Y69" s="146">
        <v>56000</v>
      </c>
      <c r="Z69" s="146">
        <v>56000</v>
      </c>
      <c r="AA69" s="147">
        <v>1</v>
      </c>
      <c r="AB69" s="203">
        <v>50000</v>
      </c>
      <c r="AC69" s="203">
        <v>0</v>
      </c>
      <c r="AD69" s="203"/>
      <c r="AE69" s="203">
        <v>0</v>
      </c>
      <c r="AF69" s="203">
        <v>0</v>
      </c>
      <c r="AG69" s="203">
        <v>0</v>
      </c>
      <c r="AH69" s="203">
        <v>8000</v>
      </c>
      <c r="AI69" s="203">
        <v>0</v>
      </c>
      <c r="AJ69" s="203">
        <v>2000</v>
      </c>
      <c r="AK69" s="204">
        <v>0</v>
      </c>
      <c r="AL69" s="208">
        <f>AB69*4%</f>
        <v>2000</v>
      </c>
      <c r="AM69" s="201">
        <f>AJ69-AL69</f>
        <v>0</v>
      </c>
      <c r="AN69" s="143" t="s">
        <v>5776</v>
      </c>
    </row>
    <row r="70" spans="2:40" ht="14.25" customHeight="1">
      <c r="B70" s="144" t="s">
        <v>4356</v>
      </c>
      <c r="C70" s="145" t="s">
        <v>5774</v>
      </c>
      <c r="D70" s="145" t="s">
        <v>4398</v>
      </c>
      <c r="E70" s="145" t="s">
        <v>4409</v>
      </c>
      <c r="F70" s="145" t="s">
        <v>5894</v>
      </c>
      <c r="G70" s="145" t="s">
        <v>1255</v>
      </c>
      <c r="H70" s="145" t="s">
        <v>5816</v>
      </c>
      <c r="I70" s="145" t="s">
        <v>4370</v>
      </c>
      <c r="J70" s="145" t="s">
        <v>4362</v>
      </c>
      <c r="K70" s="145" t="s">
        <v>4363</v>
      </c>
      <c r="L70" s="145" t="s">
        <v>3332</v>
      </c>
      <c r="M70" s="146">
        <v>23000</v>
      </c>
      <c r="N70" s="146">
        <v>23000</v>
      </c>
      <c r="O70" s="146">
        <v>0</v>
      </c>
      <c r="P70" s="146"/>
      <c r="Q70" s="146">
        <v>0</v>
      </c>
      <c r="R70" s="146">
        <v>0</v>
      </c>
      <c r="S70" s="146">
        <v>0</v>
      </c>
      <c r="T70" s="146">
        <v>3680</v>
      </c>
      <c r="U70" s="146">
        <v>0</v>
      </c>
      <c r="V70" s="146">
        <v>0</v>
      </c>
      <c r="W70" s="146">
        <v>0</v>
      </c>
      <c r="X70" s="146">
        <v>0</v>
      </c>
      <c r="Y70" s="146">
        <v>26680</v>
      </c>
      <c r="Z70" s="146">
        <v>26680</v>
      </c>
      <c r="AA70" s="147">
        <v>1</v>
      </c>
      <c r="AB70" s="203">
        <v>23000</v>
      </c>
      <c r="AC70" s="203">
        <v>0</v>
      </c>
      <c r="AD70" s="203"/>
      <c r="AE70" s="203">
        <v>0</v>
      </c>
      <c r="AF70" s="203">
        <v>0</v>
      </c>
      <c r="AG70" s="203">
        <v>0</v>
      </c>
      <c r="AH70" s="203">
        <v>3680</v>
      </c>
      <c r="AI70" s="203">
        <v>0</v>
      </c>
      <c r="AJ70" s="203">
        <v>0</v>
      </c>
      <c r="AK70" s="204">
        <v>0</v>
      </c>
    </row>
    <row r="71" spans="2:40" ht="14.25" customHeight="1">
      <c r="B71" s="144" t="s">
        <v>4356</v>
      </c>
      <c r="C71" s="145" t="s">
        <v>5895</v>
      </c>
      <c r="D71" s="145" t="s">
        <v>4398</v>
      </c>
      <c r="E71" s="145" t="s">
        <v>4493</v>
      </c>
      <c r="F71" s="145" t="s">
        <v>5896</v>
      </c>
      <c r="G71" s="145" t="s">
        <v>720</v>
      </c>
      <c r="H71" s="145" t="s">
        <v>5832</v>
      </c>
      <c r="I71" s="145" t="s">
        <v>3330</v>
      </c>
      <c r="J71" s="145" t="s">
        <v>4362</v>
      </c>
      <c r="K71" s="145" t="s">
        <v>4363</v>
      </c>
      <c r="L71" s="145" t="s">
        <v>3332</v>
      </c>
      <c r="M71" s="146">
        <v>10816.317884</v>
      </c>
      <c r="N71" s="146">
        <v>10816.317884</v>
      </c>
      <c r="O71" s="146">
        <v>0</v>
      </c>
      <c r="P71" s="146"/>
      <c r="Q71" s="146">
        <v>0</v>
      </c>
      <c r="R71" s="146">
        <v>0</v>
      </c>
      <c r="S71" s="146">
        <v>0</v>
      </c>
      <c r="T71" s="146">
        <v>1730.634779</v>
      </c>
      <c r="U71" s="146">
        <v>0</v>
      </c>
      <c r="V71" s="146">
        <v>0</v>
      </c>
      <c r="W71" s="146">
        <v>0</v>
      </c>
      <c r="X71" s="146">
        <v>0</v>
      </c>
      <c r="Y71" s="146">
        <v>12546.952663</v>
      </c>
      <c r="Z71" s="146">
        <v>8945.2288270000008</v>
      </c>
      <c r="AA71" s="147">
        <v>0.68674048069133098</v>
      </c>
      <c r="AB71" s="203">
        <v>7711.3894613848188</v>
      </c>
      <c r="AC71" s="203">
        <v>0</v>
      </c>
      <c r="AD71" s="203"/>
      <c r="AE71" s="203">
        <v>0</v>
      </c>
      <c r="AF71" s="203">
        <v>0</v>
      </c>
      <c r="AG71" s="203">
        <v>0</v>
      </c>
      <c r="AH71" s="203">
        <v>1233.83936561518</v>
      </c>
      <c r="AI71" s="203">
        <v>0</v>
      </c>
      <c r="AJ71" s="203">
        <v>0</v>
      </c>
      <c r="AK71" s="204">
        <v>0</v>
      </c>
    </row>
    <row r="72" spans="2:40" ht="14.25" customHeight="1">
      <c r="B72" s="144" t="s">
        <v>4356</v>
      </c>
      <c r="C72" s="145" t="s">
        <v>5774</v>
      </c>
      <c r="D72" s="145" t="s">
        <v>4398</v>
      </c>
      <c r="E72" s="145" t="s">
        <v>5784</v>
      </c>
      <c r="F72" s="145" t="s">
        <v>5897</v>
      </c>
      <c r="G72" s="145" t="s">
        <v>5780</v>
      </c>
      <c r="H72" s="145" t="s">
        <v>5781</v>
      </c>
      <c r="I72" s="145" t="s">
        <v>5782</v>
      </c>
      <c r="J72" s="145" t="s">
        <v>4362</v>
      </c>
      <c r="K72" s="145" t="s">
        <v>4363</v>
      </c>
      <c r="L72" s="145" t="s">
        <v>3332</v>
      </c>
      <c r="M72" s="146">
        <v>22479.27</v>
      </c>
      <c r="N72" s="146">
        <v>22479.27</v>
      </c>
      <c r="O72" s="146">
        <v>0</v>
      </c>
      <c r="P72" s="146"/>
      <c r="Q72" s="146">
        <v>0</v>
      </c>
      <c r="R72" s="146">
        <v>0</v>
      </c>
      <c r="S72" s="146">
        <v>0</v>
      </c>
      <c r="T72" s="146">
        <v>3596.68</v>
      </c>
      <c r="U72" s="146">
        <v>0</v>
      </c>
      <c r="V72" s="146">
        <v>899.17</v>
      </c>
      <c r="W72" s="146">
        <v>0</v>
      </c>
      <c r="X72" s="146">
        <v>0</v>
      </c>
      <c r="Y72" s="146">
        <v>25176.78</v>
      </c>
      <c r="Z72" s="146">
        <v>25176.78</v>
      </c>
      <c r="AA72" s="147">
        <v>1</v>
      </c>
      <c r="AB72" s="203">
        <v>22479.27</v>
      </c>
      <c r="AC72" s="203">
        <v>0</v>
      </c>
      <c r="AD72" s="203"/>
      <c r="AE72" s="203">
        <v>0</v>
      </c>
      <c r="AF72" s="203">
        <v>0</v>
      </c>
      <c r="AG72" s="203">
        <v>0</v>
      </c>
      <c r="AH72" s="203">
        <v>3596.68</v>
      </c>
      <c r="AI72" s="203">
        <v>0</v>
      </c>
      <c r="AJ72" s="203">
        <v>899.17</v>
      </c>
      <c r="AK72" s="204">
        <v>0</v>
      </c>
      <c r="AL72" s="208">
        <f>AB72*4%</f>
        <v>899.17079999999999</v>
      </c>
      <c r="AM72" s="201">
        <f>AJ72-AL72</f>
        <v>-8.0000000002655725E-4</v>
      </c>
      <c r="AN72" s="143" t="s">
        <v>5776</v>
      </c>
    </row>
    <row r="73" spans="2:40" ht="14.25" customHeight="1">
      <c r="B73" s="144" t="s">
        <v>4356</v>
      </c>
      <c r="C73" s="145" t="s">
        <v>5878</v>
      </c>
      <c r="D73" s="145" t="s">
        <v>4398</v>
      </c>
      <c r="E73" s="145" t="s">
        <v>5898</v>
      </c>
      <c r="F73" s="145" t="s">
        <v>5899</v>
      </c>
      <c r="G73" s="145" t="s">
        <v>792</v>
      </c>
      <c r="H73" s="145" t="s">
        <v>5881</v>
      </c>
      <c r="I73" s="145" t="s">
        <v>3330</v>
      </c>
      <c r="J73" s="145" t="s">
        <v>4362</v>
      </c>
      <c r="K73" s="145" t="s">
        <v>4363</v>
      </c>
      <c r="L73" s="145" t="s">
        <v>3332</v>
      </c>
      <c r="M73" s="146">
        <v>2256.0300000000002</v>
      </c>
      <c r="N73" s="146">
        <v>2256.0300000000002</v>
      </c>
      <c r="O73" s="146">
        <v>0</v>
      </c>
      <c r="P73" s="146"/>
      <c r="Q73" s="146">
        <v>0</v>
      </c>
      <c r="R73" s="146">
        <v>0</v>
      </c>
      <c r="S73" s="146">
        <v>0</v>
      </c>
      <c r="T73" s="146">
        <v>360.96</v>
      </c>
      <c r="U73" s="146">
        <v>0</v>
      </c>
      <c r="V73" s="146">
        <v>0</v>
      </c>
      <c r="W73" s="146">
        <v>0</v>
      </c>
      <c r="X73" s="146">
        <v>0</v>
      </c>
      <c r="Y73" s="146">
        <v>2616.9899999999998</v>
      </c>
      <c r="Z73" s="146">
        <v>2497</v>
      </c>
      <c r="AA73" s="147">
        <v>0.95414961463360604</v>
      </c>
      <c r="AB73" s="203">
        <v>2152.5901551018542</v>
      </c>
      <c r="AC73" s="203">
        <v>0</v>
      </c>
      <c r="AD73" s="203"/>
      <c r="AE73" s="203">
        <v>0</v>
      </c>
      <c r="AF73" s="203">
        <v>0</v>
      </c>
      <c r="AG73" s="203">
        <v>0</v>
      </c>
      <c r="AH73" s="203">
        <v>344.40984489814599</v>
      </c>
      <c r="AI73" s="203">
        <v>0</v>
      </c>
      <c r="AJ73" s="203">
        <v>0</v>
      </c>
      <c r="AK73" s="204">
        <v>0</v>
      </c>
    </row>
    <row r="74" spans="2:40" ht="14.25" customHeight="1">
      <c r="B74" s="144" t="s">
        <v>4356</v>
      </c>
      <c r="C74" s="145" t="s">
        <v>5774</v>
      </c>
      <c r="D74" s="145" t="s">
        <v>4398</v>
      </c>
      <c r="E74" s="145" t="s">
        <v>4438</v>
      </c>
      <c r="F74" s="145" t="s">
        <v>5900</v>
      </c>
      <c r="G74" s="145" t="s">
        <v>5823</v>
      </c>
      <c r="H74" s="145" t="s">
        <v>5824</v>
      </c>
      <c r="I74" s="145" t="s">
        <v>5782</v>
      </c>
      <c r="J74" s="145" t="s">
        <v>4362</v>
      </c>
      <c r="K74" s="145" t="s">
        <v>4363</v>
      </c>
      <c r="L74" s="145" t="s">
        <v>3332</v>
      </c>
      <c r="M74" s="146">
        <v>17000</v>
      </c>
      <c r="N74" s="146">
        <v>17000</v>
      </c>
      <c r="O74" s="146">
        <v>0</v>
      </c>
      <c r="P74" s="146"/>
      <c r="Q74" s="146">
        <v>0</v>
      </c>
      <c r="R74" s="146">
        <v>0</v>
      </c>
      <c r="S74" s="146">
        <v>0</v>
      </c>
      <c r="T74" s="146">
        <v>2720</v>
      </c>
      <c r="U74" s="146">
        <v>0</v>
      </c>
      <c r="V74" s="146">
        <v>680</v>
      </c>
      <c r="W74" s="146">
        <v>0</v>
      </c>
      <c r="X74" s="146">
        <v>0</v>
      </c>
      <c r="Y74" s="146">
        <v>19040</v>
      </c>
      <c r="Z74" s="146">
        <v>19040</v>
      </c>
      <c r="AA74" s="147">
        <v>1</v>
      </c>
      <c r="AB74" s="203">
        <v>17000</v>
      </c>
      <c r="AC74" s="203">
        <v>0</v>
      </c>
      <c r="AD74" s="203"/>
      <c r="AE74" s="203">
        <v>0</v>
      </c>
      <c r="AF74" s="203">
        <v>0</v>
      </c>
      <c r="AG74" s="203">
        <v>0</v>
      </c>
      <c r="AH74" s="203">
        <v>2720</v>
      </c>
      <c r="AI74" s="203">
        <v>0</v>
      </c>
      <c r="AJ74" s="203">
        <v>680</v>
      </c>
      <c r="AK74" s="204">
        <v>0</v>
      </c>
      <c r="AL74" s="208">
        <f>AB74*4%</f>
        <v>680</v>
      </c>
      <c r="AM74" s="201">
        <f>AJ74-AL74</f>
        <v>0</v>
      </c>
      <c r="AN74" s="143" t="s">
        <v>5776</v>
      </c>
    </row>
    <row r="75" spans="2:40" ht="14.25" customHeight="1">
      <c r="B75" s="144" t="s">
        <v>4356</v>
      </c>
      <c r="C75" s="145" t="s">
        <v>5774</v>
      </c>
      <c r="D75" s="145" t="s">
        <v>4398</v>
      </c>
      <c r="E75" s="145" t="s">
        <v>4425</v>
      </c>
      <c r="F75" s="145" t="s">
        <v>5901</v>
      </c>
      <c r="G75" s="145" t="s">
        <v>1237</v>
      </c>
      <c r="H75" s="145" t="s">
        <v>5775</v>
      </c>
      <c r="I75" s="145" t="s">
        <v>4370</v>
      </c>
      <c r="J75" s="145" t="s">
        <v>4362</v>
      </c>
      <c r="K75" s="145" t="s">
        <v>4363</v>
      </c>
      <c r="L75" s="145" t="s">
        <v>3332</v>
      </c>
      <c r="M75" s="146">
        <v>14500</v>
      </c>
      <c r="N75" s="146">
        <v>14500</v>
      </c>
      <c r="O75" s="146">
        <v>0</v>
      </c>
      <c r="P75" s="146"/>
      <c r="Q75" s="146">
        <v>0</v>
      </c>
      <c r="R75" s="146">
        <v>0</v>
      </c>
      <c r="S75" s="146">
        <v>0</v>
      </c>
      <c r="T75" s="146">
        <v>2320</v>
      </c>
      <c r="U75" s="146">
        <v>0</v>
      </c>
      <c r="V75" s="146">
        <v>580</v>
      </c>
      <c r="W75" s="146">
        <v>0</v>
      </c>
      <c r="X75" s="146">
        <v>0</v>
      </c>
      <c r="Y75" s="146">
        <v>16240</v>
      </c>
      <c r="Z75" s="146">
        <v>16240</v>
      </c>
      <c r="AA75" s="147">
        <v>1</v>
      </c>
      <c r="AB75" s="203">
        <v>14500</v>
      </c>
      <c r="AC75" s="203">
        <v>0</v>
      </c>
      <c r="AD75" s="203"/>
      <c r="AE75" s="203">
        <v>0</v>
      </c>
      <c r="AF75" s="203">
        <v>0</v>
      </c>
      <c r="AG75" s="203">
        <v>0</v>
      </c>
      <c r="AH75" s="203">
        <v>2320</v>
      </c>
      <c r="AI75" s="203">
        <v>0</v>
      </c>
      <c r="AJ75" s="203">
        <v>580</v>
      </c>
      <c r="AK75" s="204">
        <v>0</v>
      </c>
      <c r="AL75" s="208">
        <f>AB75*4%</f>
        <v>580</v>
      </c>
      <c r="AM75" s="201">
        <f>AJ75-AL75</f>
        <v>0</v>
      </c>
      <c r="AN75" s="143" t="s">
        <v>5776</v>
      </c>
    </row>
    <row r="76" spans="2:40" ht="14.25" customHeight="1">
      <c r="B76" s="144" t="s">
        <v>4356</v>
      </c>
      <c r="C76" s="145" t="s">
        <v>5777</v>
      </c>
      <c r="D76" s="145" t="s">
        <v>4398</v>
      </c>
      <c r="E76" s="145" t="s">
        <v>4544</v>
      </c>
      <c r="F76" s="145" t="s">
        <v>5902</v>
      </c>
      <c r="G76" s="145" t="s">
        <v>5780</v>
      </c>
      <c r="H76" s="145" t="s">
        <v>5781</v>
      </c>
      <c r="I76" s="145" t="s">
        <v>5782</v>
      </c>
      <c r="J76" s="145" t="s">
        <v>4362</v>
      </c>
      <c r="K76" s="145" t="s">
        <v>4363</v>
      </c>
      <c r="L76" s="145" t="s">
        <v>3332</v>
      </c>
      <c r="M76" s="146">
        <v>2683.43</v>
      </c>
      <c r="N76" s="146">
        <v>0</v>
      </c>
      <c r="O76" s="146">
        <v>0</v>
      </c>
      <c r="P76" s="146">
        <v>2683.43</v>
      </c>
      <c r="Q76" s="146">
        <v>0</v>
      </c>
      <c r="R76" s="146">
        <v>0</v>
      </c>
      <c r="S76" s="146">
        <v>0</v>
      </c>
      <c r="T76" s="146">
        <v>0</v>
      </c>
      <c r="U76" s="146">
        <v>0</v>
      </c>
      <c r="V76" s="146">
        <v>0</v>
      </c>
      <c r="W76" s="146">
        <v>0</v>
      </c>
      <c r="X76" s="146">
        <v>0</v>
      </c>
      <c r="Y76" s="146">
        <v>2683.43</v>
      </c>
      <c r="Z76" s="146">
        <v>2683.43</v>
      </c>
      <c r="AA76" s="147">
        <v>1</v>
      </c>
      <c r="AB76" s="203">
        <v>0</v>
      </c>
      <c r="AC76" s="203">
        <v>0</v>
      </c>
      <c r="AD76" s="203">
        <v>2683.43</v>
      </c>
      <c r="AE76" s="203">
        <v>0</v>
      </c>
      <c r="AF76" s="203">
        <v>0</v>
      </c>
      <c r="AG76" s="203">
        <v>0</v>
      </c>
      <c r="AH76" s="203">
        <v>0</v>
      </c>
      <c r="AI76" s="203">
        <v>0</v>
      </c>
      <c r="AJ76" s="203">
        <v>0</v>
      </c>
      <c r="AK76" s="204">
        <v>0</v>
      </c>
    </row>
    <row r="77" spans="2:40" ht="14.25" customHeight="1">
      <c r="B77" s="144" t="s">
        <v>4356</v>
      </c>
      <c r="C77" s="145" t="s">
        <v>5774</v>
      </c>
      <c r="D77" s="145" t="s">
        <v>1815</v>
      </c>
      <c r="E77" s="145" t="s">
        <v>5794</v>
      </c>
      <c r="F77" s="145" t="s">
        <v>5903</v>
      </c>
      <c r="G77" s="145" t="s">
        <v>5904</v>
      </c>
      <c r="H77" s="145" t="s">
        <v>5905</v>
      </c>
      <c r="I77" s="145" t="s">
        <v>3330</v>
      </c>
      <c r="J77" s="145" t="s">
        <v>4362</v>
      </c>
      <c r="K77" s="145" t="s">
        <v>4363</v>
      </c>
      <c r="L77" s="145" t="s">
        <v>3332</v>
      </c>
      <c r="M77" s="146">
        <v>26000</v>
      </c>
      <c r="N77" s="146">
        <v>26000</v>
      </c>
      <c r="O77" s="146">
        <v>0</v>
      </c>
      <c r="P77" s="146"/>
      <c r="Q77" s="146">
        <v>0</v>
      </c>
      <c r="R77" s="146">
        <v>0</v>
      </c>
      <c r="S77" s="146">
        <v>0</v>
      </c>
      <c r="T77" s="146">
        <v>4160</v>
      </c>
      <c r="U77" s="146">
        <v>0</v>
      </c>
      <c r="V77" s="146">
        <v>1040</v>
      </c>
      <c r="W77" s="146">
        <v>0</v>
      </c>
      <c r="X77" s="146">
        <v>0</v>
      </c>
      <c r="Y77" s="146">
        <v>29120</v>
      </c>
      <c r="Z77" s="146">
        <v>29120</v>
      </c>
      <c r="AA77" s="147">
        <v>1</v>
      </c>
      <c r="AB77" s="203">
        <v>26000</v>
      </c>
      <c r="AC77" s="203">
        <v>0</v>
      </c>
      <c r="AD77" s="203"/>
      <c r="AE77" s="203">
        <v>0</v>
      </c>
      <c r="AF77" s="203">
        <v>0</v>
      </c>
      <c r="AG77" s="203">
        <v>0</v>
      </c>
      <c r="AH77" s="203">
        <v>4160</v>
      </c>
      <c r="AI77" s="203">
        <v>0</v>
      </c>
      <c r="AJ77" s="203">
        <v>1040</v>
      </c>
      <c r="AK77" s="204">
        <v>0</v>
      </c>
      <c r="AL77" s="208">
        <f>AB77*4%</f>
        <v>1040</v>
      </c>
      <c r="AM77" s="201">
        <f>AJ77-AL77</f>
        <v>0</v>
      </c>
      <c r="AN77" s="143" t="s">
        <v>5776</v>
      </c>
    </row>
    <row r="78" spans="2:40" ht="14.25" customHeight="1">
      <c r="B78" s="144" t="s">
        <v>4356</v>
      </c>
      <c r="C78" s="145" t="s">
        <v>5777</v>
      </c>
      <c r="D78" s="145" t="s">
        <v>1815</v>
      </c>
      <c r="E78" s="145" t="s">
        <v>4431</v>
      </c>
      <c r="F78" s="145" t="s">
        <v>5906</v>
      </c>
      <c r="G78" s="145" t="s">
        <v>5904</v>
      </c>
      <c r="H78" s="145" t="s">
        <v>5905</v>
      </c>
      <c r="I78" s="145" t="s">
        <v>3330</v>
      </c>
      <c r="J78" s="145" t="s">
        <v>4362</v>
      </c>
      <c r="K78" s="145" t="s">
        <v>4363</v>
      </c>
      <c r="L78" s="145" t="s">
        <v>3332</v>
      </c>
      <c r="M78" s="146">
        <v>34500</v>
      </c>
      <c r="N78" s="146">
        <v>0</v>
      </c>
      <c r="O78" s="146">
        <v>0</v>
      </c>
      <c r="P78" s="146">
        <v>34500</v>
      </c>
      <c r="Q78" s="146">
        <v>0</v>
      </c>
      <c r="R78" s="146">
        <v>0</v>
      </c>
      <c r="S78" s="146">
        <v>0</v>
      </c>
      <c r="T78" s="146">
        <v>0</v>
      </c>
      <c r="U78" s="146">
        <v>0</v>
      </c>
      <c r="V78" s="146">
        <v>0</v>
      </c>
      <c r="W78" s="146">
        <v>0</v>
      </c>
      <c r="X78" s="146">
        <v>0</v>
      </c>
      <c r="Y78" s="146">
        <v>34500</v>
      </c>
      <c r="Z78" s="146">
        <v>34500</v>
      </c>
      <c r="AA78" s="147">
        <v>1</v>
      </c>
      <c r="AB78" s="203">
        <v>0</v>
      </c>
      <c r="AC78" s="203">
        <v>0</v>
      </c>
      <c r="AD78" s="203">
        <v>34500</v>
      </c>
      <c r="AE78" s="203">
        <v>0</v>
      </c>
      <c r="AF78" s="203">
        <v>0</v>
      </c>
      <c r="AG78" s="203">
        <v>0</v>
      </c>
      <c r="AH78" s="203">
        <v>0</v>
      </c>
      <c r="AI78" s="203">
        <v>0</v>
      </c>
      <c r="AJ78" s="203">
        <v>0</v>
      </c>
      <c r="AK78" s="204">
        <v>0</v>
      </c>
    </row>
    <row r="79" spans="2:40" ht="14.25" customHeight="1">
      <c r="B79" s="144" t="s">
        <v>4356</v>
      </c>
      <c r="C79" s="145" t="s">
        <v>5777</v>
      </c>
      <c r="D79" s="145" t="s">
        <v>1815</v>
      </c>
      <c r="E79" s="145" t="s">
        <v>4431</v>
      </c>
      <c r="F79" s="145" t="s">
        <v>5907</v>
      </c>
      <c r="G79" s="145" t="s">
        <v>816</v>
      </c>
      <c r="H79" s="145" t="s">
        <v>5908</v>
      </c>
      <c r="I79" s="145" t="s">
        <v>3330</v>
      </c>
      <c r="J79" s="145" t="s">
        <v>4362</v>
      </c>
      <c r="K79" s="145" t="s">
        <v>4363</v>
      </c>
      <c r="L79" s="145" t="s">
        <v>3332</v>
      </c>
      <c r="M79" s="146">
        <v>14009.7</v>
      </c>
      <c r="N79" s="146">
        <v>0</v>
      </c>
      <c r="O79" s="146">
        <v>0</v>
      </c>
      <c r="P79" s="146">
        <v>0</v>
      </c>
      <c r="Q79" s="146">
        <v>0</v>
      </c>
      <c r="R79" s="146">
        <v>14009.7</v>
      </c>
      <c r="S79" s="146">
        <v>0</v>
      </c>
      <c r="T79" s="146">
        <v>0</v>
      </c>
      <c r="U79" s="146">
        <v>0</v>
      </c>
      <c r="V79" s="146">
        <v>0</v>
      </c>
      <c r="W79" s="146">
        <v>0</v>
      </c>
      <c r="X79" s="146">
        <v>0</v>
      </c>
      <c r="Y79" s="146">
        <v>14009.7</v>
      </c>
      <c r="Z79" s="146">
        <v>14070.356</v>
      </c>
      <c r="AA79" s="147">
        <v>1</v>
      </c>
      <c r="AB79" s="203">
        <v>0</v>
      </c>
      <c r="AC79" s="203">
        <v>0</v>
      </c>
      <c r="AD79" s="203">
        <v>0</v>
      </c>
      <c r="AE79" s="203">
        <v>0</v>
      </c>
      <c r="AF79" s="203">
        <v>14070.356</v>
      </c>
      <c r="AG79" s="203">
        <v>0</v>
      </c>
      <c r="AH79" s="203">
        <v>0</v>
      </c>
      <c r="AI79" s="203">
        <v>0</v>
      </c>
      <c r="AJ79" s="203">
        <v>0</v>
      </c>
      <c r="AK79" s="204">
        <v>0</v>
      </c>
    </row>
    <row r="80" spans="2:40" ht="14.25" customHeight="1">
      <c r="B80" s="144" t="s">
        <v>4356</v>
      </c>
      <c r="C80" s="145" t="s">
        <v>5777</v>
      </c>
      <c r="D80" s="145" t="s">
        <v>4403</v>
      </c>
      <c r="E80" s="145" t="s">
        <v>5909</v>
      </c>
      <c r="F80" s="145" t="s">
        <v>5910</v>
      </c>
      <c r="G80" s="145" t="s">
        <v>1040</v>
      </c>
      <c r="H80" s="145" t="s">
        <v>5911</v>
      </c>
      <c r="I80" s="145" t="s">
        <v>3330</v>
      </c>
      <c r="J80" s="145" t="s">
        <v>5912</v>
      </c>
      <c r="K80" s="145" t="s">
        <v>4418</v>
      </c>
      <c r="L80" s="145" t="s">
        <v>3332</v>
      </c>
      <c r="M80" s="146">
        <v>455.69</v>
      </c>
      <c r="N80" s="146">
        <v>0</v>
      </c>
      <c r="O80" s="146">
        <v>0</v>
      </c>
      <c r="P80" s="146">
        <v>455.69</v>
      </c>
      <c r="Q80" s="146">
        <v>0</v>
      </c>
      <c r="R80" s="146">
        <v>0</v>
      </c>
      <c r="S80" s="146">
        <v>0</v>
      </c>
      <c r="T80" s="146">
        <v>0</v>
      </c>
      <c r="U80" s="146">
        <v>0</v>
      </c>
      <c r="V80" s="146">
        <v>0</v>
      </c>
      <c r="W80" s="146">
        <v>0</v>
      </c>
      <c r="X80" s="146">
        <v>0</v>
      </c>
      <c r="Y80" s="146">
        <v>455.69</v>
      </c>
      <c r="Z80" s="146">
        <v>455.69</v>
      </c>
      <c r="AA80" s="147">
        <v>1</v>
      </c>
      <c r="AB80" s="203">
        <v>0</v>
      </c>
      <c r="AC80" s="203">
        <v>0</v>
      </c>
      <c r="AD80" s="203">
        <v>455.69</v>
      </c>
      <c r="AE80" s="203">
        <v>0</v>
      </c>
      <c r="AF80" s="203">
        <v>0</v>
      </c>
      <c r="AG80" s="203">
        <v>0</v>
      </c>
      <c r="AH80" s="203">
        <v>0</v>
      </c>
      <c r="AI80" s="203">
        <v>0</v>
      </c>
      <c r="AJ80" s="203">
        <v>0</v>
      </c>
      <c r="AK80" s="204">
        <v>0</v>
      </c>
    </row>
    <row r="81" spans="2:37" ht="14.25" customHeight="1">
      <c r="B81" s="144" t="s">
        <v>4356</v>
      </c>
      <c r="C81" s="145" t="s">
        <v>5913</v>
      </c>
      <c r="D81" s="145" t="s">
        <v>4403</v>
      </c>
      <c r="E81" s="145" t="s">
        <v>4420</v>
      </c>
      <c r="F81" s="145" t="s">
        <v>5914</v>
      </c>
      <c r="G81" s="145" t="s">
        <v>1044</v>
      </c>
      <c r="H81" s="145" t="s">
        <v>5915</v>
      </c>
      <c r="I81" s="145" t="s">
        <v>3330</v>
      </c>
      <c r="J81" s="145" t="s">
        <v>5912</v>
      </c>
      <c r="K81" s="145" t="s">
        <v>4418</v>
      </c>
      <c r="L81" s="145" t="s">
        <v>3332</v>
      </c>
      <c r="M81" s="146">
        <v>1070.32</v>
      </c>
      <c r="N81" s="146">
        <v>507.76</v>
      </c>
      <c r="O81" s="146">
        <v>0</v>
      </c>
      <c r="P81" s="146">
        <v>583.75</v>
      </c>
      <c r="Q81" s="146">
        <v>0</v>
      </c>
      <c r="R81" s="146">
        <v>0</v>
      </c>
      <c r="S81" s="146">
        <v>0</v>
      </c>
      <c r="T81" s="146">
        <v>81.239999999999995</v>
      </c>
      <c r="U81" s="146">
        <v>0</v>
      </c>
      <c r="V81" s="146">
        <v>0</v>
      </c>
      <c r="W81" s="146">
        <v>0</v>
      </c>
      <c r="X81" s="146">
        <v>0</v>
      </c>
      <c r="Y81" s="146">
        <v>1172.75</v>
      </c>
      <c r="Z81" s="146">
        <v>800</v>
      </c>
      <c r="AA81" s="147">
        <v>0.68215732253250905</v>
      </c>
      <c r="AB81" s="203">
        <v>346.37220208910679</v>
      </c>
      <c r="AC81" s="203">
        <v>0</v>
      </c>
      <c r="AD81" s="203">
        <v>398.20933702835202</v>
      </c>
      <c r="AE81" s="203">
        <v>0</v>
      </c>
      <c r="AF81" s="203">
        <v>0</v>
      </c>
      <c r="AG81" s="203">
        <v>0</v>
      </c>
      <c r="AH81" s="203">
        <v>55.418460882540998</v>
      </c>
      <c r="AI81" s="203">
        <v>0</v>
      </c>
      <c r="AJ81" s="203">
        <v>0</v>
      </c>
      <c r="AK81" s="204">
        <v>0</v>
      </c>
    </row>
    <row r="82" spans="2:37" ht="14.25" customHeight="1">
      <c r="B82" s="144" t="s">
        <v>4356</v>
      </c>
      <c r="C82" s="145" t="s">
        <v>5913</v>
      </c>
      <c r="D82" s="145" t="s">
        <v>4403</v>
      </c>
      <c r="E82" s="145" t="s">
        <v>2246</v>
      </c>
      <c r="F82" s="145" t="s">
        <v>5916</v>
      </c>
      <c r="G82" s="145" t="s">
        <v>984</v>
      </c>
      <c r="H82" s="145" t="s">
        <v>5917</v>
      </c>
      <c r="I82" s="145" t="s">
        <v>3330</v>
      </c>
      <c r="J82" s="145" t="s">
        <v>5912</v>
      </c>
      <c r="K82" s="145" t="s">
        <v>4418</v>
      </c>
      <c r="L82" s="145" t="s">
        <v>3332</v>
      </c>
      <c r="M82" s="146">
        <v>807.67</v>
      </c>
      <c r="N82" s="146">
        <v>59.92</v>
      </c>
      <c r="O82" s="146">
        <v>0</v>
      </c>
      <c r="P82" s="146">
        <v>747.75</v>
      </c>
      <c r="Q82" s="146">
        <v>0</v>
      </c>
      <c r="R82" s="146">
        <v>0</v>
      </c>
      <c r="S82" s="146">
        <v>0</v>
      </c>
      <c r="T82" s="146">
        <v>9.58</v>
      </c>
      <c r="U82" s="146">
        <v>0</v>
      </c>
      <c r="V82" s="146">
        <v>0</v>
      </c>
      <c r="W82" s="146">
        <v>0</v>
      </c>
      <c r="X82" s="146">
        <v>0</v>
      </c>
      <c r="Y82" s="146">
        <v>817.25</v>
      </c>
      <c r="Z82" s="146">
        <v>800</v>
      </c>
      <c r="AA82" s="147">
        <v>0.97889262771489705</v>
      </c>
      <c r="AB82" s="203">
        <v>58.655246252676626</v>
      </c>
      <c r="AC82" s="203">
        <v>0</v>
      </c>
      <c r="AD82" s="203">
        <v>731.966962373814</v>
      </c>
      <c r="AE82" s="203">
        <v>0</v>
      </c>
      <c r="AF82" s="203">
        <v>0</v>
      </c>
      <c r="AG82" s="203">
        <v>0</v>
      </c>
      <c r="AH82" s="203">
        <v>9.3777913735087104</v>
      </c>
      <c r="AI82" s="203">
        <v>0</v>
      </c>
      <c r="AJ82" s="203">
        <v>0</v>
      </c>
      <c r="AK82" s="204">
        <v>0</v>
      </c>
    </row>
    <row r="83" spans="2:37" ht="14.25" customHeight="1">
      <c r="B83" s="144" t="s">
        <v>4356</v>
      </c>
      <c r="C83" s="145" t="s">
        <v>5918</v>
      </c>
      <c r="D83" s="145" t="s">
        <v>4403</v>
      </c>
      <c r="E83" s="145" t="s">
        <v>1815</v>
      </c>
      <c r="F83" s="145" t="s">
        <v>5919</v>
      </c>
      <c r="G83" s="145" t="s">
        <v>1245</v>
      </c>
      <c r="H83" s="145" t="s">
        <v>5920</v>
      </c>
      <c r="I83" s="145" t="s">
        <v>3330</v>
      </c>
      <c r="J83" s="145" t="s">
        <v>4362</v>
      </c>
      <c r="K83" s="145" t="s">
        <v>4363</v>
      </c>
      <c r="L83" s="145" t="s">
        <v>3332</v>
      </c>
      <c r="M83" s="146">
        <v>24</v>
      </c>
      <c r="N83" s="146">
        <v>24</v>
      </c>
      <c r="O83" s="146">
        <v>0</v>
      </c>
      <c r="P83" s="146"/>
      <c r="Q83" s="146">
        <v>0</v>
      </c>
      <c r="R83" s="146">
        <v>0</v>
      </c>
      <c r="S83" s="146">
        <v>0</v>
      </c>
      <c r="T83" s="146">
        <v>3.84</v>
      </c>
      <c r="U83" s="146">
        <v>0</v>
      </c>
      <c r="V83" s="146">
        <v>0</v>
      </c>
      <c r="W83" s="146">
        <v>0</v>
      </c>
      <c r="X83" s="146">
        <v>0</v>
      </c>
      <c r="Y83" s="146">
        <v>27.84</v>
      </c>
      <c r="Z83" s="146">
        <v>27.84</v>
      </c>
      <c r="AA83" s="147">
        <v>1</v>
      </c>
      <c r="AB83" s="203">
        <v>24</v>
      </c>
      <c r="AC83" s="203">
        <v>0</v>
      </c>
      <c r="AD83" s="203"/>
      <c r="AE83" s="203">
        <v>0</v>
      </c>
      <c r="AF83" s="203">
        <v>0</v>
      </c>
      <c r="AG83" s="203">
        <v>0</v>
      </c>
      <c r="AH83" s="203">
        <v>3.84</v>
      </c>
      <c r="AI83" s="203">
        <v>0</v>
      </c>
      <c r="AJ83" s="203">
        <v>0</v>
      </c>
      <c r="AK83" s="204">
        <v>0</v>
      </c>
    </row>
    <row r="84" spans="2:37" ht="14.25" customHeight="1">
      <c r="B84" s="144" t="s">
        <v>4396</v>
      </c>
      <c r="C84" s="145" t="s">
        <v>5921</v>
      </c>
      <c r="D84" s="145" t="s">
        <v>4403</v>
      </c>
      <c r="E84" s="145" t="s">
        <v>4399</v>
      </c>
      <c r="F84" s="145" t="s">
        <v>5922</v>
      </c>
      <c r="G84" s="145" t="s">
        <v>4401</v>
      </c>
      <c r="H84" s="145" t="s">
        <v>4401</v>
      </c>
      <c r="I84" s="145"/>
      <c r="J84" s="145"/>
      <c r="K84" s="145"/>
      <c r="L84" s="145"/>
      <c r="M84" s="146">
        <v>59807</v>
      </c>
      <c r="N84" s="146">
        <v>0</v>
      </c>
      <c r="O84" s="146">
        <v>0</v>
      </c>
      <c r="P84" s="146">
        <v>0</v>
      </c>
      <c r="Q84" s="146">
        <v>0</v>
      </c>
      <c r="R84" s="146">
        <v>0</v>
      </c>
      <c r="S84" s="146">
        <v>59807</v>
      </c>
      <c r="T84" s="146">
        <v>0</v>
      </c>
      <c r="U84" s="146">
        <v>0</v>
      </c>
      <c r="V84" s="146">
        <v>0</v>
      </c>
      <c r="W84" s="146">
        <v>0</v>
      </c>
      <c r="X84" s="146">
        <v>0</v>
      </c>
      <c r="Y84" s="146">
        <v>59807</v>
      </c>
      <c r="Z84" s="146">
        <v>59807</v>
      </c>
      <c r="AA84" s="147">
        <v>1</v>
      </c>
      <c r="AB84" s="203">
        <v>0</v>
      </c>
      <c r="AC84" s="203">
        <v>0</v>
      </c>
      <c r="AD84" s="203">
        <v>0</v>
      </c>
      <c r="AE84" s="203">
        <v>0</v>
      </c>
      <c r="AF84" s="203">
        <v>0</v>
      </c>
      <c r="AG84" s="203">
        <v>0</v>
      </c>
      <c r="AH84" s="203">
        <v>0</v>
      </c>
      <c r="AI84" s="203">
        <v>0</v>
      </c>
      <c r="AJ84" s="203">
        <v>0</v>
      </c>
      <c r="AK84" s="204">
        <v>0</v>
      </c>
    </row>
    <row r="85" spans="2:37" ht="14.25" customHeight="1">
      <c r="B85" s="144" t="s">
        <v>4396</v>
      </c>
      <c r="C85" s="145" t="s">
        <v>5854</v>
      </c>
      <c r="D85" s="145" t="s">
        <v>4403</v>
      </c>
      <c r="E85" s="145" t="s">
        <v>4399</v>
      </c>
      <c r="F85" s="145" t="s">
        <v>5923</v>
      </c>
      <c r="G85" s="145" t="s">
        <v>4401</v>
      </c>
      <c r="H85" s="145" t="s">
        <v>4401</v>
      </c>
      <c r="I85" s="145"/>
      <c r="J85" s="145"/>
      <c r="K85" s="145"/>
      <c r="L85" s="145"/>
      <c r="M85" s="146">
        <v>800</v>
      </c>
      <c r="N85" s="146">
        <v>0</v>
      </c>
      <c r="O85" s="146">
        <v>0</v>
      </c>
      <c r="P85" s="146">
        <v>0</v>
      </c>
      <c r="Q85" s="146">
        <v>0</v>
      </c>
      <c r="R85" s="146">
        <v>0</v>
      </c>
      <c r="S85" s="146">
        <v>800</v>
      </c>
      <c r="T85" s="146">
        <v>0</v>
      </c>
      <c r="U85" s="146">
        <v>0</v>
      </c>
      <c r="V85" s="146">
        <v>0</v>
      </c>
      <c r="W85" s="146">
        <v>0</v>
      </c>
      <c r="X85" s="146">
        <v>0</v>
      </c>
      <c r="Y85" s="146">
        <v>800</v>
      </c>
      <c r="Z85" s="146">
        <v>800</v>
      </c>
      <c r="AA85" s="147">
        <v>1</v>
      </c>
      <c r="AB85" s="203">
        <v>0</v>
      </c>
      <c r="AC85" s="203">
        <v>0</v>
      </c>
      <c r="AD85" s="203">
        <v>0</v>
      </c>
      <c r="AE85" s="203">
        <v>0</v>
      </c>
      <c r="AF85" s="203">
        <v>0</v>
      </c>
      <c r="AG85" s="203">
        <v>0</v>
      </c>
      <c r="AH85" s="203">
        <v>0</v>
      </c>
      <c r="AI85" s="203">
        <v>0</v>
      </c>
      <c r="AJ85" s="203">
        <v>0</v>
      </c>
      <c r="AK85" s="204">
        <v>0</v>
      </c>
    </row>
    <row r="86" spans="2:37" ht="14.25" customHeight="1">
      <c r="B86" s="144" t="s">
        <v>4356</v>
      </c>
      <c r="C86" s="145" t="s">
        <v>5918</v>
      </c>
      <c r="D86" s="145" t="s">
        <v>4403</v>
      </c>
      <c r="E86" s="145" t="s">
        <v>1815</v>
      </c>
      <c r="F86" s="145" t="s">
        <v>5924</v>
      </c>
      <c r="G86" s="145" t="s">
        <v>1245</v>
      </c>
      <c r="H86" s="145" t="s">
        <v>5920</v>
      </c>
      <c r="I86" s="145" t="s">
        <v>3330</v>
      </c>
      <c r="J86" s="145" t="s">
        <v>4362</v>
      </c>
      <c r="K86" s="145" t="s">
        <v>4363</v>
      </c>
      <c r="L86" s="145" t="s">
        <v>3332</v>
      </c>
      <c r="M86" s="146">
        <v>24</v>
      </c>
      <c r="N86" s="146">
        <v>24</v>
      </c>
      <c r="O86" s="146">
        <v>0</v>
      </c>
      <c r="P86" s="146"/>
      <c r="Q86" s="146">
        <v>0</v>
      </c>
      <c r="R86" s="146">
        <v>0</v>
      </c>
      <c r="S86" s="146">
        <v>0</v>
      </c>
      <c r="T86" s="146">
        <v>3.84</v>
      </c>
      <c r="U86" s="146">
        <v>0</v>
      </c>
      <c r="V86" s="146">
        <v>0</v>
      </c>
      <c r="W86" s="146">
        <v>0</v>
      </c>
      <c r="X86" s="146">
        <v>0</v>
      </c>
      <c r="Y86" s="146">
        <v>27.84</v>
      </c>
      <c r="Z86" s="146">
        <v>27.84</v>
      </c>
      <c r="AA86" s="147">
        <v>1</v>
      </c>
      <c r="AB86" s="203">
        <v>24</v>
      </c>
      <c r="AC86" s="203">
        <v>0</v>
      </c>
      <c r="AD86" s="203"/>
      <c r="AE86" s="203">
        <v>0</v>
      </c>
      <c r="AF86" s="203">
        <v>0</v>
      </c>
      <c r="AG86" s="203">
        <v>0</v>
      </c>
      <c r="AH86" s="203">
        <v>3.84</v>
      </c>
      <c r="AI86" s="203">
        <v>0</v>
      </c>
      <c r="AJ86" s="203">
        <v>0</v>
      </c>
      <c r="AK86" s="204">
        <v>0</v>
      </c>
    </row>
    <row r="87" spans="2:37" ht="14.25" customHeight="1">
      <c r="B87" s="144" t="s">
        <v>4356</v>
      </c>
      <c r="C87" s="145" t="s">
        <v>5918</v>
      </c>
      <c r="D87" s="145" t="s">
        <v>4403</v>
      </c>
      <c r="E87" s="145" t="s">
        <v>1815</v>
      </c>
      <c r="F87" s="145" t="s">
        <v>5925</v>
      </c>
      <c r="G87" s="145" t="s">
        <v>1245</v>
      </c>
      <c r="H87" s="145" t="s">
        <v>5920</v>
      </c>
      <c r="I87" s="145" t="s">
        <v>3330</v>
      </c>
      <c r="J87" s="145" t="s">
        <v>4362</v>
      </c>
      <c r="K87" s="145" t="s">
        <v>4363</v>
      </c>
      <c r="L87" s="145" t="s">
        <v>3332</v>
      </c>
      <c r="M87" s="146">
        <v>24</v>
      </c>
      <c r="N87" s="146">
        <v>24</v>
      </c>
      <c r="O87" s="146">
        <v>0</v>
      </c>
      <c r="P87" s="146"/>
      <c r="Q87" s="146">
        <v>0</v>
      </c>
      <c r="R87" s="146">
        <v>0</v>
      </c>
      <c r="S87" s="146">
        <v>0</v>
      </c>
      <c r="T87" s="146">
        <v>3.84</v>
      </c>
      <c r="U87" s="146">
        <v>0</v>
      </c>
      <c r="V87" s="146">
        <v>0</v>
      </c>
      <c r="W87" s="146">
        <v>0</v>
      </c>
      <c r="X87" s="146">
        <v>0</v>
      </c>
      <c r="Y87" s="146">
        <v>27.84</v>
      </c>
      <c r="Z87" s="146">
        <v>27.84</v>
      </c>
      <c r="AA87" s="147">
        <v>1</v>
      </c>
      <c r="AB87" s="203">
        <v>24</v>
      </c>
      <c r="AC87" s="203">
        <v>0</v>
      </c>
      <c r="AD87" s="203"/>
      <c r="AE87" s="203">
        <v>0</v>
      </c>
      <c r="AF87" s="203">
        <v>0</v>
      </c>
      <c r="AG87" s="203">
        <v>0</v>
      </c>
      <c r="AH87" s="203">
        <v>3.84</v>
      </c>
      <c r="AI87" s="203">
        <v>0</v>
      </c>
      <c r="AJ87" s="203">
        <v>0</v>
      </c>
      <c r="AK87" s="204">
        <v>0</v>
      </c>
    </row>
    <row r="88" spans="2:37" ht="14.25" customHeight="1">
      <c r="B88" s="144" t="s">
        <v>4396</v>
      </c>
      <c r="C88" s="145" t="s">
        <v>5106</v>
      </c>
      <c r="D88" s="145" t="s">
        <v>4403</v>
      </c>
      <c r="E88" s="145" t="s">
        <v>4399</v>
      </c>
      <c r="F88" s="145" t="s">
        <v>5923</v>
      </c>
      <c r="G88" s="145" t="s">
        <v>4401</v>
      </c>
      <c r="H88" s="145" t="s">
        <v>4401</v>
      </c>
      <c r="I88" s="145"/>
      <c r="J88" s="145"/>
      <c r="K88" s="145"/>
      <c r="L88" s="145"/>
      <c r="M88" s="146">
        <v>44.09</v>
      </c>
      <c r="N88" s="146">
        <v>0</v>
      </c>
      <c r="O88" s="146">
        <v>0</v>
      </c>
      <c r="P88" s="146">
        <v>0</v>
      </c>
      <c r="Q88" s="146">
        <v>0</v>
      </c>
      <c r="R88" s="146">
        <v>0</v>
      </c>
      <c r="S88" s="146">
        <v>44.09</v>
      </c>
      <c r="T88" s="146">
        <v>0</v>
      </c>
      <c r="U88" s="146">
        <v>0</v>
      </c>
      <c r="V88" s="146">
        <v>0</v>
      </c>
      <c r="W88" s="146">
        <v>0</v>
      </c>
      <c r="X88" s="146">
        <v>0</v>
      </c>
      <c r="Y88" s="146">
        <v>44.09</v>
      </c>
      <c r="Z88" s="146">
        <v>44.09</v>
      </c>
      <c r="AA88" s="147">
        <v>1</v>
      </c>
      <c r="AB88" s="203">
        <v>0</v>
      </c>
      <c r="AC88" s="203">
        <v>0</v>
      </c>
      <c r="AD88" s="203">
        <v>0</v>
      </c>
      <c r="AE88" s="203">
        <v>0</v>
      </c>
      <c r="AF88" s="203">
        <v>0</v>
      </c>
      <c r="AG88" s="203">
        <v>0</v>
      </c>
      <c r="AH88" s="203">
        <v>0</v>
      </c>
      <c r="AI88" s="203">
        <v>0</v>
      </c>
      <c r="AJ88" s="203">
        <v>0</v>
      </c>
      <c r="AK88" s="204">
        <v>0</v>
      </c>
    </row>
    <row r="89" spans="2:37" ht="14.25" customHeight="1">
      <c r="B89" s="144" t="s">
        <v>4356</v>
      </c>
      <c r="C89" s="145" t="s">
        <v>5918</v>
      </c>
      <c r="D89" s="145" t="s">
        <v>4403</v>
      </c>
      <c r="E89" s="145" t="s">
        <v>1815</v>
      </c>
      <c r="F89" s="145" t="s">
        <v>5926</v>
      </c>
      <c r="G89" s="145" t="s">
        <v>1245</v>
      </c>
      <c r="H89" s="145" t="s">
        <v>5920</v>
      </c>
      <c r="I89" s="145" t="s">
        <v>3330</v>
      </c>
      <c r="J89" s="145" t="s">
        <v>4362</v>
      </c>
      <c r="K89" s="145" t="s">
        <v>4363</v>
      </c>
      <c r="L89" s="145" t="s">
        <v>3332</v>
      </c>
      <c r="M89" s="146">
        <v>24</v>
      </c>
      <c r="N89" s="146">
        <v>24.01</v>
      </c>
      <c r="O89" s="146">
        <v>0</v>
      </c>
      <c r="P89" s="146"/>
      <c r="Q89" s="146">
        <v>0</v>
      </c>
      <c r="R89" s="146">
        <v>0</v>
      </c>
      <c r="S89" s="146">
        <v>-0.01</v>
      </c>
      <c r="T89" s="146">
        <v>3.84</v>
      </c>
      <c r="U89" s="146">
        <v>0</v>
      </c>
      <c r="V89" s="146">
        <v>0</v>
      </c>
      <c r="W89" s="146">
        <v>0</v>
      </c>
      <c r="X89" s="146">
        <v>0</v>
      </c>
      <c r="Y89" s="146">
        <v>27.84</v>
      </c>
      <c r="Z89" s="146">
        <v>27.84</v>
      </c>
      <c r="AA89" s="147">
        <v>1</v>
      </c>
      <c r="AB89" s="203">
        <v>24.01</v>
      </c>
      <c r="AC89" s="203">
        <v>0</v>
      </c>
      <c r="AD89" s="203"/>
      <c r="AE89" s="203">
        <v>0</v>
      </c>
      <c r="AF89" s="203">
        <v>0</v>
      </c>
      <c r="AG89" s="203">
        <v>0</v>
      </c>
      <c r="AH89" s="203">
        <v>3.84</v>
      </c>
      <c r="AI89" s="203">
        <v>0</v>
      </c>
      <c r="AJ89" s="203">
        <v>0</v>
      </c>
      <c r="AK89" s="204">
        <v>0</v>
      </c>
    </row>
    <row r="90" spans="2:37" ht="14.25" customHeight="1">
      <c r="B90" s="144" t="s">
        <v>4396</v>
      </c>
      <c r="C90" s="145" t="s">
        <v>5106</v>
      </c>
      <c r="D90" s="145" t="s">
        <v>4403</v>
      </c>
      <c r="E90" s="145" t="s">
        <v>4399</v>
      </c>
      <c r="F90" s="145" t="s">
        <v>5923</v>
      </c>
      <c r="G90" s="145" t="s">
        <v>4401</v>
      </c>
      <c r="H90" s="145" t="s">
        <v>4401</v>
      </c>
      <c r="I90" s="145"/>
      <c r="J90" s="145"/>
      <c r="K90" s="145"/>
      <c r="L90" s="145"/>
      <c r="M90" s="146">
        <v>800</v>
      </c>
      <c r="N90" s="146">
        <v>0</v>
      </c>
      <c r="O90" s="146">
        <v>0</v>
      </c>
      <c r="P90" s="146">
        <v>0</v>
      </c>
      <c r="Q90" s="146">
        <v>0</v>
      </c>
      <c r="R90" s="146">
        <v>0</v>
      </c>
      <c r="S90" s="146">
        <v>800</v>
      </c>
      <c r="T90" s="146">
        <v>0</v>
      </c>
      <c r="U90" s="146">
        <v>0</v>
      </c>
      <c r="V90" s="146">
        <v>0</v>
      </c>
      <c r="W90" s="146">
        <v>0</v>
      </c>
      <c r="X90" s="146">
        <v>0</v>
      </c>
      <c r="Y90" s="146">
        <v>800</v>
      </c>
      <c r="Z90" s="146">
        <v>800</v>
      </c>
      <c r="AA90" s="147">
        <v>1</v>
      </c>
      <c r="AB90" s="203">
        <v>0</v>
      </c>
      <c r="AC90" s="203">
        <v>0</v>
      </c>
      <c r="AD90" s="203">
        <v>0</v>
      </c>
      <c r="AE90" s="203">
        <v>0</v>
      </c>
      <c r="AF90" s="203">
        <v>0</v>
      </c>
      <c r="AG90" s="203">
        <v>0</v>
      </c>
      <c r="AH90" s="203">
        <v>0</v>
      </c>
      <c r="AI90" s="203">
        <v>0</v>
      </c>
      <c r="AJ90" s="203">
        <v>0</v>
      </c>
      <c r="AK90" s="204">
        <v>0</v>
      </c>
    </row>
    <row r="91" spans="2:37" ht="14.25" customHeight="1">
      <c r="B91" s="144" t="s">
        <v>4356</v>
      </c>
      <c r="C91" s="145" t="s">
        <v>5918</v>
      </c>
      <c r="D91" s="145" t="s">
        <v>4403</v>
      </c>
      <c r="E91" s="145" t="s">
        <v>1815</v>
      </c>
      <c r="F91" s="145" t="s">
        <v>5927</v>
      </c>
      <c r="G91" s="145" t="s">
        <v>1245</v>
      </c>
      <c r="H91" s="145" t="s">
        <v>5920</v>
      </c>
      <c r="I91" s="145" t="s">
        <v>3330</v>
      </c>
      <c r="J91" s="145" t="s">
        <v>4362</v>
      </c>
      <c r="K91" s="145" t="s">
        <v>4363</v>
      </c>
      <c r="L91" s="145" t="s">
        <v>3332</v>
      </c>
      <c r="M91" s="146">
        <v>98</v>
      </c>
      <c r="N91" s="146">
        <v>98</v>
      </c>
      <c r="O91" s="146">
        <v>0</v>
      </c>
      <c r="P91" s="146"/>
      <c r="Q91" s="146">
        <v>0</v>
      </c>
      <c r="R91" s="146">
        <v>0</v>
      </c>
      <c r="S91" s="146">
        <v>0</v>
      </c>
      <c r="T91" s="146">
        <v>15.68</v>
      </c>
      <c r="U91" s="146">
        <v>0</v>
      </c>
      <c r="V91" s="146">
        <v>0</v>
      </c>
      <c r="W91" s="146">
        <v>0</v>
      </c>
      <c r="X91" s="146">
        <v>0</v>
      </c>
      <c r="Y91" s="146">
        <v>113.68</v>
      </c>
      <c r="Z91" s="146">
        <v>74.59</v>
      </c>
      <c r="AA91" s="147">
        <v>0.65614004222378597</v>
      </c>
      <c r="AB91" s="203">
        <v>64.301724137931032</v>
      </c>
      <c r="AC91" s="203">
        <v>0</v>
      </c>
      <c r="AD91" s="203"/>
      <c r="AE91" s="203">
        <v>0</v>
      </c>
      <c r="AF91" s="203">
        <v>0</v>
      </c>
      <c r="AG91" s="203">
        <v>0</v>
      </c>
      <c r="AH91" s="203">
        <v>10.288275862069</v>
      </c>
      <c r="AI91" s="203">
        <v>0</v>
      </c>
      <c r="AJ91" s="203">
        <v>0</v>
      </c>
      <c r="AK91" s="204">
        <v>0</v>
      </c>
    </row>
    <row r="92" spans="2:37" ht="14.25" customHeight="1">
      <c r="B92" s="144" t="s">
        <v>4356</v>
      </c>
      <c r="C92" s="145" t="s">
        <v>5913</v>
      </c>
      <c r="D92" s="145" t="s">
        <v>4403</v>
      </c>
      <c r="E92" s="145" t="s">
        <v>4468</v>
      </c>
      <c r="F92" s="145" t="s">
        <v>5928</v>
      </c>
      <c r="G92" s="145" t="s">
        <v>1040</v>
      </c>
      <c r="H92" s="145" t="s">
        <v>5911</v>
      </c>
      <c r="I92" s="145" t="s">
        <v>3330</v>
      </c>
      <c r="J92" s="145" t="s">
        <v>5912</v>
      </c>
      <c r="K92" s="145" t="s">
        <v>4418</v>
      </c>
      <c r="L92" s="145" t="s">
        <v>3332</v>
      </c>
      <c r="M92" s="146">
        <v>1932.02</v>
      </c>
      <c r="N92" s="146">
        <v>633.62068799999997</v>
      </c>
      <c r="O92" s="146">
        <v>0</v>
      </c>
      <c r="P92" s="146">
        <v>1298.4000000000001</v>
      </c>
      <c r="Q92" s="146">
        <v>0</v>
      </c>
      <c r="R92" s="146">
        <v>0</v>
      </c>
      <c r="S92" s="146">
        <v>-6.8800000000000003E-4</v>
      </c>
      <c r="T92" s="146">
        <v>101.379312</v>
      </c>
      <c r="U92" s="146">
        <v>0</v>
      </c>
      <c r="V92" s="146">
        <v>0</v>
      </c>
      <c r="W92" s="146">
        <v>0</v>
      </c>
      <c r="X92" s="146">
        <v>0</v>
      </c>
      <c r="Y92" s="146">
        <v>2033.399312</v>
      </c>
      <c r="Z92" s="146">
        <v>2033.4</v>
      </c>
      <c r="AA92" s="147">
        <v>1</v>
      </c>
      <c r="AB92" s="203">
        <v>633.62068799999997</v>
      </c>
      <c r="AC92" s="203">
        <v>0</v>
      </c>
      <c r="AD92" s="203">
        <v>1298.4000000000001</v>
      </c>
      <c r="AE92" s="203">
        <v>0</v>
      </c>
      <c r="AF92" s="203">
        <v>0</v>
      </c>
      <c r="AG92" s="203">
        <v>0</v>
      </c>
      <c r="AH92" s="203">
        <v>101.379312</v>
      </c>
      <c r="AI92" s="203">
        <v>0</v>
      </c>
      <c r="AJ92" s="203">
        <v>0</v>
      </c>
      <c r="AK92" s="204">
        <v>0</v>
      </c>
    </row>
    <row r="93" spans="2:37" ht="14.25" customHeight="1">
      <c r="B93" s="144" t="s">
        <v>4356</v>
      </c>
      <c r="C93" s="145" t="s">
        <v>5913</v>
      </c>
      <c r="D93" s="145" t="s">
        <v>4403</v>
      </c>
      <c r="E93" s="145" t="s">
        <v>4453</v>
      </c>
      <c r="F93" s="145" t="s">
        <v>5929</v>
      </c>
      <c r="G93" s="145" t="s">
        <v>1040</v>
      </c>
      <c r="H93" s="145" t="s">
        <v>5911</v>
      </c>
      <c r="I93" s="145" t="s">
        <v>3330</v>
      </c>
      <c r="J93" s="145" t="s">
        <v>5912</v>
      </c>
      <c r="K93" s="145" t="s">
        <v>4418</v>
      </c>
      <c r="L93" s="145" t="s">
        <v>3332</v>
      </c>
      <c r="M93" s="146">
        <v>741.16</v>
      </c>
      <c r="N93" s="146">
        <v>324.163793</v>
      </c>
      <c r="O93" s="146">
        <v>0</v>
      </c>
      <c r="P93" s="146">
        <v>417</v>
      </c>
      <c r="Q93" s="146">
        <v>0</v>
      </c>
      <c r="R93" s="146">
        <v>0</v>
      </c>
      <c r="S93" s="146">
        <v>-3.7929999999999999E-3</v>
      </c>
      <c r="T93" s="146">
        <v>51.866207000000003</v>
      </c>
      <c r="U93" s="146">
        <v>0</v>
      </c>
      <c r="V93" s="146">
        <v>0</v>
      </c>
      <c r="W93" s="146">
        <v>0</v>
      </c>
      <c r="X93" s="146">
        <v>0</v>
      </c>
      <c r="Y93" s="146">
        <v>793.026207</v>
      </c>
      <c r="Z93" s="146">
        <v>793.03</v>
      </c>
      <c r="AA93" s="147">
        <v>1</v>
      </c>
      <c r="AB93" s="203">
        <v>324.163793</v>
      </c>
      <c r="AC93" s="203">
        <v>0</v>
      </c>
      <c r="AD93" s="203">
        <v>417</v>
      </c>
      <c r="AE93" s="203">
        <v>0</v>
      </c>
      <c r="AF93" s="203">
        <v>0</v>
      </c>
      <c r="AG93" s="203">
        <v>0</v>
      </c>
      <c r="AH93" s="203">
        <v>51.866207000000003</v>
      </c>
      <c r="AI93" s="203">
        <v>0</v>
      </c>
      <c r="AJ93" s="203">
        <v>0</v>
      </c>
      <c r="AK93" s="204">
        <v>0</v>
      </c>
    </row>
    <row r="94" spans="2:37" ht="14.25" customHeight="1">
      <c r="B94" s="144" t="s">
        <v>4356</v>
      </c>
      <c r="C94" s="145" t="s">
        <v>5918</v>
      </c>
      <c r="D94" s="145" t="s">
        <v>4403</v>
      </c>
      <c r="E94" s="145" t="s">
        <v>1815</v>
      </c>
      <c r="F94" s="145" t="s">
        <v>5930</v>
      </c>
      <c r="G94" s="145" t="s">
        <v>1245</v>
      </c>
      <c r="H94" s="145" t="s">
        <v>5920</v>
      </c>
      <c r="I94" s="145" t="s">
        <v>3330</v>
      </c>
      <c r="J94" s="145" t="s">
        <v>4362</v>
      </c>
      <c r="K94" s="145" t="s">
        <v>4363</v>
      </c>
      <c r="L94" s="145" t="s">
        <v>3332</v>
      </c>
      <c r="M94" s="146">
        <v>24</v>
      </c>
      <c r="N94" s="146">
        <v>24</v>
      </c>
      <c r="O94" s="146">
        <v>0</v>
      </c>
      <c r="P94" s="146"/>
      <c r="Q94" s="146">
        <v>0</v>
      </c>
      <c r="R94" s="146">
        <v>0</v>
      </c>
      <c r="S94" s="146">
        <v>0</v>
      </c>
      <c r="T94" s="146">
        <v>3.84</v>
      </c>
      <c r="U94" s="146">
        <v>0</v>
      </c>
      <c r="V94" s="146">
        <v>0</v>
      </c>
      <c r="W94" s="146">
        <v>0</v>
      </c>
      <c r="X94" s="146">
        <v>0</v>
      </c>
      <c r="Y94" s="146">
        <v>27.84</v>
      </c>
      <c r="Z94" s="146">
        <v>27.84</v>
      </c>
      <c r="AA94" s="147">
        <v>1</v>
      </c>
      <c r="AB94" s="203">
        <v>24</v>
      </c>
      <c r="AC94" s="203">
        <v>0</v>
      </c>
      <c r="AD94" s="203"/>
      <c r="AE94" s="203">
        <v>0</v>
      </c>
      <c r="AF94" s="203">
        <v>0</v>
      </c>
      <c r="AG94" s="203">
        <v>0</v>
      </c>
      <c r="AH94" s="203">
        <v>3.84</v>
      </c>
      <c r="AI94" s="203">
        <v>0</v>
      </c>
      <c r="AJ94" s="203">
        <v>0</v>
      </c>
      <c r="AK94" s="204">
        <v>0</v>
      </c>
    </row>
    <row r="95" spans="2:37" ht="14.25" customHeight="1">
      <c r="B95" s="144" t="s">
        <v>4396</v>
      </c>
      <c r="C95" s="145" t="s">
        <v>5106</v>
      </c>
      <c r="D95" s="145" t="s">
        <v>4403</v>
      </c>
      <c r="E95" s="145" t="s">
        <v>4399</v>
      </c>
      <c r="F95" s="145" t="s">
        <v>5923</v>
      </c>
      <c r="G95" s="145" t="s">
        <v>4401</v>
      </c>
      <c r="H95" s="145" t="s">
        <v>4401</v>
      </c>
      <c r="I95" s="145"/>
      <c r="J95" s="145"/>
      <c r="K95" s="145"/>
      <c r="L95" s="145"/>
      <c r="M95" s="146">
        <v>800</v>
      </c>
      <c r="N95" s="146">
        <v>0</v>
      </c>
      <c r="O95" s="146">
        <v>0</v>
      </c>
      <c r="P95" s="146">
        <v>0</v>
      </c>
      <c r="Q95" s="146">
        <v>0</v>
      </c>
      <c r="R95" s="146">
        <v>0</v>
      </c>
      <c r="S95" s="146">
        <v>800</v>
      </c>
      <c r="T95" s="146">
        <v>0</v>
      </c>
      <c r="U95" s="146">
        <v>0</v>
      </c>
      <c r="V95" s="146">
        <v>0</v>
      </c>
      <c r="W95" s="146">
        <v>0</v>
      </c>
      <c r="X95" s="146">
        <v>0</v>
      </c>
      <c r="Y95" s="146">
        <v>800</v>
      </c>
      <c r="Z95" s="146">
        <v>800</v>
      </c>
      <c r="AA95" s="147">
        <v>1</v>
      </c>
      <c r="AB95" s="203">
        <v>0</v>
      </c>
      <c r="AC95" s="203">
        <v>0</v>
      </c>
      <c r="AD95" s="203">
        <v>0</v>
      </c>
      <c r="AE95" s="203">
        <v>0</v>
      </c>
      <c r="AF95" s="203">
        <v>0</v>
      </c>
      <c r="AG95" s="203">
        <v>0</v>
      </c>
      <c r="AH95" s="203">
        <v>0</v>
      </c>
      <c r="AI95" s="203">
        <v>0</v>
      </c>
      <c r="AJ95" s="203">
        <v>0</v>
      </c>
      <c r="AK95" s="204">
        <v>0</v>
      </c>
    </row>
    <row r="96" spans="2:37" ht="14.25" customHeight="1">
      <c r="B96" s="144" t="s">
        <v>4356</v>
      </c>
      <c r="C96" s="145" t="s">
        <v>5913</v>
      </c>
      <c r="D96" s="145" t="s">
        <v>4420</v>
      </c>
      <c r="E96" s="145" t="s">
        <v>2261</v>
      </c>
      <c r="F96" s="145" t="s">
        <v>5931</v>
      </c>
      <c r="G96" s="145" t="s">
        <v>1026</v>
      </c>
      <c r="H96" s="145" t="s">
        <v>5932</v>
      </c>
      <c r="I96" s="145" t="s">
        <v>3330</v>
      </c>
      <c r="J96" s="145" t="s">
        <v>4362</v>
      </c>
      <c r="K96" s="145" t="s">
        <v>4363</v>
      </c>
      <c r="L96" s="145" t="s">
        <v>3332</v>
      </c>
      <c r="M96" s="146">
        <v>688.79</v>
      </c>
      <c r="N96" s="146">
        <v>688.79</v>
      </c>
      <c r="O96" s="146">
        <v>0</v>
      </c>
      <c r="P96" s="146"/>
      <c r="Q96" s="146">
        <v>0</v>
      </c>
      <c r="R96" s="146">
        <v>0</v>
      </c>
      <c r="S96" s="146">
        <v>0</v>
      </c>
      <c r="T96" s="146">
        <v>110.2</v>
      </c>
      <c r="U96" s="146">
        <v>0</v>
      </c>
      <c r="V96" s="146">
        <v>0</v>
      </c>
      <c r="W96" s="146">
        <v>0</v>
      </c>
      <c r="X96" s="146">
        <v>0</v>
      </c>
      <c r="Y96" s="146">
        <v>798.99</v>
      </c>
      <c r="Z96" s="146">
        <v>798.99</v>
      </c>
      <c r="AA96" s="147">
        <v>1</v>
      </c>
      <c r="AB96" s="203">
        <v>688.79</v>
      </c>
      <c r="AC96" s="203">
        <v>0</v>
      </c>
      <c r="AD96" s="203"/>
      <c r="AE96" s="203">
        <v>0</v>
      </c>
      <c r="AF96" s="203">
        <v>0</v>
      </c>
      <c r="AG96" s="203">
        <v>0</v>
      </c>
      <c r="AH96" s="203">
        <v>110.2</v>
      </c>
      <c r="AI96" s="203">
        <v>0</v>
      </c>
      <c r="AJ96" s="203">
        <v>0</v>
      </c>
      <c r="AK96" s="204">
        <v>0</v>
      </c>
    </row>
    <row r="97" spans="2:40" ht="14.25" customHeight="1">
      <c r="B97" s="144" t="s">
        <v>4356</v>
      </c>
      <c r="C97" s="145" t="s">
        <v>5774</v>
      </c>
      <c r="D97" s="145" t="s">
        <v>4420</v>
      </c>
      <c r="E97" s="145" t="s">
        <v>4463</v>
      </c>
      <c r="F97" s="145" t="s">
        <v>5388</v>
      </c>
      <c r="G97" s="145" t="s">
        <v>494</v>
      </c>
      <c r="H97" s="145" t="s">
        <v>5883</v>
      </c>
      <c r="I97" s="145" t="s">
        <v>4370</v>
      </c>
      <c r="J97" s="145" t="s">
        <v>4362</v>
      </c>
      <c r="K97" s="145" t="s">
        <v>4363</v>
      </c>
      <c r="L97" s="145" t="s">
        <v>3332</v>
      </c>
      <c r="M97" s="146">
        <v>18000</v>
      </c>
      <c r="N97" s="146">
        <v>18000</v>
      </c>
      <c r="O97" s="146">
        <v>0</v>
      </c>
      <c r="P97" s="146"/>
      <c r="Q97" s="146">
        <v>0</v>
      </c>
      <c r="R97" s="146">
        <v>0</v>
      </c>
      <c r="S97" s="146">
        <v>0</v>
      </c>
      <c r="T97" s="146">
        <v>2880</v>
      </c>
      <c r="U97" s="146">
        <v>0</v>
      </c>
      <c r="V97" s="146">
        <v>720</v>
      </c>
      <c r="W97" s="146">
        <v>0</v>
      </c>
      <c r="X97" s="146">
        <v>0</v>
      </c>
      <c r="Y97" s="146">
        <v>20160</v>
      </c>
      <c r="Z97" s="146">
        <v>20160</v>
      </c>
      <c r="AA97" s="147">
        <v>1</v>
      </c>
      <c r="AB97" s="203">
        <v>18000</v>
      </c>
      <c r="AC97" s="203">
        <v>0</v>
      </c>
      <c r="AD97" s="203"/>
      <c r="AE97" s="203">
        <v>0</v>
      </c>
      <c r="AF97" s="203">
        <v>0</v>
      </c>
      <c r="AG97" s="203">
        <v>0</v>
      </c>
      <c r="AH97" s="203">
        <v>2880</v>
      </c>
      <c r="AI97" s="203">
        <v>0</v>
      </c>
      <c r="AJ97" s="203">
        <v>720</v>
      </c>
      <c r="AK97" s="204">
        <v>0</v>
      </c>
      <c r="AL97" s="208">
        <f>AB97*4%</f>
        <v>720</v>
      </c>
      <c r="AM97" s="201">
        <f>AJ97-AL97</f>
        <v>0</v>
      </c>
      <c r="AN97" s="143" t="s">
        <v>5776</v>
      </c>
    </row>
    <row r="98" spans="2:40" ht="14.25" customHeight="1">
      <c r="B98" s="144" t="s">
        <v>4356</v>
      </c>
      <c r="C98" s="145" t="s">
        <v>5777</v>
      </c>
      <c r="D98" s="145" t="s">
        <v>4420</v>
      </c>
      <c r="E98" s="145" t="s">
        <v>4427</v>
      </c>
      <c r="F98" s="145" t="s">
        <v>5933</v>
      </c>
      <c r="G98" s="145" t="s">
        <v>1153</v>
      </c>
      <c r="H98" s="145" t="s">
        <v>5792</v>
      </c>
      <c r="I98" s="145" t="s">
        <v>4370</v>
      </c>
      <c r="J98" s="145" t="s">
        <v>4362</v>
      </c>
      <c r="K98" s="145" t="s">
        <v>4363</v>
      </c>
      <c r="L98" s="145" t="s">
        <v>3332</v>
      </c>
      <c r="M98" s="146">
        <v>24000</v>
      </c>
      <c r="N98" s="146">
        <v>0</v>
      </c>
      <c r="O98" s="146">
        <v>0</v>
      </c>
      <c r="P98" s="146">
        <v>24000</v>
      </c>
      <c r="Q98" s="146">
        <v>0</v>
      </c>
      <c r="R98" s="146">
        <v>0</v>
      </c>
      <c r="S98" s="146">
        <v>0</v>
      </c>
      <c r="T98" s="146">
        <v>0</v>
      </c>
      <c r="U98" s="146">
        <v>0</v>
      </c>
      <c r="V98" s="146">
        <v>0</v>
      </c>
      <c r="W98" s="146">
        <v>0</v>
      </c>
      <c r="X98" s="146">
        <v>0</v>
      </c>
      <c r="Y98" s="146">
        <v>24000</v>
      </c>
      <c r="Z98" s="146">
        <v>24000</v>
      </c>
      <c r="AA98" s="147">
        <v>1</v>
      </c>
      <c r="AB98" s="203">
        <v>0</v>
      </c>
      <c r="AC98" s="203">
        <v>0</v>
      </c>
      <c r="AD98" s="203">
        <v>24000</v>
      </c>
      <c r="AE98" s="203">
        <v>0</v>
      </c>
      <c r="AF98" s="203">
        <v>0</v>
      </c>
      <c r="AG98" s="203">
        <v>0</v>
      </c>
      <c r="AH98" s="203">
        <v>0</v>
      </c>
      <c r="AI98" s="203">
        <v>0</v>
      </c>
      <c r="AJ98" s="203">
        <v>0</v>
      </c>
      <c r="AK98" s="204">
        <v>0</v>
      </c>
    </row>
    <row r="99" spans="2:40" ht="14.25" customHeight="1">
      <c r="B99" s="144" t="s">
        <v>4356</v>
      </c>
      <c r="C99" s="145" t="s">
        <v>5774</v>
      </c>
      <c r="D99" s="145" t="s">
        <v>4420</v>
      </c>
      <c r="E99" s="145" t="s">
        <v>5934</v>
      </c>
      <c r="F99" s="145" t="s">
        <v>5935</v>
      </c>
      <c r="G99" s="145" t="s">
        <v>5936</v>
      </c>
      <c r="H99" s="145" t="s">
        <v>5937</v>
      </c>
      <c r="I99" s="145" t="s">
        <v>3330</v>
      </c>
      <c r="J99" s="145" t="s">
        <v>4362</v>
      </c>
      <c r="K99" s="145" t="s">
        <v>4363</v>
      </c>
      <c r="L99" s="145" t="s">
        <v>3332</v>
      </c>
      <c r="M99" s="146">
        <v>11500</v>
      </c>
      <c r="N99" s="146">
        <v>11500</v>
      </c>
      <c r="O99" s="146">
        <v>0</v>
      </c>
      <c r="P99" s="146"/>
      <c r="Q99" s="146">
        <v>0</v>
      </c>
      <c r="R99" s="146">
        <v>0</v>
      </c>
      <c r="S99" s="146">
        <v>0</v>
      </c>
      <c r="T99" s="146">
        <v>1840</v>
      </c>
      <c r="U99" s="146">
        <v>0</v>
      </c>
      <c r="V99" s="146">
        <v>460</v>
      </c>
      <c r="W99" s="146">
        <v>0</v>
      </c>
      <c r="X99" s="146">
        <v>0</v>
      </c>
      <c r="Y99" s="146">
        <v>12880</v>
      </c>
      <c r="Z99" s="146">
        <v>12880</v>
      </c>
      <c r="AA99" s="147">
        <v>1</v>
      </c>
      <c r="AB99" s="203">
        <v>11500</v>
      </c>
      <c r="AC99" s="203">
        <v>0</v>
      </c>
      <c r="AD99" s="203"/>
      <c r="AE99" s="203">
        <v>0</v>
      </c>
      <c r="AF99" s="203">
        <v>0</v>
      </c>
      <c r="AG99" s="203">
        <v>0</v>
      </c>
      <c r="AH99" s="203">
        <v>1840</v>
      </c>
      <c r="AI99" s="203">
        <v>0</v>
      </c>
      <c r="AJ99" s="203">
        <v>460</v>
      </c>
      <c r="AK99" s="204">
        <v>0</v>
      </c>
      <c r="AL99" s="208">
        <f>AB99*4%</f>
        <v>460</v>
      </c>
      <c r="AM99" s="201">
        <f>AJ99-AL99</f>
        <v>0</v>
      </c>
      <c r="AN99" s="143" t="s">
        <v>5776</v>
      </c>
    </row>
    <row r="100" spans="2:40" ht="14.25" customHeight="1">
      <c r="B100" s="144" t="s">
        <v>4356</v>
      </c>
      <c r="C100" s="145" t="s">
        <v>5774</v>
      </c>
      <c r="D100" s="145" t="s">
        <v>4420</v>
      </c>
      <c r="E100" s="145" t="s">
        <v>4429</v>
      </c>
      <c r="F100" s="145" t="s">
        <v>5938</v>
      </c>
      <c r="G100" s="145" t="s">
        <v>1060</v>
      </c>
      <c r="H100" s="145" t="s">
        <v>5939</v>
      </c>
      <c r="I100" s="145" t="s">
        <v>3330</v>
      </c>
      <c r="J100" s="145" t="s">
        <v>4362</v>
      </c>
      <c r="K100" s="145" t="s">
        <v>4363</v>
      </c>
      <c r="L100" s="145" t="s">
        <v>3332</v>
      </c>
      <c r="M100" s="146">
        <v>4000</v>
      </c>
      <c r="N100" s="146">
        <v>4000</v>
      </c>
      <c r="O100" s="146">
        <v>0</v>
      </c>
      <c r="P100" s="146"/>
      <c r="Q100" s="146">
        <v>0</v>
      </c>
      <c r="R100" s="146">
        <v>0</v>
      </c>
      <c r="S100" s="146">
        <v>0</v>
      </c>
      <c r="T100" s="146">
        <v>640</v>
      </c>
      <c r="U100" s="146">
        <v>0</v>
      </c>
      <c r="V100" s="146">
        <v>160</v>
      </c>
      <c r="W100" s="146">
        <v>0</v>
      </c>
      <c r="X100" s="146">
        <v>0</v>
      </c>
      <c r="Y100" s="146">
        <v>4480</v>
      </c>
      <c r="Z100" s="146">
        <v>4480</v>
      </c>
      <c r="AA100" s="147">
        <v>1</v>
      </c>
      <c r="AB100" s="203">
        <v>4000</v>
      </c>
      <c r="AC100" s="203">
        <v>0</v>
      </c>
      <c r="AD100" s="203"/>
      <c r="AE100" s="203">
        <v>0</v>
      </c>
      <c r="AF100" s="203">
        <v>0</v>
      </c>
      <c r="AG100" s="203">
        <v>0</v>
      </c>
      <c r="AH100" s="203">
        <v>640</v>
      </c>
      <c r="AI100" s="203">
        <v>0</v>
      </c>
      <c r="AJ100" s="203">
        <v>160</v>
      </c>
      <c r="AK100" s="204">
        <v>0</v>
      </c>
      <c r="AL100" s="208">
        <f>AB100*4%</f>
        <v>160</v>
      </c>
      <c r="AM100" s="201">
        <f>AJ100-AL100</f>
        <v>0</v>
      </c>
      <c r="AN100" s="143" t="s">
        <v>5776</v>
      </c>
    </row>
    <row r="101" spans="2:40" ht="14.25" customHeight="1">
      <c r="B101" s="144" t="s">
        <v>4356</v>
      </c>
      <c r="C101" s="145" t="s">
        <v>5774</v>
      </c>
      <c r="D101" s="145" t="s">
        <v>4420</v>
      </c>
      <c r="E101" s="145" t="s">
        <v>4419</v>
      </c>
      <c r="F101" s="145" t="s">
        <v>5940</v>
      </c>
      <c r="G101" s="145" t="s">
        <v>5799</v>
      </c>
      <c r="H101" s="145" t="s">
        <v>5800</v>
      </c>
      <c r="I101" s="145" t="s">
        <v>3330</v>
      </c>
      <c r="J101" s="145" t="s">
        <v>4362</v>
      </c>
      <c r="K101" s="145" t="s">
        <v>4363</v>
      </c>
      <c r="L101" s="145" t="s">
        <v>3332</v>
      </c>
      <c r="M101" s="146">
        <v>3683.89</v>
      </c>
      <c r="N101" s="146">
        <v>3683.89</v>
      </c>
      <c r="O101" s="146">
        <v>0</v>
      </c>
      <c r="P101" s="146"/>
      <c r="Q101" s="146">
        <v>0</v>
      </c>
      <c r="R101" s="146">
        <v>0</v>
      </c>
      <c r="S101" s="146">
        <v>0</v>
      </c>
      <c r="T101" s="146">
        <v>589.42999999999995</v>
      </c>
      <c r="U101" s="146">
        <v>0</v>
      </c>
      <c r="V101" s="146">
        <v>0</v>
      </c>
      <c r="W101" s="146">
        <v>0</v>
      </c>
      <c r="X101" s="146">
        <v>0</v>
      </c>
      <c r="Y101" s="146">
        <v>4273.32</v>
      </c>
      <c r="Z101" s="146">
        <v>200</v>
      </c>
      <c r="AA101" s="147">
        <v>4.68020181030206E-2</v>
      </c>
      <c r="AB101" s="203">
        <v>172.41348646953656</v>
      </c>
      <c r="AC101" s="203">
        <v>0</v>
      </c>
      <c r="AD101" s="203"/>
      <c r="AE101" s="203">
        <v>0</v>
      </c>
      <c r="AF101" s="203">
        <v>0</v>
      </c>
      <c r="AG101" s="203">
        <v>0</v>
      </c>
      <c r="AH101" s="203">
        <v>27.586513530463399</v>
      </c>
      <c r="AI101" s="203">
        <v>0</v>
      </c>
      <c r="AJ101" s="203">
        <v>0</v>
      </c>
      <c r="AK101" s="204">
        <v>0</v>
      </c>
    </row>
    <row r="102" spans="2:40" ht="14.25" customHeight="1">
      <c r="B102" s="144" t="s">
        <v>4356</v>
      </c>
      <c r="C102" s="145" t="s">
        <v>5774</v>
      </c>
      <c r="D102" s="145" t="s">
        <v>4420</v>
      </c>
      <c r="E102" s="145" t="s">
        <v>4434</v>
      </c>
      <c r="F102" s="145" t="s">
        <v>5170</v>
      </c>
      <c r="G102" s="145" t="s">
        <v>1237</v>
      </c>
      <c r="H102" s="145" t="s">
        <v>5775</v>
      </c>
      <c r="I102" s="145" t="s">
        <v>4370</v>
      </c>
      <c r="J102" s="145" t="s">
        <v>4362</v>
      </c>
      <c r="K102" s="145" t="s">
        <v>4363</v>
      </c>
      <c r="L102" s="145" t="s">
        <v>3332</v>
      </c>
      <c r="M102" s="146">
        <v>4500</v>
      </c>
      <c r="N102" s="146">
        <v>4500</v>
      </c>
      <c r="O102" s="146">
        <v>0</v>
      </c>
      <c r="P102" s="146"/>
      <c r="Q102" s="146">
        <v>0</v>
      </c>
      <c r="R102" s="146">
        <v>0</v>
      </c>
      <c r="S102" s="146">
        <v>0</v>
      </c>
      <c r="T102" s="146">
        <v>720</v>
      </c>
      <c r="U102" s="146">
        <v>0</v>
      </c>
      <c r="V102" s="146">
        <v>180</v>
      </c>
      <c r="W102" s="146">
        <v>0</v>
      </c>
      <c r="X102" s="146">
        <v>0</v>
      </c>
      <c r="Y102" s="146">
        <v>5040</v>
      </c>
      <c r="Z102" s="146">
        <v>5040</v>
      </c>
      <c r="AA102" s="147">
        <v>1</v>
      </c>
      <c r="AB102" s="203">
        <v>4500</v>
      </c>
      <c r="AC102" s="203">
        <v>0</v>
      </c>
      <c r="AD102" s="203"/>
      <c r="AE102" s="203">
        <v>0</v>
      </c>
      <c r="AF102" s="203">
        <v>0</v>
      </c>
      <c r="AG102" s="203">
        <v>0</v>
      </c>
      <c r="AH102" s="203">
        <v>720</v>
      </c>
      <c r="AI102" s="203">
        <v>0</v>
      </c>
      <c r="AJ102" s="203">
        <v>180</v>
      </c>
      <c r="AK102" s="204">
        <v>0</v>
      </c>
      <c r="AL102" s="208">
        <f>AB102*4%</f>
        <v>180</v>
      </c>
      <c r="AM102" s="201">
        <f>AJ102-AL102</f>
        <v>0</v>
      </c>
      <c r="AN102" s="143" t="s">
        <v>5776</v>
      </c>
    </row>
    <row r="103" spans="2:40" ht="14.25" customHeight="1">
      <c r="B103" s="144" t="s">
        <v>4356</v>
      </c>
      <c r="C103" s="145" t="s">
        <v>5774</v>
      </c>
      <c r="D103" s="145" t="s">
        <v>4420</v>
      </c>
      <c r="E103" s="145" t="s">
        <v>5941</v>
      </c>
      <c r="F103" s="145" t="s">
        <v>5410</v>
      </c>
      <c r="G103" s="145" t="s">
        <v>1237</v>
      </c>
      <c r="H103" s="145" t="s">
        <v>5775</v>
      </c>
      <c r="I103" s="145" t="s">
        <v>4370</v>
      </c>
      <c r="J103" s="145" t="s">
        <v>4362</v>
      </c>
      <c r="K103" s="145" t="s">
        <v>4363</v>
      </c>
      <c r="L103" s="145" t="s">
        <v>3332</v>
      </c>
      <c r="M103" s="146">
        <v>15000</v>
      </c>
      <c r="N103" s="146">
        <v>15000</v>
      </c>
      <c r="O103" s="146">
        <v>0</v>
      </c>
      <c r="P103" s="146"/>
      <c r="Q103" s="146">
        <v>0</v>
      </c>
      <c r="R103" s="146">
        <v>0</v>
      </c>
      <c r="S103" s="146">
        <v>0</v>
      </c>
      <c r="T103" s="146">
        <v>2400</v>
      </c>
      <c r="U103" s="146">
        <v>0</v>
      </c>
      <c r="V103" s="146">
        <v>600</v>
      </c>
      <c r="W103" s="146">
        <v>0</v>
      </c>
      <c r="X103" s="146">
        <v>0</v>
      </c>
      <c r="Y103" s="146">
        <v>16800</v>
      </c>
      <c r="Z103" s="146">
        <v>16800</v>
      </c>
      <c r="AA103" s="147">
        <v>1</v>
      </c>
      <c r="AB103" s="203">
        <v>15000</v>
      </c>
      <c r="AC103" s="203">
        <v>0</v>
      </c>
      <c r="AD103" s="203"/>
      <c r="AE103" s="203">
        <v>0</v>
      </c>
      <c r="AF103" s="203">
        <v>0</v>
      </c>
      <c r="AG103" s="203">
        <v>0</v>
      </c>
      <c r="AH103" s="203">
        <v>2400</v>
      </c>
      <c r="AI103" s="203">
        <v>0</v>
      </c>
      <c r="AJ103" s="203">
        <v>600</v>
      </c>
      <c r="AK103" s="204">
        <v>0</v>
      </c>
      <c r="AL103" s="208">
        <f>AB103*4%</f>
        <v>600</v>
      </c>
      <c r="AM103" s="201">
        <f>AJ103-AL103</f>
        <v>0</v>
      </c>
      <c r="AN103" s="143" t="s">
        <v>5776</v>
      </c>
    </row>
    <row r="104" spans="2:40" ht="14.25" customHeight="1">
      <c r="B104" s="144" t="s">
        <v>4356</v>
      </c>
      <c r="C104" s="145" t="s">
        <v>5774</v>
      </c>
      <c r="D104" s="145" t="s">
        <v>4420</v>
      </c>
      <c r="E104" s="145" t="s">
        <v>5942</v>
      </c>
      <c r="F104" s="145" t="s">
        <v>5943</v>
      </c>
      <c r="G104" s="145" t="s">
        <v>5823</v>
      </c>
      <c r="H104" s="145" t="s">
        <v>5824</v>
      </c>
      <c r="I104" s="145" t="s">
        <v>5782</v>
      </c>
      <c r="J104" s="145" t="s">
        <v>4362</v>
      </c>
      <c r="K104" s="145" t="s">
        <v>4363</v>
      </c>
      <c r="L104" s="145" t="s">
        <v>3332</v>
      </c>
      <c r="M104" s="146">
        <v>15000</v>
      </c>
      <c r="N104" s="146">
        <v>15000</v>
      </c>
      <c r="O104" s="146">
        <v>0</v>
      </c>
      <c r="P104" s="146"/>
      <c r="Q104" s="146">
        <v>0</v>
      </c>
      <c r="R104" s="146">
        <v>0</v>
      </c>
      <c r="S104" s="146">
        <v>0</v>
      </c>
      <c r="T104" s="146">
        <v>2400</v>
      </c>
      <c r="U104" s="146">
        <v>0</v>
      </c>
      <c r="V104" s="146">
        <v>600</v>
      </c>
      <c r="W104" s="146">
        <v>0</v>
      </c>
      <c r="X104" s="146">
        <v>0</v>
      </c>
      <c r="Y104" s="146">
        <v>16800</v>
      </c>
      <c r="Z104" s="146">
        <v>16800</v>
      </c>
      <c r="AA104" s="147">
        <v>1</v>
      </c>
      <c r="AB104" s="203">
        <v>15000</v>
      </c>
      <c r="AC104" s="203">
        <v>0</v>
      </c>
      <c r="AD104" s="203"/>
      <c r="AE104" s="203">
        <v>0</v>
      </c>
      <c r="AF104" s="203">
        <v>0</v>
      </c>
      <c r="AG104" s="203">
        <v>0</v>
      </c>
      <c r="AH104" s="203">
        <v>2400</v>
      </c>
      <c r="AI104" s="203">
        <v>0</v>
      </c>
      <c r="AJ104" s="203">
        <v>600</v>
      </c>
      <c r="AK104" s="204">
        <v>0</v>
      </c>
      <c r="AL104" s="208">
        <f>AB104*4%</f>
        <v>600</v>
      </c>
      <c r="AM104" s="201">
        <f>AJ104-AL104</f>
        <v>0</v>
      </c>
      <c r="AN104" s="143" t="s">
        <v>5776</v>
      </c>
    </row>
    <row r="105" spans="2:40" ht="14.25" customHeight="1">
      <c r="B105" s="144" t="s">
        <v>4356</v>
      </c>
      <c r="C105" s="145" t="s">
        <v>5774</v>
      </c>
      <c r="D105" s="145" t="s">
        <v>4420</v>
      </c>
      <c r="E105" s="145" t="s">
        <v>5530</v>
      </c>
      <c r="F105" s="145" t="s">
        <v>5944</v>
      </c>
      <c r="G105" s="145" t="s">
        <v>1153</v>
      </c>
      <c r="H105" s="145" t="s">
        <v>5792</v>
      </c>
      <c r="I105" s="145" t="s">
        <v>4370</v>
      </c>
      <c r="J105" s="145" t="s">
        <v>4362</v>
      </c>
      <c r="K105" s="145" t="s">
        <v>4363</v>
      </c>
      <c r="L105" s="145" t="s">
        <v>3332</v>
      </c>
      <c r="M105" s="146">
        <v>17000</v>
      </c>
      <c r="N105" s="146">
        <v>17000</v>
      </c>
      <c r="O105" s="146">
        <v>0</v>
      </c>
      <c r="P105" s="146"/>
      <c r="Q105" s="146">
        <v>0</v>
      </c>
      <c r="R105" s="146">
        <v>0</v>
      </c>
      <c r="S105" s="146">
        <v>0</v>
      </c>
      <c r="T105" s="146">
        <v>2720</v>
      </c>
      <c r="U105" s="146">
        <v>0</v>
      </c>
      <c r="V105" s="146">
        <v>680</v>
      </c>
      <c r="W105" s="146">
        <v>0</v>
      </c>
      <c r="X105" s="146">
        <v>0</v>
      </c>
      <c r="Y105" s="146">
        <v>19040</v>
      </c>
      <c r="Z105" s="146">
        <v>19040</v>
      </c>
      <c r="AA105" s="147">
        <v>1</v>
      </c>
      <c r="AB105" s="203">
        <v>17000</v>
      </c>
      <c r="AC105" s="203">
        <v>0</v>
      </c>
      <c r="AD105" s="203"/>
      <c r="AE105" s="203">
        <v>0</v>
      </c>
      <c r="AF105" s="203">
        <v>0</v>
      </c>
      <c r="AG105" s="203">
        <v>0</v>
      </c>
      <c r="AH105" s="203">
        <v>2720</v>
      </c>
      <c r="AI105" s="203">
        <v>0</v>
      </c>
      <c r="AJ105" s="203">
        <v>680</v>
      </c>
      <c r="AK105" s="204">
        <v>0</v>
      </c>
      <c r="AL105" s="208">
        <f>AB105*4%</f>
        <v>680</v>
      </c>
      <c r="AM105" s="201">
        <f>AJ105-AL105</f>
        <v>0</v>
      </c>
      <c r="AN105" s="143" t="s">
        <v>5776</v>
      </c>
    </row>
    <row r="106" spans="2:40" ht="14.25" customHeight="1">
      <c r="B106" s="144" t="s">
        <v>4356</v>
      </c>
      <c r="C106" s="145" t="s">
        <v>5777</v>
      </c>
      <c r="D106" s="145" t="s">
        <v>4420</v>
      </c>
      <c r="E106" s="145" t="s">
        <v>4427</v>
      </c>
      <c r="F106" s="145" t="s">
        <v>5945</v>
      </c>
      <c r="G106" s="145" t="s">
        <v>5757</v>
      </c>
      <c r="H106" s="145" t="s">
        <v>5946</v>
      </c>
      <c r="I106" s="145" t="s">
        <v>5782</v>
      </c>
      <c r="J106" s="145" t="s">
        <v>4362</v>
      </c>
      <c r="K106" s="145" t="s">
        <v>4363</v>
      </c>
      <c r="L106" s="145" t="s">
        <v>3332</v>
      </c>
      <c r="M106" s="146">
        <v>67650</v>
      </c>
      <c r="N106" s="146">
        <v>0</v>
      </c>
      <c r="O106" s="146">
        <v>0</v>
      </c>
      <c r="P106" s="146">
        <v>67650</v>
      </c>
      <c r="Q106" s="146">
        <v>0</v>
      </c>
      <c r="R106" s="146">
        <v>0</v>
      </c>
      <c r="S106" s="146">
        <v>0</v>
      </c>
      <c r="T106" s="146">
        <v>0</v>
      </c>
      <c r="U106" s="146">
        <v>0</v>
      </c>
      <c r="V106" s="146">
        <v>0</v>
      </c>
      <c r="W106" s="146">
        <v>0</v>
      </c>
      <c r="X106" s="146">
        <v>0</v>
      </c>
      <c r="Y106" s="146">
        <v>67650</v>
      </c>
      <c r="Z106" s="146">
        <v>67650</v>
      </c>
      <c r="AA106" s="147">
        <v>1</v>
      </c>
      <c r="AB106" s="203">
        <v>0</v>
      </c>
      <c r="AC106" s="203">
        <v>0</v>
      </c>
      <c r="AD106" s="203">
        <v>67650</v>
      </c>
      <c r="AE106" s="203">
        <v>0</v>
      </c>
      <c r="AF106" s="203">
        <v>0</v>
      </c>
      <c r="AG106" s="203">
        <v>0</v>
      </c>
      <c r="AH106" s="203">
        <v>0</v>
      </c>
      <c r="AI106" s="203">
        <v>0</v>
      </c>
      <c r="AJ106" s="203">
        <v>0</v>
      </c>
      <c r="AK106" s="204">
        <v>0</v>
      </c>
    </row>
    <row r="107" spans="2:40" ht="14.25" customHeight="1">
      <c r="B107" s="144" t="s">
        <v>4356</v>
      </c>
      <c r="C107" s="145" t="s">
        <v>5774</v>
      </c>
      <c r="D107" s="145" t="s">
        <v>4420</v>
      </c>
      <c r="E107" s="145" t="s">
        <v>4514</v>
      </c>
      <c r="F107" s="145" t="s">
        <v>5947</v>
      </c>
      <c r="G107" s="145" t="s">
        <v>5823</v>
      </c>
      <c r="H107" s="145" t="s">
        <v>5824</v>
      </c>
      <c r="I107" s="145" t="s">
        <v>5782</v>
      </c>
      <c r="J107" s="145" t="s">
        <v>4362</v>
      </c>
      <c r="K107" s="145" t="s">
        <v>4363</v>
      </c>
      <c r="L107" s="145" t="s">
        <v>3332</v>
      </c>
      <c r="M107" s="146">
        <v>50000</v>
      </c>
      <c r="N107" s="146">
        <v>50000</v>
      </c>
      <c r="O107" s="146">
        <v>0</v>
      </c>
      <c r="P107" s="146"/>
      <c r="Q107" s="146">
        <v>0</v>
      </c>
      <c r="R107" s="146">
        <v>0</v>
      </c>
      <c r="S107" s="146">
        <v>0</v>
      </c>
      <c r="T107" s="146">
        <v>8000</v>
      </c>
      <c r="U107" s="146">
        <v>0</v>
      </c>
      <c r="V107" s="146">
        <v>2000</v>
      </c>
      <c r="W107" s="146">
        <v>0</v>
      </c>
      <c r="X107" s="146">
        <v>0</v>
      </c>
      <c r="Y107" s="146">
        <v>56000</v>
      </c>
      <c r="Z107" s="146">
        <v>56000</v>
      </c>
      <c r="AA107" s="147">
        <v>1</v>
      </c>
      <c r="AB107" s="203">
        <v>50000</v>
      </c>
      <c r="AC107" s="203">
        <v>0</v>
      </c>
      <c r="AD107" s="203"/>
      <c r="AE107" s="203">
        <v>0</v>
      </c>
      <c r="AF107" s="203">
        <v>0</v>
      </c>
      <c r="AG107" s="203">
        <v>0</v>
      </c>
      <c r="AH107" s="203">
        <v>8000</v>
      </c>
      <c r="AI107" s="203">
        <v>0</v>
      </c>
      <c r="AJ107" s="203">
        <v>2000</v>
      </c>
      <c r="AK107" s="204">
        <v>0</v>
      </c>
      <c r="AL107" s="208">
        <f>AB107*4%</f>
        <v>2000</v>
      </c>
      <c r="AM107" s="201">
        <f>AJ107-AL107</f>
        <v>0</v>
      </c>
      <c r="AN107" s="143" t="s">
        <v>5776</v>
      </c>
    </row>
    <row r="108" spans="2:40" ht="14.25" customHeight="1">
      <c r="B108" s="144" t="s">
        <v>4356</v>
      </c>
      <c r="C108" s="145" t="s">
        <v>5774</v>
      </c>
      <c r="D108" s="145" t="s">
        <v>4420</v>
      </c>
      <c r="E108" s="145" t="s">
        <v>4373</v>
      </c>
      <c r="F108" s="145" t="s">
        <v>5948</v>
      </c>
      <c r="G108" s="145" t="s">
        <v>5936</v>
      </c>
      <c r="H108" s="145" t="s">
        <v>5937</v>
      </c>
      <c r="I108" s="145" t="s">
        <v>3330</v>
      </c>
      <c r="J108" s="145" t="s">
        <v>4362</v>
      </c>
      <c r="K108" s="145" t="s">
        <v>4363</v>
      </c>
      <c r="L108" s="145" t="s">
        <v>3332</v>
      </c>
      <c r="M108" s="146">
        <v>17000</v>
      </c>
      <c r="N108" s="146">
        <v>17000</v>
      </c>
      <c r="O108" s="146">
        <v>0</v>
      </c>
      <c r="P108" s="146"/>
      <c r="Q108" s="146">
        <v>0</v>
      </c>
      <c r="R108" s="146">
        <v>0</v>
      </c>
      <c r="S108" s="146">
        <v>0</v>
      </c>
      <c r="T108" s="146">
        <v>2720</v>
      </c>
      <c r="U108" s="146">
        <v>0</v>
      </c>
      <c r="V108" s="146">
        <v>680</v>
      </c>
      <c r="W108" s="146">
        <v>0</v>
      </c>
      <c r="X108" s="146">
        <v>0</v>
      </c>
      <c r="Y108" s="146">
        <v>19040</v>
      </c>
      <c r="Z108" s="146">
        <v>19040</v>
      </c>
      <c r="AA108" s="147">
        <v>1</v>
      </c>
      <c r="AB108" s="203">
        <v>17000</v>
      </c>
      <c r="AC108" s="203">
        <v>0</v>
      </c>
      <c r="AD108" s="203"/>
      <c r="AE108" s="203">
        <v>0</v>
      </c>
      <c r="AF108" s="203">
        <v>0</v>
      </c>
      <c r="AG108" s="203">
        <v>0</v>
      </c>
      <c r="AH108" s="203">
        <v>2720</v>
      </c>
      <c r="AI108" s="203">
        <v>0</v>
      </c>
      <c r="AJ108" s="203">
        <v>680</v>
      </c>
      <c r="AK108" s="204">
        <v>0</v>
      </c>
      <c r="AL108" s="208">
        <f>AB108*4%</f>
        <v>680</v>
      </c>
      <c r="AM108" s="201">
        <f>AJ108-AL108</f>
        <v>0</v>
      </c>
      <c r="AN108" s="143" t="s">
        <v>5776</v>
      </c>
    </row>
    <row r="109" spans="2:40" ht="14.25" customHeight="1">
      <c r="B109" s="144" t="s">
        <v>4356</v>
      </c>
      <c r="C109" s="145" t="s">
        <v>5817</v>
      </c>
      <c r="D109" s="145" t="s">
        <v>4420</v>
      </c>
      <c r="E109" s="145" t="s">
        <v>4429</v>
      </c>
      <c r="F109" s="145" t="s">
        <v>4556</v>
      </c>
      <c r="G109" s="145" t="s">
        <v>798</v>
      </c>
      <c r="H109" s="145" t="s">
        <v>5949</v>
      </c>
      <c r="I109" s="145" t="s">
        <v>3929</v>
      </c>
      <c r="J109" s="145" t="s">
        <v>4362</v>
      </c>
      <c r="K109" s="145" t="s">
        <v>4363</v>
      </c>
      <c r="L109" s="145" t="s">
        <v>3332</v>
      </c>
      <c r="M109" s="146">
        <v>3200</v>
      </c>
      <c r="N109" s="146">
        <v>3200</v>
      </c>
      <c r="O109" s="146">
        <v>0</v>
      </c>
      <c r="P109" s="146"/>
      <c r="Q109" s="146">
        <v>0</v>
      </c>
      <c r="R109" s="146">
        <v>0</v>
      </c>
      <c r="S109" s="146">
        <v>0</v>
      </c>
      <c r="T109" s="146">
        <v>512</v>
      </c>
      <c r="U109" s="146">
        <v>0</v>
      </c>
      <c r="V109" s="146">
        <v>0</v>
      </c>
      <c r="W109" s="146">
        <v>0</v>
      </c>
      <c r="X109" s="146">
        <v>0</v>
      </c>
      <c r="Y109" s="146">
        <v>3712</v>
      </c>
      <c r="Z109" s="146">
        <v>3712</v>
      </c>
      <c r="AA109" s="147">
        <v>1</v>
      </c>
      <c r="AB109" s="203">
        <v>3200</v>
      </c>
      <c r="AC109" s="203">
        <v>0</v>
      </c>
      <c r="AD109" s="203"/>
      <c r="AE109" s="203">
        <v>0</v>
      </c>
      <c r="AF109" s="203">
        <v>0</v>
      </c>
      <c r="AG109" s="203">
        <v>0</v>
      </c>
      <c r="AH109" s="203">
        <v>512</v>
      </c>
      <c r="AI109" s="203">
        <v>0</v>
      </c>
      <c r="AJ109" s="203">
        <v>0</v>
      </c>
      <c r="AK109" s="204">
        <v>0</v>
      </c>
    </row>
    <row r="110" spans="2:40" ht="14.25" customHeight="1">
      <c r="B110" s="144" t="s">
        <v>4356</v>
      </c>
      <c r="C110" s="145" t="s">
        <v>5817</v>
      </c>
      <c r="D110" s="145" t="s">
        <v>4420</v>
      </c>
      <c r="E110" s="145" t="s">
        <v>4528</v>
      </c>
      <c r="F110" s="145" t="s">
        <v>4553</v>
      </c>
      <c r="G110" s="145" t="s">
        <v>798</v>
      </c>
      <c r="H110" s="145" t="s">
        <v>5949</v>
      </c>
      <c r="I110" s="145" t="s">
        <v>3929</v>
      </c>
      <c r="J110" s="145" t="s">
        <v>4362</v>
      </c>
      <c r="K110" s="145" t="s">
        <v>4363</v>
      </c>
      <c r="L110" s="145" t="s">
        <v>3332</v>
      </c>
      <c r="M110" s="146">
        <v>8300</v>
      </c>
      <c r="N110" s="146">
        <v>8300</v>
      </c>
      <c r="O110" s="146">
        <v>0</v>
      </c>
      <c r="P110" s="146"/>
      <c r="Q110" s="146">
        <v>0</v>
      </c>
      <c r="R110" s="146">
        <v>0</v>
      </c>
      <c r="S110" s="146">
        <v>0</v>
      </c>
      <c r="T110" s="146">
        <v>1328</v>
      </c>
      <c r="U110" s="146">
        <v>0</v>
      </c>
      <c r="V110" s="146">
        <v>0</v>
      </c>
      <c r="W110" s="146">
        <v>0</v>
      </c>
      <c r="X110" s="146">
        <v>0</v>
      </c>
      <c r="Y110" s="146">
        <v>9628</v>
      </c>
      <c r="Z110" s="146">
        <v>9628</v>
      </c>
      <c r="AA110" s="147">
        <v>1</v>
      </c>
      <c r="AB110" s="203">
        <v>8300</v>
      </c>
      <c r="AC110" s="203">
        <v>0</v>
      </c>
      <c r="AD110" s="203"/>
      <c r="AE110" s="203">
        <v>0</v>
      </c>
      <c r="AF110" s="203">
        <v>0</v>
      </c>
      <c r="AG110" s="203">
        <v>0</v>
      </c>
      <c r="AH110" s="203">
        <v>1328</v>
      </c>
      <c r="AI110" s="203">
        <v>0</v>
      </c>
      <c r="AJ110" s="203">
        <v>0</v>
      </c>
      <c r="AK110" s="204">
        <v>0</v>
      </c>
    </row>
    <row r="111" spans="2:40" ht="14.25" customHeight="1">
      <c r="B111" s="144" t="s">
        <v>4356</v>
      </c>
      <c r="C111" s="145" t="s">
        <v>5774</v>
      </c>
      <c r="D111" s="145" t="s">
        <v>4420</v>
      </c>
      <c r="E111" s="145" t="s">
        <v>4409</v>
      </c>
      <c r="F111" s="145" t="s">
        <v>5950</v>
      </c>
      <c r="G111" s="145" t="s">
        <v>5936</v>
      </c>
      <c r="H111" s="145" t="s">
        <v>5937</v>
      </c>
      <c r="I111" s="145" t="s">
        <v>3330</v>
      </c>
      <c r="J111" s="145" t="s">
        <v>4362</v>
      </c>
      <c r="K111" s="145" t="s">
        <v>4363</v>
      </c>
      <c r="L111" s="145" t="s">
        <v>3332</v>
      </c>
      <c r="M111" s="146">
        <v>33600</v>
      </c>
      <c r="N111" s="146">
        <v>33600</v>
      </c>
      <c r="O111" s="146">
        <v>0</v>
      </c>
      <c r="P111" s="146"/>
      <c r="Q111" s="146">
        <v>0</v>
      </c>
      <c r="R111" s="146">
        <v>0</v>
      </c>
      <c r="S111" s="146">
        <v>0</v>
      </c>
      <c r="T111" s="146">
        <v>5376</v>
      </c>
      <c r="U111" s="146">
        <v>0</v>
      </c>
      <c r="V111" s="146">
        <v>1344</v>
      </c>
      <c r="W111" s="146">
        <v>0</v>
      </c>
      <c r="X111" s="146">
        <v>0</v>
      </c>
      <c r="Y111" s="146">
        <v>37632</v>
      </c>
      <c r="Z111" s="146">
        <v>37632</v>
      </c>
      <c r="AA111" s="147">
        <v>1</v>
      </c>
      <c r="AB111" s="203">
        <v>33600</v>
      </c>
      <c r="AC111" s="203">
        <v>0</v>
      </c>
      <c r="AD111" s="203"/>
      <c r="AE111" s="203">
        <v>0</v>
      </c>
      <c r="AF111" s="203">
        <v>0</v>
      </c>
      <c r="AG111" s="203">
        <v>0</v>
      </c>
      <c r="AH111" s="203">
        <v>5376</v>
      </c>
      <c r="AI111" s="203">
        <v>0</v>
      </c>
      <c r="AJ111" s="203">
        <v>1344</v>
      </c>
      <c r="AK111" s="204">
        <v>0</v>
      </c>
      <c r="AL111" s="208">
        <f>AB111*4%</f>
        <v>1344</v>
      </c>
      <c r="AM111" s="201">
        <f>AJ111-AL111</f>
        <v>0</v>
      </c>
      <c r="AN111" s="143" t="s">
        <v>5776</v>
      </c>
    </row>
    <row r="112" spans="2:40" ht="14.25" customHeight="1">
      <c r="B112" s="144" t="s">
        <v>4356</v>
      </c>
      <c r="C112" s="145" t="s">
        <v>5774</v>
      </c>
      <c r="D112" s="145" t="s">
        <v>4420</v>
      </c>
      <c r="E112" s="145" t="s">
        <v>4528</v>
      </c>
      <c r="F112" s="145" t="s">
        <v>5951</v>
      </c>
      <c r="G112" s="145" t="s">
        <v>686</v>
      </c>
      <c r="H112" s="145" t="s">
        <v>5867</v>
      </c>
      <c r="I112" s="145" t="s">
        <v>4370</v>
      </c>
      <c r="J112" s="145" t="s">
        <v>4362</v>
      </c>
      <c r="K112" s="145" t="s">
        <v>4363</v>
      </c>
      <c r="L112" s="145" t="s">
        <v>3332</v>
      </c>
      <c r="M112" s="146">
        <v>50000</v>
      </c>
      <c r="N112" s="146">
        <v>50000</v>
      </c>
      <c r="O112" s="146">
        <v>0</v>
      </c>
      <c r="P112" s="146"/>
      <c r="Q112" s="146">
        <v>0</v>
      </c>
      <c r="R112" s="146">
        <v>0</v>
      </c>
      <c r="S112" s="146">
        <v>0</v>
      </c>
      <c r="T112" s="146">
        <v>8000</v>
      </c>
      <c r="U112" s="146">
        <v>0</v>
      </c>
      <c r="V112" s="146">
        <v>2000</v>
      </c>
      <c r="W112" s="146">
        <v>0</v>
      </c>
      <c r="X112" s="146">
        <v>0</v>
      </c>
      <c r="Y112" s="146">
        <v>56000</v>
      </c>
      <c r="Z112" s="146">
        <v>56000</v>
      </c>
      <c r="AA112" s="147">
        <v>1</v>
      </c>
      <c r="AB112" s="203">
        <v>50000</v>
      </c>
      <c r="AC112" s="203">
        <v>0</v>
      </c>
      <c r="AD112" s="203"/>
      <c r="AE112" s="203">
        <v>0</v>
      </c>
      <c r="AF112" s="203">
        <v>0</v>
      </c>
      <c r="AG112" s="203">
        <v>0</v>
      </c>
      <c r="AH112" s="203">
        <v>8000</v>
      </c>
      <c r="AI112" s="203">
        <v>0</v>
      </c>
      <c r="AJ112" s="203">
        <v>2000</v>
      </c>
      <c r="AK112" s="204">
        <v>0</v>
      </c>
      <c r="AL112" s="208">
        <f>AB112*4%</f>
        <v>2000</v>
      </c>
      <c r="AM112" s="201">
        <f>AJ112-AL112</f>
        <v>0</v>
      </c>
      <c r="AN112" s="143" t="s">
        <v>5776</v>
      </c>
    </row>
    <row r="113" spans="2:40" ht="14.25" customHeight="1">
      <c r="B113" s="144" t="s">
        <v>4356</v>
      </c>
      <c r="C113" s="145" t="s">
        <v>5774</v>
      </c>
      <c r="D113" s="145" t="s">
        <v>4420</v>
      </c>
      <c r="E113" s="145" t="s">
        <v>5952</v>
      </c>
      <c r="F113" s="145" t="s">
        <v>5953</v>
      </c>
      <c r="G113" s="145" t="s">
        <v>5823</v>
      </c>
      <c r="H113" s="145" t="s">
        <v>5824</v>
      </c>
      <c r="I113" s="145" t="s">
        <v>5782</v>
      </c>
      <c r="J113" s="145" t="s">
        <v>4362</v>
      </c>
      <c r="K113" s="145" t="s">
        <v>4363</v>
      </c>
      <c r="L113" s="145" t="s">
        <v>3332</v>
      </c>
      <c r="M113" s="146">
        <v>11000</v>
      </c>
      <c r="N113" s="146">
        <v>11000</v>
      </c>
      <c r="O113" s="146">
        <v>0</v>
      </c>
      <c r="P113" s="146"/>
      <c r="Q113" s="146">
        <v>0</v>
      </c>
      <c r="R113" s="146">
        <v>0</v>
      </c>
      <c r="S113" s="146">
        <v>0</v>
      </c>
      <c r="T113" s="146">
        <v>1760</v>
      </c>
      <c r="U113" s="146">
        <v>0</v>
      </c>
      <c r="V113" s="146">
        <v>440</v>
      </c>
      <c r="W113" s="146">
        <v>0</v>
      </c>
      <c r="X113" s="146">
        <v>0</v>
      </c>
      <c r="Y113" s="146">
        <v>12320</v>
      </c>
      <c r="Z113" s="146">
        <v>12320</v>
      </c>
      <c r="AA113" s="147">
        <v>1</v>
      </c>
      <c r="AB113" s="203">
        <v>11000</v>
      </c>
      <c r="AC113" s="203">
        <v>0</v>
      </c>
      <c r="AD113" s="203"/>
      <c r="AE113" s="203">
        <v>0</v>
      </c>
      <c r="AF113" s="203">
        <v>0</v>
      </c>
      <c r="AG113" s="203">
        <v>0</v>
      </c>
      <c r="AH113" s="203">
        <v>1760</v>
      </c>
      <c r="AI113" s="203">
        <v>0</v>
      </c>
      <c r="AJ113" s="203">
        <v>440</v>
      </c>
      <c r="AK113" s="204">
        <v>0</v>
      </c>
      <c r="AL113" s="208">
        <f>AB113*4%</f>
        <v>440</v>
      </c>
      <c r="AM113" s="201">
        <f>AJ113-AL113</f>
        <v>0</v>
      </c>
      <c r="AN113" s="143" t="s">
        <v>5776</v>
      </c>
    </row>
    <row r="114" spans="2:40" ht="14.25" customHeight="1">
      <c r="B114" s="144" t="s">
        <v>4356</v>
      </c>
      <c r="C114" s="145" t="s">
        <v>5774</v>
      </c>
      <c r="D114" s="145" t="s">
        <v>4420</v>
      </c>
      <c r="E114" s="145" t="s">
        <v>4427</v>
      </c>
      <c r="F114" s="145" t="s">
        <v>5954</v>
      </c>
      <c r="G114" s="145" t="s">
        <v>1237</v>
      </c>
      <c r="H114" s="145" t="s">
        <v>5775</v>
      </c>
      <c r="I114" s="145" t="s">
        <v>4370</v>
      </c>
      <c r="J114" s="145" t="s">
        <v>4362</v>
      </c>
      <c r="K114" s="145" t="s">
        <v>4363</v>
      </c>
      <c r="L114" s="145" t="s">
        <v>3332</v>
      </c>
      <c r="M114" s="146">
        <v>8500</v>
      </c>
      <c r="N114" s="146">
        <v>8500</v>
      </c>
      <c r="O114" s="146">
        <v>0</v>
      </c>
      <c r="P114" s="146"/>
      <c r="Q114" s="146">
        <v>0</v>
      </c>
      <c r="R114" s="146">
        <v>0</v>
      </c>
      <c r="S114" s="146">
        <v>0</v>
      </c>
      <c r="T114" s="146">
        <v>1360</v>
      </c>
      <c r="U114" s="146">
        <v>0</v>
      </c>
      <c r="V114" s="146">
        <v>340</v>
      </c>
      <c r="W114" s="146">
        <v>0</v>
      </c>
      <c r="X114" s="146">
        <v>0</v>
      </c>
      <c r="Y114" s="146">
        <v>9520</v>
      </c>
      <c r="Z114" s="146">
        <v>9520</v>
      </c>
      <c r="AA114" s="147">
        <v>1</v>
      </c>
      <c r="AB114" s="203">
        <v>8500</v>
      </c>
      <c r="AC114" s="203">
        <v>0</v>
      </c>
      <c r="AD114" s="203"/>
      <c r="AE114" s="203">
        <v>0</v>
      </c>
      <c r="AF114" s="203">
        <v>0</v>
      </c>
      <c r="AG114" s="203">
        <v>0</v>
      </c>
      <c r="AH114" s="203">
        <v>1360</v>
      </c>
      <c r="AI114" s="203">
        <v>0</v>
      </c>
      <c r="AJ114" s="203">
        <v>340</v>
      </c>
      <c r="AK114" s="204">
        <v>0</v>
      </c>
      <c r="AL114" s="208">
        <f>AB114*4%</f>
        <v>340</v>
      </c>
      <c r="AM114" s="201">
        <f>AJ114-AL114</f>
        <v>0</v>
      </c>
      <c r="AN114" s="143" t="s">
        <v>5776</v>
      </c>
    </row>
    <row r="115" spans="2:40" ht="14.25" customHeight="1">
      <c r="B115" s="144" t="s">
        <v>4356</v>
      </c>
      <c r="C115" s="145" t="s">
        <v>5955</v>
      </c>
      <c r="D115" s="145" t="s">
        <v>4420</v>
      </c>
      <c r="E115" s="145" t="s">
        <v>5956</v>
      </c>
      <c r="F115" s="145" t="s">
        <v>5957</v>
      </c>
      <c r="G115" s="145" t="s">
        <v>993</v>
      </c>
      <c r="H115" s="145" t="s">
        <v>5958</v>
      </c>
      <c r="I115" s="145" t="s">
        <v>3330</v>
      </c>
      <c r="J115" s="145" t="s">
        <v>4417</v>
      </c>
      <c r="K115" s="145" t="s">
        <v>4418</v>
      </c>
      <c r="L115" s="145" t="s">
        <v>3332</v>
      </c>
      <c r="M115" s="146">
        <v>42696.2</v>
      </c>
      <c r="N115" s="146">
        <v>42696.2</v>
      </c>
      <c r="O115" s="146">
        <v>0</v>
      </c>
      <c r="P115" s="146"/>
      <c r="Q115" s="146">
        <v>0</v>
      </c>
      <c r="R115" s="146">
        <v>0</v>
      </c>
      <c r="S115" s="146">
        <v>0</v>
      </c>
      <c r="T115" s="146">
        <v>6831.3919999999998</v>
      </c>
      <c r="U115" s="146">
        <v>0</v>
      </c>
      <c r="V115" s="146">
        <v>0</v>
      </c>
      <c r="W115" s="146">
        <v>0</v>
      </c>
      <c r="X115" s="146">
        <v>0</v>
      </c>
      <c r="Y115" s="146">
        <v>49527.591999999997</v>
      </c>
      <c r="Z115" s="146">
        <v>49527.59</v>
      </c>
      <c r="AA115" s="147">
        <v>1</v>
      </c>
      <c r="AB115" s="203">
        <v>42696.2</v>
      </c>
      <c r="AC115" s="203">
        <v>0</v>
      </c>
      <c r="AD115" s="203"/>
      <c r="AE115" s="203">
        <v>0</v>
      </c>
      <c r="AF115" s="203">
        <v>0</v>
      </c>
      <c r="AG115" s="203">
        <v>0</v>
      </c>
      <c r="AH115" s="203">
        <v>6831.3919999999998</v>
      </c>
      <c r="AI115" s="203">
        <v>0</v>
      </c>
      <c r="AJ115" s="203">
        <v>0</v>
      </c>
      <c r="AK115" s="204">
        <v>0</v>
      </c>
    </row>
    <row r="116" spans="2:40" ht="14.25" customHeight="1">
      <c r="B116" s="144" t="s">
        <v>4396</v>
      </c>
      <c r="C116" s="145" t="s">
        <v>5106</v>
      </c>
      <c r="D116" s="145" t="s">
        <v>4420</v>
      </c>
      <c r="E116" s="145" t="s">
        <v>4399</v>
      </c>
      <c r="F116" s="145" t="s">
        <v>5959</v>
      </c>
      <c r="G116" s="145" t="s">
        <v>4401</v>
      </c>
      <c r="H116" s="145" t="s">
        <v>4401</v>
      </c>
      <c r="I116" s="145"/>
      <c r="J116" s="145"/>
      <c r="K116" s="145"/>
      <c r="L116" s="145"/>
      <c r="M116" s="146">
        <v>636</v>
      </c>
      <c r="N116" s="146">
        <v>0</v>
      </c>
      <c r="O116" s="146">
        <v>0</v>
      </c>
      <c r="P116" s="146">
        <v>0</v>
      </c>
      <c r="Q116" s="146">
        <v>0</v>
      </c>
      <c r="R116" s="146">
        <v>0</v>
      </c>
      <c r="S116" s="146">
        <v>636</v>
      </c>
      <c r="T116" s="146">
        <v>0</v>
      </c>
      <c r="U116" s="146">
        <v>0</v>
      </c>
      <c r="V116" s="146">
        <v>0</v>
      </c>
      <c r="W116" s="146">
        <v>0</v>
      </c>
      <c r="X116" s="146">
        <v>0</v>
      </c>
      <c r="Y116" s="146">
        <v>636</v>
      </c>
      <c r="Z116" s="146">
        <v>636</v>
      </c>
      <c r="AA116" s="147">
        <v>1</v>
      </c>
      <c r="AB116" s="203">
        <v>0</v>
      </c>
      <c r="AC116" s="203">
        <v>0</v>
      </c>
      <c r="AD116" s="203">
        <v>0</v>
      </c>
      <c r="AE116" s="203">
        <v>0</v>
      </c>
      <c r="AF116" s="203">
        <v>0</v>
      </c>
      <c r="AG116" s="203">
        <v>0</v>
      </c>
      <c r="AH116" s="203">
        <v>0</v>
      </c>
      <c r="AI116" s="203">
        <v>0</v>
      </c>
      <c r="AJ116" s="203">
        <v>0</v>
      </c>
      <c r="AK116" s="204">
        <v>0</v>
      </c>
    </row>
    <row r="117" spans="2:40" ht="14.25" customHeight="1">
      <c r="B117" s="144" t="s">
        <v>4356</v>
      </c>
      <c r="C117" s="145" t="s">
        <v>5777</v>
      </c>
      <c r="D117" s="145" t="s">
        <v>4420</v>
      </c>
      <c r="E117" s="145" t="s">
        <v>4528</v>
      </c>
      <c r="F117" s="145" t="s">
        <v>5960</v>
      </c>
      <c r="G117" s="145" t="s">
        <v>5757</v>
      </c>
      <c r="H117" s="145" t="s">
        <v>5946</v>
      </c>
      <c r="I117" s="145" t="s">
        <v>5782</v>
      </c>
      <c r="J117" s="145" t="s">
        <v>4362</v>
      </c>
      <c r="K117" s="145" t="s">
        <v>4363</v>
      </c>
      <c r="L117" s="145" t="s">
        <v>3332</v>
      </c>
      <c r="M117" s="146">
        <v>66509.850000000006</v>
      </c>
      <c r="N117" s="146">
        <v>0</v>
      </c>
      <c r="O117" s="146">
        <v>0</v>
      </c>
      <c r="P117" s="146">
        <v>66509.850000000006</v>
      </c>
      <c r="Q117" s="146">
        <v>0</v>
      </c>
      <c r="R117" s="146">
        <v>0</v>
      </c>
      <c r="S117" s="146">
        <v>0</v>
      </c>
      <c r="T117" s="146">
        <v>0</v>
      </c>
      <c r="U117" s="146">
        <v>0</v>
      </c>
      <c r="V117" s="146">
        <v>0</v>
      </c>
      <c r="W117" s="146">
        <v>0</v>
      </c>
      <c r="X117" s="146">
        <v>0</v>
      </c>
      <c r="Y117" s="146">
        <v>66509.850000000006</v>
      </c>
      <c r="Z117" s="146">
        <v>66509.850000000006</v>
      </c>
      <c r="AA117" s="147">
        <v>1</v>
      </c>
      <c r="AB117" s="203">
        <v>0</v>
      </c>
      <c r="AC117" s="203">
        <v>0</v>
      </c>
      <c r="AD117" s="203">
        <v>66509.850000000006</v>
      </c>
      <c r="AE117" s="203">
        <v>0</v>
      </c>
      <c r="AF117" s="203">
        <v>0</v>
      </c>
      <c r="AG117" s="203">
        <v>0</v>
      </c>
      <c r="AH117" s="203">
        <v>0</v>
      </c>
      <c r="AI117" s="203">
        <v>0</v>
      </c>
      <c r="AJ117" s="203">
        <v>0</v>
      </c>
      <c r="AK117" s="204">
        <v>0</v>
      </c>
    </row>
    <row r="118" spans="2:40" ht="14.25" customHeight="1">
      <c r="B118" s="144" t="s">
        <v>4356</v>
      </c>
      <c r="C118" s="145" t="s">
        <v>5774</v>
      </c>
      <c r="D118" s="145" t="s">
        <v>4420</v>
      </c>
      <c r="E118" s="145" t="s">
        <v>5961</v>
      </c>
      <c r="F118" s="145" t="s">
        <v>5962</v>
      </c>
      <c r="G118" s="145" t="s">
        <v>5823</v>
      </c>
      <c r="H118" s="145" t="s">
        <v>5824</v>
      </c>
      <c r="I118" s="145" t="s">
        <v>5782</v>
      </c>
      <c r="J118" s="145" t="s">
        <v>4362</v>
      </c>
      <c r="K118" s="145" t="s">
        <v>4363</v>
      </c>
      <c r="L118" s="145" t="s">
        <v>3332</v>
      </c>
      <c r="M118" s="146">
        <v>11000</v>
      </c>
      <c r="N118" s="146">
        <v>11000</v>
      </c>
      <c r="O118" s="146">
        <v>0</v>
      </c>
      <c r="P118" s="146"/>
      <c r="Q118" s="146">
        <v>0</v>
      </c>
      <c r="R118" s="146">
        <v>0</v>
      </c>
      <c r="S118" s="146">
        <v>0</v>
      </c>
      <c r="T118" s="146">
        <v>1760</v>
      </c>
      <c r="U118" s="146">
        <v>0</v>
      </c>
      <c r="V118" s="146">
        <v>440</v>
      </c>
      <c r="W118" s="146">
        <v>0</v>
      </c>
      <c r="X118" s="146">
        <v>0</v>
      </c>
      <c r="Y118" s="146">
        <v>12320</v>
      </c>
      <c r="Z118" s="146">
        <v>12320</v>
      </c>
      <c r="AA118" s="147">
        <v>1</v>
      </c>
      <c r="AB118" s="203">
        <v>11000</v>
      </c>
      <c r="AC118" s="203">
        <v>0</v>
      </c>
      <c r="AD118" s="203"/>
      <c r="AE118" s="203">
        <v>0</v>
      </c>
      <c r="AF118" s="203">
        <v>0</v>
      </c>
      <c r="AG118" s="203">
        <v>0</v>
      </c>
      <c r="AH118" s="203">
        <v>1760</v>
      </c>
      <c r="AI118" s="203">
        <v>0</v>
      </c>
      <c r="AJ118" s="203">
        <v>440</v>
      </c>
      <c r="AK118" s="204">
        <v>0</v>
      </c>
      <c r="AL118" s="208">
        <f t="shared" ref="AL118:AL125" si="0">AB118*4%</f>
        <v>440</v>
      </c>
      <c r="AM118" s="201">
        <f t="shared" ref="AM118:AM125" si="1">AJ118-AL118</f>
        <v>0</v>
      </c>
      <c r="AN118" s="143" t="s">
        <v>5776</v>
      </c>
    </row>
    <row r="119" spans="2:40" ht="14.25" customHeight="1">
      <c r="B119" s="144" t="s">
        <v>4356</v>
      </c>
      <c r="C119" s="145" t="s">
        <v>5774</v>
      </c>
      <c r="D119" s="145" t="s">
        <v>4420</v>
      </c>
      <c r="E119" s="145" t="s">
        <v>5952</v>
      </c>
      <c r="F119" s="145" t="s">
        <v>5963</v>
      </c>
      <c r="G119" s="145" t="s">
        <v>5823</v>
      </c>
      <c r="H119" s="145" t="s">
        <v>5824</v>
      </c>
      <c r="I119" s="145" t="s">
        <v>5782</v>
      </c>
      <c r="J119" s="145" t="s">
        <v>4362</v>
      </c>
      <c r="K119" s="145" t="s">
        <v>4363</v>
      </c>
      <c r="L119" s="145" t="s">
        <v>3332</v>
      </c>
      <c r="M119" s="146">
        <v>11000</v>
      </c>
      <c r="N119" s="146">
        <v>11000</v>
      </c>
      <c r="O119" s="146">
        <v>0</v>
      </c>
      <c r="P119" s="146"/>
      <c r="Q119" s="146">
        <v>0</v>
      </c>
      <c r="R119" s="146">
        <v>0</v>
      </c>
      <c r="S119" s="146">
        <v>0</v>
      </c>
      <c r="T119" s="146">
        <v>1760</v>
      </c>
      <c r="U119" s="146">
        <v>0</v>
      </c>
      <c r="V119" s="146">
        <v>440</v>
      </c>
      <c r="W119" s="146">
        <v>0</v>
      </c>
      <c r="X119" s="146">
        <v>0</v>
      </c>
      <c r="Y119" s="146">
        <v>12320</v>
      </c>
      <c r="Z119" s="146">
        <v>12320</v>
      </c>
      <c r="AA119" s="147">
        <v>1</v>
      </c>
      <c r="AB119" s="203">
        <v>11000</v>
      </c>
      <c r="AC119" s="203">
        <v>0</v>
      </c>
      <c r="AD119" s="203"/>
      <c r="AE119" s="203">
        <v>0</v>
      </c>
      <c r="AF119" s="203">
        <v>0</v>
      </c>
      <c r="AG119" s="203">
        <v>0</v>
      </c>
      <c r="AH119" s="203">
        <v>1760</v>
      </c>
      <c r="AI119" s="203">
        <v>0</v>
      </c>
      <c r="AJ119" s="203">
        <v>440</v>
      </c>
      <c r="AK119" s="204">
        <v>0</v>
      </c>
      <c r="AL119" s="208">
        <f t="shared" si="0"/>
        <v>440</v>
      </c>
      <c r="AM119" s="201">
        <f t="shared" si="1"/>
        <v>0</v>
      </c>
      <c r="AN119" s="143" t="s">
        <v>5776</v>
      </c>
    </row>
    <row r="120" spans="2:40" ht="14.25" customHeight="1">
      <c r="B120" s="144" t="s">
        <v>4356</v>
      </c>
      <c r="C120" s="145" t="s">
        <v>5774</v>
      </c>
      <c r="D120" s="145" t="s">
        <v>4420</v>
      </c>
      <c r="E120" s="145" t="s">
        <v>4438</v>
      </c>
      <c r="F120" s="145" t="s">
        <v>5964</v>
      </c>
      <c r="G120" s="145" t="s">
        <v>1187</v>
      </c>
      <c r="H120" s="145" t="s">
        <v>5965</v>
      </c>
      <c r="I120" s="145" t="s">
        <v>3330</v>
      </c>
      <c r="J120" s="145" t="s">
        <v>4362</v>
      </c>
      <c r="K120" s="145" t="s">
        <v>4363</v>
      </c>
      <c r="L120" s="145" t="s">
        <v>3332</v>
      </c>
      <c r="M120" s="146">
        <v>5500</v>
      </c>
      <c r="N120" s="146">
        <v>5500</v>
      </c>
      <c r="O120" s="146">
        <v>0</v>
      </c>
      <c r="P120" s="146"/>
      <c r="Q120" s="146">
        <v>0</v>
      </c>
      <c r="R120" s="146">
        <v>0</v>
      </c>
      <c r="S120" s="146">
        <v>0</v>
      </c>
      <c r="T120" s="146">
        <v>880</v>
      </c>
      <c r="U120" s="146">
        <v>0</v>
      </c>
      <c r="V120" s="146">
        <v>220</v>
      </c>
      <c r="W120" s="146">
        <v>0</v>
      </c>
      <c r="X120" s="146">
        <v>0</v>
      </c>
      <c r="Y120" s="146">
        <v>6160</v>
      </c>
      <c r="Z120" s="146">
        <v>6160</v>
      </c>
      <c r="AA120" s="147">
        <v>1</v>
      </c>
      <c r="AB120" s="203">
        <v>5500</v>
      </c>
      <c r="AC120" s="203">
        <v>0</v>
      </c>
      <c r="AD120" s="203"/>
      <c r="AE120" s="203">
        <v>0</v>
      </c>
      <c r="AF120" s="203">
        <v>0</v>
      </c>
      <c r="AG120" s="203">
        <v>0</v>
      </c>
      <c r="AH120" s="203">
        <v>880</v>
      </c>
      <c r="AI120" s="203">
        <v>0</v>
      </c>
      <c r="AJ120" s="203">
        <v>220</v>
      </c>
      <c r="AK120" s="204">
        <v>0</v>
      </c>
      <c r="AL120" s="208">
        <f t="shared" si="0"/>
        <v>220</v>
      </c>
      <c r="AM120" s="201">
        <f t="shared" si="1"/>
        <v>0</v>
      </c>
      <c r="AN120" s="143" t="s">
        <v>5776</v>
      </c>
    </row>
    <row r="121" spans="2:40" ht="14.25" customHeight="1">
      <c r="B121" s="144" t="s">
        <v>4356</v>
      </c>
      <c r="C121" s="145" t="s">
        <v>5774</v>
      </c>
      <c r="D121" s="145" t="s">
        <v>4420</v>
      </c>
      <c r="E121" s="145" t="s">
        <v>5784</v>
      </c>
      <c r="F121" s="145" t="s">
        <v>5464</v>
      </c>
      <c r="G121" s="145" t="s">
        <v>1237</v>
      </c>
      <c r="H121" s="145" t="s">
        <v>5775</v>
      </c>
      <c r="I121" s="145" t="s">
        <v>4370</v>
      </c>
      <c r="J121" s="145" t="s">
        <v>4362</v>
      </c>
      <c r="K121" s="145" t="s">
        <v>4363</v>
      </c>
      <c r="L121" s="145" t="s">
        <v>3332</v>
      </c>
      <c r="M121" s="146">
        <v>9400</v>
      </c>
      <c r="N121" s="146">
        <v>9400</v>
      </c>
      <c r="O121" s="146">
        <v>0</v>
      </c>
      <c r="P121" s="146"/>
      <c r="Q121" s="146">
        <v>0</v>
      </c>
      <c r="R121" s="146">
        <v>0</v>
      </c>
      <c r="S121" s="146">
        <v>0</v>
      </c>
      <c r="T121" s="146">
        <v>1504</v>
      </c>
      <c r="U121" s="146">
        <v>0</v>
      </c>
      <c r="V121" s="146">
        <v>376</v>
      </c>
      <c r="W121" s="146">
        <v>0</v>
      </c>
      <c r="X121" s="146">
        <v>0</v>
      </c>
      <c r="Y121" s="146">
        <v>10528</v>
      </c>
      <c r="Z121" s="146">
        <v>10528</v>
      </c>
      <c r="AA121" s="147">
        <v>1</v>
      </c>
      <c r="AB121" s="203">
        <v>9400</v>
      </c>
      <c r="AC121" s="203">
        <v>0</v>
      </c>
      <c r="AD121" s="203"/>
      <c r="AE121" s="203">
        <v>0</v>
      </c>
      <c r="AF121" s="203">
        <v>0</v>
      </c>
      <c r="AG121" s="203">
        <v>0</v>
      </c>
      <c r="AH121" s="203">
        <v>1504</v>
      </c>
      <c r="AI121" s="203">
        <v>0</v>
      </c>
      <c r="AJ121" s="203">
        <v>376</v>
      </c>
      <c r="AK121" s="204">
        <v>0</v>
      </c>
      <c r="AL121" s="208">
        <f t="shared" si="0"/>
        <v>376</v>
      </c>
      <c r="AM121" s="201">
        <f t="shared" si="1"/>
        <v>0</v>
      </c>
      <c r="AN121" s="143" t="s">
        <v>5776</v>
      </c>
    </row>
    <row r="122" spans="2:40" ht="14.25" customHeight="1">
      <c r="B122" s="144" t="s">
        <v>4356</v>
      </c>
      <c r="C122" s="145" t="s">
        <v>5774</v>
      </c>
      <c r="D122" s="145" t="s">
        <v>4420</v>
      </c>
      <c r="E122" s="145" t="s">
        <v>4593</v>
      </c>
      <c r="F122" s="145" t="s">
        <v>5392</v>
      </c>
      <c r="G122" s="145" t="s">
        <v>494</v>
      </c>
      <c r="H122" s="145" t="s">
        <v>5883</v>
      </c>
      <c r="I122" s="145" t="s">
        <v>4370</v>
      </c>
      <c r="J122" s="145" t="s">
        <v>4362</v>
      </c>
      <c r="K122" s="145" t="s">
        <v>4363</v>
      </c>
      <c r="L122" s="145" t="s">
        <v>3332</v>
      </c>
      <c r="M122" s="146">
        <v>8500</v>
      </c>
      <c r="N122" s="146">
        <v>8500</v>
      </c>
      <c r="O122" s="146">
        <v>0</v>
      </c>
      <c r="P122" s="146"/>
      <c r="Q122" s="146">
        <v>0</v>
      </c>
      <c r="R122" s="146">
        <v>0</v>
      </c>
      <c r="S122" s="146">
        <v>0</v>
      </c>
      <c r="T122" s="146">
        <v>1360</v>
      </c>
      <c r="U122" s="146">
        <v>0</v>
      </c>
      <c r="V122" s="146">
        <v>340</v>
      </c>
      <c r="W122" s="146">
        <v>0</v>
      </c>
      <c r="X122" s="146">
        <v>0</v>
      </c>
      <c r="Y122" s="146">
        <v>9520</v>
      </c>
      <c r="Z122" s="146">
        <v>9520</v>
      </c>
      <c r="AA122" s="147">
        <v>1</v>
      </c>
      <c r="AB122" s="203">
        <v>8500</v>
      </c>
      <c r="AC122" s="203">
        <v>0</v>
      </c>
      <c r="AD122" s="203"/>
      <c r="AE122" s="203">
        <v>0</v>
      </c>
      <c r="AF122" s="203">
        <v>0</v>
      </c>
      <c r="AG122" s="203">
        <v>0</v>
      </c>
      <c r="AH122" s="203">
        <v>1360</v>
      </c>
      <c r="AI122" s="203">
        <v>0</v>
      </c>
      <c r="AJ122" s="203">
        <v>340</v>
      </c>
      <c r="AK122" s="204">
        <v>0</v>
      </c>
      <c r="AL122" s="208">
        <f t="shared" si="0"/>
        <v>340</v>
      </c>
      <c r="AM122" s="201">
        <f t="shared" si="1"/>
        <v>0</v>
      </c>
      <c r="AN122" s="143" t="s">
        <v>5776</v>
      </c>
    </row>
    <row r="123" spans="2:40" ht="14.25" customHeight="1">
      <c r="B123" s="144" t="s">
        <v>4356</v>
      </c>
      <c r="C123" s="145" t="s">
        <v>5774</v>
      </c>
      <c r="D123" s="145" t="s">
        <v>4420</v>
      </c>
      <c r="E123" s="145" t="s">
        <v>5952</v>
      </c>
      <c r="F123" s="145" t="s">
        <v>2820</v>
      </c>
      <c r="G123" s="145" t="s">
        <v>1249</v>
      </c>
      <c r="H123" s="145" t="s">
        <v>5966</v>
      </c>
      <c r="I123" s="145" t="s">
        <v>5782</v>
      </c>
      <c r="J123" s="145" t="s">
        <v>4362</v>
      </c>
      <c r="K123" s="145" t="s">
        <v>4363</v>
      </c>
      <c r="L123" s="145" t="s">
        <v>3332</v>
      </c>
      <c r="M123" s="146">
        <v>13000</v>
      </c>
      <c r="N123" s="146">
        <v>13000</v>
      </c>
      <c r="O123" s="146">
        <v>0</v>
      </c>
      <c r="P123" s="146"/>
      <c r="Q123" s="146">
        <v>0</v>
      </c>
      <c r="R123" s="146">
        <v>0</v>
      </c>
      <c r="S123" s="146">
        <v>0</v>
      </c>
      <c r="T123" s="146">
        <v>2080</v>
      </c>
      <c r="U123" s="146">
        <v>0</v>
      </c>
      <c r="V123" s="146">
        <v>520</v>
      </c>
      <c r="W123" s="146">
        <v>0</v>
      </c>
      <c r="X123" s="146">
        <v>0</v>
      </c>
      <c r="Y123" s="146">
        <v>14560</v>
      </c>
      <c r="Z123" s="146">
        <v>14560</v>
      </c>
      <c r="AA123" s="147">
        <v>1</v>
      </c>
      <c r="AB123" s="203">
        <v>13000</v>
      </c>
      <c r="AC123" s="203">
        <v>0</v>
      </c>
      <c r="AD123" s="203"/>
      <c r="AE123" s="203">
        <v>0</v>
      </c>
      <c r="AF123" s="203">
        <v>0</v>
      </c>
      <c r="AG123" s="203">
        <v>0</v>
      </c>
      <c r="AH123" s="203">
        <v>2080</v>
      </c>
      <c r="AI123" s="203">
        <v>0</v>
      </c>
      <c r="AJ123" s="203">
        <v>520</v>
      </c>
      <c r="AK123" s="204">
        <v>0</v>
      </c>
      <c r="AL123" s="208">
        <f t="shared" si="0"/>
        <v>520</v>
      </c>
      <c r="AM123" s="201">
        <f t="shared" si="1"/>
        <v>0</v>
      </c>
      <c r="AN123" s="143" t="s">
        <v>5776</v>
      </c>
    </row>
    <row r="124" spans="2:40" ht="14.25" customHeight="1">
      <c r="B124" s="144" t="s">
        <v>4356</v>
      </c>
      <c r="C124" s="145" t="s">
        <v>5774</v>
      </c>
      <c r="D124" s="145" t="s">
        <v>4420</v>
      </c>
      <c r="E124" s="145" t="s">
        <v>4434</v>
      </c>
      <c r="F124" s="145" t="s">
        <v>5210</v>
      </c>
      <c r="G124" s="145" t="s">
        <v>1237</v>
      </c>
      <c r="H124" s="145" t="s">
        <v>5775</v>
      </c>
      <c r="I124" s="145" t="s">
        <v>4370</v>
      </c>
      <c r="J124" s="145" t="s">
        <v>4362</v>
      </c>
      <c r="K124" s="145" t="s">
        <v>4363</v>
      </c>
      <c r="L124" s="145" t="s">
        <v>3332</v>
      </c>
      <c r="M124" s="146">
        <v>9600</v>
      </c>
      <c r="N124" s="146">
        <v>9600</v>
      </c>
      <c r="O124" s="146">
        <v>0</v>
      </c>
      <c r="P124" s="146"/>
      <c r="Q124" s="146">
        <v>0</v>
      </c>
      <c r="R124" s="146">
        <v>0</v>
      </c>
      <c r="S124" s="146">
        <v>0</v>
      </c>
      <c r="T124" s="146">
        <v>1536</v>
      </c>
      <c r="U124" s="146">
        <v>0</v>
      </c>
      <c r="V124" s="146">
        <v>384</v>
      </c>
      <c r="W124" s="146">
        <v>0</v>
      </c>
      <c r="X124" s="146">
        <v>0</v>
      </c>
      <c r="Y124" s="146">
        <v>10752</v>
      </c>
      <c r="Z124" s="146">
        <v>10752</v>
      </c>
      <c r="AA124" s="147">
        <v>1</v>
      </c>
      <c r="AB124" s="203">
        <v>9600</v>
      </c>
      <c r="AC124" s="203">
        <v>0</v>
      </c>
      <c r="AD124" s="203"/>
      <c r="AE124" s="203">
        <v>0</v>
      </c>
      <c r="AF124" s="203">
        <v>0</v>
      </c>
      <c r="AG124" s="203">
        <v>0</v>
      </c>
      <c r="AH124" s="203">
        <v>1536</v>
      </c>
      <c r="AI124" s="203">
        <v>0</v>
      </c>
      <c r="AJ124" s="203">
        <v>384</v>
      </c>
      <c r="AK124" s="204">
        <v>0</v>
      </c>
      <c r="AL124" s="208">
        <f t="shared" si="0"/>
        <v>384</v>
      </c>
      <c r="AM124" s="201">
        <f t="shared" si="1"/>
        <v>0</v>
      </c>
      <c r="AN124" s="143" t="s">
        <v>5776</v>
      </c>
    </row>
    <row r="125" spans="2:40" ht="14.25" customHeight="1">
      <c r="B125" s="144" t="s">
        <v>4356</v>
      </c>
      <c r="C125" s="145" t="s">
        <v>5774</v>
      </c>
      <c r="D125" s="145" t="s">
        <v>4420</v>
      </c>
      <c r="E125" s="145" t="s">
        <v>4442</v>
      </c>
      <c r="F125" s="145" t="s">
        <v>5967</v>
      </c>
      <c r="G125" s="145" t="s">
        <v>1060</v>
      </c>
      <c r="H125" s="145" t="s">
        <v>5939</v>
      </c>
      <c r="I125" s="145" t="s">
        <v>3330</v>
      </c>
      <c r="J125" s="145" t="s">
        <v>4362</v>
      </c>
      <c r="K125" s="145" t="s">
        <v>4363</v>
      </c>
      <c r="L125" s="145" t="s">
        <v>3332</v>
      </c>
      <c r="M125" s="146">
        <v>2500</v>
      </c>
      <c r="N125" s="146">
        <v>2500</v>
      </c>
      <c r="O125" s="146">
        <v>0</v>
      </c>
      <c r="P125" s="146"/>
      <c r="Q125" s="146">
        <v>0</v>
      </c>
      <c r="R125" s="146">
        <v>0</v>
      </c>
      <c r="S125" s="146">
        <v>0</v>
      </c>
      <c r="T125" s="146">
        <v>400</v>
      </c>
      <c r="U125" s="146">
        <v>0</v>
      </c>
      <c r="V125" s="146">
        <v>100</v>
      </c>
      <c r="W125" s="146">
        <v>0</v>
      </c>
      <c r="X125" s="146">
        <v>0</v>
      </c>
      <c r="Y125" s="146">
        <v>2800</v>
      </c>
      <c r="Z125" s="146">
        <v>2800</v>
      </c>
      <c r="AA125" s="147">
        <v>1</v>
      </c>
      <c r="AB125" s="203">
        <v>2500</v>
      </c>
      <c r="AC125" s="203">
        <v>0</v>
      </c>
      <c r="AD125" s="203"/>
      <c r="AE125" s="203">
        <v>0</v>
      </c>
      <c r="AF125" s="203">
        <v>0</v>
      </c>
      <c r="AG125" s="203">
        <v>0</v>
      </c>
      <c r="AH125" s="203">
        <v>400</v>
      </c>
      <c r="AI125" s="203">
        <v>0</v>
      </c>
      <c r="AJ125" s="203">
        <v>100</v>
      </c>
      <c r="AK125" s="204">
        <v>0</v>
      </c>
      <c r="AL125" s="208">
        <f t="shared" si="0"/>
        <v>100</v>
      </c>
      <c r="AM125" s="201">
        <f t="shared" si="1"/>
        <v>0</v>
      </c>
      <c r="AN125" s="143" t="s">
        <v>5776</v>
      </c>
    </row>
    <row r="126" spans="2:40" ht="14.25" customHeight="1">
      <c r="B126" s="144" t="s">
        <v>4356</v>
      </c>
      <c r="C126" s="145" t="s">
        <v>5777</v>
      </c>
      <c r="D126" s="145" t="s">
        <v>4420</v>
      </c>
      <c r="E126" s="145" t="s">
        <v>5856</v>
      </c>
      <c r="F126" s="145" t="s">
        <v>5968</v>
      </c>
      <c r="G126" s="145" t="s">
        <v>736</v>
      </c>
      <c r="H126" s="145" t="s">
        <v>5969</v>
      </c>
      <c r="I126" s="145" t="s">
        <v>5970</v>
      </c>
      <c r="J126" s="145" t="s">
        <v>4362</v>
      </c>
      <c r="K126" s="145" t="s">
        <v>4363</v>
      </c>
      <c r="L126" s="145" t="s">
        <v>3332</v>
      </c>
      <c r="M126" s="146">
        <v>2600</v>
      </c>
      <c r="N126" s="146">
        <v>0</v>
      </c>
      <c r="O126" s="146">
        <v>0</v>
      </c>
      <c r="P126" s="146"/>
      <c r="Q126" s="146">
        <v>2600</v>
      </c>
      <c r="R126" s="146">
        <v>0</v>
      </c>
      <c r="S126" s="146">
        <v>0</v>
      </c>
      <c r="T126" s="146">
        <v>0</v>
      </c>
      <c r="U126" s="146">
        <v>0</v>
      </c>
      <c r="V126" s="146">
        <v>0</v>
      </c>
      <c r="W126" s="146">
        <v>0</v>
      </c>
      <c r="X126" s="146">
        <v>0</v>
      </c>
      <c r="Y126" s="146">
        <v>2600</v>
      </c>
      <c r="Z126" s="146">
        <v>2600</v>
      </c>
      <c r="AA126" s="147">
        <v>1</v>
      </c>
      <c r="AB126" s="203">
        <v>0</v>
      </c>
      <c r="AC126" s="203">
        <v>0</v>
      </c>
      <c r="AD126" s="203"/>
      <c r="AE126" s="203">
        <v>2600</v>
      </c>
      <c r="AF126" s="203">
        <v>0</v>
      </c>
      <c r="AG126" s="203">
        <v>0</v>
      </c>
      <c r="AH126" s="203">
        <v>0</v>
      </c>
      <c r="AI126" s="203">
        <v>0</v>
      </c>
      <c r="AJ126" s="203">
        <v>0</v>
      </c>
      <c r="AK126" s="204">
        <v>0</v>
      </c>
    </row>
    <row r="127" spans="2:40" ht="14.25" customHeight="1">
      <c r="B127" s="144" t="s">
        <v>4356</v>
      </c>
      <c r="C127" s="145" t="s">
        <v>5774</v>
      </c>
      <c r="D127" s="145" t="s">
        <v>4420</v>
      </c>
      <c r="E127" s="145" t="s">
        <v>4421</v>
      </c>
      <c r="F127" s="145" t="s">
        <v>5971</v>
      </c>
      <c r="G127" s="145" t="s">
        <v>5796</v>
      </c>
      <c r="H127" s="145" t="s">
        <v>5797</v>
      </c>
      <c r="I127" s="145" t="s">
        <v>3330</v>
      </c>
      <c r="J127" s="145" t="s">
        <v>4362</v>
      </c>
      <c r="K127" s="145" t="s">
        <v>4363</v>
      </c>
      <c r="L127" s="145" t="s">
        <v>3332</v>
      </c>
      <c r="M127" s="146">
        <v>38000</v>
      </c>
      <c r="N127" s="146">
        <v>38000</v>
      </c>
      <c r="O127" s="146">
        <v>0</v>
      </c>
      <c r="P127" s="146"/>
      <c r="Q127" s="146">
        <v>0</v>
      </c>
      <c r="R127" s="146">
        <v>0</v>
      </c>
      <c r="S127" s="146">
        <v>0</v>
      </c>
      <c r="T127" s="146">
        <v>6080</v>
      </c>
      <c r="U127" s="146">
        <v>0</v>
      </c>
      <c r="V127" s="146">
        <v>1520</v>
      </c>
      <c r="W127" s="146">
        <v>0</v>
      </c>
      <c r="X127" s="146">
        <v>0</v>
      </c>
      <c r="Y127" s="146">
        <v>42560</v>
      </c>
      <c r="Z127" s="146">
        <v>42560</v>
      </c>
      <c r="AA127" s="147">
        <v>1</v>
      </c>
      <c r="AB127" s="203">
        <v>38000</v>
      </c>
      <c r="AC127" s="203">
        <v>0</v>
      </c>
      <c r="AD127" s="203"/>
      <c r="AE127" s="203">
        <v>0</v>
      </c>
      <c r="AF127" s="203">
        <v>0</v>
      </c>
      <c r="AG127" s="203">
        <v>0</v>
      </c>
      <c r="AH127" s="203">
        <v>6080</v>
      </c>
      <c r="AI127" s="203">
        <v>0</v>
      </c>
      <c r="AJ127" s="203">
        <v>1520</v>
      </c>
      <c r="AK127" s="204">
        <v>0</v>
      </c>
      <c r="AL127" s="208">
        <f>AB127*4%</f>
        <v>1520</v>
      </c>
      <c r="AM127" s="201">
        <f>AJ127-AL127</f>
        <v>0</v>
      </c>
      <c r="AN127" s="143" t="s">
        <v>5776</v>
      </c>
    </row>
    <row r="128" spans="2:40" ht="14.25" customHeight="1">
      <c r="B128" s="144" t="s">
        <v>4356</v>
      </c>
      <c r="C128" s="145" t="s">
        <v>5777</v>
      </c>
      <c r="D128" s="145" t="s">
        <v>4420</v>
      </c>
      <c r="E128" s="145" t="s">
        <v>5530</v>
      </c>
      <c r="F128" s="145" t="s">
        <v>5972</v>
      </c>
      <c r="G128" s="145" t="s">
        <v>5757</v>
      </c>
      <c r="H128" s="145" t="s">
        <v>5946</v>
      </c>
      <c r="I128" s="145" t="s">
        <v>5782</v>
      </c>
      <c r="J128" s="145" t="s">
        <v>4362</v>
      </c>
      <c r="K128" s="145" t="s">
        <v>4363</v>
      </c>
      <c r="L128" s="145" t="s">
        <v>3332</v>
      </c>
      <c r="M128" s="146">
        <v>66000</v>
      </c>
      <c r="N128" s="146">
        <v>0</v>
      </c>
      <c r="O128" s="146">
        <v>0</v>
      </c>
      <c r="P128" s="146">
        <v>66000</v>
      </c>
      <c r="Q128" s="146">
        <v>0</v>
      </c>
      <c r="R128" s="146">
        <v>0</v>
      </c>
      <c r="S128" s="146">
        <v>0</v>
      </c>
      <c r="T128" s="146">
        <v>0</v>
      </c>
      <c r="U128" s="146">
        <v>0</v>
      </c>
      <c r="V128" s="146">
        <v>0</v>
      </c>
      <c r="W128" s="146">
        <v>0</v>
      </c>
      <c r="X128" s="146">
        <v>0</v>
      </c>
      <c r="Y128" s="146">
        <v>66000</v>
      </c>
      <c r="Z128" s="146">
        <v>66000</v>
      </c>
      <c r="AA128" s="147">
        <v>1</v>
      </c>
      <c r="AB128" s="203">
        <v>0</v>
      </c>
      <c r="AC128" s="203">
        <v>0</v>
      </c>
      <c r="AD128" s="203">
        <v>66000</v>
      </c>
      <c r="AE128" s="203">
        <v>0</v>
      </c>
      <c r="AF128" s="203">
        <v>0</v>
      </c>
      <c r="AG128" s="203">
        <v>0</v>
      </c>
      <c r="AH128" s="203">
        <v>0</v>
      </c>
      <c r="AI128" s="203">
        <v>0</v>
      </c>
      <c r="AJ128" s="203">
        <v>0</v>
      </c>
      <c r="AK128" s="204">
        <v>0</v>
      </c>
    </row>
    <row r="129" spans="2:40" ht="14.25" customHeight="1">
      <c r="B129" s="144" t="s">
        <v>4356</v>
      </c>
      <c r="C129" s="145" t="s">
        <v>5817</v>
      </c>
      <c r="D129" s="145" t="s">
        <v>4420</v>
      </c>
      <c r="E129" s="145" t="s">
        <v>5784</v>
      </c>
      <c r="F129" s="145" t="s">
        <v>4568</v>
      </c>
      <c r="G129" s="145" t="s">
        <v>798</v>
      </c>
      <c r="H129" s="145" t="s">
        <v>5949</v>
      </c>
      <c r="I129" s="145" t="s">
        <v>3929</v>
      </c>
      <c r="J129" s="145" t="s">
        <v>4362</v>
      </c>
      <c r="K129" s="145" t="s">
        <v>4363</v>
      </c>
      <c r="L129" s="145" t="s">
        <v>3332</v>
      </c>
      <c r="M129" s="146">
        <v>8300</v>
      </c>
      <c r="N129" s="146">
        <v>8300</v>
      </c>
      <c r="O129" s="146">
        <v>0</v>
      </c>
      <c r="P129" s="146"/>
      <c r="Q129" s="146">
        <v>0</v>
      </c>
      <c r="R129" s="146">
        <v>0</v>
      </c>
      <c r="S129" s="146">
        <v>0</v>
      </c>
      <c r="T129" s="146">
        <v>1328</v>
      </c>
      <c r="U129" s="146">
        <v>0</v>
      </c>
      <c r="V129" s="146">
        <v>0</v>
      </c>
      <c r="W129" s="146">
        <v>0</v>
      </c>
      <c r="X129" s="146">
        <v>0</v>
      </c>
      <c r="Y129" s="146">
        <v>9628</v>
      </c>
      <c r="Z129" s="146">
        <v>9628</v>
      </c>
      <c r="AA129" s="147">
        <v>1</v>
      </c>
      <c r="AB129" s="203">
        <v>8300</v>
      </c>
      <c r="AC129" s="203">
        <v>0</v>
      </c>
      <c r="AD129" s="203"/>
      <c r="AE129" s="203">
        <v>0</v>
      </c>
      <c r="AF129" s="203">
        <v>0</v>
      </c>
      <c r="AG129" s="203">
        <v>0</v>
      </c>
      <c r="AH129" s="203">
        <v>1328</v>
      </c>
      <c r="AI129" s="203">
        <v>0</v>
      </c>
      <c r="AJ129" s="203">
        <v>0</v>
      </c>
      <c r="AK129" s="204">
        <v>0</v>
      </c>
    </row>
    <row r="130" spans="2:40" ht="14.25" customHeight="1">
      <c r="B130" s="144" t="s">
        <v>4356</v>
      </c>
      <c r="C130" s="145" t="s">
        <v>5777</v>
      </c>
      <c r="D130" s="145" t="s">
        <v>4420</v>
      </c>
      <c r="E130" s="145" t="s">
        <v>4514</v>
      </c>
      <c r="F130" s="145" t="s">
        <v>5973</v>
      </c>
      <c r="G130" s="145" t="s">
        <v>758</v>
      </c>
      <c r="H130" s="145" t="s">
        <v>5974</v>
      </c>
      <c r="I130" s="145" t="s">
        <v>4370</v>
      </c>
      <c r="J130" s="145" t="s">
        <v>4362</v>
      </c>
      <c r="K130" s="145" t="s">
        <v>4363</v>
      </c>
      <c r="L130" s="145" t="s">
        <v>3332</v>
      </c>
      <c r="M130" s="146">
        <v>23271.744999999999</v>
      </c>
      <c r="N130" s="146">
        <v>0</v>
      </c>
      <c r="O130" s="146">
        <v>0</v>
      </c>
      <c r="P130" s="146">
        <v>0</v>
      </c>
      <c r="Q130" s="146">
        <v>0</v>
      </c>
      <c r="R130" s="146">
        <v>23271.744999999999</v>
      </c>
      <c r="S130" s="146">
        <v>0</v>
      </c>
      <c r="T130" s="146">
        <v>0</v>
      </c>
      <c r="U130" s="146">
        <v>0</v>
      </c>
      <c r="V130" s="146">
        <v>0</v>
      </c>
      <c r="W130" s="146">
        <v>0</v>
      </c>
      <c r="X130" s="146">
        <v>0</v>
      </c>
      <c r="Y130" s="146">
        <v>23271.744999999999</v>
      </c>
      <c r="Z130" s="146">
        <v>23160.425105999999</v>
      </c>
      <c r="AA130" s="147">
        <v>0.99919130434782599</v>
      </c>
      <c r="AB130" s="203">
        <v>0</v>
      </c>
      <c r="AC130" s="203">
        <v>0</v>
      </c>
      <c r="AD130" s="203">
        <v>0</v>
      </c>
      <c r="AE130" s="203">
        <v>0</v>
      </c>
      <c r="AF130" s="203">
        <v>23160.425105999999</v>
      </c>
      <c r="AG130" s="203">
        <v>0</v>
      </c>
      <c r="AH130" s="203">
        <v>0</v>
      </c>
      <c r="AI130" s="203">
        <v>0</v>
      </c>
      <c r="AJ130" s="203">
        <v>0</v>
      </c>
      <c r="AK130" s="204">
        <v>0</v>
      </c>
    </row>
    <row r="131" spans="2:40" ht="14.25" customHeight="1">
      <c r="B131" s="144" t="s">
        <v>4356</v>
      </c>
      <c r="C131" s="145" t="s">
        <v>5774</v>
      </c>
      <c r="D131" s="145" t="s">
        <v>4420</v>
      </c>
      <c r="E131" s="145" t="s">
        <v>5975</v>
      </c>
      <c r="F131" s="145" t="s">
        <v>5976</v>
      </c>
      <c r="G131" s="145" t="s">
        <v>5823</v>
      </c>
      <c r="H131" s="145" t="s">
        <v>5824</v>
      </c>
      <c r="I131" s="145" t="s">
        <v>5782</v>
      </c>
      <c r="J131" s="145" t="s">
        <v>4362</v>
      </c>
      <c r="K131" s="145" t="s">
        <v>4363</v>
      </c>
      <c r="L131" s="145" t="s">
        <v>3332</v>
      </c>
      <c r="M131" s="146">
        <v>16000</v>
      </c>
      <c r="N131" s="146">
        <v>16000</v>
      </c>
      <c r="O131" s="146">
        <v>0</v>
      </c>
      <c r="P131" s="146"/>
      <c r="Q131" s="146">
        <v>0</v>
      </c>
      <c r="R131" s="146">
        <v>0</v>
      </c>
      <c r="S131" s="146">
        <v>0</v>
      </c>
      <c r="T131" s="146">
        <v>2560</v>
      </c>
      <c r="U131" s="146">
        <v>0</v>
      </c>
      <c r="V131" s="146">
        <v>640</v>
      </c>
      <c r="W131" s="146">
        <v>0</v>
      </c>
      <c r="X131" s="146">
        <v>0</v>
      </c>
      <c r="Y131" s="146">
        <v>17920</v>
      </c>
      <c r="Z131" s="146">
        <v>17920</v>
      </c>
      <c r="AA131" s="147">
        <v>1</v>
      </c>
      <c r="AB131" s="203">
        <v>16000</v>
      </c>
      <c r="AC131" s="203">
        <v>0</v>
      </c>
      <c r="AD131" s="203"/>
      <c r="AE131" s="203">
        <v>0</v>
      </c>
      <c r="AF131" s="203">
        <v>0</v>
      </c>
      <c r="AG131" s="203">
        <v>0</v>
      </c>
      <c r="AH131" s="203">
        <v>2560</v>
      </c>
      <c r="AI131" s="203">
        <v>0</v>
      </c>
      <c r="AJ131" s="203">
        <v>640</v>
      </c>
      <c r="AK131" s="204">
        <v>0</v>
      </c>
      <c r="AL131" s="208">
        <f>AB131*4%</f>
        <v>640</v>
      </c>
      <c r="AM131" s="201">
        <f>AJ131-AL131</f>
        <v>0</v>
      </c>
      <c r="AN131" s="143" t="s">
        <v>5776</v>
      </c>
    </row>
    <row r="132" spans="2:40" ht="14.25" customHeight="1">
      <c r="B132" s="144" t="s">
        <v>4356</v>
      </c>
      <c r="C132" s="145" t="s">
        <v>5817</v>
      </c>
      <c r="D132" s="145" t="s">
        <v>4420</v>
      </c>
      <c r="E132" s="145" t="s">
        <v>5806</v>
      </c>
      <c r="F132" s="145" t="s">
        <v>4552</v>
      </c>
      <c r="G132" s="145" t="s">
        <v>798</v>
      </c>
      <c r="H132" s="145" t="s">
        <v>5949</v>
      </c>
      <c r="I132" s="145" t="s">
        <v>3929</v>
      </c>
      <c r="J132" s="145" t="s">
        <v>4362</v>
      </c>
      <c r="K132" s="145" t="s">
        <v>4363</v>
      </c>
      <c r="L132" s="145" t="s">
        <v>3332</v>
      </c>
      <c r="M132" s="146">
        <v>3500</v>
      </c>
      <c r="N132" s="146">
        <v>3500</v>
      </c>
      <c r="O132" s="146">
        <v>0</v>
      </c>
      <c r="P132" s="146"/>
      <c r="Q132" s="146">
        <v>0</v>
      </c>
      <c r="R132" s="146">
        <v>0</v>
      </c>
      <c r="S132" s="146">
        <v>0</v>
      </c>
      <c r="T132" s="146">
        <v>560</v>
      </c>
      <c r="U132" s="146">
        <v>0</v>
      </c>
      <c r="V132" s="146">
        <v>0</v>
      </c>
      <c r="W132" s="146">
        <v>0</v>
      </c>
      <c r="X132" s="146">
        <v>0</v>
      </c>
      <c r="Y132" s="146">
        <v>4060</v>
      </c>
      <c r="Z132" s="146">
        <v>4060</v>
      </c>
      <c r="AA132" s="147">
        <v>1</v>
      </c>
      <c r="AB132" s="203">
        <v>3500</v>
      </c>
      <c r="AC132" s="203">
        <v>0</v>
      </c>
      <c r="AD132" s="203"/>
      <c r="AE132" s="203">
        <v>0</v>
      </c>
      <c r="AF132" s="203">
        <v>0</v>
      </c>
      <c r="AG132" s="203">
        <v>0</v>
      </c>
      <c r="AH132" s="203">
        <v>560</v>
      </c>
      <c r="AI132" s="203">
        <v>0</v>
      </c>
      <c r="AJ132" s="203">
        <v>0</v>
      </c>
      <c r="AK132" s="204">
        <v>0</v>
      </c>
    </row>
    <row r="133" spans="2:40" ht="14.25" customHeight="1">
      <c r="B133" s="144" t="s">
        <v>4356</v>
      </c>
      <c r="C133" s="145" t="s">
        <v>5774</v>
      </c>
      <c r="D133" s="145" t="s">
        <v>4420</v>
      </c>
      <c r="E133" s="145" t="s">
        <v>5952</v>
      </c>
      <c r="F133" s="145" t="s">
        <v>5977</v>
      </c>
      <c r="G133" s="145" t="s">
        <v>5823</v>
      </c>
      <c r="H133" s="145" t="s">
        <v>5824</v>
      </c>
      <c r="I133" s="145" t="s">
        <v>5782</v>
      </c>
      <c r="J133" s="145" t="s">
        <v>4362</v>
      </c>
      <c r="K133" s="145" t="s">
        <v>4363</v>
      </c>
      <c r="L133" s="145" t="s">
        <v>3332</v>
      </c>
      <c r="M133" s="146">
        <v>18000</v>
      </c>
      <c r="N133" s="146">
        <v>18000</v>
      </c>
      <c r="O133" s="146">
        <v>0</v>
      </c>
      <c r="P133" s="146"/>
      <c r="Q133" s="146">
        <v>0</v>
      </c>
      <c r="R133" s="146">
        <v>0</v>
      </c>
      <c r="S133" s="146">
        <v>0</v>
      </c>
      <c r="T133" s="146">
        <v>2880</v>
      </c>
      <c r="U133" s="146">
        <v>0</v>
      </c>
      <c r="V133" s="146">
        <v>720</v>
      </c>
      <c r="W133" s="146">
        <v>0</v>
      </c>
      <c r="X133" s="146">
        <v>0</v>
      </c>
      <c r="Y133" s="146">
        <v>20160</v>
      </c>
      <c r="Z133" s="146">
        <v>20160</v>
      </c>
      <c r="AA133" s="147">
        <v>1</v>
      </c>
      <c r="AB133" s="203">
        <v>18000</v>
      </c>
      <c r="AC133" s="203">
        <v>0</v>
      </c>
      <c r="AD133" s="203"/>
      <c r="AE133" s="203">
        <v>0</v>
      </c>
      <c r="AF133" s="203">
        <v>0</v>
      </c>
      <c r="AG133" s="203">
        <v>0</v>
      </c>
      <c r="AH133" s="203">
        <v>2880</v>
      </c>
      <c r="AI133" s="203">
        <v>0</v>
      </c>
      <c r="AJ133" s="203">
        <v>720</v>
      </c>
      <c r="AK133" s="204">
        <v>0</v>
      </c>
      <c r="AL133" s="208">
        <f>AB133*4%</f>
        <v>720</v>
      </c>
      <c r="AM133" s="201">
        <f>AJ133-AL133</f>
        <v>0</v>
      </c>
      <c r="AN133" s="143" t="s">
        <v>5776</v>
      </c>
    </row>
    <row r="134" spans="2:40" ht="14.25" customHeight="1">
      <c r="B134" s="144" t="s">
        <v>4356</v>
      </c>
      <c r="C134" s="145" t="s">
        <v>5774</v>
      </c>
      <c r="D134" s="145" t="s">
        <v>4420</v>
      </c>
      <c r="E134" s="145" t="s">
        <v>4528</v>
      </c>
      <c r="F134" s="145" t="s">
        <v>5978</v>
      </c>
      <c r="G134" s="145" t="s">
        <v>834</v>
      </c>
      <c r="H134" s="145" t="s">
        <v>5979</v>
      </c>
      <c r="I134" s="145" t="s">
        <v>4370</v>
      </c>
      <c r="J134" s="145" t="s">
        <v>4362</v>
      </c>
      <c r="K134" s="145" t="s">
        <v>4363</v>
      </c>
      <c r="L134" s="145" t="s">
        <v>3332</v>
      </c>
      <c r="M134" s="146">
        <v>50000</v>
      </c>
      <c r="N134" s="146">
        <v>50000</v>
      </c>
      <c r="O134" s="146">
        <v>0</v>
      </c>
      <c r="P134" s="146"/>
      <c r="Q134" s="146">
        <v>0</v>
      </c>
      <c r="R134" s="146">
        <v>0</v>
      </c>
      <c r="S134" s="146">
        <v>0</v>
      </c>
      <c r="T134" s="146">
        <v>8000</v>
      </c>
      <c r="U134" s="146">
        <v>0</v>
      </c>
      <c r="V134" s="146">
        <v>2000</v>
      </c>
      <c r="W134" s="146">
        <v>0</v>
      </c>
      <c r="X134" s="146">
        <v>0</v>
      </c>
      <c r="Y134" s="146">
        <v>56000</v>
      </c>
      <c r="Z134" s="146">
        <v>56000</v>
      </c>
      <c r="AA134" s="147">
        <v>1</v>
      </c>
      <c r="AB134" s="203">
        <v>50000</v>
      </c>
      <c r="AC134" s="203">
        <v>0</v>
      </c>
      <c r="AD134" s="203"/>
      <c r="AE134" s="203">
        <v>0</v>
      </c>
      <c r="AF134" s="203">
        <v>0</v>
      </c>
      <c r="AG134" s="203">
        <v>0</v>
      </c>
      <c r="AH134" s="203">
        <v>8000</v>
      </c>
      <c r="AI134" s="203">
        <v>0</v>
      </c>
      <c r="AJ134" s="203">
        <v>2000</v>
      </c>
      <c r="AK134" s="204">
        <v>0</v>
      </c>
      <c r="AL134" s="208">
        <f>AB134*4%</f>
        <v>2000</v>
      </c>
      <c r="AM134" s="201">
        <f>AJ134-AL134</f>
        <v>0</v>
      </c>
      <c r="AN134" s="143" t="s">
        <v>5776</v>
      </c>
    </row>
    <row r="135" spans="2:40" ht="14.25" customHeight="1">
      <c r="B135" s="144" t="s">
        <v>4356</v>
      </c>
      <c r="C135" s="145" t="s">
        <v>5774</v>
      </c>
      <c r="D135" s="145" t="s">
        <v>4420</v>
      </c>
      <c r="E135" s="145" t="s">
        <v>4434</v>
      </c>
      <c r="F135" s="145" t="s">
        <v>5980</v>
      </c>
      <c r="G135" s="145" t="s">
        <v>686</v>
      </c>
      <c r="H135" s="145" t="s">
        <v>5867</v>
      </c>
      <c r="I135" s="145" t="s">
        <v>4370</v>
      </c>
      <c r="J135" s="145" t="s">
        <v>4362</v>
      </c>
      <c r="K135" s="145" t="s">
        <v>4363</v>
      </c>
      <c r="L135" s="145" t="s">
        <v>3332</v>
      </c>
      <c r="M135" s="146">
        <v>50000</v>
      </c>
      <c r="N135" s="146">
        <v>50000</v>
      </c>
      <c r="O135" s="146">
        <v>0</v>
      </c>
      <c r="P135" s="146"/>
      <c r="Q135" s="146">
        <v>0</v>
      </c>
      <c r="R135" s="146">
        <v>0</v>
      </c>
      <c r="S135" s="146">
        <v>0</v>
      </c>
      <c r="T135" s="146">
        <v>8000</v>
      </c>
      <c r="U135" s="146">
        <v>0</v>
      </c>
      <c r="V135" s="146">
        <v>2000</v>
      </c>
      <c r="W135" s="146">
        <v>0</v>
      </c>
      <c r="X135" s="146">
        <v>0</v>
      </c>
      <c r="Y135" s="146">
        <v>56000</v>
      </c>
      <c r="Z135" s="146">
        <v>56000</v>
      </c>
      <c r="AA135" s="147">
        <v>1</v>
      </c>
      <c r="AB135" s="203">
        <v>50000</v>
      </c>
      <c r="AC135" s="203">
        <v>0</v>
      </c>
      <c r="AD135" s="203"/>
      <c r="AE135" s="203">
        <v>0</v>
      </c>
      <c r="AF135" s="203">
        <v>0</v>
      </c>
      <c r="AG135" s="203">
        <v>0</v>
      </c>
      <c r="AH135" s="203">
        <v>8000</v>
      </c>
      <c r="AI135" s="203">
        <v>0</v>
      </c>
      <c r="AJ135" s="203">
        <v>2000</v>
      </c>
      <c r="AK135" s="204">
        <v>0</v>
      </c>
      <c r="AL135" s="208">
        <f>AB135*4%</f>
        <v>2000</v>
      </c>
      <c r="AM135" s="201">
        <f>AJ135-AL135</f>
        <v>0</v>
      </c>
      <c r="AN135" s="143" t="s">
        <v>5776</v>
      </c>
    </row>
    <row r="136" spans="2:40" ht="14.25" customHeight="1">
      <c r="B136" s="144" t="s">
        <v>4356</v>
      </c>
      <c r="C136" s="145" t="s">
        <v>5774</v>
      </c>
      <c r="D136" s="145" t="s">
        <v>4420</v>
      </c>
      <c r="E136" s="145" t="s">
        <v>4429</v>
      </c>
      <c r="F136" s="145" t="s">
        <v>5981</v>
      </c>
      <c r="G136" s="145" t="s">
        <v>1060</v>
      </c>
      <c r="H136" s="145" t="s">
        <v>5939</v>
      </c>
      <c r="I136" s="145" t="s">
        <v>3330</v>
      </c>
      <c r="J136" s="145" t="s">
        <v>4362</v>
      </c>
      <c r="K136" s="145" t="s">
        <v>4363</v>
      </c>
      <c r="L136" s="145" t="s">
        <v>3332</v>
      </c>
      <c r="M136" s="146">
        <v>4300</v>
      </c>
      <c r="N136" s="146">
        <v>4300</v>
      </c>
      <c r="O136" s="146">
        <v>0</v>
      </c>
      <c r="P136" s="146"/>
      <c r="Q136" s="146">
        <v>0</v>
      </c>
      <c r="R136" s="146">
        <v>0</v>
      </c>
      <c r="S136" s="146">
        <v>0</v>
      </c>
      <c r="T136" s="146">
        <v>688</v>
      </c>
      <c r="U136" s="146">
        <v>0</v>
      </c>
      <c r="V136" s="146">
        <v>100</v>
      </c>
      <c r="W136" s="146">
        <v>0</v>
      </c>
      <c r="X136" s="146">
        <v>0</v>
      </c>
      <c r="Y136" s="146">
        <v>4888</v>
      </c>
      <c r="Z136" s="146">
        <v>4888</v>
      </c>
      <c r="AA136" s="147">
        <v>1</v>
      </c>
      <c r="AB136" s="203">
        <v>4300</v>
      </c>
      <c r="AC136" s="203">
        <v>0</v>
      </c>
      <c r="AD136" s="203"/>
      <c r="AE136" s="203">
        <v>0</v>
      </c>
      <c r="AF136" s="203">
        <v>0</v>
      </c>
      <c r="AG136" s="203">
        <v>0</v>
      </c>
      <c r="AH136" s="203">
        <v>688</v>
      </c>
      <c r="AI136" s="203">
        <v>0</v>
      </c>
      <c r="AJ136" s="203">
        <v>100</v>
      </c>
      <c r="AK136" s="204">
        <v>0</v>
      </c>
      <c r="AL136" s="208">
        <v>100</v>
      </c>
      <c r="AM136" s="201">
        <f>AJ136-AL136</f>
        <v>0</v>
      </c>
      <c r="AN136" s="201" t="s">
        <v>5982</v>
      </c>
    </row>
    <row r="137" spans="2:40" ht="14.25" customHeight="1">
      <c r="B137" s="144" t="s">
        <v>4356</v>
      </c>
      <c r="C137" s="145" t="s">
        <v>5774</v>
      </c>
      <c r="D137" s="145" t="s">
        <v>4420</v>
      </c>
      <c r="E137" s="145" t="s">
        <v>5941</v>
      </c>
      <c r="F137" s="145" t="s">
        <v>5256</v>
      </c>
      <c r="G137" s="145" t="s">
        <v>1237</v>
      </c>
      <c r="H137" s="145" t="s">
        <v>5775</v>
      </c>
      <c r="I137" s="145" t="s">
        <v>4370</v>
      </c>
      <c r="J137" s="145" t="s">
        <v>4362</v>
      </c>
      <c r="K137" s="145" t="s">
        <v>4363</v>
      </c>
      <c r="L137" s="145" t="s">
        <v>3332</v>
      </c>
      <c r="M137" s="146">
        <v>45000</v>
      </c>
      <c r="N137" s="146">
        <v>45000</v>
      </c>
      <c r="O137" s="146">
        <v>0</v>
      </c>
      <c r="P137" s="146"/>
      <c r="Q137" s="146">
        <v>0</v>
      </c>
      <c r="R137" s="146">
        <v>0</v>
      </c>
      <c r="S137" s="146">
        <v>0</v>
      </c>
      <c r="T137" s="146">
        <v>7200</v>
      </c>
      <c r="U137" s="146">
        <v>0</v>
      </c>
      <c r="V137" s="146">
        <v>1800</v>
      </c>
      <c r="W137" s="146">
        <v>0</v>
      </c>
      <c r="X137" s="146">
        <v>0</v>
      </c>
      <c r="Y137" s="146">
        <v>50400</v>
      </c>
      <c r="Z137" s="146">
        <v>50400</v>
      </c>
      <c r="AA137" s="147">
        <v>1</v>
      </c>
      <c r="AB137" s="203">
        <v>45000</v>
      </c>
      <c r="AC137" s="203">
        <v>0</v>
      </c>
      <c r="AD137" s="203"/>
      <c r="AE137" s="203">
        <v>0</v>
      </c>
      <c r="AF137" s="203">
        <v>0</v>
      </c>
      <c r="AG137" s="203">
        <v>0</v>
      </c>
      <c r="AH137" s="203">
        <v>7200</v>
      </c>
      <c r="AI137" s="203">
        <v>0</v>
      </c>
      <c r="AJ137" s="203">
        <v>1800</v>
      </c>
      <c r="AK137" s="204">
        <v>0</v>
      </c>
      <c r="AL137" s="208">
        <f>AB137*4%</f>
        <v>1800</v>
      </c>
      <c r="AM137" s="201">
        <f>AJ137-AL137</f>
        <v>0</v>
      </c>
      <c r="AN137" s="143" t="s">
        <v>5776</v>
      </c>
    </row>
    <row r="138" spans="2:40" ht="14.25" customHeight="1">
      <c r="B138" s="144" t="s">
        <v>4356</v>
      </c>
      <c r="C138" s="145" t="s">
        <v>5777</v>
      </c>
      <c r="D138" s="145" t="s">
        <v>4420</v>
      </c>
      <c r="E138" s="145" t="s">
        <v>4431</v>
      </c>
      <c r="F138" s="145" t="s">
        <v>5983</v>
      </c>
      <c r="G138" s="145" t="s">
        <v>5757</v>
      </c>
      <c r="H138" s="145" t="s">
        <v>5946</v>
      </c>
      <c r="I138" s="145" t="s">
        <v>5782</v>
      </c>
      <c r="J138" s="145" t="s">
        <v>4362</v>
      </c>
      <c r="K138" s="145" t="s">
        <v>4363</v>
      </c>
      <c r="L138" s="145" t="s">
        <v>3332</v>
      </c>
      <c r="M138" s="146">
        <v>67988.25</v>
      </c>
      <c r="N138" s="146">
        <v>0</v>
      </c>
      <c r="O138" s="146">
        <v>0</v>
      </c>
      <c r="P138" s="146">
        <v>67988.25</v>
      </c>
      <c r="Q138" s="146">
        <v>0</v>
      </c>
      <c r="R138" s="146">
        <v>0</v>
      </c>
      <c r="S138" s="146">
        <v>0</v>
      </c>
      <c r="T138" s="146">
        <v>0</v>
      </c>
      <c r="U138" s="146">
        <v>0</v>
      </c>
      <c r="V138" s="146">
        <v>0</v>
      </c>
      <c r="W138" s="146">
        <v>0</v>
      </c>
      <c r="X138" s="146">
        <v>0</v>
      </c>
      <c r="Y138" s="146">
        <v>67988.25</v>
      </c>
      <c r="Z138" s="146">
        <v>67988.25</v>
      </c>
      <c r="AA138" s="147">
        <v>1</v>
      </c>
      <c r="AB138" s="203">
        <v>0</v>
      </c>
      <c r="AC138" s="203">
        <v>0</v>
      </c>
      <c r="AD138" s="203">
        <v>67988.25</v>
      </c>
      <c r="AE138" s="203">
        <v>0</v>
      </c>
      <c r="AF138" s="203">
        <v>0</v>
      </c>
      <c r="AG138" s="203">
        <v>0</v>
      </c>
      <c r="AH138" s="203">
        <v>0</v>
      </c>
      <c r="AI138" s="203">
        <v>0</v>
      </c>
      <c r="AJ138" s="203">
        <v>0</v>
      </c>
      <c r="AK138" s="204">
        <v>0</v>
      </c>
    </row>
    <row r="139" spans="2:40" ht="14.25" customHeight="1">
      <c r="B139" s="144" t="s">
        <v>4356</v>
      </c>
      <c r="C139" s="145" t="s">
        <v>5774</v>
      </c>
      <c r="D139" s="145" t="s">
        <v>4420</v>
      </c>
      <c r="E139" s="145" t="s">
        <v>4469</v>
      </c>
      <c r="F139" s="145" t="s">
        <v>5984</v>
      </c>
      <c r="G139" s="145" t="s">
        <v>5985</v>
      </c>
      <c r="H139" s="145" t="s">
        <v>5986</v>
      </c>
      <c r="I139" s="145" t="s">
        <v>3330</v>
      </c>
      <c r="J139" s="145" t="s">
        <v>4362</v>
      </c>
      <c r="K139" s="145" t="s">
        <v>4363</v>
      </c>
      <c r="L139" s="145" t="s">
        <v>3332</v>
      </c>
      <c r="M139" s="146">
        <v>8100</v>
      </c>
      <c r="N139" s="146">
        <v>8100</v>
      </c>
      <c r="O139" s="146">
        <v>0</v>
      </c>
      <c r="P139" s="146"/>
      <c r="Q139" s="146">
        <v>0</v>
      </c>
      <c r="R139" s="146">
        <v>0</v>
      </c>
      <c r="S139" s="146">
        <v>0</v>
      </c>
      <c r="T139" s="146">
        <v>1296</v>
      </c>
      <c r="U139" s="146">
        <v>0</v>
      </c>
      <c r="V139" s="146">
        <v>324</v>
      </c>
      <c r="W139" s="146">
        <v>0</v>
      </c>
      <c r="X139" s="146">
        <v>0</v>
      </c>
      <c r="Y139" s="146">
        <v>9072</v>
      </c>
      <c r="Z139" s="146">
        <v>9072</v>
      </c>
      <c r="AA139" s="147">
        <v>1</v>
      </c>
      <c r="AB139" s="203">
        <v>8100</v>
      </c>
      <c r="AC139" s="203">
        <v>0</v>
      </c>
      <c r="AD139" s="203"/>
      <c r="AE139" s="203">
        <v>0</v>
      </c>
      <c r="AF139" s="203">
        <v>0</v>
      </c>
      <c r="AG139" s="203">
        <v>0</v>
      </c>
      <c r="AH139" s="203">
        <v>1296</v>
      </c>
      <c r="AI139" s="203">
        <v>0</v>
      </c>
      <c r="AJ139" s="203">
        <v>324</v>
      </c>
      <c r="AK139" s="204">
        <v>0</v>
      </c>
      <c r="AL139" s="208">
        <f>AB139*4%</f>
        <v>324</v>
      </c>
      <c r="AM139" s="201">
        <f>AJ139-AL139</f>
        <v>0</v>
      </c>
      <c r="AN139" s="143" t="s">
        <v>5776</v>
      </c>
    </row>
    <row r="140" spans="2:40" ht="14.25" customHeight="1">
      <c r="B140" s="144" t="s">
        <v>4356</v>
      </c>
      <c r="C140" s="145" t="s">
        <v>5987</v>
      </c>
      <c r="D140" s="145" t="s">
        <v>4420</v>
      </c>
      <c r="E140" s="145" t="s">
        <v>1815</v>
      </c>
      <c r="F140" s="145" t="s">
        <v>4561</v>
      </c>
      <c r="G140" s="145" t="s">
        <v>1272</v>
      </c>
      <c r="H140" s="145" t="s">
        <v>5988</v>
      </c>
      <c r="I140" s="145" t="s">
        <v>4370</v>
      </c>
      <c r="J140" s="145" t="s">
        <v>4362</v>
      </c>
      <c r="K140" s="145" t="s">
        <v>4363</v>
      </c>
      <c r="L140" s="145" t="s">
        <v>3332</v>
      </c>
      <c r="M140" s="146">
        <v>5040</v>
      </c>
      <c r="N140" s="146">
        <v>5040</v>
      </c>
      <c r="O140" s="146">
        <v>0</v>
      </c>
      <c r="P140" s="146"/>
      <c r="Q140" s="146">
        <v>0</v>
      </c>
      <c r="R140" s="146">
        <v>0</v>
      </c>
      <c r="S140" s="146">
        <v>0</v>
      </c>
      <c r="T140" s="146">
        <v>806.4</v>
      </c>
      <c r="U140" s="146">
        <v>0</v>
      </c>
      <c r="V140" s="146">
        <v>0</v>
      </c>
      <c r="W140" s="146">
        <v>0</v>
      </c>
      <c r="X140" s="146">
        <v>0</v>
      </c>
      <c r="Y140" s="146">
        <v>5846.4</v>
      </c>
      <c r="Z140" s="146">
        <v>5846.4</v>
      </c>
      <c r="AA140" s="147">
        <v>1</v>
      </c>
      <c r="AB140" s="203">
        <v>5040</v>
      </c>
      <c r="AC140" s="203">
        <v>0</v>
      </c>
      <c r="AD140" s="203"/>
      <c r="AE140" s="203">
        <v>0</v>
      </c>
      <c r="AF140" s="203">
        <v>0</v>
      </c>
      <c r="AG140" s="203">
        <v>0</v>
      </c>
      <c r="AH140" s="203">
        <v>806.4</v>
      </c>
      <c r="AI140" s="203">
        <v>0</v>
      </c>
      <c r="AJ140" s="203">
        <v>0</v>
      </c>
      <c r="AK140" s="204">
        <v>0</v>
      </c>
    </row>
    <row r="141" spans="2:40" ht="14.25" customHeight="1">
      <c r="B141" s="144" t="s">
        <v>4356</v>
      </c>
      <c r="C141" s="145" t="s">
        <v>5774</v>
      </c>
      <c r="D141" s="145" t="s">
        <v>4420</v>
      </c>
      <c r="E141" s="145" t="s">
        <v>4593</v>
      </c>
      <c r="F141" s="145" t="s">
        <v>3054</v>
      </c>
      <c r="G141" s="145" t="s">
        <v>1249</v>
      </c>
      <c r="H141" s="145" t="s">
        <v>5966</v>
      </c>
      <c r="I141" s="145" t="s">
        <v>5782</v>
      </c>
      <c r="J141" s="145" t="s">
        <v>4362</v>
      </c>
      <c r="K141" s="145" t="s">
        <v>4363</v>
      </c>
      <c r="L141" s="145" t="s">
        <v>3332</v>
      </c>
      <c r="M141" s="146">
        <v>35000</v>
      </c>
      <c r="N141" s="146">
        <v>35000</v>
      </c>
      <c r="O141" s="146">
        <v>0</v>
      </c>
      <c r="P141" s="146"/>
      <c r="Q141" s="146">
        <v>0</v>
      </c>
      <c r="R141" s="146">
        <v>0</v>
      </c>
      <c r="S141" s="146">
        <v>0</v>
      </c>
      <c r="T141" s="146">
        <v>5600</v>
      </c>
      <c r="U141" s="146">
        <v>0</v>
      </c>
      <c r="V141" s="146">
        <v>1400</v>
      </c>
      <c r="W141" s="146">
        <v>0</v>
      </c>
      <c r="X141" s="146">
        <v>0</v>
      </c>
      <c r="Y141" s="146">
        <v>39200</v>
      </c>
      <c r="Z141" s="146">
        <v>39200</v>
      </c>
      <c r="AA141" s="147">
        <v>1</v>
      </c>
      <c r="AB141" s="203">
        <v>35000</v>
      </c>
      <c r="AC141" s="203">
        <v>0</v>
      </c>
      <c r="AD141" s="203"/>
      <c r="AE141" s="203">
        <v>0</v>
      </c>
      <c r="AF141" s="203">
        <v>0</v>
      </c>
      <c r="AG141" s="203">
        <v>0</v>
      </c>
      <c r="AH141" s="203">
        <v>5600</v>
      </c>
      <c r="AI141" s="203">
        <v>0</v>
      </c>
      <c r="AJ141" s="203">
        <v>1400</v>
      </c>
      <c r="AK141" s="204">
        <v>0</v>
      </c>
      <c r="AL141" s="208">
        <f>AB141*4%</f>
        <v>1400</v>
      </c>
      <c r="AM141" s="201">
        <f>AJ141-AL141</f>
        <v>0</v>
      </c>
      <c r="AN141" s="143" t="s">
        <v>5776</v>
      </c>
    </row>
    <row r="142" spans="2:40" ht="14.25" customHeight="1">
      <c r="B142" s="144" t="s">
        <v>4356</v>
      </c>
      <c r="C142" s="145" t="s">
        <v>5774</v>
      </c>
      <c r="D142" s="145" t="s">
        <v>4420</v>
      </c>
      <c r="E142" s="145" t="s">
        <v>4358</v>
      </c>
      <c r="F142" s="145" t="s">
        <v>5798</v>
      </c>
      <c r="G142" s="145" t="s">
        <v>5799</v>
      </c>
      <c r="H142" s="145" t="s">
        <v>5800</v>
      </c>
      <c r="I142" s="145" t="s">
        <v>3330</v>
      </c>
      <c r="J142" s="145" t="s">
        <v>4362</v>
      </c>
      <c r="K142" s="145" t="s">
        <v>4363</v>
      </c>
      <c r="L142" s="145" t="s">
        <v>3332</v>
      </c>
      <c r="M142" s="146">
        <v>5979.14</v>
      </c>
      <c r="N142" s="146">
        <v>5979.14</v>
      </c>
      <c r="O142" s="146">
        <v>0</v>
      </c>
      <c r="P142" s="146"/>
      <c r="Q142" s="146">
        <v>0</v>
      </c>
      <c r="R142" s="146">
        <v>0</v>
      </c>
      <c r="S142" s="146">
        <v>0</v>
      </c>
      <c r="T142" s="146">
        <v>956.65</v>
      </c>
      <c r="U142" s="146">
        <v>0</v>
      </c>
      <c r="V142" s="146">
        <v>0</v>
      </c>
      <c r="W142" s="146">
        <v>0</v>
      </c>
      <c r="X142" s="146">
        <v>0</v>
      </c>
      <c r="Y142" s="146">
        <v>6935.79</v>
      </c>
      <c r="Z142" s="146">
        <v>1759.45</v>
      </c>
      <c r="AA142" s="147">
        <v>0.25367694235263799</v>
      </c>
      <c r="AB142" s="203">
        <v>1516.7699530983521</v>
      </c>
      <c r="AC142" s="203">
        <v>0</v>
      </c>
      <c r="AD142" s="203"/>
      <c r="AE142" s="203">
        <v>0</v>
      </c>
      <c r="AF142" s="203">
        <v>0</v>
      </c>
      <c r="AG142" s="203">
        <v>0</v>
      </c>
      <c r="AH142" s="203">
        <v>242.680046901651</v>
      </c>
      <c r="AI142" s="203">
        <v>0</v>
      </c>
      <c r="AJ142" s="203">
        <v>0</v>
      </c>
      <c r="AK142" s="204">
        <v>0</v>
      </c>
    </row>
    <row r="143" spans="2:40" ht="14.25" customHeight="1">
      <c r="B143" s="144" t="s">
        <v>4356</v>
      </c>
      <c r="C143" s="145" t="s">
        <v>5774</v>
      </c>
      <c r="D143" s="145" t="s">
        <v>4420</v>
      </c>
      <c r="E143" s="145" t="s">
        <v>4593</v>
      </c>
      <c r="F143" s="145" t="s">
        <v>5989</v>
      </c>
      <c r="G143" s="145" t="s">
        <v>5823</v>
      </c>
      <c r="H143" s="145" t="s">
        <v>5824</v>
      </c>
      <c r="I143" s="145" t="s">
        <v>5782</v>
      </c>
      <c r="J143" s="145" t="s">
        <v>4362</v>
      </c>
      <c r="K143" s="145" t="s">
        <v>4363</v>
      </c>
      <c r="L143" s="145" t="s">
        <v>3332</v>
      </c>
      <c r="M143" s="146">
        <v>50000</v>
      </c>
      <c r="N143" s="146">
        <v>50000</v>
      </c>
      <c r="O143" s="146">
        <v>0</v>
      </c>
      <c r="P143" s="146"/>
      <c r="Q143" s="146">
        <v>0</v>
      </c>
      <c r="R143" s="146">
        <v>0</v>
      </c>
      <c r="S143" s="146">
        <v>0</v>
      </c>
      <c r="T143" s="146">
        <v>8000</v>
      </c>
      <c r="U143" s="146">
        <v>0</v>
      </c>
      <c r="V143" s="146">
        <v>2000</v>
      </c>
      <c r="W143" s="146">
        <v>0</v>
      </c>
      <c r="X143" s="146">
        <v>0</v>
      </c>
      <c r="Y143" s="146">
        <v>56000</v>
      </c>
      <c r="Z143" s="146">
        <v>56000</v>
      </c>
      <c r="AA143" s="147">
        <v>1</v>
      </c>
      <c r="AB143" s="203">
        <v>50000</v>
      </c>
      <c r="AC143" s="203">
        <v>0</v>
      </c>
      <c r="AD143" s="203"/>
      <c r="AE143" s="203">
        <v>0</v>
      </c>
      <c r="AF143" s="203">
        <v>0</v>
      </c>
      <c r="AG143" s="203">
        <v>0</v>
      </c>
      <c r="AH143" s="203">
        <v>8000</v>
      </c>
      <c r="AI143" s="203">
        <v>0</v>
      </c>
      <c r="AJ143" s="203">
        <v>2000</v>
      </c>
      <c r="AK143" s="204">
        <v>0</v>
      </c>
      <c r="AL143" s="208">
        <f>AB143*4%</f>
        <v>2000</v>
      </c>
      <c r="AM143" s="201">
        <f>AJ143-AL143</f>
        <v>0</v>
      </c>
      <c r="AN143" s="143" t="s">
        <v>5776</v>
      </c>
    </row>
    <row r="144" spans="2:40" ht="14.25" customHeight="1">
      <c r="B144" s="144" t="s">
        <v>4356</v>
      </c>
      <c r="C144" s="145" t="s">
        <v>5774</v>
      </c>
      <c r="D144" s="145" t="s">
        <v>4420</v>
      </c>
      <c r="E144" s="145" t="s">
        <v>4469</v>
      </c>
      <c r="F144" s="145" t="s">
        <v>5990</v>
      </c>
      <c r="G144" s="145" t="s">
        <v>5823</v>
      </c>
      <c r="H144" s="145" t="s">
        <v>5824</v>
      </c>
      <c r="I144" s="145" t="s">
        <v>5782</v>
      </c>
      <c r="J144" s="145" t="s">
        <v>4362</v>
      </c>
      <c r="K144" s="145" t="s">
        <v>4363</v>
      </c>
      <c r="L144" s="145" t="s">
        <v>3332</v>
      </c>
      <c r="M144" s="146">
        <v>8000</v>
      </c>
      <c r="N144" s="146">
        <v>8000</v>
      </c>
      <c r="O144" s="146">
        <v>0</v>
      </c>
      <c r="P144" s="146"/>
      <c r="Q144" s="146">
        <v>0</v>
      </c>
      <c r="R144" s="146">
        <v>0</v>
      </c>
      <c r="S144" s="146">
        <v>0</v>
      </c>
      <c r="T144" s="146">
        <v>1280</v>
      </c>
      <c r="U144" s="146">
        <v>0</v>
      </c>
      <c r="V144" s="146">
        <v>320</v>
      </c>
      <c r="W144" s="146">
        <v>0</v>
      </c>
      <c r="X144" s="146">
        <v>0</v>
      </c>
      <c r="Y144" s="146">
        <v>8960</v>
      </c>
      <c r="Z144" s="146">
        <v>8960</v>
      </c>
      <c r="AA144" s="147">
        <v>1</v>
      </c>
      <c r="AB144" s="203">
        <v>8000</v>
      </c>
      <c r="AC144" s="203">
        <v>0</v>
      </c>
      <c r="AD144" s="203"/>
      <c r="AE144" s="203">
        <v>0</v>
      </c>
      <c r="AF144" s="203">
        <v>0</v>
      </c>
      <c r="AG144" s="203">
        <v>0</v>
      </c>
      <c r="AH144" s="203">
        <v>1280</v>
      </c>
      <c r="AI144" s="203">
        <v>0</v>
      </c>
      <c r="AJ144" s="203">
        <v>320</v>
      </c>
      <c r="AK144" s="204">
        <v>0</v>
      </c>
      <c r="AL144" s="208">
        <f>AB144*4%</f>
        <v>320</v>
      </c>
      <c r="AM144" s="201">
        <f>AJ144-AL144</f>
        <v>0</v>
      </c>
      <c r="AN144" s="143" t="s">
        <v>5776</v>
      </c>
    </row>
    <row r="145" spans="2:40" ht="14.25" customHeight="1">
      <c r="B145" s="144" t="s">
        <v>4356</v>
      </c>
      <c r="C145" s="145" t="s">
        <v>5774</v>
      </c>
      <c r="D145" s="145" t="s">
        <v>4420</v>
      </c>
      <c r="E145" s="145" t="s">
        <v>5806</v>
      </c>
      <c r="F145" s="145" t="s">
        <v>5991</v>
      </c>
      <c r="G145" s="145" t="s">
        <v>736</v>
      </c>
      <c r="H145" s="145" t="s">
        <v>5969</v>
      </c>
      <c r="I145" s="145" t="s">
        <v>5970</v>
      </c>
      <c r="J145" s="145" t="s">
        <v>4362</v>
      </c>
      <c r="K145" s="145" t="s">
        <v>4363</v>
      </c>
      <c r="L145" s="145" t="s">
        <v>3332</v>
      </c>
      <c r="M145" s="146">
        <v>27000</v>
      </c>
      <c r="N145" s="146">
        <v>27000</v>
      </c>
      <c r="O145" s="146">
        <v>0</v>
      </c>
      <c r="P145" s="146"/>
      <c r="Q145" s="146">
        <v>0</v>
      </c>
      <c r="R145" s="146">
        <v>0</v>
      </c>
      <c r="S145" s="146">
        <v>0</v>
      </c>
      <c r="T145" s="146">
        <v>4320</v>
      </c>
      <c r="U145" s="146">
        <v>0</v>
      </c>
      <c r="V145" s="146">
        <v>1080</v>
      </c>
      <c r="W145" s="146">
        <v>0</v>
      </c>
      <c r="X145" s="146">
        <v>0</v>
      </c>
      <c r="Y145" s="146">
        <v>30240</v>
      </c>
      <c r="Z145" s="146">
        <v>30240</v>
      </c>
      <c r="AA145" s="147">
        <v>1</v>
      </c>
      <c r="AB145" s="203">
        <v>27000</v>
      </c>
      <c r="AC145" s="203">
        <v>0</v>
      </c>
      <c r="AD145" s="203"/>
      <c r="AE145" s="203">
        <v>0</v>
      </c>
      <c r="AF145" s="203">
        <v>0</v>
      </c>
      <c r="AG145" s="203">
        <v>0</v>
      </c>
      <c r="AH145" s="203">
        <v>4320</v>
      </c>
      <c r="AI145" s="203">
        <v>0</v>
      </c>
      <c r="AJ145" s="203">
        <v>1080</v>
      </c>
      <c r="AK145" s="204">
        <v>0</v>
      </c>
      <c r="AL145" s="208">
        <f>AB145*4%</f>
        <v>1080</v>
      </c>
      <c r="AM145" s="201">
        <f>AJ145-AL145</f>
        <v>0</v>
      </c>
      <c r="AN145" s="143" t="s">
        <v>5776</v>
      </c>
    </row>
    <row r="146" spans="2:40" ht="14.25" customHeight="1">
      <c r="B146" s="144" t="s">
        <v>4356</v>
      </c>
      <c r="C146" s="145" t="s">
        <v>5774</v>
      </c>
      <c r="D146" s="145" t="s">
        <v>4420</v>
      </c>
      <c r="E146" s="145" t="s">
        <v>4589</v>
      </c>
      <c r="F146" s="145" t="s">
        <v>5992</v>
      </c>
      <c r="G146" s="145" t="s">
        <v>1060</v>
      </c>
      <c r="H146" s="145" t="s">
        <v>5939</v>
      </c>
      <c r="I146" s="145" t="s">
        <v>3330</v>
      </c>
      <c r="J146" s="145" t="s">
        <v>4362</v>
      </c>
      <c r="K146" s="145" t="s">
        <v>4363</v>
      </c>
      <c r="L146" s="145" t="s">
        <v>3332</v>
      </c>
      <c r="M146" s="146">
        <v>28800</v>
      </c>
      <c r="N146" s="146">
        <v>28800</v>
      </c>
      <c r="O146" s="146">
        <v>0</v>
      </c>
      <c r="P146" s="146"/>
      <c r="Q146" s="146">
        <v>0</v>
      </c>
      <c r="R146" s="146">
        <v>0</v>
      </c>
      <c r="S146" s="146">
        <v>0</v>
      </c>
      <c r="T146" s="146">
        <v>4608</v>
      </c>
      <c r="U146" s="146">
        <v>0</v>
      </c>
      <c r="V146" s="146">
        <v>1152</v>
      </c>
      <c r="W146" s="146">
        <v>0</v>
      </c>
      <c r="X146" s="146">
        <v>0</v>
      </c>
      <c r="Y146" s="146">
        <v>32256</v>
      </c>
      <c r="Z146" s="146">
        <v>32256</v>
      </c>
      <c r="AA146" s="147">
        <v>1</v>
      </c>
      <c r="AB146" s="203">
        <v>28800</v>
      </c>
      <c r="AC146" s="203">
        <v>0</v>
      </c>
      <c r="AD146" s="203"/>
      <c r="AE146" s="203">
        <v>0</v>
      </c>
      <c r="AF146" s="203">
        <v>0</v>
      </c>
      <c r="AG146" s="203">
        <v>0</v>
      </c>
      <c r="AH146" s="203">
        <v>4608</v>
      </c>
      <c r="AI146" s="203">
        <v>0</v>
      </c>
      <c r="AJ146" s="203">
        <v>1152</v>
      </c>
      <c r="AK146" s="204">
        <v>0</v>
      </c>
      <c r="AL146" s="208">
        <f>AB146*4%</f>
        <v>1152</v>
      </c>
      <c r="AM146" s="201">
        <f>AJ146-AL146</f>
        <v>0</v>
      </c>
      <c r="AN146" s="143" t="s">
        <v>5776</v>
      </c>
    </row>
    <row r="147" spans="2:40" ht="14.25" customHeight="1">
      <c r="B147" s="144" t="s">
        <v>4356</v>
      </c>
      <c r="C147" s="145" t="s">
        <v>5777</v>
      </c>
      <c r="D147" s="145" t="s">
        <v>4420</v>
      </c>
      <c r="E147" s="145" t="s">
        <v>4438</v>
      </c>
      <c r="F147" s="145" t="s">
        <v>5993</v>
      </c>
      <c r="G147" s="145" t="s">
        <v>1153</v>
      </c>
      <c r="H147" s="145" t="s">
        <v>5792</v>
      </c>
      <c r="I147" s="145" t="s">
        <v>4370</v>
      </c>
      <c r="J147" s="145" t="s">
        <v>4362</v>
      </c>
      <c r="K147" s="145" t="s">
        <v>4363</v>
      </c>
      <c r="L147" s="145" t="s">
        <v>3332</v>
      </c>
      <c r="M147" s="146">
        <v>18500</v>
      </c>
      <c r="N147" s="146">
        <v>0</v>
      </c>
      <c r="O147" s="146">
        <v>0</v>
      </c>
      <c r="P147" s="146">
        <v>18500</v>
      </c>
      <c r="Q147" s="146">
        <v>0</v>
      </c>
      <c r="R147" s="146">
        <v>0</v>
      </c>
      <c r="S147" s="146">
        <v>0</v>
      </c>
      <c r="T147" s="146">
        <v>0</v>
      </c>
      <c r="U147" s="146">
        <v>0</v>
      </c>
      <c r="V147" s="146">
        <v>0</v>
      </c>
      <c r="W147" s="146">
        <v>0</v>
      </c>
      <c r="X147" s="146">
        <v>0</v>
      </c>
      <c r="Y147" s="146">
        <v>18500</v>
      </c>
      <c r="Z147" s="146">
        <v>18500</v>
      </c>
      <c r="AA147" s="147">
        <v>1</v>
      </c>
      <c r="AB147" s="203">
        <v>0</v>
      </c>
      <c r="AC147" s="203">
        <v>0</v>
      </c>
      <c r="AD147" s="203">
        <v>18500</v>
      </c>
      <c r="AE147" s="203">
        <v>0</v>
      </c>
      <c r="AF147" s="203">
        <v>0</v>
      </c>
      <c r="AG147" s="203">
        <v>0</v>
      </c>
      <c r="AH147" s="203">
        <v>0</v>
      </c>
      <c r="AI147" s="203">
        <v>0</v>
      </c>
      <c r="AJ147" s="203">
        <v>0</v>
      </c>
      <c r="AK147" s="204">
        <v>0</v>
      </c>
    </row>
    <row r="148" spans="2:40" ht="14.25" customHeight="1">
      <c r="B148" s="144" t="s">
        <v>4356</v>
      </c>
      <c r="C148" s="145" t="s">
        <v>5774</v>
      </c>
      <c r="D148" s="145" t="s">
        <v>4420</v>
      </c>
      <c r="E148" s="145" t="s">
        <v>5784</v>
      </c>
      <c r="F148" s="145" t="s">
        <v>5442</v>
      </c>
      <c r="G148" s="145" t="s">
        <v>1237</v>
      </c>
      <c r="H148" s="145" t="s">
        <v>5775</v>
      </c>
      <c r="I148" s="145" t="s">
        <v>4370</v>
      </c>
      <c r="J148" s="145" t="s">
        <v>4362</v>
      </c>
      <c r="K148" s="145" t="s">
        <v>4363</v>
      </c>
      <c r="L148" s="145" t="s">
        <v>3332</v>
      </c>
      <c r="M148" s="146">
        <v>23800</v>
      </c>
      <c r="N148" s="146">
        <v>23800</v>
      </c>
      <c r="O148" s="146">
        <v>0</v>
      </c>
      <c r="P148" s="146"/>
      <c r="Q148" s="146">
        <v>0</v>
      </c>
      <c r="R148" s="146">
        <v>0</v>
      </c>
      <c r="S148" s="146">
        <v>0</v>
      </c>
      <c r="T148" s="146">
        <v>3808</v>
      </c>
      <c r="U148" s="146">
        <v>0</v>
      </c>
      <c r="V148" s="146">
        <v>952</v>
      </c>
      <c r="W148" s="146">
        <v>0</v>
      </c>
      <c r="X148" s="146">
        <v>0</v>
      </c>
      <c r="Y148" s="146">
        <v>26656</v>
      </c>
      <c r="Z148" s="146">
        <v>26656</v>
      </c>
      <c r="AA148" s="147">
        <v>1</v>
      </c>
      <c r="AB148" s="203">
        <v>23800</v>
      </c>
      <c r="AC148" s="203">
        <v>0</v>
      </c>
      <c r="AD148" s="203"/>
      <c r="AE148" s="203">
        <v>0</v>
      </c>
      <c r="AF148" s="203">
        <v>0</v>
      </c>
      <c r="AG148" s="203">
        <v>0</v>
      </c>
      <c r="AH148" s="203">
        <v>3808</v>
      </c>
      <c r="AI148" s="203">
        <v>0</v>
      </c>
      <c r="AJ148" s="203">
        <v>952</v>
      </c>
      <c r="AK148" s="204">
        <v>0</v>
      </c>
      <c r="AL148" s="208">
        <f>AB148*4%</f>
        <v>952</v>
      </c>
      <c r="AM148" s="201">
        <f>AJ148-AL148</f>
        <v>0</v>
      </c>
      <c r="AN148" s="143" t="s">
        <v>5776</v>
      </c>
    </row>
    <row r="149" spans="2:40" ht="14.25" customHeight="1">
      <c r="B149" s="144" t="s">
        <v>4356</v>
      </c>
      <c r="C149" s="145" t="s">
        <v>5817</v>
      </c>
      <c r="D149" s="145" t="s">
        <v>4420</v>
      </c>
      <c r="E149" s="145" t="s">
        <v>4415</v>
      </c>
      <c r="F149" s="145" t="s">
        <v>5994</v>
      </c>
      <c r="G149" s="145" t="s">
        <v>5985</v>
      </c>
      <c r="H149" s="145" t="s">
        <v>5986</v>
      </c>
      <c r="I149" s="145" t="s">
        <v>3330</v>
      </c>
      <c r="J149" s="145" t="s">
        <v>4362</v>
      </c>
      <c r="K149" s="145" t="s">
        <v>4363</v>
      </c>
      <c r="L149" s="145" t="s">
        <v>3332</v>
      </c>
      <c r="M149" s="146">
        <v>8100</v>
      </c>
      <c r="N149" s="146">
        <v>8100</v>
      </c>
      <c r="O149" s="146">
        <v>0</v>
      </c>
      <c r="P149" s="146"/>
      <c r="Q149" s="146">
        <v>0</v>
      </c>
      <c r="R149" s="146">
        <v>0</v>
      </c>
      <c r="S149" s="146">
        <v>0</v>
      </c>
      <c r="T149" s="146">
        <v>1296</v>
      </c>
      <c r="U149" s="146">
        <v>0</v>
      </c>
      <c r="V149" s="146">
        <v>324</v>
      </c>
      <c r="W149" s="146">
        <v>0</v>
      </c>
      <c r="X149" s="146">
        <v>0</v>
      </c>
      <c r="Y149" s="146">
        <v>9072</v>
      </c>
      <c r="Z149" s="146">
        <v>9072</v>
      </c>
      <c r="AA149" s="147">
        <v>1</v>
      </c>
      <c r="AB149" s="203">
        <v>8100</v>
      </c>
      <c r="AC149" s="203">
        <v>0</v>
      </c>
      <c r="AD149" s="203"/>
      <c r="AE149" s="203">
        <v>0</v>
      </c>
      <c r="AF149" s="203">
        <v>0</v>
      </c>
      <c r="AG149" s="203">
        <v>0</v>
      </c>
      <c r="AH149" s="203">
        <v>1296</v>
      </c>
      <c r="AI149" s="203">
        <v>0</v>
      </c>
      <c r="AJ149" s="203">
        <v>324</v>
      </c>
      <c r="AK149" s="204">
        <v>0</v>
      </c>
      <c r="AL149" s="208">
        <f>AB149*4%</f>
        <v>324</v>
      </c>
      <c r="AM149" s="201">
        <f>AJ149-AL149</f>
        <v>0</v>
      </c>
      <c r="AN149" s="143" t="s">
        <v>5776</v>
      </c>
    </row>
    <row r="150" spans="2:40" ht="14.25" customHeight="1">
      <c r="B150" s="144" t="s">
        <v>4356</v>
      </c>
      <c r="C150" s="145" t="s">
        <v>5774</v>
      </c>
      <c r="D150" s="145" t="s">
        <v>4420</v>
      </c>
      <c r="E150" s="145" t="s">
        <v>5778</v>
      </c>
      <c r="F150" s="145" t="s">
        <v>5995</v>
      </c>
      <c r="G150" s="145" t="s">
        <v>5823</v>
      </c>
      <c r="H150" s="145" t="s">
        <v>5824</v>
      </c>
      <c r="I150" s="145" t="s">
        <v>5782</v>
      </c>
      <c r="J150" s="145" t="s">
        <v>4362</v>
      </c>
      <c r="K150" s="145" t="s">
        <v>4363</v>
      </c>
      <c r="L150" s="145" t="s">
        <v>3332</v>
      </c>
      <c r="M150" s="146">
        <v>14000</v>
      </c>
      <c r="N150" s="146">
        <v>14000</v>
      </c>
      <c r="O150" s="146">
        <v>0</v>
      </c>
      <c r="P150" s="146"/>
      <c r="Q150" s="146">
        <v>0</v>
      </c>
      <c r="R150" s="146">
        <v>0</v>
      </c>
      <c r="S150" s="146">
        <v>0</v>
      </c>
      <c r="T150" s="146">
        <v>2240</v>
      </c>
      <c r="U150" s="146">
        <v>0</v>
      </c>
      <c r="V150" s="146">
        <v>560</v>
      </c>
      <c r="W150" s="146">
        <v>0</v>
      </c>
      <c r="X150" s="146">
        <v>0</v>
      </c>
      <c r="Y150" s="146">
        <v>15680</v>
      </c>
      <c r="Z150" s="146">
        <v>15680</v>
      </c>
      <c r="AA150" s="147">
        <v>1</v>
      </c>
      <c r="AB150" s="203">
        <v>14000</v>
      </c>
      <c r="AC150" s="203">
        <v>0</v>
      </c>
      <c r="AD150" s="203"/>
      <c r="AE150" s="203">
        <v>0</v>
      </c>
      <c r="AF150" s="203">
        <v>0</v>
      </c>
      <c r="AG150" s="203">
        <v>0</v>
      </c>
      <c r="AH150" s="203">
        <v>2240</v>
      </c>
      <c r="AI150" s="203">
        <v>0</v>
      </c>
      <c r="AJ150" s="203">
        <v>560</v>
      </c>
      <c r="AK150" s="204">
        <v>0</v>
      </c>
      <c r="AL150" s="208">
        <f>AB150*4%</f>
        <v>560</v>
      </c>
      <c r="AM150" s="201">
        <f>AJ150-AL150</f>
        <v>0</v>
      </c>
      <c r="AN150" s="143" t="s">
        <v>5776</v>
      </c>
    </row>
    <row r="151" spans="2:40" ht="14.25" customHeight="1">
      <c r="B151" s="144" t="s">
        <v>4356</v>
      </c>
      <c r="C151" s="145" t="s">
        <v>5774</v>
      </c>
      <c r="D151" s="145" t="s">
        <v>4420</v>
      </c>
      <c r="E151" s="145" t="s">
        <v>4463</v>
      </c>
      <c r="F151" s="145" t="s">
        <v>5141</v>
      </c>
      <c r="G151" s="145" t="s">
        <v>494</v>
      </c>
      <c r="H151" s="145" t="s">
        <v>5883</v>
      </c>
      <c r="I151" s="145" t="s">
        <v>4370</v>
      </c>
      <c r="J151" s="145" t="s">
        <v>4362</v>
      </c>
      <c r="K151" s="145" t="s">
        <v>4363</v>
      </c>
      <c r="L151" s="145" t="s">
        <v>3332</v>
      </c>
      <c r="M151" s="146">
        <v>8500</v>
      </c>
      <c r="N151" s="146">
        <v>8500</v>
      </c>
      <c r="O151" s="146">
        <v>0</v>
      </c>
      <c r="P151" s="146"/>
      <c r="Q151" s="146">
        <v>0</v>
      </c>
      <c r="R151" s="146">
        <v>0</v>
      </c>
      <c r="S151" s="146">
        <v>0</v>
      </c>
      <c r="T151" s="146">
        <v>1360</v>
      </c>
      <c r="U151" s="146">
        <v>0</v>
      </c>
      <c r="V151" s="146">
        <v>340</v>
      </c>
      <c r="W151" s="146">
        <v>0</v>
      </c>
      <c r="X151" s="146">
        <v>0</v>
      </c>
      <c r="Y151" s="146">
        <v>9520</v>
      </c>
      <c r="Z151" s="146">
        <v>9520</v>
      </c>
      <c r="AA151" s="147">
        <v>1</v>
      </c>
      <c r="AB151" s="203">
        <v>8500</v>
      </c>
      <c r="AC151" s="203">
        <v>0</v>
      </c>
      <c r="AD151" s="203"/>
      <c r="AE151" s="203">
        <v>0</v>
      </c>
      <c r="AF151" s="203">
        <v>0</v>
      </c>
      <c r="AG151" s="203">
        <v>0</v>
      </c>
      <c r="AH151" s="203">
        <v>1360</v>
      </c>
      <c r="AI151" s="203">
        <v>0</v>
      </c>
      <c r="AJ151" s="203">
        <v>340</v>
      </c>
      <c r="AK151" s="204">
        <v>0</v>
      </c>
      <c r="AL151" s="208">
        <f>AB151*4%</f>
        <v>340</v>
      </c>
      <c r="AM151" s="201">
        <f>AJ151-AL151</f>
        <v>0</v>
      </c>
      <c r="AN151" s="143" t="s">
        <v>5776</v>
      </c>
    </row>
    <row r="152" spans="2:40" ht="14.25" customHeight="1">
      <c r="B152" s="144" t="s">
        <v>4356</v>
      </c>
      <c r="C152" s="145" t="s">
        <v>5774</v>
      </c>
      <c r="D152" s="145" t="s">
        <v>4420</v>
      </c>
      <c r="E152" s="145" t="s">
        <v>4409</v>
      </c>
      <c r="F152" s="145" t="s">
        <v>5996</v>
      </c>
      <c r="G152" s="145" t="s">
        <v>1060</v>
      </c>
      <c r="H152" s="145" t="s">
        <v>5939</v>
      </c>
      <c r="I152" s="145" t="s">
        <v>3330</v>
      </c>
      <c r="J152" s="145" t="s">
        <v>4362</v>
      </c>
      <c r="K152" s="145" t="s">
        <v>4363</v>
      </c>
      <c r="L152" s="145" t="s">
        <v>3332</v>
      </c>
      <c r="M152" s="146">
        <v>18000</v>
      </c>
      <c r="N152" s="146">
        <v>18000</v>
      </c>
      <c r="O152" s="146">
        <v>0</v>
      </c>
      <c r="P152" s="146"/>
      <c r="Q152" s="146">
        <v>0</v>
      </c>
      <c r="R152" s="146">
        <v>0</v>
      </c>
      <c r="S152" s="146">
        <v>0</v>
      </c>
      <c r="T152" s="146">
        <v>2880</v>
      </c>
      <c r="U152" s="146">
        <v>0</v>
      </c>
      <c r="V152" s="146">
        <v>720</v>
      </c>
      <c r="W152" s="146">
        <v>0</v>
      </c>
      <c r="X152" s="146">
        <v>0</v>
      </c>
      <c r="Y152" s="146">
        <v>20160</v>
      </c>
      <c r="Z152" s="146">
        <v>20160</v>
      </c>
      <c r="AA152" s="147">
        <v>1</v>
      </c>
      <c r="AB152" s="203">
        <v>18000</v>
      </c>
      <c r="AC152" s="203">
        <v>0</v>
      </c>
      <c r="AD152" s="203"/>
      <c r="AE152" s="203">
        <v>0</v>
      </c>
      <c r="AF152" s="203">
        <v>0</v>
      </c>
      <c r="AG152" s="203">
        <v>0</v>
      </c>
      <c r="AH152" s="203">
        <v>2880</v>
      </c>
      <c r="AI152" s="203">
        <v>0</v>
      </c>
      <c r="AJ152" s="203">
        <v>720</v>
      </c>
      <c r="AK152" s="204">
        <v>0</v>
      </c>
      <c r="AL152" s="208">
        <f>AB152*4%</f>
        <v>720</v>
      </c>
      <c r="AM152" s="201">
        <f>AJ152-AL152</f>
        <v>0</v>
      </c>
      <c r="AN152" s="143" t="s">
        <v>5776</v>
      </c>
    </row>
    <row r="153" spans="2:40" ht="14.25" customHeight="1">
      <c r="B153" s="144" t="s">
        <v>4356</v>
      </c>
      <c r="C153" s="145" t="s">
        <v>5777</v>
      </c>
      <c r="D153" s="145" t="s">
        <v>4420</v>
      </c>
      <c r="E153" s="145" t="s">
        <v>4425</v>
      </c>
      <c r="F153" s="145" t="s">
        <v>5997</v>
      </c>
      <c r="G153" s="145" t="s">
        <v>5757</v>
      </c>
      <c r="H153" s="145" t="s">
        <v>5946</v>
      </c>
      <c r="I153" s="145" t="s">
        <v>5782</v>
      </c>
      <c r="J153" s="145" t="s">
        <v>4362</v>
      </c>
      <c r="K153" s="145" t="s">
        <v>4363</v>
      </c>
      <c r="L153" s="145" t="s">
        <v>3332</v>
      </c>
      <c r="M153" s="146">
        <v>66957.990000000005</v>
      </c>
      <c r="N153" s="146">
        <v>0</v>
      </c>
      <c r="O153" s="146">
        <v>0</v>
      </c>
      <c r="P153" s="146">
        <v>66957.990000000005</v>
      </c>
      <c r="Q153" s="146">
        <v>0</v>
      </c>
      <c r="R153" s="146">
        <v>0</v>
      </c>
      <c r="S153" s="146">
        <v>0</v>
      </c>
      <c r="T153" s="146">
        <v>0</v>
      </c>
      <c r="U153" s="146">
        <v>0</v>
      </c>
      <c r="V153" s="146">
        <v>0</v>
      </c>
      <c r="W153" s="146">
        <v>0</v>
      </c>
      <c r="X153" s="146">
        <v>0</v>
      </c>
      <c r="Y153" s="146">
        <v>66957.990000000005</v>
      </c>
      <c r="Z153" s="146">
        <v>66957.990000000005</v>
      </c>
      <c r="AA153" s="147">
        <v>1</v>
      </c>
      <c r="AB153" s="203">
        <v>0</v>
      </c>
      <c r="AC153" s="203">
        <v>0</v>
      </c>
      <c r="AD153" s="203">
        <v>66957.990000000005</v>
      </c>
      <c r="AE153" s="203">
        <v>0</v>
      </c>
      <c r="AF153" s="203">
        <v>0</v>
      </c>
      <c r="AG153" s="203">
        <v>0</v>
      </c>
      <c r="AH153" s="203">
        <v>0</v>
      </c>
      <c r="AI153" s="203">
        <v>0</v>
      </c>
      <c r="AJ153" s="203">
        <v>0</v>
      </c>
      <c r="AK153" s="204">
        <v>0</v>
      </c>
    </row>
    <row r="154" spans="2:40" ht="14.25" customHeight="1">
      <c r="B154" s="144" t="s">
        <v>4356</v>
      </c>
      <c r="C154" s="145" t="s">
        <v>5774</v>
      </c>
      <c r="D154" s="145" t="s">
        <v>4420</v>
      </c>
      <c r="E154" s="145" t="s">
        <v>4438</v>
      </c>
      <c r="F154" s="145" t="s">
        <v>5998</v>
      </c>
      <c r="G154" s="145" t="s">
        <v>1187</v>
      </c>
      <c r="H154" s="145" t="s">
        <v>5965</v>
      </c>
      <c r="I154" s="145" t="s">
        <v>3330</v>
      </c>
      <c r="J154" s="145" t="s">
        <v>4362</v>
      </c>
      <c r="K154" s="145" t="s">
        <v>4363</v>
      </c>
      <c r="L154" s="145" t="s">
        <v>3332</v>
      </c>
      <c r="M154" s="146">
        <v>26000</v>
      </c>
      <c r="N154" s="146">
        <v>26000</v>
      </c>
      <c r="O154" s="146">
        <v>0</v>
      </c>
      <c r="P154" s="146"/>
      <c r="Q154" s="146">
        <v>0</v>
      </c>
      <c r="R154" s="146">
        <v>0</v>
      </c>
      <c r="S154" s="146">
        <v>0</v>
      </c>
      <c r="T154" s="146">
        <v>4160</v>
      </c>
      <c r="U154" s="146">
        <v>0</v>
      </c>
      <c r="V154" s="146">
        <v>1040</v>
      </c>
      <c r="W154" s="146">
        <v>0</v>
      </c>
      <c r="X154" s="146">
        <v>0</v>
      </c>
      <c r="Y154" s="146">
        <v>29120</v>
      </c>
      <c r="Z154" s="146">
        <v>29120</v>
      </c>
      <c r="AA154" s="147">
        <v>1</v>
      </c>
      <c r="AB154" s="203">
        <v>26000</v>
      </c>
      <c r="AC154" s="203">
        <v>0</v>
      </c>
      <c r="AD154" s="203"/>
      <c r="AE154" s="203">
        <v>0</v>
      </c>
      <c r="AF154" s="203">
        <v>0</v>
      </c>
      <c r="AG154" s="203">
        <v>0</v>
      </c>
      <c r="AH154" s="203">
        <v>4160</v>
      </c>
      <c r="AI154" s="203">
        <v>0</v>
      </c>
      <c r="AJ154" s="203">
        <v>1040</v>
      </c>
      <c r="AK154" s="204">
        <v>0</v>
      </c>
      <c r="AL154" s="208">
        <f>AB154*4%</f>
        <v>1040</v>
      </c>
      <c r="AM154" s="201">
        <f>AJ154-AL154</f>
        <v>0</v>
      </c>
      <c r="AN154" s="143" t="s">
        <v>5776</v>
      </c>
    </row>
    <row r="155" spans="2:40" ht="14.25" customHeight="1">
      <c r="B155" s="144" t="s">
        <v>4356</v>
      </c>
      <c r="C155" s="145" t="s">
        <v>5774</v>
      </c>
      <c r="D155" s="145" t="s">
        <v>4420</v>
      </c>
      <c r="E155" s="145" t="s">
        <v>4434</v>
      </c>
      <c r="F155" s="145" t="s">
        <v>5999</v>
      </c>
      <c r="G155" s="145" t="s">
        <v>6000</v>
      </c>
      <c r="H155" s="145" t="s">
        <v>6001</v>
      </c>
      <c r="I155" s="145" t="s">
        <v>5782</v>
      </c>
      <c r="J155" s="145" t="s">
        <v>4362</v>
      </c>
      <c r="K155" s="145" t="s">
        <v>4363</v>
      </c>
      <c r="L155" s="145" t="s">
        <v>3332</v>
      </c>
      <c r="M155" s="146">
        <v>48500</v>
      </c>
      <c r="N155" s="146">
        <v>48500</v>
      </c>
      <c r="O155" s="146">
        <v>0</v>
      </c>
      <c r="P155" s="146"/>
      <c r="Q155" s="146">
        <v>0</v>
      </c>
      <c r="R155" s="146">
        <v>0</v>
      </c>
      <c r="S155" s="146">
        <v>0</v>
      </c>
      <c r="T155" s="146">
        <v>7760</v>
      </c>
      <c r="U155" s="146">
        <v>0</v>
      </c>
      <c r="V155" s="146">
        <v>1940</v>
      </c>
      <c r="W155" s="146">
        <v>0</v>
      </c>
      <c r="X155" s="146">
        <v>0</v>
      </c>
      <c r="Y155" s="146">
        <v>54320</v>
      </c>
      <c r="Z155" s="146">
        <v>54320</v>
      </c>
      <c r="AA155" s="147">
        <v>1</v>
      </c>
      <c r="AB155" s="203">
        <v>48500</v>
      </c>
      <c r="AC155" s="203">
        <v>0</v>
      </c>
      <c r="AD155" s="203"/>
      <c r="AE155" s="203">
        <v>0</v>
      </c>
      <c r="AF155" s="203">
        <v>0</v>
      </c>
      <c r="AG155" s="203">
        <v>0</v>
      </c>
      <c r="AH155" s="203">
        <v>7760</v>
      </c>
      <c r="AI155" s="203">
        <v>0</v>
      </c>
      <c r="AJ155" s="203">
        <v>1940</v>
      </c>
      <c r="AK155" s="204">
        <v>0</v>
      </c>
      <c r="AL155" s="208">
        <f>AB155*4%</f>
        <v>1940</v>
      </c>
      <c r="AM155" s="201">
        <f>AJ155-AL155</f>
        <v>0</v>
      </c>
      <c r="AN155" s="143" t="s">
        <v>5776</v>
      </c>
    </row>
    <row r="156" spans="2:40" ht="14.25" customHeight="1">
      <c r="B156" s="144" t="s">
        <v>4356</v>
      </c>
      <c r="C156" s="145" t="s">
        <v>5777</v>
      </c>
      <c r="D156" s="145" t="s">
        <v>4420</v>
      </c>
      <c r="E156" s="145" t="s">
        <v>5856</v>
      </c>
      <c r="F156" s="145" t="s">
        <v>6002</v>
      </c>
      <c r="G156" s="145" t="s">
        <v>5757</v>
      </c>
      <c r="H156" s="145" t="s">
        <v>5946</v>
      </c>
      <c r="I156" s="145" t="s">
        <v>5782</v>
      </c>
      <c r="J156" s="145" t="s">
        <v>4362</v>
      </c>
      <c r="K156" s="145" t="s">
        <v>4363</v>
      </c>
      <c r="L156" s="145" t="s">
        <v>3332</v>
      </c>
      <c r="M156" s="146">
        <v>66647.789999999994</v>
      </c>
      <c r="N156" s="146">
        <v>0</v>
      </c>
      <c r="O156" s="146">
        <v>0</v>
      </c>
      <c r="P156" s="146">
        <v>66647.789999999994</v>
      </c>
      <c r="Q156" s="146">
        <v>0</v>
      </c>
      <c r="R156" s="146">
        <v>0</v>
      </c>
      <c r="S156" s="146">
        <v>0</v>
      </c>
      <c r="T156" s="146">
        <v>0</v>
      </c>
      <c r="U156" s="146">
        <v>0</v>
      </c>
      <c r="V156" s="146">
        <v>0</v>
      </c>
      <c r="W156" s="146">
        <v>0</v>
      </c>
      <c r="X156" s="146">
        <v>0</v>
      </c>
      <c r="Y156" s="146">
        <v>66647.789999999994</v>
      </c>
      <c r="Z156" s="146">
        <v>66647.789999999994</v>
      </c>
      <c r="AA156" s="147">
        <v>1</v>
      </c>
      <c r="AB156" s="203">
        <v>0</v>
      </c>
      <c r="AC156" s="203">
        <v>0</v>
      </c>
      <c r="AD156" s="203">
        <v>66647.789999999994</v>
      </c>
      <c r="AE156" s="203">
        <v>0</v>
      </c>
      <c r="AF156" s="203">
        <v>0</v>
      </c>
      <c r="AG156" s="203">
        <v>0</v>
      </c>
      <c r="AH156" s="203">
        <v>0</v>
      </c>
      <c r="AI156" s="203">
        <v>0</v>
      </c>
      <c r="AJ156" s="203">
        <v>0</v>
      </c>
      <c r="AK156" s="204">
        <v>0</v>
      </c>
    </row>
    <row r="157" spans="2:40" ht="14.25" customHeight="1">
      <c r="B157" s="144" t="s">
        <v>4356</v>
      </c>
      <c r="C157" s="145" t="s">
        <v>5774</v>
      </c>
      <c r="D157" s="145" t="s">
        <v>4420</v>
      </c>
      <c r="E157" s="145" t="s">
        <v>4427</v>
      </c>
      <c r="F157" s="145" t="s">
        <v>5053</v>
      </c>
      <c r="G157" s="145" t="s">
        <v>1237</v>
      </c>
      <c r="H157" s="145" t="s">
        <v>5775</v>
      </c>
      <c r="I157" s="145" t="s">
        <v>4370</v>
      </c>
      <c r="J157" s="145" t="s">
        <v>4362</v>
      </c>
      <c r="K157" s="145" t="s">
        <v>4363</v>
      </c>
      <c r="L157" s="145" t="s">
        <v>3332</v>
      </c>
      <c r="M157" s="146">
        <v>8500</v>
      </c>
      <c r="N157" s="146">
        <v>8500</v>
      </c>
      <c r="O157" s="146">
        <v>0</v>
      </c>
      <c r="P157" s="146"/>
      <c r="Q157" s="146">
        <v>0</v>
      </c>
      <c r="R157" s="146">
        <v>0</v>
      </c>
      <c r="S157" s="146">
        <v>0</v>
      </c>
      <c r="T157" s="146">
        <v>1360</v>
      </c>
      <c r="U157" s="146">
        <v>0</v>
      </c>
      <c r="V157" s="146">
        <v>340</v>
      </c>
      <c r="W157" s="146">
        <v>0</v>
      </c>
      <c r="X157" s="146">
        <v>0</v>
      </c>
      <c r="Y157" s="146">
        <v>9520</v>
      </c>
      <c r="Z157" s="146">
        <v>9520</v>
      </c>
      <c r="AA157" s="147">
        <v>1</v>
      </c>
      <c r="AB157" s="203">
        <v>8500</v>
      </c>
      <c r="AC157" s="203">
        <v>0</v>
      </c>
      <c r="AD157" s="203"/>
      <c r="AE157" s="203">
        <v>0</v>
      </c>
      <c r="AF157" s="203">
        <v>0</v>
      </c>
      <c r="AG157" s="203">
        <v>0</v>
      </c>
      <c r="AH157" s="203">
        <v>1360</v>
      </c>
      <c r="AI157" s="203">
        <v>0</v>
      </c>
      <c r="AJ157" s="203">
        <v>340</v>
      </c>
      <c r="AK157" s="204">
        <v>0</v>
      </c>
      <c r="AL157" s="208">
        <f>AB157*4%</f>
        <v>340</v>
      </c>
      <c r="AM157" s="201">
        <f>AJ157-AL157</f>
        <v>0</v>
      </c>
      <c r="AN157" s="143" t="s">
        <v>5776</v>
      </c>
    </row>
    <row r="158" spans="2:40" ht="14.25" customHeight="1">
      <c r="B158" s="144" t="s">
        <v>4356</v>
      </c>
      <c r="C158" s="145" t="s">
        <v>5774</v>
      </c>
      <c r="D158" s="145" t="s">
        <v>4420</v>
      </c>
      <c r="E158" s="145" t="s">
        <v>4427</v>
      </c>
      <c r="F158" s="145" t="s">
        <v>6003</v>
      </c>
      <c r="G158" s="145" t="s">
        <v>1155</v>
      </c>
      <c r="H158" s="145" t="s">
        <v>5805</v>
      </c>
      <c r="I158" s="145" t="s">
        <v>5782</v>
      </c>
      <c r="J158" s="145" t="s">
        <v>4362</v>
      </c>
      <c r="K158" s="145" t="s">
        <v>4363</v>
      </c>
      <c r="L158" s="145" t="s">
        <v>3332</v>
      </c>
      <c r="M158" s="146">
        <v>38827.83</v>
      </c>
      <c r="N158" s="146">
        <v>38827.83</v>
      </c>
      <c r="O158" s="146">
        <v>0</v>
      </c>
      <c r="P158" s="146"/>
      <c r="Q158" s="146">
        <v>0</v>
      </c>
      <c r="R158" s="146">
        <v>0</v>
      </c>
      <c r="S158" s="146">
        <v>0</v>
      </c>
      <c r="T158" s="146">
        <v>6212.4528</v>
      </c>
      <c r="U158" s="146">
        <v>0</v>
      </c>
      <c r="V158" s="146">
        <v>1553.1132</v>
      </c>
      <c r="W158" s="146">
        <v>0</v>
      </c>
      <c r="X158" s="146">
        <v>0</v>
      </c>
      <c r="Y158" s="146">
        <v>43487.169600000001</v>
      </c>
      <c r="Z158" s="146">
        <v>43373.534399999997</v>
      </c>
      <c r="AA158" s="147">
        <v>1</v>
      </c>
      <c r="AB158" s="203">
        <v>38726.370000000003</v>
      </c>
      <c r="AC158" s="203">
        <v>0</v>
      </c>
      <c r="AD158" s="203"/>
      <c r="AE158" s="203">
        <v>0</v>
      </c>
      <c r="AF158" s="203">
        <v>0</v>
      </c>
      <c r="AG158" s="203">
        <v>0</v>
      </c>
      <c r="AH158" s="203">
        <v>6196.2191999999995</v>
      </c>
      <c r="AI158" s="203">
        <v>0</v>
      </c>
      <c r="AJ158" s="203">
        <v>1553.1132</v>
      </c>
      <c r="AK158" s="204">
        <v>0</v>
      </c>
      <c r="AL158" s="208">
        <f>N158*4%</f>
        <v>1553.1132</v>
      </c>
      <c r="AM158" s="201">
        <f>AJ158-AL158</f>
        <v>0</v>
      </c>
      <c r="AN158" s="143" t="s">
        <v>5776</v>
      </c>
    </row>
    <row r="159" spans="2:40" ht="14.25" customHeight="1">
      <c r="B159" s="144" t="s">
        <v>4356</v>
      </c>
      <c r="C159" s="145" t="s">
        <v>5777</v>
      </c>
      <c r="D159" s="145" t="s">
        <v>4420</v>
      </c>
      <c r="E159" s="145" t="s">
        <v>4438</v>
      </c>
      <c r="F159" s="145" t="s">
        <v>6004</v>
      </c>
      <c r="G159" s="145" t="s">
        <v>5757</v>
      </c>
      <c r="H159" s="145" t="s">
        <v>5946</v>
      </c>
      <c r="I159" s="145" t="s">
        <v>5782</v>
      </c>
      <c r="J159" s="145" t="s">
        <v>4362</v>
      </c>
      <c r="K159" s="145" t="s">
        <v>4363</v>
      </c>
      <c r="L159" s="145" t="s">
        <v>3332</v>
      </c>
      <c r="M159" s="146">
        <v>66987.69</v>
      </c>
      <c r="N159" s="146">
        <v>0</v>
      </c>
      <c r="O159" s="146">
        <v>0</v>
      </c>
      <c r="P159" s="146">
        <v>66987.69</v>
      </c>
      <c r="Q159" s="146">
        <v>0</v>
      </c>
      <c r="R159" s="146">
        <v>0</v>
      </c>
      <c r="S159" s="146">
        <v>0</v>
      </c>
      <c r="T159" s="146">
        <v>0</v>
      </c>
      <c r="U159" s="146">
        <v>0</v>
      </c>
      <c r="V159" s="146">
        <v>0</v>
      </c>
      <c r="W159" s="146">
        <v>0</v>
      </c>
      <c r="X159" s="146">
        <v>0</v>
      </c>
      <c r="Y159" s="146">
        <v>66987.69</v>
      </c>
      <c r="Z159" s="146">
        <v>66987.69</v>
      </c>
      <c r="AA159" s="147">
        <v>1</v>
      </c>
      <c r="AB159" s="203">
        <v>0</v>
      </c>
      <c r="AC159" s="203">
        <v>0</v>
      </c>
      <c r="AD159" s="203">
        <v>66987.69</v>
      </c>
      <c r="AE159" s="203">
        <v>0</v>
      </c>
      <c r="AF159" s="203">
        <v>0</v>
      </c>
      <c r="AG159" s="203">
        <v>0</v>
      </c>
      <c r="AH159" s="203">
        <v>0</v>
      </c>
      <c r="AI159" s="203">
        <v>0</v>
      </c>
      <c r="AJ159" s="203">
        <v>0</v>
      </c>
      <c r="AK159" s="204">
        <v>0</v>
      </c>
    </row>
    <row r="160" spans="2:40" ht="14.25" customHeight="1">
      <c r="B160" s="144" t="s">
        <v>4356</v>
      </c>
      <c r="C160" s="145" t="s">
        <v>5774</v>
      </c>
      <c r="D160" s="145" t="s">
        <v>4420</v>
      </c>
      <c r="E160" s="145" t="s">
        <v>5862</v>
      </c>
      <c r="F160" s="145">
        <v>3360</v>
      </c>
      <c r="G160" s="145" t="s">
        <v>1060</v>
      </c>
      <c r="H160" s="145" t="s">
        <v>5939</v>
      </c>
      <c r="I160" s="145" t="s">
        <v>3330</v>
      </c>
      <c r="J160" s="145" t="s">
        <v>4362</v>
      </c>
      <c r="K160" s="145" t="s">
        <v>4363</v>
      </c>
      <c r="L160" s="145" t="s">
        <v>3332</v>
      </c>
      <c r="M160" s="146">
        <v>4739</v>
      </c>
      <c r="N160" s="146">
        <v>4739</v>
      </c>
      <c r="O160" s="146">
        <v>0</v>
      </c>
      <c r="P160" s="146"/>
      <c r="Q160" s="146">
        <v>0</v>
      </c>
      <c r="R160" s="146">
        <v>0</v>
      </c>
      <c r="S160" s="146">
        <v>0</v>
      </c>
      <c r="T160" s="146">
        <v>758.24</v>
      </c>
      <c r="U160" s="146">
        <v>0</v>
      </c>
      <c r="V160" s="146">
        <v>172</v>
      </c>
      <c r="W160" s="146">
        <v>0</v>
      </c>
      <c r="X160" s="146">
        <v>0</v>
      </c>
      <c r="Y160" s="146">
        <v>5325.24</v>
      </c>
      <c r="Z160" s="146">
        <v>5325.24</v>
      </c>
      <c r="AA160" s="147">
        <v>1</v>
      </c>
      <c r="AB160" s="203">
        <v>4739</v>
      </c>
      <c r="AC160" s="203">
        <v>0</v>
      </c>
      <c r="AD160" s="203"/>
      <c r="AE160" s="203">
        <v>0</v>
      </c>
      <c r="AF160" s="203">
        <v>0</v>
      </c>
      <c r="AG160" s="203">
        <v>0</v>
      </c>
      <c r="AH160" s="203">
        <v>758.24</v>
      </c>
      <c r="AI160" s="203">
        <v>0</v>
      </c>
      <c r="AJ160" s="203">
        <v>172</v>
      </c>
      <c r="AK160" s="204">
        <v>0</v>
      </c>
      <c r="AL160" s="208">
        <v>172</v>
      </c>
      <c r="AM160" s="201">
        <f>AJ160-AL160</f>
        <v>0</v>
      </c>
      <c r="AN160" s="201" t="s">
        <v>5982</v>
      </c>
    </row>
    <row r="161" spans="2:40" ht="14.25" customHeight="1">
      <c r="B161" s="144" t="s">
        <v>4356</v>
      </c>
      <c r="C161" s="145" t="s">
        <v>5777</v>
      </c>
      <c r="D161" s="145" t="s">
        <v>4420</v>
      </c>
      <c r="E161" s="145" t="s">
        <v>4863</v>
      </c>
      <c r="F161" s="145" t="s">
        <v>6005</v>
      </c>
      <c r="G161" s="145" t="s">
        <v>758</v>
      </c>
      <c r="H161" s="145" t="s">
        <v>5974</v>
      </c>
      <c r="I161" s="145" t="s">
        <v>4370</v>
      </c>
      <c r="J161" s="145" t="s">
        <v>4362</v>
      </c>
      <c r="K161" s="145" t="s">
        <v>4363</v>
      </c>
      <c r="L161" s="145" t="s">
        <v>3332</v>
      </c>
      <c r="M161" s="146">
        <v>24233.759999999998</v>
      </c>
      <c r="N161" s="146">
        <v>0</v>
      </c>
      <c r="O161" s="146">
        <v>0</v>
      </c>
      <c r="P161" s="146">
        <v>0</v>
      </c>
      <c r="Q161" s="146">
        <v>0</v>
      </c>
      <c r="R161" s="146">
        <v>24233.759999999998</v>
      </c>
      <c r="S161" s="146">
        <v>0</v>
      </c>
      <c r="T161" s="146">
        <v>0</v>
      </c>
      <c r="U161" s="146">
        <v>0</v>
      </c>
      <c r="V161" s="146">
        <v>0</v>
      </c>
      <c r="W161" s="146">
        <v>0</v>
      </c>
      <c r="X161" s="146">
        <v>0</v>
      </c>
      <c r="Y161" s="146">
        <v>24233.759999999998</v>
      </c>
      <c r="Z161" s="146">
        <v>24186.959999999999</v>
      </c>
      <c r="AA161" s="147">
        <v>1</v>
      </c>
      <c r="AB161" s="203">
        <v>0</v>
      </c>
      <c r="AC161" s="203">
        <v>0</v>
      </c>
      <c r="AD161" s="203">
        <v>0</v>
      </c>
      <c r="AE161" s="203">
        <v>0</v>
      </c>
      <c r="AF161" s="203">
        <v>24186.959999999999</v>
      </c>
      <c r="AG161" s="203">
        <v>0</v>
      </c>
      <c r="AH161" s="203">
        <v>0</v>
      </c>
      <c r="AI161" s="203">
        <v>0</v>
      </c>
      <c r="AJ161" s="203">
        <v>0</v>
      </c>
      <c r="AK161" s="204">
        <v>0</v>
      </c>
    </row>
    <row r="162" spans="2:40" ht="14.25" customHeight="1">
      <c r="B162" s="144" t="s">
        <v>4356</v>
      </c>
      <c r="C162" s="145" t="s">
        <v>5777</v>
      </c>
      <c r="D162" s="145" t="s">
        <v>4420</v>
      </c>
      <c r="E162" s="145" t="s">
        <v>5806</v>
      </c>
      <c r="F162" s="145" t="s">
        <v>2983</v>
      </c>
      <c r="G162" s="145" t="s">
        <v>1233</v>
      </c>
      <c r="H162" s="145" t="s">
        <v>5810</v>
      </c>
      <c r="I162" s="145" t="s">
        <v>3330</v>
      </c>
      <c r="J162" s="145" t="s">
        <v>4362</v>
      </c>
      <c r="K162" s="145" t="s">
        <v>4363</v>
      </c>
      <c r="L162" s="145" t="s">
        <v>3332</v>
      </c>
      <c r="M162" s="146">
        <v>18375.57</v>
      </c>
      <c r="N162" s="146">
        <v>0</v>
      </c>
      <c r="O162" s="146">
        <v>0</v>
      </c>
      <c r="P162" s="146">
        <v>0</v>
      </c>
      <c r="Q162" s="146">
        <v>0</v>
      </c>
      <c r="R162" s="146">
        <v>18375.57</v>
      </c>
      <c r="S162" s="146">
        <v>0</v>
      </c>
      <c r="T162" s="146">
        <v>0</v>
      </c>
      <c r="U162" s="146">
        <v>0</v>
      </c>
      <c r="V162" s="146">
        <v>0</v>
      </c>
      <c r="W162" s="146">
        <v>0</v>
      </c>
      <c r="X162" s="146">
        <v>0</v>
      </c>
      <c r="Y162" s="146">
        <v>18375.57</v>
      </c>
      <c r="Z162" s="146">
        <v>18375.57</v>
      </c>
      <c r="AA162" s="147">
        <v>1</v>
      </c>
      <c r="AB162" s="203">
        <v>0</v>
      </c>
      <c r="AC162" s="203">
        <v>0</v>
      </c>
      <c r="AD162" s="203">
        <v>0</v>
      </c>
      <c r="AE162" s="203">
        <v>0</v>
      </c>
      <c r="AF162" s="203">
        <v>18375.57</v>
      </c>
      <c r="AG162" s="203">
        <v>0</v>
      </c>
      <c r="AH162" s="203">
        <v>0</v>
      </c>
      <c r="AI162" s="203">
        <v>0</v>
      </c>
      <c r="AJ162" s="203">
        <v>0</v>
      </c>
      <c r="AK162" s="204">
        <v>0</v>
      </c>
    </row>
    <row r="163" spans="2:40" ht="14.25" customHeight="1">
      <c r="B163" s="144" t="s">
        <v>4356</v>
      </c>
      <c r="C163" s="145" t="s">
        <v>5774</v>
      </c>
      <c r="D163" s="145" t="s">
        <v>4420</v>
      </c>
      <c r="E163" s="145" t="s">
        <v>4438</v>
      </c>
      <c r="F163" s="145" t="s">
        <v>6006</v>
      </c>
      <c r="G163" s="145" t="s">
        <v>1187</v>
      </c>
      <c r="H163" s="145" t="s">
        <v>5965</v>
      </c>
      <c r="I163" s="145" t="s">
        <v>3330</v>
      </c>
      <c r="J163" s="145" t="s">
        <v>4362</v>
      </c>
      <c r="K163" s="145" t="s">
        <v>4363</v>
      </c>
      <c r="L163" s="145" t="s">
        <v>3332</v>
      </c>
      <c r="M163" s="146">
        <v>6000</v>
      </c>
      <c r="N163" s="146">
        <v>6000</v>
      </c>
      <c r="O163" s="146">
        <v>0</v>
      </c>
      <c r="P163" s="146"/>
      <c r="Q163" s="146">
        <v>0</v>
      </c>
      <c r="R163" s="146">
        <v>0</v>
      </c>
      <c r="S163" s="146">
        <v>0</v>
      </c>
      <c r="T163" s="146">
        <v>960</v>
      </c>
      <c r="U163" s="146">
        <v>0</v>
      </c>
      <c r="V163" s="146">
        <v>0</v>
      </c>
      <c r="W163" s="146">
        <v>0</v>
      </c>
      <c r="X163" s="146">
        <v>0</v>
      </c>
      <c r="Y163" s="146">
        <v>6960</v>
      </c>
      <c r="Z163" s="146">
        <v>6960</v>
      </c>
      <c r="AA163" s="147">
        <v>1</v>
      </c>
      <c r="AB163" s="203">
        <v>6000</v>
      </c>
      <c r="AC163" s="203">
        <v>0</v>
      </c>
      <c r="AD163" s="203"/>
      <c r="AE163" s="203">
        <v>0</v>
      </c>
      <c r="AF163" s="203">
        <v>0</v>
      </c>
      <c r="AG163" s="203">
        <v>0</v>
      </c>
      <c r="AH163" s="203">
        <v>960</v>
      </c>
      <c r="AI163" s="203">
        <v>0</v>
      </c>
      <c r="AJ163" s="203">
        <v>0</v>
      </c>
      <c r="AK163" s="204">
        <v>0</v>
      </c>
    </row>
    <row r="164" spans="2:40" ht="14.25" customHeight="1">
      <c r="B164" s="144" t="s">
        <v>4356</v>
      </c>
      <c r="C164" s="145" t="s">
        <v>5774</v>
      </c>
      <c r="D164" s="145" t="s">
        <v>4420</v>
      </c>
      <c r="E164" s="145" t="s">
        <v>5862</v>
      </c>
      <c r="F164" s="145" t="s">
        <v>6007</v>
      </c>
      <c r="G164" s="145" t="s">
        <v>431</v>
      </c>
      <c r="H164" s="145" t="s">
        <v>6008</v>
      </c>
      <c r="I164" s="145" t="s">
        <v>3330</v>
      </c>
      <c r="J164" s="145" t="s">
        <v>4362</v>
      </c>
      <c r="K164" s="145" t="s">
        <v>4363</v>
      </c>
      <c r="L164" s="145" t="s">
        <v>3332</v>
      </c>
      <c r="M164" s="146">
        <v>3279.04</v>
      </c>
      <c r="N164" s="146">
        <v>3279.04</v>
      </c>
      <c r="O164" s="146">
        <v>0</v>
      </c>
      <c r="P164" s="146"/>
      <c r="Q164" s="146">
        <v>0</v>
      </c>
      <c r="R164" s="146">
        <v>0</v>
      </c>
      <c r="S164" s="146">
        <v>0</v>
      </c>
      <c r="T164" s="146">
        <v>524.64639999999997</v>
      </c>
      <c r="U164" s="146">
        <v>0</v>
      </c>
      <c r="V164" s="146">
        <v>0</v>
      </c>
      <c r="W164" s="146">
        <v>0</v>
      </c>
      <c r="X164" s="146">
        <v>0</v>
      </c>
      <c r="Y164" s="146">
        <v>3803.6864</v>
      </c>
      <c r="Z164" s="146">
        <v>3782.9548799999998</v>
      </c>
      <c r="AA164" s="147">
        <v>1</v>
      </c>
      <c r="AB164" s="203">
        <v>3261.1680000000001</v>
      </c>
      <c r="AC164" s="203">
        <v>0</v>
      </c>
      <c r="AD164" s="203"/>
      <c r="AE164" s="203">
        <v>0</v>
      </c>
      <c r="AF164" s="203">
        <v>0</v>
      </c>
      <c r="AG164" s="203">
        <v>0</v>
      </c>
      <c r="AH164" s="203">
        <v>521.78688</v>
      </c>
      <c r="AI164" s="203">
        <v>0</v>
      </c>
      <c r="AJ164" s="203">
        <v>0</v>
      </c>
      <c r="AK164" s="204">
        <v>0</v>
      </c>
    </row>
    <row r="165" spans="2:40" ht="14.25" customHeight="1">
      <c r="B165" s="144" t="s">
        <v>4356</v>
      </c>
      <c r="C165" s="145" t="s">
        <v>5774</v>
      </c>
      <c r="D165" s="145" t="s">
        <v>4420</v>
      </c>
      <c r="E165" s="145" t="s">
        <v>4434</v>
      </c>
      <c r="F165" s="145" t="s">
        <v>6009</v>
      </c>
      <c r="G165" s="145" t="s">
        <v>5904</v>
      </c>
      <c r="H165" s="145" t="s">
        <v>5905</v>
      </c>
      <c r="I165" s="145" t="s">
        <v>3330</v>
      </c>
      <c r="J165" s="145" t="s">
        <v>4362</v>
      </c>
      <c r="K165" s="145" t="s">
        <v>4363</v>
      </c>
      <c r="L165" s="145" t="s">
        <v>3332</v>
      </c>
      <c r="M165" s="146">
        <v>29000</v>
      </c>
      <c r="N165" s="146">
        <v>29000</v>
      </c>
      <c r="O165" s="146">
        <v>0</v>
      </c>
      <c r="P165" s="146"/>
      <c r="Q165" s="146">
        <v>0</v>
      </c>
      <c r="R165" s="146">
        <v>0</v>
      </c>
      <c r="S165" s="146">
        <v>0</v>
      </c>
      <c r="T165" s="146">
        <v>4640</v>
      </c>
      <c r="U165" s="146">
        <v>0</v>
      </c>
      <c r="V165" s="146">
        <v>1160</v>
      </c>
      <c r="W165" s="146">
        <v>0</v>
      </c>
      <c r="X165" s="146">
        <v>0</v>
      </c>
      <c r="Y165" s="146">
        <v>32480</v>
      </c>
      <c r="Z165" s="146">
        <v>32480</v>
      </c>
      <c r="AA165" s="147">
        <v>1</v>
      </c>
      <c r="AB165" s="203">
        <v>29000</v>
      </c>
      <c r="AC165" s="203">
        <v>0</v>
      </c>
      <c r="AD165" s="203"/>
      <c r="AE165" s="203">
        <v>0</v>
      </c>
      <c r="AF165" s="203">
        <v>0</v>
      </c>
      <c r="AG165" s="203">
        <v>0</v>
      </c>
      <c r="AH165" s="203">
        <v>4640</v>
      </c>
      <c r="AI165" s="203">
        <v>0</v>
      </c>
      <c r="AJ165" s="203">
        <v>1160</v>
      </c>
      <c r="AK165" s="204">
        <v>0</v>
      </c>
      <c r="AL165" s="208">
        <f>AB165*4%</f>
        <v>1160</v>
      </c>
      <c r="AM165" s="201">
        <f>AJ165-AL165</f>
        <v>0</v>
      </c>
      <c r="AN165" s="143" t="s">
        <v>5776</v>
      </c>
    </row>
    <row r="166" spans="2:40" ht="14.25" customHeight="1">
      <c r="B166" s="144" t="s">
        <v>4356</v>
      </c>
      <c r="C166" s="145" t="s">
        <v>5774</v>
      </c>
      <c r="D166" s="145" t="s">
        <v>4420</v>
      </c>
      <c r="E166" s="145" t="s">
        <v>4427</v>
      </c>
      <c r="F166" s="145" t="s">
        <v>6010</v>
      </c>
      <c r="G166" s="145" t="s">
        <v>1237</v>
      </c>
      <c r="H166" s="145" t="s">
        <v>5775</v>
      </c>
      <c r="I166" s="145" t="s">
        <v>4370</v>
      </c>
      <c r="J166" s="145" t="s">
        <v>4362</v>
      </c>
      <c r="K166" s="145" t="s">
        <v>4363</v>
      </c>
      <c r="L166" s="145" t="s">
        <v>3332</v>
      </c>
      <c r="M166" s="146">
        <v>12500</v>
      </c>
      <c r="N166" s="146">
        <v>12500</v>
      </c>
      <c r="O166" s="146">
        <v>0</v>
      </c>
      <c r="P166" s="146"/>
      <c r="Q166" s="146">
        <v>0</v>
      </c>
      <c r="R166" s="146">
        <v>0</v>
      </c>
      <c r="S166" s="146">
        <v>0</v>
      </c>
      <c r="T166" s="146">
        <v>2000</v>
      </c>
      <c r="U166" s="146">
        <v>0</v>
      </c>
      <c r="V166" s="146">
        <v>500</v>
      </c>
      <c r="W166" s="146">
        <v>0</v>
      </c>
      <c r="X166" s="146">
        <v>0</v>
      </c>
      <c r="Y166" s="146">
        <v>14000</v>
      </c>
      <c r="Z166" s="146">
        <v>14000</v>
      </c>
      <c r="AA166" s="147">
        <v>1</v>
      </c>
      <c r="AB166" s="203">
        <v>12500</v>
      </c>
      <c r="AC166" s="203">
        <v>0</v>
      </c>
      <c r="AD166" s="203"/>
      <c r="AE166" s="203">
        <v>0</v>
      </c>
      <c r="AF166" s="203">
        <v>0</v>
      </c>
      <c r="AG166" s="203">
        <v>0</v>
      </c>
      <c r="AH166" s="203">
        <v>2000</v>
      </c>
      <c r="AI166" s="203">
        <v>0</v>
      </c>
      <c r="AJ166" s="203">
        <v>500</v>
      </c>
      <c r="AK166" s="204">
        <v>0</v>
      </c>
      <c r="AL166" s="208">
        <f>AB166*4%</f>
        <v>500</v>
      </c>
      <c r="AM166" s="201">
        <f>AJ166-AL166</f>
        <v>0</v>
      </c>
      <c r="AN166" s="143" t="s">
        <v>5776</v>
      </c>
    </row>
    <row r="167" spans="2:40" ht="14.25" customHeight="1">
      <c r="B167" s="144" t="s">
        <v>4356</v>
      </c>
      <c r="C167" s="145" t="s">
        <v>5777</v>
      </c>
      <c r="D167" s="145" t="s">
        <v>4420</v>
      </c>
      <c r="E167" s="145" t="s">
        <v>4429</v>
      </c>
      <c r="F167" s="145" t="s">
        <v>6011</v>
      </c>
      <c r="G167" s="145" t="s">
        <v>5757</v>
      </c>
      <c r="H167" s="145" t="s">
        <v>5946</v>
      </c>
      <c r="I167" s="145" t="s">
        <v>5782</v>
      </c>
      <c r="J167" s="145" t="s">
        <v>4362</v>
      </c>
      <c r="K167" s="145" t="s">
        <v>4363</v>
      </c>
      <c r="L167" s="145" t="s">
        <v>3332</v>
      </c>
      <c r="M167" s="146">
        <v>67282.710000000006</v>
      </c>
      <c r="N167" s="146">
        <v>0</v>
      </c>
      <c r="O167" s="146">
        <v>0</v>
      </c>
      <c r="P167" s="146">
        <v>67282.710000000006</v>
      </c>
      <c r="Q167" s="146">
        <v>0</v>
      </c>
      <c r="R167" s="146">
        <v>0</v>
      </c>
      <c r="S167" s="146">
        <v>0</v>
      </c>
      <c r="T167" s="146">
        <v>0</v>
      </c>
      <c r="U167" s="146">
        <v>0</v>
      </c>
      <c r="V167" s="146">
        <v>0</v>
      </c>
      <c r="W167" s="146">
        <v>0</v>
      </c>
      <c r="X167" s="146">
        <v>0</v>
      </c>
      <c r="Y167" s="146">
        <v>67282.710000000006</v>
      </c>
      <c r="Z167" s="146">
        <v>67282.710000000006</v>
      </c>
      <c r="AA167" s="147">
        <v>1</v>
      </c>
      <c r="AB167" s="203">
        <v>0</v>
      </c>
      <c r="AC167" s="203">
        <v>0</v>
      </c>
      <c r="AD167" s="203">
        <v>67282.710000000006</v>
      </c>
      <c r="AE167" s="203">
        <v>0</v>
      </c>
      <c r="AF167" s="203">
        <v>0</v>
      </c>
      <c r="AG167" s="203">
        <v>0</v>
      </c>
      <c r="AH167" s="203">
        <v>0</v>
      </c>
      <c r="AI167" s="203">
        <v>0</v>
      </c>
      <c r="AJ167" s="203">
        <v>0</v>
      </c>
      <c r="AK167" s="204">
        <v>0</v>
      </c>
    </row>
    <row r="168" spans="2:40" ht="14.25" customHeight="1">
      <c r="B168" s="144" t="s">
        <v>4356</v>
      </c>
      <c r="C168" s="145" t="s">
        <v>5774</v>
      </c>
      <c r="D168" s="145" t="s">
        <v>4420</v>
      </c>
      <c r="E168" s="145" t="s">
        <v>5794</v>
      </c>
      <c r="F168" s="145" t="s">
        <v>6012</v>
      </c>
      <c r="G168" s="145" t="s">
        <v>6013</v>
      </c>
      <c r="H168" s="145" t="s">
        <v>6014</v>
      </c>
      <c r="I168" s="145" t="s">
        <v>3330</v>
      </c>
      <c r="J168" s="145" t="s">
        <v>4362</v>
      </c>
      <c r="K168" s="145" t="s">
        <v>4363</v>
      </c>
      <c r="L168" s="145" t="s">
        <v>3332</v>
      </c>
      <c r="M168" s="146">
        <v>32800</v>
      </c>
      <c r="N168" s="146">
        <v>32800</v>
      </c>
      <c r="O168" s="146">
        <v>0</v>
      </c>
      <c r="P168" s="146"/>
      <c r="Q168" s="146">
        <v>0</v>
      </c>
      <c r="R168" s="146">
        <v>0</v>
      </c>
      <c r="S168" s="146">
        <v>0</v>
      </c>
      <c r="T168" s="146">
        <v>5248</v>
      </c>
      <c r="U168" s="146">
        <v>0</v>
      </c>
      <c r="V168" s="146">
        <v>1312</v>
      </c>
      <c r="W168" s="146">
        <v>0</v>
      </c>
      <c r="X168" s="146">
        <v>0</v>
      </c>
      <c r="Y168" s="146">
        <v>36736</v>
      </c>
      <c r="Z168" s="146">
        <v>36736</v>
      </c>
      <c r="AA168" s="147">
        <v>1</v>
      </c>
      <c r="AB168" s="203">
        <v>32800</v>
      </c>
      <c r="AC168" s="203">
        <v>0</v>
      </c>
      <c r="AD168" s="203"/>
      <c r="AE168" s="203">
        <v>0</v>
      </c>
      <c r="AF168" s="203">
        <v>0</v>
      </c>
      <c r="AG168" s="203">
        <v>0</v>
      </c>
      <c r="AH168" s="203">
        <v>5248</v>
      </c>
      <c r="AI168" s="203">
        <v>0</v>
      </c>
      <c r="AJ168" s="203">
        <v>1312</v>
      </c>
      <c r="AK168" s="204">
        <v>0</v>
      </c>
      <c r="AL168" s="208">
        <f>AB168*4%</f>
        <v>1312</v>
      </c>
      <c r="AM168" s="201">
        <f>AJ168-AL168</f>
        <v>0</v>
      </c>
      <c r="AN168" s="143" t="s">
        <v>5776</v>
      </c>
    </row>
    <row r="169" spans="2:40" ht="14.25" customHeight="1">
      <c r="B169" s="144" t="s">
        <v>4356</v>
      </c>
      <c r="C169" s="145" t="s">
        <v>5774</v>
      </c>
      <c r="D169" s="145" t="s">
        <v>4420</v>
      </c>
      <c r="E169" s="145" t="s">
        <v>5794</v>
      </c>
      <c r="F169" s="145" t="s">
        <v>6015</v>
      </c>
      <c r="G169" s="145" t="s">
        <v>1060</v>
      </c>
      <c r="H169" s="145" t="s">
        <v>5939</v>
      </c>
      <c r="I169" s="145" t="s">
        <v>3330</v>
      </c>
      <c r="J169" s="145" t="s">
        <v>4362</v>
      </c>
      <c r="K169" s="145" t="s">
        <v>4363</v>
      </c>
      <c r="L169" s="145" t="s">
        <v>3332</v>
      </c>
      <c r="M169" s="146">
        <v>12000</v>
      </c>
      <c r="N169" s="146">
        <v>12000</v>
      </c>
      <c r="O169" s="146">
        <v>0</v>
      </c>
      <c r="P169" s="146"/>
      <c r="Q169" s="146">
        <v>0</v>
      </c>
      <c r="R169" s="146">
        <v>0</v>
      </c>
      <c r="S169" s="146">
        <v>0</v>
      </c>
      <c r="T169" s="146">
        <v>1920</v>
      </c>
      <c r="U169" s="146">
        <v>0</v>
      </c>
      <c r="V169" s="146">
        <v>480</v>
      </c>
      <c r="W169" s="146">
        <v>0</v>
      </c>
      <c r="X169" s="146">
        <v>0</v>
      </c>
      <c r="Y169" s="146">
        <v>13440</v>
      </c>
      <c r="Z169" s="146">
        <v>13440</v>
      </c>
      <c r="AA169" s="147">
        <v>1</v>
      </c>
      <c r="AB169" s="203">
        <v>12000</v>
      </c>
      <c r="AC169" s="203">
        <v>0</v>
      </c>
      <c r="AD169" s="203"/>
      <c r="AE169" s="203">
        <v>0</v>
      </c>
      <c r="AF169" s="203">
        <v>0</v>
      </c>
      <c r="AG169" s="203">
        <v>0</v>
      </c>
      <c r="AH169" s="203">
        <v>1920</v>
      </c>
      <c r="AI169" s="203">
        <v>0</v>
      </c>
      <c r="AJ169" s="203">
        <v>480</v>
      </c>
      <c r="AK169" s="204">
        <v>0</v>
      </c>
      <c r="AL169" s="208">
        <f>AB169*4%</f>
        <v>480</v>
      </c>
      <c r="AM169" s="201">
        <f>AJ169-AL169</f>
        <v>0</v>
      </c>
      <c r="AN169" s="143" t="s">
        <v>5776</v>
      </c>
    </row>
    <row r="170" spans="2:40" ht="14.25" customHeight="1">
      <c r="B170" s="144" t="s">
        <v>4356</v>
      </c>
      <c r="C170" s="145" t="s">
        <v>5774</v>
      </c>
      <c r="D170" s="145" t="s">
        <v>4420</v>
      </c>
      <c r="E170" s="145" t="s">
        <v>5856</v>
      </c>
      <c r="F170" s="145" t="s">
        <v>5392</v>
      </c>
      <c r="G170" s="145" t="s">
        <v>494</v>
      </c>
      <c r="H170" s="145" t="s">
        <v>5883</v>
      </c>
      <c r="I170" s="145" t="s">
        <v>4370</v>
      </c>
      <c r="J170" s="145" t="s">
        <v>4362</v>
      </c>
      <c r="K170" s="145" t="s">
        <v>4363</v>
      </c>
      <c r="L170" s="145" t="s">
        <v>3332</v>
      </c>
      <c r="M170" s="146">
        <v>11500</v>
      </c>
      <c r="N170" s="146">
        <v>11500</v>
      </c>
      <c r="O170" s="146">
        <v>0</v>
      </c>
      <c r="P170" s="146"/>
      <c r="Q170" s="146">
        <v>0</v>
      </c>
      <c r="R170" s="146">
        <v>0</v>
      </c>
      <c r="S170" s="146">
        <v>0</v>
      </c>
      <c r="T170" s="146">
        <v>1840</v>
      </c>
      <c r="U170" s="146">
        <v>0</v>
      </c>
      <c r="V170" s="146">
        <v>460</v>
      </c>
      <c r="W170" s="146">
        <v>0</v>
      </c>
      <c r="X170" s="146">
        <v>0</v>
      </c>
      <c r="Y170" s="146">
        <v>12880</v>
      </c>
      <c r="Z170" s="146">
        <v>12880</v>
      </c>
      <c r="AA170" s="147">
        <v>1</v>
      </c>
      <c r="AB170" s="203">
        <v>11500</v>
      </c>
      <c r="AC170" s="203">
        <v>0</v>
      </c>
      <c r="AD170" s="203"/>
      <c r="AE170" s="203">
        <v>0</v>
      </c>
      <c r="AF170" s="203">
        <v>0</v>
      </c>
      <c r="AG170" s="203">
        <v>0</v>
      </c>
      <c r="AH170" s="203">
        <v>1840</v>
      </c>
      <c r="AI170" s="203">
        <v>0</v>
      </c>
      <c r="AJ170" s="203">
        <v>460</v>
      </c>
      <c r="AK170" s="204">
        <v>0</v>
      </c>
      <c r="AL170" s="208">
        <f>AB170*4%</f>
        <v>460</v>
      </c>
      <c r="AM170" s="201">
        <f>AJ170-AL170</f>
        <v>0</v>
      </c>
      <c r="AN170" s="143" t="s">
        <v>5776</v>
      </c>
    </row>
    <row r="171" spans="2:40" ht="14.25" customHeight="1">
      <c r="B171" s="144" t="s">
        <v>4356</v>
      </c>
      <c r="C171" s="145" t="s">
        <v>5913</v>
      </c>
      <c r="D171" s="145" t="s">
        <v>4420</v>
      </c>
      <c r="E171" s="145" t="s">
        <v>2261</v>
      </c>
      <c r="F171" s="145" t="s">
        <v>6016</v>
      </c>
      <c r="G171" s="145" t="s">
        <v>1026</v>
      </c>
      <c r="H171" s="145" t="s">
        <v>5932</v>
      </c>
      <c r="I171" s="145" t="s">
        <v>3330</v>
      </c>
      <c r="J171" s="145" t="s">
        <v>4362</v>
      </c>
      <c r="K171" s="145" t="s">
        <v>4363</v>
      </c>
      <c r="L171" s="145" t="s">
        <v>3332</v>
      </c>
      <c r="M171" s="146">
        <v>689.53</v>
      </c>
      <c r="N171" s="146">
        <v>689.53</v>
      </c>
      <c r="O171" s="146">
        <v>0</v>
      </c>
      <c r="P171" s="146"/>
      <c r="Q171" s="146">
        <v>0</v>
      </c>
      <c r="R171" s="146">
        <v>0</v>
      </c>
      <c r="S171" s="146">
        <v>0</v>
      </c>
      <c r="T171" s="146">
        <v>110.32</v>
      </c>
      <c r="U171" s="146">
        <v>0</v>
      </c>
      <c r="V171" s="146">
        <v>0</v>
      </c>
      <c r="W171" s="146">
        <v>0</v>
      </c>
      <c r="X171" s="146">
        <v>0</v>
      </c>
      <c r="Y171" s="146">
        <v>799.85</v>
      </c>
      <c r="Z171" s="146">
        <v>799.85</v>
      </c>
      <c r="AA171" s="147">
        <v>1</v>
      </c>
      <c r="AB171" s="203">
        <v>689.53</v>
      </c>
      <c r="AC171" s="203">
        <v>0</v>
      </c>
      <c r="AD171" s="203"/>
      <c r="AE171" s="203">
        <v>0</v>
      </c>
      <c r="AF171" s="203">
        <v>0</v>
      </c>
      <c r="AG171" s="203">
        <v>0</v>
      </c>
      <c r="AH171" s="203">
        <v>110.32</v>
      </c>
      <c r="AI171" s="203">
        <v>0</v>
      </c>
      <c r="AJ171" s="203">
        <v>0</v>
      </c>
      <c r="AK171" s="204">
        <v>0</v>
      </c>
    </row>
    <row r="172" spans="2:40" ht="14.25" customHeight="1">
      <c r="B172" s="144" t="s">
        <v>4356</v>
      </c>
      <c r="C172" s="145" t="s">
        <v>5774</v>
      </c>
      <c r="D172" s="145" t="s">
        <v>4420</v>
      </c>
      <c r="E172" s="145" t="s">
        <v>5813</v>
      </c>
      <c r="F172" s="145" t="s">
        <v>6017</v>
      </c>
      <c r="G172" s="145" t="s">
        <v>431</v>
      </c>
      <c r="H172" s="145" t="s">
        <v>6008</v>
      </c>
      <c r="I172" s="145" t="s">
        <v>3330</v>
      </c>
      <c r="J172" s="145" t="s">
        <v>4362</v>
      </c>
      <c r="K172" s="145" t="s">
        <v>4363</v>
      </c>
      <c r="L172" s="145" t="s">
        <v>3332</v>
      </c>
      <c r="M172" s="146">
        <v>3302.6880000000001</v>
      </c>
      <c r="N172" s="146">
        <v>3302.6880000000001</v>
      </c>
      <c r="O172" s="146">
        <v>0</v>
      </c>
      <c r="P172" s="146"/>
      <c r="Q172" s="146">
        <v>0</v>
      </c>
      <c r="R172" s="146">
        <v>0</v>
      </c>
      <c r="S172" s="146">
        <v>0</v>
      </c>
      <c r="T172" s="146">
        <v>528.43007999999998</v>
      </c>
      <c r="U172" s="146">
        <v>0</v>
      </c>
      <c r="V172" s="146">
        <v>0</v>
      </c>
      <c r="W172" s="146">
        <v>0</v>
      </c>
      <c r="X172" s="146">
        <v>0</v>
      </c>
      <c r="Y172" s="146">
        <v>3831.1180800000002</v>
      </c>
      <c r="Z172" s="146">
        <v>3782.9548799999998</v>
      </c>
      <c r="AA172" s="147">
        <v>1</v>
      </c>
      <c r="AB172" s="203">
        <v>3261.1680000000001</v>
      </c>
      <c r="AC172" s="203">
        <v>0</v>
      </c>
      <c r="AD172" s="203"/>
      <c r="AE172" s="203">
        <v>0</v>
      </c>
      <c r="AF172" s="203">
        <v>0</v>
      </c>
      <c r="AG172" s="203">
        <v>0</v>
      </c>
      <c r="AH172" s="203">
        <v>521.78688</v>
      </c>
      <c r="AI172" s="203">
        <v>0</v>
      </c>
      <c r="AJ172" s="203">
        <v>0</v>
      </c>
      <c r="AK172" s="204">
        <v>0</v>
      </c>
    </row>
    <row r="173" spans="2:40" ht="14.25" customHeight="1">
      <c r="B173" s="144" t="s">
        <v>4356</v>
      </c>
      <c r="C173" s="145" t="s">
        <v>5777</v>
      </c>
      <c r="D173" s="145" t="s">
        <v>4420</v>
      </c>
      <c r="E173" s="145" t="s">
        <v>5862</v>
      </c>
      <c r="F173" s="145" t="s">
        <v>6018</v>
      </c>
      <c r="G173" s="145" t="s">
        <v>431</v>
      </c>
      <c r="H173" s="145" t="s">
        <v>6008</v>
      </c>
      <c r="I173" s="145" t="s">
        <v>3330</v>
      </c>
      <c r="J173" s="145" t="s">
        <v>4362</v>
      </c>
      <c r="K173" s="145" t="s">
        <v>4363</v>
      </c>
      <c r="L173" s="145" t="s">
        <v>3332</v>
      </c>
      <c r="M173" s="146">
        <v>102470</v>
      </c>
      <c r="N173" s="146">
        <v>0</v>
      </c>
      <c r="O173" s="146">
        <v>0</v>
      </c>
      <c r="P173" s="146">
        <v>0</v>
      </c>
      <c r="Q173" s="146">
        <v>0</v>
      </c>
      <c r="R173" s="146">
        <v>102470</v>
      </c>
      <c r="S173" s="146">
        <v>0</v>
      </c>
      <c r="T173" s="146">
        <v>0</v>
      </c>
      <c r="U173" s="146">
        <v>0</v>
      </c>
      <c r="V173" s="146">
        <v>0</v>
      </c>
      <c r="W173" s="146">
        <v>0</v>
      </c>
      <c r="X173" s="146">
        <v>0</v>
      </c>
      <c r="Y173" s="146">
        <v>102470</v>
      </c>
      <c r="Z173" s="146">
        <v>101911.5</v>
      </c>
      <c r="AA173" s="147">
        <v>1</v>
      </c>
      <c r="AB173" s="203">
        <v>0</v>
      </c>
      <c r="AC173" s="203">
        <v>0</v>
      </c>
      <c r="AD173" s="203">
        <v>0</v>
      </c>
      <c r="AE173" s="203">
        <v>0</v>
      </c>
      <c r="AF173" s="203">
        <v>101911.5</v>
      </c>
      <c r="AG173" s="203">
        <v>0</v>
      </c>
      <c r="AH173" s="203">
        <v>0</v>
      </c>
      <c r="AI173" s="203">
        <v>0</v>
      </c>
      <c r="AJ173" s="203">
        <v>0</v>
      </c>
      <c r="AK173" s="204">
        <v>0</v>
      </c>
    </row>
    <row r="174" spans="2:40" ht="14.25" customHeight="1">
      <c r="B174" s="144" t="s">
        <v>4356</v>
      </c>
      <c r="C174" s="145" t="s">
        <v>5774</v>
      </c>
      <c r="D174" s="145" t="s">
        <v>4420</v>
      </c>
      <c r="E174" s="145" t="s">
        <v>4438</v>
      </c>
      <c r="F174" s="145" t="s">
        <v>6019</v>
      </c>
      <c r="G174" s="145" t="s">
        <v>1155</v>
      </c>
      <c r="H174" s="145" t="s">
        <v>5805</v>
      </c>
      <c r="I174" s="145" t="s">
        <v>5782</v>
      </c>
      <c r="J174" s="145" t="s">
        <v>4362</v>
      </c>
      <c r="K174" s="145" t="s">
        <v>4363</v>
      </c>
      <c r="L174" s="145" t="s">
        <v>3332</v>
      </c>
      <c r="M174" s="146">
        <v>38568.67</v>
      </c>
      <c r="N174" s="146">
        <v>38568.67</v>
      </c>
      <c r="O174" s="146">
        <v>0</v>
      </c>
      <c r="P174" s="146"/>
      <c r="Q174" s="146">
        <v>0</v>
      </c>
      <c r="R174" s="146">
        <v>0</v>
      </c>
      <c r="S174" s="146">
        <v>0</v>
      </c>
      <c r="T174" s="146">
        <v>6170.9871999999996</v>
      </c>
      <c r="U174" s="146">
        <v>0</v>
      </c>
      <c r="V174" s="146">
        <v>1542.7467999999999</v>
      </c>
      <c r="W174" s="146">
        <v>0</v>
      </c>
      <c r="X174" s="146">
        <v>0</v>
      </c>
      <c r="Y174" s="146">
        <v>43196.910400000001</v>
      </c>
      <c r="Z174" s="146">
        <v>43373.534399999997</v>
      </c>
      <c r="AA174" s="147">
        <v>1</v>
      </c>
      <c r="AB174" s="203">
        <v>38726.370000000003</v>
      </c>
      <c r="AC174" s="203">
        <v>0</v>
      </c>
      <c r="AD174" s="203"/>
      <c r="AE174" s="203">
        <v>0</v>
      </c>
      <c r="AF174" s="203">
        <v>0</v>
      </c>
      <c r="AG174" s="203">
        <v>0</v>
      </c>
      <c r="AH174" s="203">
        <v>6196.2191999999995</v>
      </c>
      <c r="AI174" s="203">
        <v>0</v>
      </c>
      <c r="AJ174" s="203">
        <v>1542.7467999999999</v>
      </c>
      <c r="AK174" s="204">
        <v>0</v>
      </c>
      <c r="AL174" s="208">
        <f>N174*4%</f>
        <v>1542.7467999999999</v>
      </c>
      <c r="AM174" s="201">
        <f>AJ174-AL174</f>
        <v>0</v>
      </c>
      <c r="AN174" s="143" t="s">
        <v>5776</v>
      </c>
    </row>
    <row r="175" spans="2:40" ht="14.25" customHeight="1">
      <c r="B175" s="144" t="s">
        <v>4356</v>
      </c>
      <c r="C175" s="145" t="s">
        <v>5774</v>
      </c>
      <c r="D175" s="145" t="s">
        <v>4420</v>
      </c>
      <c r="E175" s="145" t="s">
        <v>4409</v>
      </c>
      <c r="F175" s="145" t="s">
        <v>6020</v>
      </c>
      <c r="G175" s="145" t="s">
        <v>431</v>
      </c>
      <c r="H175" s="145" t="s">
        <v>6008</v>
      </c>
      <c r="I175" s="145" t="s">
        <v>3330</v>
      </c>
      <c r="J175" s="145" t="s">
        <v>4362</v>
      </c>
      <c r="K175" s="145" t="s">
        <v>4363</v>
      </c>
      <c r="L175" s="145" t="s">
        <v>3332</v>
      </c>
      <c r="M175" s="146">
        <v>3246.4479999999999</v>
      </c>
      <c r="N175" s="146">
        <v>3246.4479999999999</v>
      </c>
      <c r="O175" s="146">
        <v>0</v>
      </c>
      <c r="P175" s="146"/>
      <c r="Q175" s="146">
        <v>0</v>
      </c>
      <c r="R175" s="146">
        <v>0</v>
      </c>
      <c r="S175" s="146">
        <v>0</v>
      </c>
      <c r="T175" s="146">
        <v>519.43168000000003</v>
      </c>
      <c r="U175" s="146">
        <v>0</v>
      </c>
      <c r="V175" s="146">
        <v>0</v>
      </c>
      <c r="W175" s="146">
        <v>0</v>
      </c>
      <c r="X175" s="146">
        <v>0</v>
      </c>
      <c r="Y175" s="146">
        <v>3765.87968</v>
      </c>
      <c r="Z175" s="146">
        <v>3782.9548799999998</v>
      </c>
      <c r="AA175" s="147">
        <v>1</v>
      </c>
      <c r="AB175" s="203">
        <v>3261.1680000000001</v>
      </c>
      <c r="AC175" s="203">
        <v>0</v>
      </c>
      <c r="AD175" s="203"/>
      <c r="AE175" s="203">
        <v>0</v>
      </c>
      <c r="AF175" s="203">
        <v>0</v>
      </c>
      <c r="AG175" s="203">
        <v>0</v>
      </c>
      <c r="AH175" s="203">
        <v>521.78688</v>
      </c>
      <c r="AI175" s="203">
        <v>0</v>
      </c>
      <c r="AJ175" s="203">
        <v>0</v>
      </c>
      <c r="AK175" s="204">
        <v>0</v>
      </c>
    </row>
    <row r="176" spans="2:40" ht="14.25" customHeight="1">
      <c r="B176" s="144" t="s">
        <v>4356</v>
      </c>
      <c r="C176" s="145" t="s">
        <v>5774</v>
      </c>
      <c r="D176" s="145" t="s">
        <v>4420</v>
      </c>
      <c r="E176" s="145" t="s">
        <v>4427</v>
      </c>
      <c r="F176" s="145" t="s">
        <v>6021</v>
      </c>
      <c r="G176" s="145" t="s">
        <v>1155</v>
      </c>
      <c r="H176" s="145" t="s">
        <v>5805</v>
      </c>
      <c r="I176" s="145" t="s">
        <v>5782</v>
      </c>
      <c r="J176" s="145" t="s">
        <v>4362</v>
      </c>
      <c r="K176" s="145" t="s">
        <v>4363</v>
      </c>
      <c r="L176" s="145" t="s">
        <v>3332</v>
      </c>
      <c r="M176" s="146">
        <v>47002.11</v>
      </c>
      <c r="N176" s="146">
        <v>47002.11</v>
      </c>
      <c r="O176" s="146">
        <v>0</v>
      </c>
      <c r="P176" s="146"/>
      <c r="Q176" s="146">
        <v>0</v>
      </c>
      <c r="R176" s="146">
        <v>0</v>
      </c>
      <c r="S176" s="146">
        <v>0</v>
      </c>
      <c r="T176" s="146">
        <v>7520.3375999999998</v>
      </c>
      <c r="U176" s="146">
        <v>0</v>
      </c>
      <c r="V176" s="146">
        <v>1880.0844</v>
      </c>
      <c r="W176" s="146">
        <v>0</v>
      </c>
      <c r="X176" s="146">
        <v>0</v>
      </c>
      <c r="Y176" s="146">
        <v>52642.3632</v>
      </c>
      <c r="Z176" s="146">
        <v>52504.804799999998</v>
      </c>
      <c r="AA176" s="147">
        <v>1</v>
      </c>
      <c r="AB176" s="203">
        <v>46879.29</v>
      </c>
      <c r="AC176" s="203">
        <v>0</v>
      </c>
      <c r="AD176" s="203"/>
      <c r="AE176" s="203">
        <v>0</v>
      </c>
      <c r="AF176" s="203">
        <v>0</v>
      </c>
      <c r="AG176" s="203">
        <v>0</v>
      </c>
      <c r="AH176" s="203">
        <v>7500.6863999999996</v>
      </c>
      <c r="AI176" s="203">
        <v>0</v>
      </c>
      <c r="AJ176" s="203">
        <v>1880.0844</v>
      </c>
      <c r="AK176" s="204">
        <v>0</v>
      </c>
      <c r="AL176" s="208">
        <f>N176*4%</f>
        <v>1880.0844</v>
      </c>
      <c r="AM176" s="201">
        <f>AJ176-AL176</f>
        <v>0</v>
      </c>
      <c r="AN176" s="143" t="s">
        <v>5776</v>
      </c>
    </row>
    <row r="177" spans="2:40" ht="14.25" customHeight="1">
      <c r="B177" s="144" t="s">
        <v>4356</v>
      </c>
      <c r="C177" s="145" t="s">
        <v>5774</v>
      </c>
      <c r="D177" s="145" t="s">
        <v>4420</v>
      </c>
      <c r="E177" s="145" t="s">
        <v>4438</v>
      </c>
      <c r="F177" s="145" t="s">
        <v>6022</v>
      </c>
      <c r="G177" s="145" t="s">
        <v>1155</v>
      </c>
      <c r="H177" s="145" t="s">
        <v>5805</v>
      </c>
      <c r="I177" s="145" t="s">
        <v>5782</v>
      </c>
      <c r="J177" s="145" t="s">
        <v>4362</v>
      </c>
      <c r="K177" s="145" t="s">
        <v>4363</v>
      </c>
      <c r="L177" s="145" t="s">
        <v>3332</v>
      </c>
      <c r="M177" s="146">
        <v>32478.880000000001</v>
      </c>
      <c r="N177" s="146">
        <v>32478.880000000001</v>
      </c>
      <c r="O177" s="146">
        <v>0</v>
      </c>
      <c r="P177" s="146"/>
      <c r="Q177" s="146">
        <v>0</v>
      </c>
      <c r="R177" s="146">
        <v>0</v>
      </c>
      <c r="S177" s="146">
        <v>0</v>
      </c>
      <c r="T177" s="146">
        <v>5196.6207999999997</v>
      </c>
      <c r="U177" s="146">
        <v>0</v>
      </c>
      <c r="V177" s="146">
        <v>1299.1551999999999</v>
      </c>
      <c r="W177" s="146">
        <v>0</v>
      </c>
      <c r="X177" s="146">
        <v>0</v>
      </c>
      <c r="Y177" s="146">
        <v>36376.345600000001</v>
      </c>
      <c r="Z177" s="146">
        <v>36525.081599999998</v>
      </c>
      <c r="AA177" s="147">
        <v>1</v>
      </c>
      <c r="AB177" s="203">
        <v>32611.68</v>
      </c>
      <c r="AC177" s="203">
        <v>0</v>
      </c>
      <c r="AD177" s="203"/>
      <c r="AE177" s="203">
        <v>0</v>
      </c>
      <c r="AF177" s="203">
        <v>0</v>
      </c>
      <c r="AG177" s="203">
        <v>0</v>
      </c>
      <c r="AH177" s="203">
        <v>5217.8688000000002</v>
      </c>
      <c r="AI177" s="203">
        <v>0</v>
      </c>
      <c r="AJ177" s="203">
        <v>1299.1551999999999</v>
      </c>
      <c r="AK177" s="204">
        <v>0</v>
      </c>
      <c r="AL177" s="208">
        <f>N177*4%</f>
        <v>1299.1552000000001</v>
      </c>
      <c r="AM177" s="201">
        <f>AJ177-AL177</f>
        <v>0</v>
      </c>
      <c r="AN177" s="143" t="s">
        <v>5776</v>
      </c>
    </row>
    <row r="178" spans="2:40" ht="14.25" customHeight="1">
      <c r="B178" s="144" t="s">
        <v>4356</v>
      </c>
      <c r="C178" s="145" t="s">
        <v>5913</v>
      </c>
      <c r="D178" s="145" t="s">
        <v>4420</v>
      </c>
      <c r="E178" s="145" t="s">
        <v>2261</v>
      </c>
      <c r="F178" s="145" t="s">
        <v>6023</v>
      </c>
      <c r="G178" s="145" t="s">
        <v>1026</v>
      </c>
      <c r="H178" s="145" t="s">
        <v>5932</v>
      </c>
      <c r="I178" s="145" t="s">
        <v>3330</v>
      </c>
      <c r="J178" s="145" t="s">
        <v>4362</v>
      </c>
      <c r="K178" s="145" t="s">
        <v>4363</v>
      </c>
      <c r="L178" s="145" t="s">
        <v>3332</v>
      </c>
      <c r="M178" s="146">
        <v>688.79</v>
      </c>
      <c r="N178" s="146">
        <v>688.79</v>
      </c>
      <c r="O178" s="146">
        <v>0</v>
      </c>
      <c r="P178" s="146"/>
      <c r="Q178" s="146">
        <v>0</v>
      </c>
      <c r="R178" s="146">
        <v>0</v>
      </c>
      <c r="S178" s="146">
        <v>0</v>
      </c>
      <c r="T178" s="146">
        <v>110.2</v>
      </c>
      <c r="U178" s="146">
        <v>0</v>
      </c>
      <c r="V178" s="146">
        <v>0</v>
      </c>
      <c r="W178" s="146">
        <v>0</v>
      </c>
      <c r="X178" s="146">
        <v>0</v>
      </c>
      <c r="Y178" s="146">
        <v>798.99</v>
      </c>
      <c r="Z178" s="146">
        <v>798.99</v>
      </c>
      <c r="AA178" s="147">
        <v>1</v>
      </c>
      <c r="AB178" s="203">
        <v>688.79</v>
      </c>
      <c r="AC178" s="203">
        <v>0</v>
      </c>
      <c r="AD178" s="203"/>
      <c r="AE178" s="203">
        <v>0</v>
      </c>
      <c r="AF178" s="203">
        <v>0</v>
      </c>
      <c r="AG178" s="203">
        <v>0</v>
      </c>
      <c r="AH178" s="203">
        <v>110.2</v>
      </c>
      <c r="AI178" s="203">
        <v>0</v>
      </c>
      <c r="AJ178" s="203">
        <v>0</v>
      </c>
      <c r="AK178" s="204">
        <v>0</v>
      </c>
    </row>
    <row r="179" spans="2:40" ht="14.25" customHeight="1">
      <c r="B179" s="144" t="s">
        <v>4396</v>
      </c>
      <c r="C179" s="145" t="s">
        <v>4397</v>
      </c>
      <c r="D179" s="145" t="s">
        <v>4420</v>
      </c>
      <c r="E179" s="145" t="s">
        <v>4399</v>
      </c>
      <c r="F179" s="145" t="s">
        <v>5783</v>
      </c>
      <c r="G179" s="145" t="s">
        <v>4401</v>
      </c>
      <c r="H179" s="145" t="s">
        <v>4401</v>
      </c>
      <c r="I179" s="145"/>
      <c r="J179" s="145"/>
      <c r="K179" s="145"/>
      <c r="L179" s="145"/>
      <c r="M179" s="146">
        <v>1884951.9</v>
      </c>
      <c r="N179" s="146">
        <v>0</v>
      </c>
      <c r="O179" s="146">
        <v>0</v>
      </c>
      <c r="P179" s="146">
        <v>0</v>
      </c>
      <c r="Q179" s="146">
        <v>0</v>
      </c>
      <c r="R179" s="146">
        <v>0</v>
      </c>
      <c r="S179" s="146">
        <v>1884951.9</v>
      </c>
      <c r="T179" s="146">
        <v>0</v>
      </c>
      <c r="U179" s="146">
        <v>0</v>
      </c>
      <c r="V179" s="146">
        <v>0</v>
      </c>
      <c r="W179" s="146">
        <v>0</v>
      </c>
      <c r="X179" s="146">
        <v>0</v>
      </c>
      <c r="Y179" s="146">
        <v>1884951.9</v>
      </c>
      <c r="Z179" s="146">
        <v>1862790</v>
      </c>
      <c r="AA179" s="147">
        <v>1</v>
      </c>
      <c r="AB179" s="203">
        <v>0</v>
      </c>
      <c r="AC179" s="203">
        <v>0</v>
      </c>
      <c r="AD179" s="203">
        <v>0</v>
      </c>
      <c r="AE179" s="203">
        <v>0</v>
      </c>
      <c r="AF179" s="203">
        <v>0</v>
      </c>
      <c r="AG179" s="203">
        <v>0</v>
      </c>
      <c r="AH179" s="203">
        <v>0</v>
      </c>
      <c r="AI179" s="203">
        <v>0</v>
      </c>
      <c r="AJ179" s="203">
        <v>0</v>
      </c>
      <c r="AK179" s="204">
        <v>0</v>
      </c>
    </row>
    <row r="180" spans="2:40" ht="14.25" customHeight="1">
      <c r="B180" s="144" t="s">
        <v>4356</v>
      </c>
      <c r="C180" s="145" t="s">
        <v>5774</v>
      </c>
      <c r="D180" s="145" t="s">
        <v>4420</v>
      </c>
      <c r="E180" s="145" t="s">
        <v>4593</v>
      </c>
      <c r="F180" s="145" t="s">
        <v>6024</v>
      </c>
      <c r="G180" s="145" t="s">
        <v>1155</v>
      </c>
      <c r="H180" s="145" t="s">
        <v>5805</v>
      </c>
      <c r="I180" s="145" t="s">
        <v>5782</v>
      </c>
      <c r="J180" s="145" t="s">
        <v>4362</v>
      </c>
      <c r="K180" s="145" t="s">
        <v>4363</v>
      </c>
      <c r="L180" s="145" t="s">
        <v>3332</v>
      </c>
      <c r="M180" s="146">
        <v>34386.75</v>
      </c>
      <c r="N180" s="146">
        <v>34386.75</v>
      </c>
      <c r="O180" s="146">
        <v>0</v>
      </c>
      <c r="P180" s="146"/>
      <c r="Q180" s="146">
        <v>0</v>
      </c>
      <c r="R180" s="146">
        <v>0</v>
      </c>
      <c r="S180" s="146">
        <v>0</v>
      </c>
      <c r="T180" s="146">
        <v>5501.88</v>
      </c>
      <c r="U180" s="146">
        <v>0</v>
      </c>
      <c r="V180" s="146">
        <v>1375.47</v>
      </c>
      <c r="W180" s="146">
        <v>0</v>
      </c>
      <c r="X180" s="146">
        <v>0</v>
      </c>
      <c r="Y180" s="146">
        <v>38513.160000000003</v>
      </c>
      <c r="Z180" s="146">
        <v>38807.8992</v>
      </c>
      <c r="AA180" s="147">
        <v>1</v>
      </c>
      <c r="AB180" s="203">
        <v>34649.910000000003</v>
      </c>
      <c r="AC180" s="203">
        <v>0</v>
      </c>
      <c r="AD180" s="203"/>
      <c r="AE180" s="203">
        <v>0</v>
      </c>
      <c r="AF180" s="203">
        <v>0</v>
      </c>
      <c r="AG180" s="203">
        <v>0</v>
      </c>
      <c r="AH180" s="203">
        <v>5543.9856</v>
      </c>
      <c r="AI180" s="203">
        <v>0</v>
      </c>
      <c r="AJ180" s="203">
        <v>1375.47</v>
      </c>
      <c r="AK180" s="204">
        <v>0</v>
      </c>
      <c r="AL180" s="208">
        <f>N180*4%</f>
        <v>1375.47</v>
      </c>
      <c r="AM180" s="201">
        <f>AJ180-AL180</f>
        <v>0</v>
      </c>
      <c r="AN180" s="143" t="s">
        <v>5776</v>
      </c>
    </row>
    <row r="181" spans="2:40" ht="14.25" customHeight="1">
      <c r="B181" s="144" t="s">
        <v>4356</v>
      </c>
      <c r="C181" s="145" t="s">
        <v>5774</v>
      </c>
      <c r="D181" s="145" t="s">
        <v>4420</v>
      </c>
      <c r="E181" s="145" t="s">
        <v>5806</v>
      </c>
      <c r="F181" s="145" t="s">
        <v>4969</v>
      </c>
      <c r="G181" s="145" t="s">
        <v>786</v>
      </c>
      <c r="H181" s="145" t="s">
        <v>6025</v>
      </c>
      <c r="I181" s="145" t="s">
        <v>3929</v>
      </c>
      <c r="J181" s="145" t="s">
        <v>4362</v>
      </c>
      <c r="K181" s="145" t="s">
        <v>4363</v>
      </c>
      <c r="L181" s="145" t="s">
        <v>3332</v>
      </c>
      <c r="M181" s="146">
        <v>22352</v>
      </c>
      <c r="N181" s="146">
        <v>22352</v>
      </c>
      <c r="O181" s="146">
        <v>0</v>
      </c>
      <c r="P181" s="146"/>
      <c r="Q181" s="146">
        <v>0</v>
      </c>
      <c r="R181" s="146">
        <v>0</v>
      </c>
      <c r="S181" s="146">
        <v>0</v>
      </c>
      <c r="T181" s="146">
        <v>3576.32</v>
      </c>
      <c r="U181" s="146">
        <v>0</v>
      </c>
      <c r="V181" s="146">
        <v>894.08</v>
      </c>
      <c r="W181" s="146">
        <v>279.39999999999998</v>
      </c>
      <c r="X181" s="146">
        <v>0</v>
      </c>
      <c r="Y181" s="146">
        <v>24754.84</v>
      </c>
      <c r="Z181" s="146">
        <v>24754.84</v>
      </c>
      <c r="AA181" s="147">
        <v>1</v>
      </c>
      <c r="AB181" s="203">
        <v>22352</v>
      </c>
      <c r="AC181" s="203">
        <v>0</v>
      </c>
      <c r="AD181" s="203"/>
      <c r="AE181" s="203">
        <v>0</v>
      </c>
      <c r="AF181" s="203">
        <v>0</v>
      </c>
      <c r="AG181" s="203">
        <v>0</v>
      </c>
      <c r="AH181" s="203">
        <v>3576.32</v>
      </c>
      <c r="AI181" s="203">
        <v>0</v>
      </c>
      <c r="AJ181" s="203">
        <v>894.08</v>
      </c>
      <c r="AK181" s="204">
        <v>279.39999999999998</v>
      </c>
      <c r="AL181" s="208">
        <f>AB181*4%</f>
        <v>894.08</v>
      </c>
      <c r="AM181" s="201">
        <f>AJ181-AL181</f>
        <v>0</v>
      </c>
      <c r="AN181" s="143" t="s">
        <v>5776</v>
      </c>
    </row>
    <row r="182" spans="2:40" ht="14.25" customHeight="1">
      <c r="B182" s="144" t="s">
        <v>4356</v>
      </c>
      <c r="C182" s="145" t="s">
        <v>5774</v>
      </c>
      <c r="D182" s="145" t="s">
        <v>4420</v>
      </c>
      <c r="E182" s="145" t="s">
        <v>6026</v>
      </c>
      <c r="F182" s="145" t="s">
        <v>6027</v>
      </c>
      <c r="G182" s="145" t="s">
        <v>738</v>
      </c>
      <c r="H182" s="145" t="s">
        <v>5793</v>
      </c>
      <c r="I182" s="145" t="s">
        <v>3929</v>
      </c>
      <c r="J182" s="145" t="s">
        <v>4362</v>
      </c>
      <c r="K182" s="145" t="s">
        <v>4363</v>
      </c>
      <c r="L182" s="145" t="s">
        <v>3332</v>
      </c>
      <c r="M182" s="146">
        <v>50000</v>
      </c>
      <c r="N182" s="146">
        <v>50000</v>
      </c>
      <c r="O182" s="146">
        <v>0</v>
      </c>
      <c r="P182" s="146"/>
      <c r="Q182" s="146">
        <v>0</v>
      </c>
      <c r="R182" s="146">
        <v>0</v>
      </c>
      <c r="S182" s="146">
        <v>0</v>
      </c>
      <c r="T182" s="146">
        <v>8000</v>
      </c>
      <c r="U182" s="146">
        <v>0</v>
      </c>
      <c r="V182" s="146">
        <v>2000</v>
      </c>
      <c r="W182" s="146">
        <v>625</v>
      </c>
      <c r="X182" s="146">
        <v>0</v>
      </c>
      <c r="Y182" s="146">
        <v>55375</v>
      </c>
      <c r="Z182" s="146">
        <v>55375</v>
      </c>
      <c r="AA182" s="147">
        <v>1</v>
      </c>
      <c r="AB182" s="203">
        <v>50000</v>
      </c>
      <c r="AC182" s="203">
        <v>0</v>
      </c>
      <c r="AD182" s="203"/>
      <c r="AE182" s="203">
        <v>0</v>
      </c>
      <c r="AF182" s="203">
        <v>0</v>
      </c>
      <c r="AG182" s="203">
        <v>0</v>
      </c>
      <c r="AH182" s="203">
        <v>8000</v>
      </c>
      <c r="AI182" s="203">
        <v>0</v>
      </c>
      <c r="AJ182" s="203">
        <v>2000</v>
      </c>
      <c r="AK182" s="204">
        <v>625</v>
      </c>
      <c r="AL182" s="208">
        <f>AB182*4%</f>
        <v>2000</v>
      </c>
      <c r="AM182" s="201">
        <f>AJ182-AL182</f>
        <v>0</v>
      </c>
      <c r="AN182" s="143" t="s">
        <v>5776</v>
      </c>
    </row>
    <row r="183" spans="2:40" ht="14.25" customHeight="1">
      <c r="B183" s="144" t="s">
        <v>4356</v>
      </c>
      <c r="C183" s="145" t="s">
        <v>5774</v>
      </c>
      <c r="D183" s="145" t="s">
        <v>4420</v>
      </c>
      <c r="E183" s="145" t="s">
        <v>5862</v>
      </c>
      <c r="F183" s="145" t="s">
        <v>6028</v>
      </c>
      <c r="G183" s="145" t="s">
        <v>431</v>
      </c>
      <c r="H183" s="145" t="s">
        <v>6008</v>
      </c>
      <c r="I183" s="145" t="s">
        <v>3330</v>
      </c>
      <c r="J183" s="145" t="s">
        <v>4362</v>
      </c>
      <c r="K183" s="145" t="s">
        <v>4363</v>
      </c>
      <c r="L183" s="145" t="s">
        <v>3332</v>
      </c>
      <c r="M183" s="146">
        <v>3279.04</v>
      </c>
      <c r="N183" s="146">
        <v>3279.04</v>
      </c>
      <c r="O183" s="146">
        <v>0</v>
      </c>
      <c r="P183" s="146"/>
      <c r="Q183" s="146">
        <v>0</v>
      </c>
      <c r="R183" s="146">
        <v>0</v>
      </c>
      <c r="S183" s="146">
        <v>0</v>
      </c>
      <c r="T183" s="146">
        <v>524.64639999999997</v>
      </c>
      <c r="U183" s="146">
        <v>0</v>
      </c>
      <c r="V183" s="146">
        <v>0</v>
      </c>
      <c r="W183" s="146">
        <v>0</v>
      </c>
      <c r="X183" s="146">
        <v>0</v>
      </c>
      <c r="Y183" s="146">
        <v>3803.6864</v>
      </c>
      <c r="Z183" s="146">
        <v>3782.9548799999998</v>
      </c>
      <c r="AA183" s="147">
        <v>1</v>
      </c>
      <c r="AB183" s="203">
        <v>3261.1680000000001</v>
      </c>
      <c r="AC183" s="203">
        <v>0</v>
      </c>
      <c r="AD183" s="203"/>
      <c r="AE183" s="203">
        <v>0</v>
      </c>
      <c r="AF183" s="203">
        <v>0</v>
      </c>
      <c r="AG183" s="203">
        <v>0</v>
      </c>
      <c r="AH183" s="203">
        <v>521.78688</v>
      </c>
      <c r="AI183" s="203">
        <v>0</v>
      </c>
      <c r="AJ183" s="203">
        <v>0</v>
      </c>
      <c r="AK183" s="204">
        <v>0</v>
      </c>
    </row>
    <row r="184" spans="2:40" ht="14.25" customHeight="1">
      <c r="B184" s="144" t="s">
        <v>4356</v>
      </c>
      <c r="C184" s="145" t="s">
        <v>5774</v>
      </c>
      <c r="D184" s="145" t="s">
        <v>4420</v>
      </c>
      <c r="E184" s="145" t="s">
        <v>4427</v>
      </c>
      <c r="F184" s="145" t="s">
        <v>6029</v>
      </c>
      <c r="G184" s="145" t="s">
        <v>1155</v>
      </c>
      <c r="H184" s="145" t="s">
        <v>5805</v>
      </c>
      <c r="I184" s="145" t="s">
        <v>5782</v>
      </c>
      <c r="J184" s="145" t="s">
        <v>4362</v>
      </c>
      <c r="K184" s="145" t="s">
        <v>4363</v>
      </c>
      <c r="L184" s="145" t="s">
        <v>3332</v>
      </c>
      <c r="M184" s="146">
        <v>38827.83</v>
      </c>
      <c r="N184" s="146">
        <v>38827.83</v>
      </c>
      <c r="O184" s="146">
        <v>0</v>
      </c>
      <c r="P184" s="146"/>
      <c r="Q184" s="146">
        <v>0</v>
      </c>
      <c r="R184" s="146">
        <v>0</v>
      </c>
      <c r="S184" s="146">
        <v>0</v>
      </c>
      <c r="T184" s="146">
        <v>6212.4528</v>
      </c>
      <c r="U184" s="146">
        <v>0</v>
      </c>
      <c r="V184" s="146">
        <v>1553.1132</v>
      </c>
      <c r="W184" s="146">
        <v>0</v>
      </c>
      <c r="X184" s="146">
        <v>0</v>
      </c>
      <c r="Y184" s="146">
        <v>43487.169600000001</v>
      </c>
      <c r="Z184" s="146">
        <v>43373.534399999997</v>
      </c>
      <c r="AA184" s="147">
        <v>1</v>
      </c>
      <c r="AB184" s="203">
        <v>38726.370000000003</v>
      </c>
      <c r="AC184" s="203">
        <v>0</v>
      </c>
      <c r="AD184" s="203"/>
      <c r="AE184" s="203">
        <v>0</v>
      </c>
      <c r="AF184" s="203">
        <v>0</v>
      </c>
      <c r="AG184" s="203">
        <v>0</v>
      </c>
      <c r="AH184" s="203">
        <v>6196.2191999999995</v>
      </c>
      <c r="AI184" s="203">
        <v>0</v>
      </c>
      <c r="AJ184" s="203">
        <v>1553.1132</v>
      </c>
      <c r="AK184" s="204">
        <v>0</v>
      </c>
      <c r="AL184" s="208">
        <f>N184*4%</f>
        <v>1553.1132</v>
      </c>
      <c r="AM184" s="201">
        <f>AJ184-AL184</f>
        <v>0</v>
      </c>
      <c r="AN184" s="143" t="s">
        <v>5776</v>
      </c>
    </row>
    <row r="185" spans="2:40" ht="14.25" customHeight="1">
      <c r="B185" s="144" t="s">
        <v>4356</v>
      </c>
      <c r="C185" s="145" t="s">
        <v>5774</v>
      </c>
      <c r="D185" s="145" t="s">
        <v>4420</v>
      </c>
      <c r="E185" s="145" t="s">
        <v>5806</v>
      </c>
      <c r="F185" s="145" t="s">
        <v>6030</v>
      </c>
      <c r="G185" s="145" t="s">
        <v>5823</v>
      </c>
      <c r="H185" s="145" t="s">
        <v>5824</v>
      </c>
      <c r="I185" s="145" t="s">
        <v>5782</v>
      </c>
      <c r="J185" s="145" t="s">
        <v>4362</v>
      </c>
      <c r="K185" s="145" t="s">
        <v>4363</v>
      </c>
      <c r="L185" s="145" t="s">
        <v>3332</v>
      </c>
      <c r="M185" s="146">
        <v>11000</v>
      </c>
      <c r="N185" s="146">
        <v>11000</v>
      </c>
      <c r="O185" s="146">
        <v>0</v>
      </c>
      <c r="P185" s="146"/>
      <c r="Q185" s="146">
        <v>0</v>
      </c>
      <c r="R185" s="146">
        <v>0</v>
      </c>
      <c r="S185" s="146">
        <v>0</v>
      </c>
      <c r="T185" s="146">
        <v>1760</v>
      </c>
      <c r="U185" s="146">
        <v>0</v>
      </c>
      <c r="V185" s="146">
        <v>440</v>
      </c>
      <c r="W185" s="146">
        <v>0</v>
      </c>
      <c r="X185" s="146">
        <v>0</v>
      </c>
      <c r="Y185" s="146">
        <v>12320</v>
      </c>
      <c r="Z185" s="146">
        <v>12320</v>
      </c>
      <c r="AA185" s="147">
        <v>1</v>
      </c>
      <c r="AB185" s="203">
        <v>11000</v>
      </c>
      <c r="AC185" s="203">
        <v>0</v>
      </c>
      <c r="AD185" s="203"/>
      <c r="AE185" s="203">
        <v>0</v>
      </c>
      <c r="AF185" s="203">
        <v>0</v>
      </c>
      <c r="AG185" s="203">
        <v>0</v>
      </c>
      <c r="AH185" s="203">
        <v>1760</v>
      </c>
      <c r="AI185" s="203">
        <v>0</v>
      </c>
      <c r="AJ185" s="203">
        <v>440</v>
      </c>
      <c r="AK185" s="204">
        <v>0</v>
      </c>
      <c r="AL185" s="208">
        <f>AB185*4%</f>
        <v>440</v>
      </c>
      <c r="AM185" s="201">
        <f>AJ185-AL185</f>
        <v>0</v>
      </c>
      <c r="AN185" s="143" t="s">
        <v>5776</v>
      </c>
    </row>
    <row r="186" spans="2:40" ht="14.25" customHeight="1">
      <c r="B186" s="144" t="s">
        <v>4356</v>
      </c>
      <c r="C186" s="145" t="s">
        <v>5774</v>
      </c>
      <c r="D186" s="145" t="s">
        <v>4420</v>
      </c>
      <c r="E186" s="145" t="s">
        <v>4544</v>
      </c>
      <c r="F186" s="145" t="s">
        <v>6031</v>
      </c>
      <c r="G186" s="145" t="s">
        <v>766</v>
      </c>
      <c r="H186" s="145" t="s">
        <v>6032</v>
      </c>
      <c r="I186" s="145" t="s">
        <v>3330</v>
      </c>
      <c r="J186" s="145" t="s">
        <v>4362</v>
      </c>
      <c r="K186" s="145" t="s">
        <v>4363</v>
      </c>
      <c r="L186" s="145" t="s">
        <v>3332</v>
      </c>
      <c r="M186" s="146">
        <v>42865.86</v>
      </c>
      <c r="N186" s="146">
        <v>42865.86</v>
      </c>
      <c r="O186" s="146">
        <v>0</v>
      </c>
      <c r="P186" s="146"/>
      <c r="Q186" s="146">
        <v>0</v>
      </c>
      <c r="R186" s="146">
        <v>0</v>
      </c>
      <c r="S186" s="146">
        <v>0</v>
      </c>
      <c r="T186" s="146">
        <v>6858.54</v>
      </c>
      <c r="U186" s="146">
        <v>0</v>
      </c>
      <c r="V186" s="146">
        <v>0</v>
      </c>
      <c r="W186" s="146">
        <v>0</v>
      </c>
      <c r="X186" s="146">
        <v>0</v>
      </c>
      <c r="Y186" s="146">
        <v>49724.4</v>
      </c>
      <c r="Z186" s="146">
        <v>49724.4</v>
      </c>
      <c r="AA186" s="147">
        <v>1</v>
      </c>
      <c r="AB186" s="203">
        <v>42865.86</v>
      </c>
      <c r="AC186" s="203">
        <v>0</v>
      </c>
      <c r="AD186" s="203"/>
      <c r="AE186" s="203">
        <v>0</v>
      </c>
      <c r="AF186" s="203">
        <v>0</v>
      </c>
      <c r="AG186" s="203">
        <v>0</v>
      </c>
      <c r="AH186" s="203">
        <v>6858.54</v>
      </c>
      <c r="AI186" s="203">
        <v>0</v>
      </c>
      <c r="AJ186" s="203">
        <v>0</v>
      </c>
      <c r="AK186" s="204">
        <v>0</v>
      </c>
    </row>
    <row r="187" spans="2:40" ht="14.25" customHeight="1">
      <c r="B187" s="144" t="s">
        <v>4356</v>
      </c>
      <c r="C187" s="145" t="s">
        <v>5774</v>
      </c>
      <c r="D187" s="145" t="s">
        <v>4420</v>
      </c>
      <c r="E187" s="145" t="s">
        <v>4421</v>
      </c>
      <c r="F187" s="145" t="s">
        <v>5448</v>
      </c>
      <c r="G187" s="145" t="s">
        <v>786</v>
      </c>
      <c r="H187" s="145" t="s">
        <v>6025</v>
      </c>
      <c r="I187" s="145" t="s">
        <v>3929</v>
      </c>
      <c r="J187" s="145" t="s">
        <v>4362</v>
      </c>
      <c r="K187" s="145" t="s">
        <v>4363</v>
      </c>
      <c r="L187" s="145" t="s">
        <v>3332</v>
      </c>
      <c r="M187" s="146">
        <v>3048</v>
      </c>
      <c r="N187" s="146">
        <v>3048</v>
      </c>
      <c r="O187" s="146">
        <v>0</v>
      </c>
      <c r="P187" s="146"/>
      <c r="Q187" s="146">
        <v>0</v>
      </c>
      <c r="R187" s="146">
        <v>0</v>
      </c>
      <c r="S187" s="146">
        <v>0</v>
      </c>
      <c r="T187" s="146">
        <v>487.68</v>
      </c>
      <c r="U187" s="146">
        <v>0</v>
      </c>
      <c r="V187" s="146">
        <v>121.92</v>
      </c>
      <c r="W187" s="146">
        <v>38.1</v>
      </c>
      <c r="X187" s="146">
        <v>0</v>
      </c>
      <c r="Y187" s="146">
        <v>3375.66</v>
      </c>
      <c r="Z187" s="146">
        <v>3375.66</v>
      </c>
      <c r="AA187" s="147">
        <v>1</v>
      </c>
      <c r="AB187" s="203">
        <v>3048</v>
      </c>
      <c r="AC187" s="203">
        <v>0</v>
      </c>
      <c r="AD187" s="203"/>
      <c r="AE187" s="203">
        <v>0</v>
      </c>
      <c r="AF187" s="203">
        <v>0</v>
      </c>
      <c r="AG187" s="203">
        <v>0</v>
      </c>
      <c r="AH187" s="203">
        <v>487.68</v>
      </c>
      <c r="AI187" s="203">
        <v>0</v>
      </c>
      <c r="AJ187" s="203">
        <v>121.92</v>
      </c>
      <c r="AK187" s="204">
        <v>38.1</v>
      </c>
      <c r="AL187" s="208">
        <f>AB187*4%</f>
        <v>121.92</v>
      </c>
      <c r="AM187" s="201">
        <f>AJ187-AL187</f>
        <v>0</v>
      </c>
      <c r="AN187" s="143" t="s">
        <v>5776</v>
      </c>
    </row>
    <row r="188" spans="2:40" ht="14.25" customHeight="1">
      <c r="B188" s="144" t="s">
        <v>4356</v>
      </c>
      <c r="C188" s="145" t="s">
        <v>5774</v>
      </c>
      <c r="D188" s="145" t="s">
        <v>4420</v>
      </c>
      <c r="E188" s="145" t="s">
        <v>4863</v>
      </c>
      <c r="F188" s="145" t="s">
        <v>6033</v>
      </c>
      <c r="G188" s="145" t="s">
        <v>5802</v>
      </c>
      <c r="H188" s="145" t="s">
        <v>5803</v>
      </c>
      <c r="I188" s="145" t="s">
        <v>3330</v>
      </c>
      <c r="J188" s="145" t="s">
        <v>4362</v>
      </c>
      <c r="K188" s="145" t="s">
        <v>4363</v>
      </c>
      <c r="L188" s="145" t="s">
        <v>3332</v>
      </c>
      <c r="M188" s="146">
        <v>68729.95</v>
      </c>
      <c r="N188" s="146">
        <v>17182.55</v>
      </c>
      <c r="O188" s="146">
        <v>0</v>
      </c>
      <c r="P188" s="146"/>
      <c r="Q188" s="146">
        <v>51547.4</v>
      </c>
      <c r="R188" s="146">
        <v>0</v>
      </c>
      <c r="S188" s="146">
        <v>0</v>
      </c>
      <c r="T188" s="146">
        <v>2749.2</v>
      </c>
      <c r="U188" s="146">
        <v>0</v>
      </c>
      <c r="V188" s="146">
        <v>0</v>
      </c>
      <c r="W188" s="146">
        <v>0</v>
      </c>
      <c r="X188" s="146">
        <v>0</v>
      </c>
      <c r="Y188" s="146">
        <v>71479.149999999994</v>
      </c>
      <c r="Z188" s="146">
        <v>71479.149999999994</v>
      </c>
      <c r="AA188" s="147">
        <v>1</v>
      </c>
      <c r="AB188" s="203">
        <v>17182.55</v>
      </c>
      <c r="AC188" s="203">
        <v>0</v>
      </c>
      <c r="AD188" s="203"/>
      <c r="AE188" s="203">
        <v>51547.4</v>
      </c>
      <c r="AF188" s="203">
        <v>0</v>
      </c>
      <c r="AG188" s="203">
        <v>0</v>
      </c>
      <c r="AH188" s="203">
        <v>2749.2</v>
      </c>
      <c r="AI188" s="203">
        <v>0</v>
      </c>
      <c r="AJ188" s="203">
        <v>0</v>
      </c>
      <c r="AK188" s="204">
        <v>0</v>
      </c>
    </row>
    <row r="189" spans="2:40" ht="14.25" customHeight="1">
      <c r="B189" s="144" t="s">
        <v>4356</v>
      </c>
      <c r="C189" s="145" t="s">
        <v>5774</v>
      </c>
      <c r="D189" s="145" t="s">
        <v>4420</v>
      </c>
      <c r="E189" s="145" t="s">
        <v>5856</v>
      </c>
      <c r="F189" s="145" t="s">
        <v>6034</v>
      </c>
      <c r="G189" s="145" t="s">
        <v>1129</v>
      </c>
      <c r="H189" s="145" t="s">
        <v>6035</v>
      </c>
      <c r="I189" s="145" t="s">
        <v>5782</v>
      </c>
      <c r="J189" s="145" t="s">
        <v>4362</v>
      </c>
      <c r="K189" s="145" t="s">
        <v>4363</v>
      </c>
      <c r="L189" s="145" t="s">
        <v>3332</v>
      </c>
      <c r="M189" s="146">
        <v>37363.154999999999</v>
      </c>
      <c r="N189" s="146">
        <v>37363.154999999999</v>
      </c>
      <c r="O189" s="146">
        <v>0</v>
      </c>
      <c r="P189" s="146"/>
      <c r="Q189" s="146">
        <v>0</v>
      </c>
      <c r="R189" s="146">
        <v>0</v>
      </c>
      <c r="S189" s="146">
        <v>0</v>
      </c>
      <c r="T189" s="146">
        <v>5978.1048000000001</v>
      </c>
      <c r="U189" s="146">
        <v>0</v>
      </c>
      <c r="V189" s="146">
        <v>0</v>
      </c>
      <c r="W189" s="146">
        <v>1494.5262</v>
      </c>
      <c r="X189" s="146">
        <v>0</v>
      </c>
      <c r="Y189" s="146">
        <v>41846.7336</v>
      </c>
      <c r="Z189" s="146">
        <v>42232.125599999999</v>
      </c>
      <c r="AA189" s="147">
        <v>1</v>
      </c>
      <c r="AB189" s="203">
        <v>37707.254999999997</v>
      </c>
      <c r="AC189" s="203">
        <v>0</v>
      </c>
      <c r="AD189" s="203"/>
      <c r="AE189" s="203">
        <v>0</v>
      </c>
      <c r="AF189" s="203">
        <v>0</v>
      </c>
      <c r="AG189" s="203">
        <v>0</v>
      </c>
      <c r="AH189" s="203">
        <v>6033.1607999999997</v>
      </c>
      <c r="AI189" s="203">
        <v>0</v>
      </c>
      <c r="AJ189" s="203">
        <v>0</v>
      </c>
      <c r="AK189" s="204">
        <v>1494.5262</v>
      </c>
    </row>
    <row r="190" spans="2:40" ht="14.25" customHeight="1">
      <c r="B190" s="144" t="s">
        <v>4356</v>
      </c>
      <c r="C190" s="145" t="s">
        <v>5777</v>
      </c>
      <c r="D190" s="145" t="s">
        <v>4420</v>
      </c>
      <c r="E190" s="145" t="s">
        <v>4463</v>
      </c>
      <c r="F190" s="145" t="s">
        <v>6036</v>
      </c>
      <c r="G190" s="145" t="s">
        <v>5891</v>
      </c>
      <c r="H190" s="145" t="s">
        <v>5892</v>
      </c>
      <c r="I190" s="145" t="s">
        <v>3330</v>
      </c>
      <c r="J190" s="145" t="s">
        <v>4362</v>
      </c>
      <c r="K190" s="145" t="s">
        <v>4363</v>
      </c>
      <c r="L190" s="145" t="s">
        <v>3332</v>
      </c>
      <c r="M190" s="146">
        <v>27191.7</v>
      </c>
      <c r="N190" s="146">
        <v>0</v>
      </c>
      <c r="O190" s="146">
        <v>0</v>
      </c>
      <c r="P190" s="146">
        <v>0</v>
      </c>
      <c r="Q190" s="146">
        <v>0</v>
      </c>
      <c r="R190" s="146">
        <v>27191.7</v>
      </c>
      <c r="S190" s="146">
        <v>0</v>
      </c>
      <c r="T190" s="146">
        <v>0</v>
      </c>
      <c r="U190" s="146">
        <v>0</v>
      </c>
      <c r="V190" s="146">
        <v>0</v>
      </c>
      <c r="W190" s="146">
        <v>0</v>
      </c>
      <c r="X190" s="146">
        <v>0</v>
      </c>
      <c r="Y190" s="146">
        <v>27191.7</v>
      </c>
      <c r="Z190" s="146">
        <v>27436.410207000001</v>
      </c>
      <c r="AA190" s="147">
        <v>0.99710370370370405</v>
      </c>
      <c r="AB190" s="203">
        <v>0</v>
      </c>
      <c r="AC190" s="203">
        <v>0</v>
      </c>
      <c r="AD190" s="203">
        <v>0</v>
      </c>
      <c r="AE190" s="203">
        <v>0</v>
      </c>
      <c r="AF190" s="203">
        <v>27436.410207000001</v>
      </c>
      <c r="AG190" s="203">
        <v>0</v>
      </c>
      <c r="AH190" s="203">
        <v>0</v>
      </c>
      <c r="AI190" s="203">
        <v>0</v>
      </c>
      <c r="AJ190" s="203">
        <v>0</v>
      </c>
      <c r="AK190" s="204">
        <v>0</v>
      </c>
    </row>
    <row r="191" spans="2:40" ht="14.25" customHeight="1">
      <c r="B191" s="144" t="s">
        <v>4396</v>
      </c>
      <c r="C191" s="145" t="s">
        <v>5106</v>
      </c>
      <c r="D191" s="145" t="s">
        <v>4420</v>
      </c>
      <c r="E191" s="145" t="s">
        <v>4399</v>
      </c>
      <c r="F191" s="145" t="s">
        <v>6037</v>
      </c>
      <c r="G191" s="145" t="s">
        <v>4401</v>
      </c>
      <c r="H191" s="145" t="s">
        <v>4401</v>
      </c>
      <c r="I191" s="145"/>
      <c r="J191" s="145"/>
      <c r="K191" s="145"/>
      <c r="L191" s="145"/>
      <c r="M191" s="146">
        <v>2220</v>
      </c>
      <c r="N191" s="146">
        <v>0</v>
      </c>
      <c r="O191" s="146">
        <v>0</v>
      </c>
      <c r="P191" s="146">
        <v>0</v>
      </c>
      <c r="Q191" s="146">
        <v>0</v>
      </c>
      <c r="R191" s="146">
        <v>0</v>
      </c>
      <c r="S191" s="146">
        <v>2220</v>
      </c>
      <c r="T191" s="146">
        <v>0</v>
      </c>
      <c r="U191" s="146">
        <v>0</v>
      </c>
      <c r="V191" s="146">
        <v>0</v>
      </c>
      <c r="W191" s="146">
        <v>0</v>
      </c>
      <c r="X191" s="146">
        <v>0</v>
      </c>
      <c r="Y191" s="146">
        <v>2220</v>
      </c>
      <c r="Z191" s="146">
        <v>2220</v>
      </c>
      <c r="AA191" s="147">
        <v>1</v>
      </c>
      <c r="AB191" s="203">
        <v>0</v>
      </c>
      <c r="AC191" s="203">
        <v>0</v>
      </c>
      <c r="AD191" s="203">
        <v>0</v>
      </c>
      <c r="AE191" s="203">
        <v>0</v>
      </c>
      <c r="AF191" s="203">
        <v>0</v>
      </c>
      <c r="AG191" s="203">
        <v>0</v>
      </c>
      <c r="AH191" s="203">
        <v>0</v>
      </c>
      <c r="AI191" s="203">
        <v>0</v>
      </c>
      <c r="AJ191" s="203">
        <v>0</v>
      </c>
      <c r="AK191" s="204">
        <v>0</v>
      </c>
    </row>
    <row r="192" spans="2:40" ht="14.25" customHeight="1">
      <c r="B192" s="144" t="s">
        <v>4356</v>
      </c>
      <c r="C192" s="145" t="s">
        <v>5913</v>
      </c>
      <c r="D192" s="145" t="s">
        <v>4420</v>
      </c>
      <c r="E192" s="145" t="s">
        <v>2261</v>
      </c>
      <c r="F192" s="145" t="s">
        <v>6038</v>
      </c>
      <c r="G192" s="145" t="s">
        <v>1026</v>
      </c>
      <c r="H192" s="145" t="s">
        <v>5932</v>
      </c>
      <c r="I192" s="145" t="s">
        <v>3330</v>
      </c>
      <c r="J192" s="145" t="s">
        <v>4362</v>
      </c>
      <c r="K192" s="145" t="s">
        <v>4363</v>
      </c>
      <c r="L192" s="145" t="s">
        <v>3332</v>
      </c>
      <c r="M192" s="146">
        <v>688.79</v>
      </c>
      <c r="N192" s="146">
        <v>688.79</v>
      </c>
      <c r="O192" s="146">
        <v>0</v>
      </c>
      <c r="P192" s="146"/>
      <c r="Q192" s="146">
        <v>0</v>
      </c>
      <c r="R192" s="146">
        <v>0</v>
      </c>
      <c r="S192" s="146">
        <v>0</v>
      </c>
      <c r="T192" s="146">
        <v>110.2</v>
      </c>
      <c r="U192" s="146">
        <v>0</v>
      </c>
      <c r="V192" s="146">
        <v>0</v>
      </c>
      <c r="W192" s="146">
        <v>0</v>
      </c>
      <c r="X192" s="146">
        <v>0</v>
      </c>
      <c r="Y192" s="146">
        <v>798.99</v>
      </c>
      <c r="Z192" s="146">
        <v>798.99</v>
      </c>
      <c r="AA192" s="147">
        <v>1</v>
      </c>
      <c r="AB192" s="203">
        <v>688.79</v>
      </c>
      <c r="AC192" s="203">
        <v>0</v>
      </c>
      <c r="AD192" s="203"/>
      <c r="AE192" s="203">
        <v>0</v>
      </c>
      <c r="AF192" s="203">
        <v>0</v>
      </c>
      <c r="AG192" s="203">
        <v>0</v>
      </c>
      <c r="AH192" s="203">
        <v>110.2</v>
      </c>
      <c r="AI192" s="203">
        <v>0</v>
      </c>
      <c r="AJ192" s="203">
        <v>0</v>
      </c>
      <c r="AK192" s="204">
        <v>0</v>
      </c>
    </row>
    <row r="193" spans="2:40" ht="14.25" customHeight="1">
      <c r="B193" s="144" t="s">
        <v>4356</v>
      </c>
      <c r="C193" s="145" t="s">
        <v>5913</v>
      </c>
      <c r="D193" s="145" t="s">
        <v>4420</v>
      </c>
      <c r="E193" s="145" t="s">
        <v>2261</v>
      </c>
      <c r="F193" s="145" t="s">
        <v>6039</v>
      </c>
      <c r="G193" s="145" t="s">
        <v>1026</v>
      </c>
      <c r="H193" s="145" t="s">
        <v>5932</v>
      </c>
      <c r="I193" s="145" t="s">
        <v>3330</v>
      </c>
      <c r="J193" s="145" t="s">
        <v>4362</v>
      </c>
      <c r="K193" s="145" t="s">
        <v>4363</v>
      </c>
      <c r="L193" s="145" t="s">
        <v>3332</v>
      </c>
      <c r="M193" s="146">
        <v>947.41</v>
      </c>
      <c r="N193" s="146">
        <v>947.41</v>
      </c>
      <c r="O193" s="146">
        <v>0</v>
      </c>
      <c r="P193" s="146"/>
      <c r="Q193" s="146">
        <v>0</v>
      </c>
      <c r="R193" s="146">
        <v>0</v>
      </c>
      <c r="S193" s="146">
        <v>0</v>
      </c>
      <c r="T193" s="146">
        <v>151.58000000000001</v>
      </c>
      <c r="U193" s="146">
        <v>0</v>
      </c>
      <c r="V193" s="146">
        <v>0</v>
      </c>
      <c r="W193" s="146">
        <v>0</v>
      </c>
      <c r="X193" s="146">
        <v>0</v>
      </c>
      <c r="Y193" s="146">
        <v>1098.99</v>
      </c>
      <c r="Z193" s="146">
        <v>1098.99</v>
      </c>
      <c r="AA193" s="147">
        <v>1</v>
      </c>
      <c r="AB193" s="203">
        <v>947.41</v>
      </c>
      <c r="AC193" s="203">
        <v>0</v>
      </c>
      <c r="AD193" s="203"/>
      <c r="AE193" s="203">
        <v>0</v>
      </c>
      <c r="AF193" s="203">
        <v>0</v>
      </c>
      <c r="AG193" s="203">
        <v>0</v>
      </c>
      <c r="AH193" s="203">
        <v>151.58000000000001</v>
      </c>
      <c r="AI193" s="203">
        <v>0</v>
      </c>
      <c r="AJ193" s="203">
        <v>0</v>
      </c>
      <c r="AK193" s="204">
        <v>0</v>
      </c>
    </row>
    <row r="194" spans="2:40" ht="14.25" customHeight="1">
      <c r="B194" s="144" t="s">
        <v>4356</v>
      </c>
      <c r="C194" s="145" t="s">
        <v>5774</v>
      </c>
      <c r="D194" s="145" t="s">
        <v>4420</v>
      </c>
      <c r="E194" s="145" t="s">
        <v>4528</v>
      </c>
      <c r="F194" s="145" t="s">
        <v>1528</v>
      </c>
      <c r="G194" s="145" t="s">
        <v>834</v>
      </c>
      <c r="H194" s="145" t="s">
        <v>5979</v>
      </c>
      <c r="I194" s="145" t="s">
        <v>4370</v>
      </c>
      <c r="J194" s="145" t="s">
        <v>4362</v>
      </c>
      <c r="K194" s="145" t="s">
        <v>4363</v>
      </c>
      <c r="L194" s="145" t="s">
        <v>3332</v>
      </c>
      <c r="M194" s="146">
        <v>50000</v>
      </c>
      <c r="N194" s="146">
        <v>50000</v>
      </c>
      <c r="O194" s="146">
        <v>0</v>
      </c>
      <c r="P194" s="146"/>
      <c r="Q194" s="146">
        <v>0</v>
      </c>
      <c r="R194" s="146">
        <v>0</v>
      </c>
      <c r="S194" s="146">
        <v>0</v>
      </c>
      <c r="T194" s="146">
        <v>8000</v>
      </c>
      <c r="U194" s="146">
        <v>0</v>
      </c>
      <c r="V194" s="146">
        <v>2000</v>
      </c>
      <c r="W194" s="146">
        <v>0</v>
      </c>
      <c r="X194" s="146">
        <v>0</v>
      </c>
      <c r="Y194" s="146">
        <v>56000</v>
      </c>
      <c r="Z194" s="146">
        <v>56000</v>
      </c>
      <c r="AA194" s="147">
        <v>1</v>
      </c>
      <c r="AB194" s="203">
        <v>50000</v>
      </c>
      <c r="AC194" s="203">
        <v>0</v>
      </c>
      <c r="AD194" s="203"/>
      <c r="AE194" s="203">
        <v>0</v>
      </c>
      <c r="AF194" s="203">
        <v>0</v>
      </c>
      <c r="AG194" s="203">
        <v>0</v>
      </c>
      <c r="AH194" s="203">
        <v>8000</v>
      </c>
      <c r="AI194" s="203">
        <v>0</v>
      </c>
      <c r="AJ194" s="203">
        <v>2000</v>
      </c>
      <c r="AK194" s="204">
        <v>0</v>
      </c>
      <c r="AL194" s="208">
        <f>AB194*4%</f>
        <v>2000</v>
      </c>
      <c r="AM194" s="201">
        <f>AJ194-AL194</f>
        <v>0</v>
      </c>
      <c r="AN194" s="143" t="s">
        <v>5776</v>
      </c>
    </row>
    <row r="195" spans="2:40" ht="14.25" customHeight="1">
      <c r="B195" s="144" t="s">
        <v>4356</v>
      </c>
      <c r="C195" s="145" t="s">
        <v>6040</v>
      </c>
      <c r="D195" s="145" t="s">
        <v>4420</v>
      </c>
      <c r="E195" s="145" t="s">
        <v>5879</v>
      </c>
      <c r="F195" s="145" t="s">
        <v>6041</v>
      </c>
      <c r="G195" s="145" t="s">
        <v>484</v>
      </c>
      <c r="H195" s="145" t="s">
        <v>6042</v>
      </c>
      <c r="I195" s="145" t="s">
        <v>3330</v>
      </c>
      <c r="J195" s="145" t="s">
        <v>4362</v>
      </c>
      <c r="K195" s="145" t="s">
        <v>4363</v>
      </c>
      <c r="L195" s="145" t="s">
        <v>3332</v>
      </c>
      <c r="M195" s="146">
        <v>26014.47</v>
      </c>
      <c r="N195" s="146">
        <v>26014.47</v>
      </c>
      <c r="O195" s="146">
        <v>0</v>
      </c>
      <c r="P195" s="146"/>
      <c r="Q195" s="146">
        <v>0</v>
      </c>
      <c r="R195" s="146">
        <v>0</v>
      </c>
      <c r="S195" s="146">
        <v>0</v>
      </c>
      <c r="T195" s="146">
        <v>4162.3100000000004</v>
      </c>
      <c r="U195" s="146">
        <v>0</v>
      </c>
      <c r="V195" s="146">
        <v>0</v>
      </c>
      <c r="W195" s="146">
        <v>0</v>
      </c>
      <c r="X195" s="146">
        <v>0</v>
      </c>
      <c r="Y195" s="146">
        <v>30176.78</v>
      </c>
      <c r="Z195" s="146">
        <v>7961.97</v>
      </c>
      <c r="AA195" s="147">
        <v>0.263844253760673</v>
      </c>
      <c r="AB195" s="203">
        <v>6863.7684241294146</v>
      </c>
      <c r="AC195" s="203">
        <v>0</v>
      </c>
      <c r="AD195" s="203"/>
      <c r="AE195" s="203">
        <v>0</v>
      </c>
      <c r="AF195" s="203">
        <v>0</v>
      </c>
      <c r="AG195" s="203">
        <v>0</v>
      </c>
      <c r="AH195" s="203">
        <v>1098.20157587059</v>
      </c>
      <c r="AI195" s="203">
        <v>0</v>
      </c>
      <c r="AJ195" s="203">
        <v>0</v>
      </c>
      <c r="AK195" s="204">
        <v>0</v>
      </c>
    </row>
    <row r="196" spans="2:40" ht="14.25" customHeight="1">
      <c r="B196" s="144" t="s">
        <v>4356</v>
      </c>
      <c r="C196" s="145" t="s">
        <v>5913</v>
      </c>
      <c r="D196" s="145" t="s">
        <v>4420</v>
      </c>
      <c r="E196" s="145" t="s">
        <v>2261</v>
      </c>
      <c r="F196" s="145" t="s">
        <v>6043</v>
      </c>
      <c r="G196" s="145" t="s">
        <v>1026</v>
      </c>
      <c r="H196" s="145" t="s">
        <v>5932</v>
      </c>
      <c r="I196" s="145" t="s">
        <v>3330</v>
      </c>
      <c r="J196" s="145" t="s">
        <v>4362</v>
      </c>
      <c r="K196" s="145" t="s">
        <v>4363</v>
      </c>
      <c r="L196" s="145" t="s">
        <v>3332</v>
      </c>
      <c r="M196" s="146">
        <v>690.85</v>
      </c>
      <c r="N196" s="146">
        <v>690.85</v>
      </c>
      <c r="O196" s="146">
        <v>0</v>
      </c>
      <c r="P196" s="146"/>
      <c r="Q196" s="146">
        <v>0</v>
      </c>
      <c r="R196" s="146">
        <v>0</v>
      </c>
      <c r="S196" s="146">
        <v>0</v>
      </c>
      <c r="T196" s="146">
        <v>110.53</v>
      </c>
      <c r="U196" s="146">
        <v>0</v>
      </c>
      <c r="V196" s="146">
        <v>0</v>
      </c>
      <c r="W196" s="146">
        <v>0</v>
      </c>
      <c r="X196" s="146">
        <v>0</v>
      </c>
      <c r="Y196" s="146">
        <v>801.38</v>
      </c>
      <c r="Z196" s="146">
        <v>801.38</v>
      </c>
      <c r="AA196" s="147">
        <v>1</v>
      </c>
      <c r="AB196" s="203">
        <v>690.85</v>
      </c>
      <c r="AC196" s="203">
        <v>0</v>
      </c>
      <c r="AD196" s="203"/>
      <c r="AE196" s="203">
        <v>0</v>
      </c>
      <c r="AF196" s="203">
        <v>0</v>
      </c>
      <c r="AG196" s="203">
        <v>0</v>
      </c>
      <c r="AH196" s="203">
        <v>110.53</v>
      </c>
      <c r="AI196" s="203">
        <v>0</v>
      </c>
      <c r="AJ196" s="203">
        <v>0</v>
      </c>
      <c r="AK196" s="204">
        <v>0</v>
      </c>
    </row>
    <row r="197" spans="2:40" ht="14.25" customHeight="1">
      <c r="B197" s="144" t="s">
        <v>4356</v>
      </c>
      <c r="C197" s="145" t="s">
        <v>5774</v>
      </c>
      <c r="D197" s="145" t="s">
        <v>4420</v>
      </c>
      <c r="E197" s="145" t="s">
        <v>5862</v>
      </c>
      <c r="F197" s="145" t="s">
        <v>6044</v>
      </c>
      <c r="G197" s="145" t="s">
        <v>431</v>
      </c>
      <c r="H197" s="145" t="s">
        <v>6008</v>
      </c>
      <c r="I197" s="145" t="s">
        <v>3330</v>
      </c>
      <c r="J197" s="145" t="s">
        <v>4362</v>
      </c>
      <c r="K197" s="145" t="s">
        <v>4363</v>
      </c>
      <c r="L197" s="145" t="s">
        <v>3332</v>
      </c>
      <c r="M197" s="146">
        <v>3279.04</v>
      </c>
      <c r="N197" s="146">
        <v>3279.04</v>
      </c>
      <c r="O197" s="146">
        <v>0</v>
      </c>
      <c r="P197" s="146"/>
      <c r="Q197" s="146">
        <v>0</v>
      </c>
      <c r="R197" s="146">
        <v>0</v>
      </c>
      <c r="S197" s="146">
        <v>0</v>
      </c>
      <c r="T197" s="146">
        <v>524.64639999999997</v>
      </c>
      <c r="U197" s="146">
        <v>0</v>
      </c>
      <c r="V197" s="146">
        <v>0</v>
      </c>
      <c r="W197" s="146">
        <v>0</v>
      </c>
      <c r="X197" s="146">
        <v>0</v>
      </c>
      <c r="Y197" s="146">
        <v>3803.6864</v>
      </c>
      <c r="Z197" s="146">
        <v>3782.9548799999998</v>
      </c>
      <c r="AA197" s="147">
        <v>1</v>
      </c>
      <c r="AB197" s="203">
        <v>3261.1680000000001</v>
      </c>
      <c r="AC197" s="203">
        <v>0</v>
      </c>
      <c r="AD197" s="203"/>
      <c r="AE197" s="203">
        <v>0</v>
      </c>
      <c r="AF197" s="203">
        <v>0</v>
      </c>
      <c r="AG197" s="203">
        <v>0</v>
      </c>
      <c r="AH197" s="203">
        <v>521.78688</v>
      </c>
      <c r="AI197" s="203">
        <v>0</v>
      </c>
      <c r="AJ197" s="203">
        <v>0</v>
      </c>
      <c r="AK197" s="204">
        <v>0</v>
      </c>
    </row>
    <row r="198" spans="2:40" ht="14.25" customHeight="1">
      <c r="B198" s="144" t="s">
        <v>4356</v>
      </c>
      <c r="C198" s="145" t="s">
        <v>5774</v>
      </c>
      <c r="D198" s="145" t="s">
        <v>4420</v>
      </c>
      <c r="E198" s="145" t="s">
        <v>4412</v>
      </c>
      <c r="F198" s="145" t="s">
        <v>6045</v>
      </c>
      <c r="G198" s="145" t="s">
        <v>431</v>
      </c>
      <c r="H198" s="145" t="s">
        <v>6008</v>
      </c>
      <c r="I198" s="145" t="s">
        <v>3330</v>
      </c>
      <c r="J198" s="145" t="s">
        <v>4362</v>
      </c>
      <c r="K198" s="145" t="s">
        <v>4363</v>
      </c>
      <c r="L198" s="145" t="s">
        <v>3332</v>
      </c>
      <c r="M198" s="146">
        <v>3249.4879999999998</v>
      </c>
      <c r="N198" s="146">
        <v>3249.4879999999998</v>
      </c>
      <c r="O198" s="146">
        <v>0</v>
      </c>
      <c r="P198" s="146"/>
      <c r="Q198" s="146">
        <v>0</v>
      </c>
      <c r="R198" s="146">
        <v>0</v>
      </c>
      <c r="S198" s="146">
        <v>0</v>
      </c>
      <c r="T198" s="146">
        <v>519.91808000000003</v>
      </c>
      <c r="U198" s="146">
        <v>0</v>
      </c>
      <c r="V198" s="146">
        <v>0</v>
      </c>
      <c r="W198" s="146">
        <v>0</v>
      </c>
      <c r="X198" s="146">
        <v>0</v>
      </c>
      <c r="Y198" s="146">
        <v>3769.4060800000002</v>
      </c>
      <c r="Z198" s="146">
        <v>3782.9548799999998</v>
      </c>
      <c r="AA198" s="147">
        <v>1</v>
      </c>
      <c r="AB198" s="203">
        <v>3261.1680000000001</v>
      </c>
      <c r="AC198" s="203">
        <v>0</v>
      </c>
      <c r="AD198" s="203"/>
      <c r="AE198" s="203">
        <v>0</v>
      </c>
      <c r="AF198" s="203">
        <v>0</v>
      </c>
      <c r="AG198" s="203">
        <v>0</v>
      </c>
      <c r="AH198" s="203">
        <v>521.78688</v>
      </c>
      <c r="AI198" s="203">
        <v>0</v>
      </c>
      <c r="AJ198" s="203">
        <v>0</v>
      </c>
      <c r="AK198" s="204">
        <v>0</v>
      </c>
    </row>
    <row r="199" spans="2:40" ht="14.25" customHeight="1">
      <c r="B199" s="144" t="s">
        <v>4396</v>
      </c>
      <c r="C199" s="145" t="s">
        <v>5106</v>
      </c>
      <c r="D199" s="145" t="s">
        <v>4420</v>
      </c>
      <c r="E199" s="145" t="s">
        <v>4399</v>
      </c>
      <c r="F199" s="145" t="s">
        <v>6046</v>
      </c>
      <c r="G199" s="145" t="s">
        <v>4401</v>
      </c>
      <c r="H199" s="145" t="s">
        <v>4401</v>
      </c>
      <c r="I199" s="145"/>
      <c r="J199" s="145"/>
      <c r="K199" s="145"/>
      <c r="L199" s="145"/>
      <c r="M199" s="146">
        <v>0.05</v>
      </c>
      <c r="N199" s="146">
        <v>0</v>
      </c>
      <c r="O199" s="146">
        <v>0</v>
      </c>
      <c r="P199" s="146">
        <v>0</v>
      </c>
      <c r="Q199" s="146">
        <v>0</v>
      </c>
      <c r="R199" s="146">
        <v>0</v>
      </c>
      <c r="S199" s="146">
        <v>0.05</v>
      </c>
      <c r="T199" s="146">
        <v>0</v>
      </c>
      <c r="U199" s="146">
        <v>0</v>
      </c>
      <c r="V199" s="146">
        <v>0</v>
      </c>
      <c r="W199" s="146">
        <v>0</v>
      </c>
      <c r="X199" s="146">
        <v>0</v>
      </c>
      <c r="Y199" s="146">
        <v>0.05</v>
      </c>
      <c r="Z199" s="146">
        <v>0.05</v>
      </c>
      <c r="AA199" s="147">
        <v>1</v>
      </c>
      <c r="AB199" s="203">
        <v>0</v>
      </c>
      <c r="AC199" s="203">
        <v>0</v>
      </c>
      <c r="AD199" s="203">
        <v>0</v>
      </c>
      <c r="AE199" s="203">
        <v>0</v>
      </c>
      <c r="AF199" s="203">
        <v>0</v>
      </c>
      <c r="AG199" s="203">
        <v>0</v>
      </c>
      <c r="AH199" s="203">
        <v>0</v>
      </c>
      <c r="AI199" s="203">
        <v>0</v>
      </c>
      <c r="AJ199" s="203">
        <v>0</v>
      </c>
      <c r="AK199" s="204">
        <v>0</v>
      </c>
    </row>
    <row r="200" spans="2:40" ht="14.25" customHeight="1">
      <c r="B200" s="144" t="s">
        <v>4356</v>
      </c>
      <c r="C200" s="145" t="s">
        <v>5913</v>
      </c>
      <c r="D200" s="145" t="s">
        <v>4420</v>
      </c>
      <c r="E200" s="145" t="s">
        <v>2261</v>
      </c>
      <c r="F200" s="145" t="s">
        <v>6047</v>
      </c>
      <c r="G200" s="145" t="s">
        <v>1026</v>
      </c>
      <c r="H200" s="145" t="s">
        <v>5932</v>
      </c>
      <c r="I200" s="145" t="s">
        <v>3330</v>
      </c>
      <c r="J200" s="145" t="s">
        <v>4362</v>
      </c>
      <c r="K200" s="145" t="s">
        <v>4363</v>
      </c>
      <c r="L200" s="145" t="s">
        <v>3332</v>
      </c>
      <c r="M200" s="146">
        <v>947.41</v>
      </c>
      <c r="N200" s="146">
        <v>947.41</v>
      </c>
      <c r="O200" s="146">
        <v>0</v>
      </c>
      <c r="P200" s="146"/>
      <c r="Q200" s="146">
        <v>0</v>
      </c>
      <c r="R200" s="146">
        <v>0</v>
      </c>
      <c r="S200" s="146">
        <v>0</v>
      </c>
      <c r="T200" s="146">
        <v>151.58000000000001</v>
      </c>
      <c r="U200" s="146">
        <v>0</v>
      </c>
      <c r="V200" s="146">
        <v>0</v>
      </c>
      <c r="W200" s="146">
        <v>0</v>
      </c>
      <c r="X200" s="146">
        <v>0</v>
      </c>
      <c r="Y200" s="146">
        <v>1098.99</v>
      </c>
      <c r="Z200" s="146">
        <v>1098.99</v>
      </c>
      <c r="AA200" s="147">
        <v>1</v>
      </c>
      <c r="AB200" s="203">
        <v>947.41</v>
      </c>
      <c r="AC200" s="203">
        <v>0</v>
      </c>
      <c r="AD200" s="203"/>
      <c r="AE200" s="203">
        <v>0</v>
      </c>
      <c r="AF200" s="203">
        <v>0</v>
      </c>
      <c r="AG200" s="203">
        <v>0</v>
      </c>
      <c r="AH200" s="203">
        <v>151.58000000000001</v>
      </c>
      <c r="AI200" s="203">
        <v>0</v>
      </c>
      <c r="AJ200" s="203">
        <v>0</v>
      </c>
      <c r="AK200" s="204">
        <v>0</v>
      </c>
    </row>
    <row r="201" spans="2:40" ht="14.25" customHeight="1">
      <c r="B201" s="144" t="s">
        <v>4356</v>
      </c>
      <c r="C201" s="145" t="s">
        <v>5913</v>
      </c>
      <c r="D201" s="145" t="s">
        <v>4420</v>
      </c>
      <c r="E201" s="145" t="s">
        <v>2261</v>
      </c>
      <c r="F201" s="145" t="s">
        <v>6048</v>
      </c>
      <c r="G201" s="145" t="s">
        <v>1026</v>
      </c>
      <c r="H201" s="145" t="s">
        <v>5932</v>
      </c>
      <c r="I201" s="145" t="s">
        <v>3330</v>
      </c>
      <c r="J201" s="145" t="s">
        <v>4362</v>
      </c>
      <c r="K201" s="145" t="s">
        <v>4363</v>
      </c>
      <c r="L201" s="145" t="s">
        <v>3332</v>
      </c>
      <c r="M201" s="146">
        <v>689.53</v>
      </c>
      <c r="N201" s="146">
        <v>689.53</v>
      </c>
      <c r="O201" s="146">
        <v>0</v>
      </c>
      <c r="P201" s="146"/>
      <c r="Q201" s="146">
        <v>0</v>
      </c>
      <c r="R201" s="146">
        <v>0</v>
      </c>
      <c r="S201" s="146">
        <v>0</v>
      </c>
      <c r="T201" s="146">
        <v>110.32</v>
      </c>
      <c r="U201" s="146">
        <v>0</v>
      </c>
      <c r="V201" s="146">
        <v>0</v>
      </c>
      <c r="W201" s="146">
        <v>0</v>
      </c>
      <c r="X201" s="146">
        <v>0</v>
      </c>
      <c r="Y201" s="146">
        <v>799.85</v>
      </c>
      <c r="Z201" s="146">
        <v>799.85</v>
      </c>
      <c r="AA201" s="147">
        <v>1</v>
      </c>
      <c r="AB201" s="203">
        <v>689.53</v>
      </c>
      <c r="AC201" s="203">
        <v>0</v>
      </c>
      <c r="AD201" s="203"/>
      <c r="AE201" s="203">
        <v>0</v>
      </c>
      <c r="AF201" s="203">
        <v>0</v>
      </c>
      <c r="AG201" s="203">
        <v>0</v>
      </c>
      <c r="AH201" s="203">
        <v>110.32</v>
      </c>
      <c r="AI201" s="203">
        <v>0</v>
      </c>
      <c r="AJ201" s="203">
        <v>0</v>
      </c>
      <c r="AK201" s="204">
        <v>0</v>
      </c>
    </row>
    <row r="202" spans="2:40" ht="14.25" customHeight="1">
      <c r="B202" s="144" t="s">
        <v>4356</v>
      </c>
      <c r="C202" s="145" t="s">
        <v>5913</v>
      </c>
      <c r="D202" s="145" t="s">
        <v>4420</v>
      </c>
      <c r="E202" s="145" t="s">
        <v>2261</v>
      </c>
      <c r="F202" s="145" t="s">
        <v>6049</v>
      </c>
      <c r="G202" s="145" t="s">
        <v>1026</v>
      </c>
      <c r="H202" s="145" t="s">
        <v>5932</v>
      </c>
      <c r="I202" s="145" t="s">
        <v>3330</v>
      </c>
      <c r="J202" s="145" t="s">
        <v>4362</v>
      </c>
      <c r="K202" s="145" t="s">
        <v>4363</v>
      </c>
      <c r="L202" s="145" t="s">
        <v>3332</v>
      </c>
      <c r="M202" s="146">
        <v>688.79</v>
      </c>
      <c r="N202" s="146">
        <v>688.79</v>
      </c>
      <c r="O202" s="146">
        <v>0</v>
      </c>
      <c r="P202" s="146"/>
      <c r="Q202" s="146">
        <v>0</v>
      </c>
      <c r="R202" s="146">
        <v>0</v>
      </c>
      <c r="S202" s="146">
        <v>0</v>
      </c>
      <c r="T202" s="146">
        <v>110.2</v>
      </c>
      <c r="U202" s="146">
        <v>0</v>
      </c>
      <c r="V202" s="146">
        <v>0</v>
      </c>
      <c r="W202" s="146">
        <v>0</v>
      </c>
      <c r="X202" s="146">
        <v>0</v>
      </c>
      <c r="Y202" s="146">
        <v>798.99</v>
      </c>
      <c r="Z202" s="146">
        <v>798.99</v>
      </c>
      <c r="AA202" s="147">
        <v>1</v>
      </c>
      <c r="AB202" s="203">
        <v>688.79</v>
      </c>
      <c r="AC202" s="203">
        <v>0</v>
      </c>
      <c r="AD202" s="203"/>
      <c r="AE202" s="203">
        <v>0</v>
      </c>
      <c r="AF202" s="203">
        <v>0</v>
      </c>
      <c r="AG202" s="203">
        <v>0</v>
      </c>
      <c r="AH202" s="203">
        <v>110.2</v>
      </c>
      <c r="AI202" s="203">
        <v>0</v>
      </c>
      <c r="AJ202" s="203">
        <v>0</v>
      </c>
      <c r="AK202" s="204">
        <v>0</v>
      </c>
    </row>
    <row r="203" spans="2:40" ht="14.25" customHeight="1">
      <c r="B203" s="144" t="s">
        <v>4356</v>
      </c>
      <c r="C203" s="145" t="s">
        <v>5913</v>
      </c>
      <c r="D203" s="145" t="s">
        <v>4420</v>
      </c>
      <c r="E203" s="145" t="s">
        <v>2261</v>
      </c>
      <c r="F203" s="145" t="s">
        <v>6050</v>
      </c>
      <c r="G203" s="145" t="s">
        <v>1026</v>
      </c>
      <c r="H203" s="145" t="s">
        <v>5932</v>
      </c>
      <c r="I203" s="145" t="s">
        <v>3330</v>
      </c>
      <c r="J203" s="145" t="s">
        <v>4362</v>
      </c>
      <c r="K203" s="145" t="s">
        <v>4363</v>
      </c>
      <c r="L203" s="145" t="s">
        <v>3332</v>
      </c>
      <c r="M203" s="146">
        <v>688.79</v>
      </c>
      <c r="N203" s="146">
        <v>688.79</v>
      </c>
      <c r="O203" s="146">
        <v>0</v>
      </c>
      <c r="P203" s="146"/>
      <c r="Q203" s="146">
        <v>0</v>
      </c>
      <c r="R203" s="146">
        <v>0</v>
      </c>
      <c r="S203" s="146">
        <v>0</v>
      </c>
      <c r="T203" s="146">
        <v>110.2</v>
      </c>
      <c r="U203" s="146">
        <v>0</v>
      </c>
      <c r="V203" s="146">
        <v>0</v>
      </c>
      <c r="W203" s="146">
        <v>0</v>
      </c>
      <c r="X203" s="146">
        <v>0</v>
      </c>
      <c r="Y203" s="146">
        <v>798.99</v>
      </c>
      <c r="Z203" s="146">
        <v>798.99</v>
      </c>
      <c r="AA203" s="147">
        <v>1</v>
      </c>
      <c r="AB203" s="203">
        <v>688.79</v>
      </c>
      <c r="AC203" s="203">
        <v>0</v>
      </c>
      <c r="AD203" s="203"/>
      <c r="AE203" s="203">
        <v>0</v>
      </c>
      <c r="AF203" s="203">
        <v>0</v>
      </c>
      <c r="AG203" s="203">
        <v>0</v>
      </c>
      <c r="AH203" s="203">
        <v>110.2</v>
      </c>
      <c r="AI203" s="203">
        <v>0</v>
      </c>
      <c r="AJ203" s="203">
        <v>0</v>
      </c>
      <c r="AK203" s="204">
        <v>0</v>
      </c>
    </row>
    <row r="204" spans="2:40" ht="14.25" customHeight="1">
      <c r="B204" s="144" t="s">
        <v>4356</v>
      </c>
      <c r="C204" s="145" t="s">
        <v>5913</v>
      </c>
      <c r="D204" s="145" t="s">
        <v>4420</v>
      </c>
      <c r="E204" s="145" t="s">
        <v>2261</v>
      </c>
      <c r="F204" s="145" t="s">
        <v>6051</v>
      </c>
      <c r="G204" s="145" t="s">
        <v>1026</v>
      </c>
      <c r="H204" s="145" t="s">
        <v>5932</v>
      </c>
      <c r="I204" s="145" t="s">
        <v>3330</v>
      </c>
      <c r="J204" s="145" t="s">
        <v>4362</v>
      </c>
      <c r="K204" s="145" t="s">
        <v>4363</v>
      </c>
      <c r="L204" s="145" t="s">
        <v>3332</v>
      </c>
      <c r="M204" s="146">
        <v>688.79</v>
      </c>
      <c r="N204" s="146">
        <v>688.79</v>
      </c>
      <c r="O204" s="146">
        <v>0</v>
      </c>
      <c r="P204" s="146"/>
      <c r="Q204" s="146">
        <v>0</v>
      </c>
      <c r="R204" s="146">
        <v>0</v>
      </c>
      <c r="S204" s="146">
        <v>0</v>
      </c>
      <c r="T204" s="146">
        <v>110.2</v>
      </c>
      <c r="U204" s="146">
        <v>0</v>
      </c>
      <c r="V204" s="146">
        <v>0</v>
      </c>
      <c r="W204" s="146">
        <v>0</v>
      </c>
      <c r="X204" s="146">
        <v>0</v>
      </c>
      <c r="Y204" s="146">
        <v>798.99</v>
      </c>
      <c r="Z204" s="146">
        <v>798.99</v>
      </c>
      <c r="AA204" s="147">
        <v>1</v>
      </c>
      <c r="AB204" s="203">
        <v>688.79</v>
      </c>
      <c r="AC204" s="203">
        <v>0</v>
      </c>
      <c r="AD204" s="203"/>
      <c r="AE204" s="203">
        <v>0</v>
      </c>
      <c r="AF204" s="203">
        <v>0</v>
      </c>
      <c r="AG204" s="203">
        <v>0</v>
      </c>
      <c r="AH204" s="203">
        <v>110.2</v>
      </c>
      <c r="AI204" s="203">
        <v>0</v>
      </c>
      <c r="AJ204" s="203">
        <v>0</v>
      </c>
      <c r="AK204" s="204">
        <v>0</v>
      </c>
    </row>
    <row r="205" spans="2:40" ht="14.25" customHeight="1">
      <c r="B205" s="144" t="s">
        <v>4356</v>
      </c>
      <c r="C205" s="145" t="s">
        <v>5913</v>
      </c>
      <c r="D205" s="145" t="s">
        <v>4420</v>
      </c>
      <c r="E205" s="145" t="s">
        <v>2261</v>
      </c>
      <c r="F205" s="145" t="s">
        <v>6052</v>
      </c>
      <c r="G205" s="145" t="s">
        <v>1026</v>
      </c>
      <c r="H205" s="145" t="s">
        <v>5932</v>
      </c>
      <c r="I205" s="145" t="s">
        <v>3330</v>
      </c>
      <c r="J205" s="145" t="s">
        <v>4362</v>
      </c>
      <c r="K205" s="145" t="s">
        <v>4363</v>
      </c>
      <c r="L205" s="145" t="s">
        <v>3332</v>
      </c>
      <c r="M205" s="146">
        <v>688.79</v>
      </c>
      <c r="N205" s="146">
        <v>688.79</v>
      </c>
      <c r="O205" s="146">
        <v>0</v>
      </c>
      <c r="P205" s="146"/>
      <c r="Q205" s="146">
        <v>0</v>
      </c>
      <c r="R205" s="146">
        <v>0</v>
      </c>
      <c r="S205" s="146">
        <v>0</v>
      </c>
      <c r="T205" s="146">
        <v>110.2</v>
      </c>
      <c r="U205" s="146">
        <v>0</v>
      </c>
      <c r="V205" s="146">
        <v>0</v>
      </c>
      <c r="W205" s="146">
        <v>0</v>
      </c>
      <c r="X205" s="146">
        <v>0</v>
      </c>
      <c r="Y205" s="146">
        <v>798.99</v>
      </c>
      <c r="Z205" s="146">
        <v>794.57</v>
      </c>
      <c r="AA205" s="147">
        <v>0.99446801587003597</v>
      </c>
      <c r="AB205" s="203">
        <v>684.97962465112209</v>
      </c>
      <c r="AC205" s="203">
        <v>0</v>
      </c>
      <c r="AD205" s="203"/>
      <c r="AE205" s="203">
        <v>0</v>
      </c>
      <c r="AF205" s="203">
        <v>0</v>
      </c>
      <c r="AG205" s="203">
        <v>0</v>
      </c>
      <c r="AH205" s="203">
        <v>109.590375348878</v>
      </c>
      <c r="AI205" s="203">
        <v>0</v>
      </c>
      <c r="AJ205" s="203">
        <v>0</v>
      </c>
      <c r="AK205" s="204">
        <v>0</v>
      </c>
    </row>
    <row r="206" spans="2:40" ht="14.25" customHeight="1">
      <c r="B206" s="144" t="s">
        <v>4356</v>
      </c>
      <c r="C206" s="145" t="s">
        <v>5913</v>
      </c>
      <c r="D206" s="145" t="s">
        <v>4420</v>
      </c>
      <c r="E206" s="145" t="s">
        <v>2261</v>
      </c>
      <c r="F206" s="145" t="s">
        <v>6053</v>
      </c>
      <c r="G206" s="145" t="s">
        <v>1026</v>
      </c>
      <c r="H206" s="145" t="s">
        <v>5932</v>
      </c>
      <c r="I206" s="145" t="s">
        <v>3330</v>
      </c>
      <c r="J206" s="145" t="s">
        <v>4362</v>
      </c>
      <c r="K206" s="145" t="s">
        <v>4363</v>
      </c>
      <c r="L206" s="145" t="s">
        <v>3332</v>
      </c>
      <c r="M206" s="146">
        <v>688.79</v>
      </c>
      <c r="N206" s="146">
        <v>688.79</v>
      </c>
      <c r="O206" s="146">
        <v>0</v>
      </c>
      <c r="P206" s="146"/>
      <c r="Q206" s="146">
        <v>0</v>
      </c>
      <c r="R206" s="146">
        <v>0</v>
      </c>
      <c r="S206" s="146">
        <v>0</v>
      </c>
      <c r="T206" s="146">
        <v>110.2</v>
      </c>
      <c r="U206" s="146">
        <v>0</v>
      </c>
      <c r="V206" s="146">
        <v>0</v>
      </c>
      <c r="W206" s="146">
        <v>0</v>
      </c>
      <c r="X206" s="146">
        <v>0</v>
      </c>
      <c r="Y206" s="146">
        <v>798.99</v>
      </c>
      <c r="Z206" s="146">
        <v>798.99</v>
      </c>
      <c r="AA206" s="147">
        <v>1</v>
      </c>
      <c r="AB206" s="203">
        <v>688.79</v>
      </c>
      <c r="AC206" s="203">
        <v>0</v>
      </c>
      <c r="AD206" s="203"/>
      <c r="AE206" s="203">
        <v>0</v>
      </c>
      <c r="AF206" s="203">
        <v>0</v>
      </c>
      <c r="AG206" s="203">
        <v>0</v>
      </c>
      <c r="AH206" s="203">
        <v>110.2</v>
      </c>
      <c r="AI206" s="203">
        <v>0</v>
      </c>
      <c r="AJ206" s="203">
        <v>0</v>
      </c>
      <c r="AK206" s="204">
        <v>0</v>
      </c>
    </row>
    <row r="207" spans="2:40" ht="14.25" customHeight="1">
      <c r="B207" s="144" t="s">
        <v>4396</v>
      </c>
      <c r="C207" s="145" t="s">
        <v>4397</v>
      </c>
      <c r="D207" s="145" t="s">
        <v>4420</v>
      </c>
      <c r="E207" s="145" t="s">
        <v>4399</v>
      </c>
      <c r="F207" s="145" t="s">
        <v>6054</v>
      </c>
      <c r="G207" s="145" t="s">
        <v>4401</v>
      </c>
      <c r="H207" s="145" t="s">
        <v>4401</v>
      </c>
      <c r="I207" s="145"/>
      <c r="J207" s="145"/>
      <c r="K207" s="145"/>
      <c r="L207" s="145"/>
      <c r="M207" s="146">
        <v>67911.574028999996</v>
      </c>
      <c r="N207" s="146">
        <v>0</v>
      </c>
      <c r="O207" s="146">
        <v>0</v>
      </c>
      <c r="P207" s="146">
        <v>0</v>
      </c>
      <c r="Q207" s="146">
        <v>0</v>
      </c>
      <c r="R207" s="146">
        <v>0</v>
      </c>
      <c r="S207" s="146">
        <v>67911.574028999996</v>
      </c>
      <c r="T207" s="146">
        <v>0</v>
      </c>
      <c r="U207" s="146">
        <v>0</v>
      </c>
      <c r="V207" s="146">
        <v>0</v>
      </c>
      <c r="W207" s="146">
        <v>0</v>
      </c>
      <c r="X207" s="146">
        <v>0</v>
      </c>
      <c r="Y207" s="146">
        <v>67911.574028999996</v>
      </c>
      <c r="Z207" s="146">
        <v>67911.574028999996</v>
      </c>
      <c r="AA207" s="147">
        <v>1</v>
      </c>
      <c r="AB207" s="203">
        <v>0</v>
      </c>
      <c r="AC207" s="203">
        <v>0</v>
      </c>
      <c r="AD207" s="203">
        <v>0</v>
      </c>
      <c r="AE207" s="203">
        <v>0</v>
      </c>
      <c r="AF207" s="203">
        <v>0</v>
      </c>
      <c r="AG207" s="203">
        <v>0</v>
      </c>
      <c r="AH207" s="203">
        <v>0</v>
      </c>
      <c r="AI207" s="203">
        <v>0</v>
      </c>
      <c r="AJ207" s="203">
        <v>0</v>
      </c>
      <c r="AK207" s="204">
        <v>0</v>
      </c>
    </row>
    <row r="208" spans="2:40" ht="14.25" customHeight="1">
      <c r="B208" s="144" t="s">
        <v>4356</v>
      </c>
      <c r="C208" s="145" t="s">
        <v>5913</v>
      </c>
      <c r="D208" s="145" t="s">
        <v>4420</v>
      </c>
      <c r="E208" s="145" t="s">
        <v>2261</v>
      </c>
      <c r="F208" s="145" t="s">
        <v>6055</v>
      </c>
      <c r="G208" s="145" t="s">
        <v>1026</v>
      </c>
      <c r="H208" s="145" t="s">
        <v>5932</v>
      </c>
      <c r="I208" s="145" t="s">
        <v>3330</v>
      </c>
      <c r="J208" s="145" t="s">
        <v>4362</v>
      </c>
      <c r="K208" s="145" t="s">
        <v>4363</v>
      </c>
      <c r="L208" s="145" t="s">
        <v>3332</v>
      </c>
      <c r="M208" s="146">
        <v>688.79</v>
      </c>
      <c r="N208" s="146">
        <v>688.79</v>
      </c>
      <c r="O208" s="146">
        <v>0</v>
      </c>
      <c r="P208" s="146"/>
      <c r="Q208" s="146">
        <v>0</v>
      </c>
      <c r="R208" s="146">
        <v>0</v>
      </c>
      <c r="S208" s="146">
        <v>0</v>
      </c>
      <c r="T208" s="146">
        <v>110.2</v>
      </c>
      <c r="U208" s="146">
        <v>0</v>
      </c>
      <c r="V208" s="146">
        <v>0</v>
      </c>
      <c r="W208" s="146">
        <v>0</v>
      </c>
      <c r="X208" s="146">
        <v>0</v>
      </c>
      <c r="Y208" s="146">
        <v>798.99</v>
      </c>
      <c r="Z208" s="146">
        <v>798.99</v>
      </c>
      <c r="AA208" s="147">
        <v>1</v>
      </c>
      <c r="AB208" s="203">
        <v>688.79</v>
      </c>
      <c r="AC208" s="203">
        <v>0</v>
      </c>
      <c r="AD208" s="203"/>
      <c r="AE208" s="203">
        <v>0</v>
      </c>
      <c r="AF208" s="203">
        <v>0</v>
      </c>
      <c r="AG208" s="203">
        <v>0</v>
      </c>
      <c r="AH208" s="203">
        <v>110.2</v>
      </c>
      <c r="AI208" s="203">
        <v>0</v>
      </c>
      <c r="AJ208" s="203">
        <v>0</v>
      </c>
      <c r="AK208" s="204">
        <v>0</v>
      </c>
    </row>
    <row r="209" spans="2:40" ht="14.25" customHeight="1">
      <c r="B209" s="144" t="s">
        <v>4356</v>
      </c>
      <c r="C209" s="145" t="s">
        <v>5913</v>
      </c>
      <c r="D209" s="145" t="s">
        <v>4420</v>
      </c>
      <c r="E209" s="145" t="s">
        <v>2261</v>
      </c>
      <c r="F209" s="145" t="s">
        <v>6056</v>
      </c>
      <c r="G209" s="145" t="s">
        <v>1026</v>
      </c>
      <c r="H209" s="145" t="s">
        <v>5932</v>
      </c>
      <c r="I209" s="145" t="s">
        <v>3330</v>
      </c>
      <c r="J209" s="145" t="s">
        <v>4362</v>
      </c>
      <c r="K209" s="145" t="s">
        <v>4363</v>
      </c>
      <c r="L209" s="145" t="s">
        <v>3332</v>
      </c>
      <c r="M209" s="146">
        <v>688.79</v>
      </c>
      <c r="N209" s="146">
        <v>688.79</v>
      </c>
      <c r="O209" s="146">
        <v>0</v>
      </c>
      <c r="P209" s="146"/>
      <c r="Q209" s="146">
        <v>0</v>
      </c>
      <c r="R209" s="146">
        <v>0</v>
      </c>
      <c r="S209" s="146">
        <v>0</v>
      </c>
      <c r="T209" s="146">
        <v>110.2</v>
      </c>
      <c r="U209" s="146">
        <v>0</v>
      </c>
      <c r="V209" s="146">
        <v>0</v>
      </c>
      <c r="W209" s="146">
        <v>0</v>
      </c>
      <c r="X209" s="146">
        <v>0</v>
      </c>
      <c r="Y209" s="146">
        <v>798.99</v>
      </c>
      <c r="Z209" s="146">
        <v>798.99</v>
      </c>
      <c r="AA209" s="147">
        <v>1</v>
      </c>
      <c r="AB209" s="203">
        <v>688.79</v>
      </c>
      <c r="AC209" s="203">
        <v>0</v>
      </c>
      <c r="AD209" s="203"/>
      <c r="AE209" s="203">
        <v>0</v>
      </c>
      <c r="AF209" s="203">
        <v>0</v>
      </c>
      <c r="AG209" s="203">
        <v>0</v>
      </c>
      <c r="AH209" s="203">
        <v>110.2</v>
      </c>
      <c r="AI209" s="203">
        <v>0</v>
      </c>
      <c r="AJ209" s="203">
        <v>0</v>
      </c>
      <c r="AK209" s="204">
        <v>0</v>
      </c>
    </row>
    <row r="210" spans="2:40" ht="14.25" customHeight="1">
      <c r="B210" s="144" t="s">
        <v>4356</v>
      </c>
      <c r="C210" s="145" t="s">
        <v>5774</v>
      </c>
      <c r="D210" s="145" t="s">
        <v>4420</v>
      </c>
      <c r="E210" s="145" t="s">
        <v>5856</v>
      </c>
      <c r="F210" s="145" t="s">
        <v>6057</v>
      </c>
      <c r="G210" s="145" t="s">
        <v>1129</v>
      </c>
      <c r="H210" s="145" t="s">
        <v>6035</v>
      </c>
      <c r="I210" s="145" t="s">
        <v>5782</v>
      </c>
      <c r="J210" s="145" t="s">
        <v>4362</v>
      </c>
      <c r="K210" s="145" t="s">
        <v>4363</v>
      </c>
      <c r="L210" s="145" t="s">
        <v>3332</v>
      </c>
      <c r="M210" s="146">
        <v>49480.934999999998</v>
      </c>
      <c r="N210" s="146">
        <v>49480.934999999998</v>
      </c>
      <c r="O210" s="146">
        <v>0</v>
      </c>
      <c r="P210" s="146"/>
      <c r="Q210" s="146">
        <v>0</v>
      </c>
      <c r="R210" s="146">
        <v>0</v>
      </c>
      <c r="S210" s="146">
        <v>0</v>
      </c>
      <c r="T210" s="146">
        <v>7916.9495999999999</v>
      </c>
      <c r="U210" s="146">
        <v>0</v>
      </c>
      <c r="V210" s="146">
        <v>0</v>
      </c>
      <c r="W210" s="146">
        <v>1979.2374</v>
      </c>
      <c r="X210" s="146">
        <v>0</v>
      </c>
      <c r="Y210" s="146">
        <v>55418.647199999999</v>
      </c>
      <c r="Z210" s="146">
        <v>55929.031199999998</v>
      </c>
      <c r="AA210" s="147">
        <v>1</v>
      </c>
      <c r="AB210" s="203">
        <v>49936.635000000002</v>
      </c>
      <c r="AC210" s="203">
        <v>0</v>
      </c>
      <c r="AD210" s="203"/>
      <c r="AE210" s="203">
        <v>0</v>
      </c>
      <c r="AF210" s="203">
        <v>0</v>
      </c>
      <c r="AG210" s="203">
        <v>0</v>
      </c>
      <c r="AH210" s="203">
        <v>7989.8616000000002</v>
      </c>
      <c r="AI210" s="203">
        <v>0</v>
      </c>
      <c r="AJ210" s="203">
        <v>0</v>
      </c>
      <c r="AK210" s="204">
        <v>1979.2374</v>
      </c>
    </row>
    <row r="211" spans="2:40" ht="14.25" customHeight="1">
      <c r="B211" s="144" t="s">
        <v>4356</v>
      </c>
      <c r="C211" s="145" t="s">
        <v>5774</v>
      </c>
      <c r="D211" s="145" t="s">
        <v>4420</v>
      </c>
      <c r="E211" s="145" t="s">
        <v>4427</v>
      </c>
      <c r="F211" s="145" t="s">
        <v>6058</v>
      </c>
      <c r="G211" s="145" t="s">
        <v>1155</v>
      </c>
      <c r="H211" s="145" t="s">
        <v>5805</v>
      </c>
      <c r="I211" s="145" t="s">
        <v>5782</v>
      </c>
      <c r="J211" s="145" t="s">
        <v>4362</v>
      </c>
      <c r="K211" s="145" t="s">
        <v>4363</v>
      </c>
      <c r="L211" s="145" t="s">
        <v>3332</v>
      </c>
      <c r="M211" s="146">
        <v>38827.83</v>
      </c>
      <c r="N211" s="146">
        <v>38827.83</v>
      </c>
      <c r="O211" s="146">
        <v>0</v>
      </c>
      <c r="P211" s="146"/>
      <c r="Q211" s="146">
        <v>0</v>
      </c>
      <c r="R211" s="146">
        <v>0</v>
      </c>
      <c r="S211" s="146">
        <v>0</v>
      </c>
      <c r="T211" s="146">
        <v>6212.4528</v>
      </c>
      <c r="U211" s="146">
        <v>0</v>
      </c>
      <c r="V211" s="146">
        <v>1553.1132</v>
      </c>
      <c r="W211" s="146">
        <v>0</v>
      </c>
      <c r="X211" s="146">
        <v>0</v>
      </c>
      <c r="Y211" s="146">
        <v>43487.169600000001</v>
      </c>
      <c r="Z211" s="146">
        <v>43373.534399999997</v>
      </c>
      <c r="AA211" s="147">
        <v>1</v>
      </c>
      <c r="AB211" s="203">
        <v>38726.370000000003</v>
      </c>
      <c r="AC211" s="203">
        <v>0</v>
      </c>
      <c r="AD211" s="203"/>
      <c r="AE211" s="203">
        <v>0</v>
      </c>
      <c r="AF211" s="203">
        <v>0</v>
      </c>
      <c r="AG211" s="203">
        <v>0</v>
      </c>
      <c r="AH211" s="203">
        <v>6196.2191999999995</v>
      </c>
      <c r="AI211" s="203">
        <v>0</v>
      </c>
      <c r="AJ211" s="203">
        <v>1553.1132</v>
      </c>
      <c r="AK211" s="204">
        <v>0</v>
      </c>
      <c r="AL211" s="208">
        <f>N211*4%</f>
        <v>1553.1132</v>
      </c>
      <c r="AM211" s="201">
        <f>AJ211-AL211</f>
        <v>0</v>
      </c>
      <c r="AN211" s="143" t="s">
        <v>5776</v>
      </c>
    </row>
    <row r="212" spans="2:40" ht="14.25" customHeight="1">
      <c r="B212" s="144" t="s">
        <v>4356</v>
      </c>
      <c r="C212" s="145" t="s">
        <v>5774</v>
      </c>
      <c r="D212" s="145" t="s">
        <v>4420</v>
      </c>
      <c r="E212" s="145" t="s">
        <v>4442</v>
      </c>
      <c r="F212" s="145" t="s">
        <v>6059</v>
      </c>
      <c r="G212" s="145" t="s">
        <v>431</v>
      </c>
      <c r="H212" s="145" t="s">
        <v>6008</v>
      </c>
      <c r="I212" s="145" t="s">
        <v>3330</v>
      </c>
      <c r="J212" s="145" t="s">
        <v>4362</v>
      </c>
      <c r="K212" s="145" t="s">
        <v>4363</v>
      </c>
      <c r="L212" s="145" t="s">
        <v>3332</v>
      </c>
      <c r="M212" s="146">
        <v>3277.9520000000002</v>
      </c>
      <c r="N212" s="146">
        <v>3277.9520000000002</v>
      </c>
      <c r="O212" s="146">
        <v>0</v>
      </c>
      <c r="P212" s="146"/>
      <c r="Q212" s="146">
        <v>0</v>
      </c>
      <c r="R212" s="146">
        <v>0</v>
      </c>
      <c r="S212" s="146">
        <v>0</v>
      </c>
      <c r="T212" s="146">
        <v>524.47231999999997</v>
      </c>
      <c r="U212" s="146">
        <v>0</v>
      </c>
      <c r="V212" s="146">
        <v>0</v>
      </c>
      <c r="W212" s="146">
        <v>0</v>
      </c>
      <c r="X212" s="146">
        <v>0</v>
      </c>
      <c r="Y212" s="146">
        <v>3802.4243200000001</v>
      </c>
      <c r="Z212" s="146">
        <v>3782.9548799999998</v>
      </c>
      <c r="AA212" s="147">
        <v>1</v>
      </c>
      <c r="AB212" s="203">
        <v>3261.1680000000001</v>
      </c>
      <c r="AC212" s="203">
        <v>0</v>
      </c>
      <c r="AD212" s="203"/>
      <c r="AE212" s="203">
        <v>0</v>
      </c>
      <c r="AF212" s="203">
        <v>0</v>
      </c>
      <c r="AG212" s="203">
        <v>0</v>
      </c>
      <c r="AH212" s="203">
        <v>521.78688</v>
      </c>
      <c r="AI212" s="203">
        <v>0</v>
      </c>
      <c r="AJ212" s="203">
        <v>0</v>
      </c>
      <c r="AK212" s="204">
        <v>0</v>
      </c>
    </row>
    <row r="213" spans="2:40" ht="14.25" customHeight="1">
      <c r="B213" s="144" t="s">
        <v>4356</v>
      </c>
      <c r="C213" s="145" t="s">
        <v>5774</v>
      </c>
      <c r="D213" s="145" t="s">
        <v>4420</v>
      </c>
      <c r="E213" s="145" t="s">
        <v>4469</v>
      </c>
      <c r="F213" s="145" t="s">
        <v>6060</v>
      </c>
      <c r="G213" s="145" t="s">
        <v>5802</v>
      </c>
      <c r="H213" s="145" t="s">
        <v>5803</v>
      </c>
      <c r="I213" s="145" t="s">
        <v>3330</v>
      </c>
      <c r="J213" s="145" t="s">
        <v>4362</v>
      </c>
      <c r="K213" s="145" t="s">
        <v>4363</v>
      </c>
      <c r="L213" s="145" t="s">
        <v>3332</v>
      </c>
      <c r="M213" s="146">
        <v>129175.86</v>
      </c>
      <c r="N213" s="146">
        <v>32294.01</v>
      </c>
      <c r="O213" s="146">
        <v>0</v>
      </c>
      <c r="P213" s="146"/>
      <c r="Q213" s="146">
        <v>96881.85</v>
      </c>
      <c r="R213" s="146">
        <v>0</v>
      </c>
      <c r="S213" s="146">
        <v>0</v>
      </c>
      <c r="T213" s="146">
        <v>5167.04</v>
      </c>
      <c r="U213" s="146">
        <v>0</v>
      </c>
      <c r="V213" s="146">
        <v>0</v>
      </c>
      <c r="W213" s="146">
        <v>0</v>
      </c>
      <c r="X213" s="146">
        <v>0</v>
      </c>
      <c r="Y213" s="146">
        <v>134342.9</v>
      </c>
      <c r="Z213" s="146">
        <v>134342.9</v>
      </c>
      <c r="AA213" s="147">
        <v>1</v>
      </c>
      <c r="AB213" s="203">
        <v>32294.01</v>
      </c>
      <c r="AC213" s="203">
        <v>0</v>
      </c>
      <c r="AD213" s="203"/>
      <c r="AE213" s="203">
        <v>96881.85</v>
      </c>
      <c r="AF213" s="203">
        <v>0</v>
      </c>
      <c r="AG213" s="203">
        <v>0</v>
      </c>
      <c r="AH213" s="203">
        <v>5167.04</v>
      </c>
      <c r="AI213" s="203">
        <v>0</v>
      </c>
      <c r="AJ213" s="203">
        <v>0</v>
      </c>
      <c r="AK213" s="204">
        <v>0</v>
      </c>
    </row>
    <row r="214" spans="2:40" ht="14.25" customHeight="1">
      <c r="B214" s="144" t="s">
        <v>4356</v>
      </c>
      <c r="C214" s="145" t="s">
        <v>5774</v>
      </c>
      <c r="D214" s="145" t="s">
        <v>4420</v>
      </c>
      <c r="E214" s="145" t="s">
        <v>4593</v>
      </c>
      <c r="F214" s="145" t="s">
        <v>6061</v>
      </c>
      <c r="G214" s="145" t="s">
        <v>1155</v>
      </c>
      <c r="H214" s="145" t="s">
        <v>5805</v>
      </c>
      <c r="I214" s="145" t="s">
        <v>5782</v>
      </c>
      <c r="J214" s="145" t="s">
        <v>4362</v>
      </c>
      <c r="K214" s="145" t="s">
        <v>4363</v>
      </c>
      <c r="L214" s="145" t="s">
        <v>3332</v>
      </c>
      <c r="M214" s="146">
        <v>38432.25</v>
      </c>
      <c r="N214" s="146">
        <v>38432.25</v>
      </c>
      <c r="O214" s="146">
        <v>0</v>
      </c>
      <c r="P214" s="146"/>
      <c r="Q214" s="146">
        <v>0</v>
      </c>
      <c r="R214" s="146">
        <v>0</v>
      </c>
      <c r="S214" s="146">
        <v>0</v>
      </c>
      <c r="T214" s="146">
        <v>6149.16</v>
      </c>
      <c r="U214" s="146">
        <v>0</v>
      </c>
      <c r="V214" s="146">
        <v>1537.29</v>
      </c>
      <c r="W214" s="146">
        <v>0</v>
      </c>
      <c r="X214" s="146">
        <v>0</v>
      </c>
      <c r="Y214" s="146">
        <v>43044.12</v>
      </c>
      <c r="Z214" s="146">
        <v>43373.534399999997</v>
      </c>
      <c r="AA214" s="147">
        <v>1</v>
      </c>
      <c r="AB214" s="203">
        <v>38726.370000000003</v>
      </c>
      <c r="AC214" s="203">
        <v>0</v>
      </c>
      <c r="AD214" s="203"/>
      <c r="AE214" s="203">
        <v>0</v>
      </c>
      <c r="AF214" s="203">
        <v>0</v>
      </c>
      <c r="AG214" s="203">
        <v>0</v>
      </c>
      <c r="AH214" s="203">
        <v>6196.2191999999995</v>
      </c>
      <c r="AI214" s="203">
        <v>0</v>
      </c>
      <c r="AJ214" s="203">
        <v>1537.29</v>
      </c>
      <c r="AK214" s="204">
        <v>0</v>
      </c>
      <c r="AL214" s="208">
        <f>N214*4%</f>
        <v>1537.29</v>
      </c>
      <c r="AM214" s="201">
        <f>AJ214-AL214</f>
        <v>0</v>
      </c>
      <c r="AN214" s="143" t="s">
        <v>5776</v>
      </c>
    </row>
    <row r="215" spans="2:40" ht="14.25" customHeight="1">
      <c r="B215" s="144" t="s">
        <v>4356</v>
      </c>
      <c r="C215" s="145" t="s">
        <v>5774</v>
      </c>
      <c r="D215" s="145" t="s">
        <v>4420</v>
      </c>
      <c r="E215" s="145" t="s">
        <v>4434</v>
      </c>
      <c r="F215" s="145" t="s">
        <v>6062</v>
      </c>
      <c r="G215" s="145" t="s">
        <v>1155</v>
      </c>
      <c r="H215" s="145" t="s">
        <v>5805</v>
      </c>
      <c r="I215" s="145" t="s">
        <v>5782</v>
      </c>
      <c r="J215" s="145" t="s">
        <v>4362</v>
      </c>
      <c r="K215" s="145" t="s">
        <v>4363</v>
      </c>
      <c r="L215" s="145" t="s">
        <v>3332</v>
      </c>
      <c r="M215" s="146">
        <v>32452.799999999999</v>
      </c>
      <c r="N215" s="146">
        <v>32452.799999999999</v>
      </c>
      <c r="O215" s="146">
        <v>0</v>
      </c>
      <c r="P215" s="146"/>
      <c r="Q215" s="146">
        <v>0</v>
      </c>
      <c r="R215" s="146">
        <v>0</v>
      </c>
      <c r="S215" s="146">
        <v>0</v>
      </c>
      <c r="T215" s="146">
        <v>5192.4480000000003</v>
      </c>
      <c r="U215" s="146">
        <v>0</v>
      </c>
      <c r="V215" s="146">
        <v>1298.1120000000001</v>
      </c>
      <c r="W215" s="146">
        <v>0</v>
      </c>
      <c r="X215" s="146">
        <v>0</v>
      </c>
      <c r="Y215" s="146">
        <v>36347.135999999999</v>
      </c>
      <c r="Z215" s="146">
        <v>36525.081599999998</v>
      </c>
      <c r="AA215" s="147">
        <v>1</v>
      </c>
      <c r="AB215" s="203">
        <v>32611.68</v>
      </c>
      <c r="AC215" s="203">
        <v>0</v>
      </c>
      <c r="AD215" s="203"/>
      <c r="AE215" s="203">
        <v>0</v>
      </c>
      <c r="AF215" s="203">
        <v>0</v>
      </c>
      <c r="AG215" s="203">
        <v>0</v>
      </c>
      <c r="AH215" s="203">
        <v>5217.8688000000002</v>
      </c>
      <c r="AI215" s="203">
        <v>0</v>
      </c>
      <c r="AJ215" s="203">
        <v>1298.1120000000001</v>
      </c>
      <c r="AK215" s="204">
        <v>0</v>
      </c>
      <c r="AL215" s="208">
        <f>N215*4%</f>
        <v>1298.1120000000001</v>
      </c>
      <c r="AM215" s="201">
        <f>AJ215-AL215</f>
        <v>0</v>
      </c>
      <c r="AN215" s="143" t="s">
        <v>5776</v>
      </c>
    </row>
    <row r="216" spans="2:40" ht="14.25" customHeight="1">
      <c r="B216" s="144" t="s">
        <v>4356</v>
      </c>
      <c r="C216" s="145" t="s">
        <v>5913</v>
      </c>
      <c r="D216" s="145" t="s">
        <v>4420</v>
      </c>
      <c r="E216" s="145" t="s">
        <v>2261</v>
      </c>
      <c r="F216" s="145" t="s">
        <v>6063</v>
      </c>
      <c r="G216" s="145" t="s">
        <v>1026</v>
      </c>
      <c r="H216" s="145" t="s">
        <v>5932</v>
      </c>
      <c r="I216" s="145" t="s">
        <v>3330</v>
      </c>
      <c r="J216" s="145" t="s">
        <v>4362</v>
      </c>
      <c r="K216" s="145" t="s">
        <v>4363</v>
      </c>
      <c r="L216" s="145" t="s">
        <v>3332</v>
      </c>
      <c r="M216" s="146">
        <v>689.82</v>
      </c>
      <c r="N216" s="146">
        <v>689.82</v>
      </c>
      <c r="O216" s="146">
        <v>0</v>
      </c>
      <c r="P216" s="146"/>
      <c r="Q216" s="146">
        <v>0</v>
      </c>
      <c r="R216" s="146">
        <v>0</v>
      </c>
      <c r="S216" s="146">
        <v>0</v>
      </c>
      <c r="T216" s="146">
        <v>110.37</v>
      </c>
      <c r="U216" s="146">
        <v>0</v>
      </c>
      <c r="V216" s="146">
        <v>0</v>
      </c>
      <c r="W216" s="146">
        <v>0</v>
      </c>
      <c r="X216" s="146">
        <v>0</v>
      </c>
      <c r="Y216" s="146">
        <v>800.19</v>
      </c>
      <c r="Z216" s="146">
        <v>800.19</v>
      </c>
      <c r="AA216" s="147">
        <v>1</v>
      </c>
      <c r="AB216" s="203">
        <v>689.82</v>
      </c>
      <c r="AC216" s="203">
        <v>0</v>
      </c>
      <c r="AD216" s="203"/>
      <c r="AE216" s="203">
        <v>0</v>
      </c>
      <c r="AF216" s="203">
        <v>0</v>
      </c>
      <c r="AG216" s="203">
        <v>0</v>
      </c>
      <c r="AH216" s="203">
        <v>110.37</v>
      </c>
      <c r="AI216" s="203">
        <v>0</v>
      </c>
      <c r="AJ216" s="203">
        <v>0</v>
      </c>
      <c r="AK216" s="204">
        <v>0</v>
      </c>
    </row>
    <row r="217" spans="2:40" ht="14.25" customHeight="1">
      <c r="B217" s="144" t="s">
        <v>4356</v>
      </c>
      <c r="C217" s="145" t="s">
        <v>5774</v>
      </c>
      <c r="D217" s="145" t="s">
        <v>4420</v>
      </c>
      <c r="E217" s="145" t="s">
        <v>4528</v>
      </c>
      <c r="F217" s="145" t="s">
        <v>6064</v>
      </c>
      <c r="G217" s="145" t="s">
        <v>1155</v>
      </c>
      <c r="H217" s="145" t="s">
        <v>5805</v>
      </c>
      <c r="I217" s="145" t="s">
        <v>5782</v>
      </c>
      <c r="J217" s="145" t="s">
        <v>4362</v>
      </c>
      <c r="K217" s="145" t="s">
        <v>4363</v>
      </c>
      <c r="L217" s="145" t="s">
        <v>3332</v>
      </c>
      <c r="M217" s="146">
        <v>42324.87</v>
      </c>
      <c r="N217" s="146">
        <v>42324.87</v>
      </c>
      <c r="O217" s="146">
        <v>0</v>
      </c>
      <c r="P217" s="146"/>
      <c r="Q217" s="146">
        <v>0</v>
      </c>
      <c r="R217" s="146">
        <v>0</v>
      </c>
      <c r="S217" s="146">
        <v>0</v>
      </c>
      <c r="T217" s="146">
        <v>6771.9791999999998</v>
      </c>
      <c r="U217" s="146">
        <v>0</v>
      </c>
      <c r="V217" s="146">
        <v>1692.9947999999999</v>
      </c>
      <c r="W217" s="146">
        <v>0</v>
      </c>
      <c r="X217" s="146">
        <v>0</v>
      </c>
      <c r="Y217" s="146">
        <v>47403.854399999997</v>
      </c>
      <c r="Z217" s="146">
        <v>47939.169600000001</v>
      </c>
      <c r="AA217" s="147">
        <v>1</v>
      </c>
      <c r="AB217" s="203">
        <v>42802.83</v>
      </c>
      <c r="AC217" s="203">
        <v>0</v>
      </c>
      <c r="AD217" s="203"/>
      <c r="AE217" s="203">
        <v>0</v>
      </c>
      <c r="AF217" s="203">
        <v>0</v>
      </c>
      <c r="AG217" s="203">
        <v>0</v>
      </c>
      <c r="AH217" s="203">
        <v>6848.4528</v>
      </c>
      <c r="AI217" s="203">
        <v>0</v>
      </c>
      <c r="AJ217" s="203">
        <v>1692.9947999999999</v>
      </c>
      <c r="AK217" s="204">
        <v>0</v>
      </c>
      <c r="AL217" s="208">
        <f>N217*4%</f>
        <v>1692.9948000000002</v>
      </c>
      <c r="AM217" s="201">
        <f>AJ217-AL217</f>
        <v>0</v>
      </c>
      <c r="AN217" s="143" t="s">
        <v>5776</v>
      </c>
    </row>
    <row r="218" spans="2:40" ht="14.25" customHeight="1">
      <c r="B218" s="144" t="s">
        <v>4356</v>
      </c>
      <c r="C218" s="145" t="s">
        <v>5817</v>
      </c>
      <c r="D218" s="145" t="s">
        <v>4420</v>
      </c>
      <c r="E218" s="145" t="s">
        <v>5806</v>
      </c>
      <c r="F218" s="145" t="s">
        <v>6065</v>
      </c>
      <c r="G218" s="145" t="s">
        <v>431</v>
      </c>
      <c r="H218" s="145" t="s">
        <v>6008</v>
      </c>
      <c r="I218" s="145" t="s">
        <v>3330</v>
      </c>
      <c r="J218" s="145" t="s">
        <v>4362</v>
      </c>
      <c r="K218" s="145" t="s">
        <v>4363</v>
      </c>
      <c r="L218" s="145" t="s">
        <v>3332</v>
      </c>
      <c r="M218" s="146">
        <v>3266.768</v>
      </c>
      <c r="N218" s="146">
        <v>3266.768</v>
      </c>
      <c r="O218" s="146">
        <v>0</v>
      </c>
      <c r="P218" s="146"/>
      <c r="Q218" s="146">
        <v>0</v>
      </c>
      <c r="R218" s="146">
        <v>0</v>
      </c>
      <c r="S218" s="146">
        <v>0</v>
      </c>
      <c r="T218" s="146">
        <v>522.68287999999995</v>
      </c>
      <c r="U218" s="146">
        <v>0</v>
      </c>
      <c r="V218" s="146">
        <v>0</v>
      </c>
      <c r="W218" s="146">
        <v>0</v>
      </c>
      <c r="X218" s="146">
        <v>0</v>
      </c>
      <c r="Y218" s="146">
        <v>3789.4508799999999</v>
      </c>
      <c r="Z218" s="146">
        <v>3782.9548799999998</v>
      </c>
      <c r="AA218" s="147">
        <v>1</v>
      </c>
      <c r="AB218" s="203">
        <v>3261.1680000000001</v>
      </c>
      <c r="AC218" s="203">
        <v>0</v>
      </c>
      <c r="AD218" s="203"/>
      <c r="AE218" s="203">
        <v>0</v>
      </c>
      <c r="AF218" s="203">
        <v>0</v>
      </c>
      <c r="AG218" s="203">
        <v>0</v>
      </c>
      <c r="AH218" s="203">
        <v>521.78688</v>
      </c>
      <c r="AI218" s="203">
        <v>0</v>
      </c>
      <c r="AJ218" s="203">
        <v>0</v>
      </c>
      <c r="AK218" s="204">
        <v>0</v>
      </c>
    </row>
    <row r="219" spans="2:40" ht="14.25" customHeight="1">
      <c r="B219" s="144" t="s">
        <v>4356</v>
      </c>
      <c r="C219" s="145" t="s">
        <v>5774</v>
      </c>
      <c r="D219" s="145" t="s">
        <v>4420</v>
      </c>
      <c r="E219" s="145" t="s">
        <v>4544</v>
      </c>
      <c r="F219" s="145" t="s">
        <v>6066</v>
      </c>
      <c r="G219" s="145" t="s">
        <v>1155</v>
      </c>
      <c r="H219" s="145" t="s">
        <v>5805</v>
      </c>
      <c r="I219" s="145" t="s">
        <v>5782</v>
      </c>
      <c r="J219" s="145" t="s">
        <v>4362</v>
      </c>
      <c r="K219" s="145" t="s">
        <v>4363</v>
      </c>
      <c r="L219" s="145" t="s">
        <v>3332</v>
      </c>
      <c r="M219" s="146">
        <v>33149.599999999999</v>
      </c>
      <c r="N219" s="146">
        <v>33149.599999999999</v>
      </c>
      <c r="O219" s="146">
        <v>0</v>
      </c>
      <c r="P219" s="146"/>
      <c r="Q219" s="146">
        <v>0</v>
      </c>
      <c r="R219" s="146">
        <v>0</v>
      </c>
      <c r="S219" s="146">
        <v>0</v>
      </c>
      <c r="T219" s="146">
        <v>5303.9359999999997</v>
      </c>
      <c r="U219" s="146">
        <v>0</v>
      </c>
      <c r="V219" s="146">
        <v>1325.9839999999999</v>
      </c>
      <c r="W219" s="146">
        <v>0</v>
      </c>
      <c r="X219" s="146">
        <v>0</v>
      </c>
      <c r="Y219" s="146">
        <v>37127.552000000003</v>
      </c>
      <c r="Z219" s="146">
        <v>36525.081599999998</v>
      </c>
      <c r="AA219" s="147">
        <v>1</v>
      </c>
      <c r="AB219" s="203">
        <v>32611.68</v>
      </c>
      <c r="AC219" s="203">
        <v>0</v>
      </c>
      <c r="AD219" s="203"/>
      <c r="AE219" s="203">
        <v>0</v>
      </c>
      <c r="AF219" s="203">
        <v>0</v>
      </c>
      <c r="AG219" s="203">
        <v>0</v>
      </c>
      <c r="AH219" s="203">
        <v>5217.8688000000002</v>
      </c>
      <c r="AI219" s="203">
        <v>0</v>
      </c>
      <c r="AJ219" s="203">
        <v>1325.9839999999999</v>
      </c>
      <c r="AK219" s="204">
        <v>0</v>
      </c>
      <c r="AL219" s="208">
        <f>N219*4%</f>
        <v>1325.9839999999999</v>
      </c>
      <c r="AM219" s="201">
        <f>AJ219-AL219</f>
        <v>0</v>
      </c>
      <c r="AN219" s="143" t="s">
        <v>5776</v>
      </c>
    </row>
    <row r="220" spans="2:40" ht="14.25" customHeight="1">
      <c r="B220" s="144" t="s">
        <v>4356</v>
      </c>
      <c r="C220" s="145" t="s">
        <v>6067</v>
      </c>
      <c r="D220" s="145" t="s">
        <v>1961</v>
      </c>
      <c r="E220" s="145" t="s">
        <v>6068</v>
      </c>
      <c r="F220" s="145" t="s">
        <v>6069</v>
      </c>
      <c r="G220" s="145" t="s">
        <v>800</v>
      </c>
      <c r="H220" s="145" t="s">
        <v>6070</v>
      </c>
      <c r="I220" s="145" t="s">
        <v>3330</v>
      </c>
      <c r="J220" s="145" t="s">
        <v>4417</v>
      </c>
      <c r="K220" s="145" t="s">
        <v>4418</v>
      </c>
      <c r="L220" s="145" t="s">
        <v>3332</v>
      </c>
      <c r="M220" s="146">
        <v>3005.67</v>
      </c>
      <c r="N220" s="146">
        <v>3005.67</v>
      </c>
      <c r="O220" s="146">
        <v>0</v>
      </c>
      <c r="P220" s="146"/>
      <c r="Q220" s="146">
        <v>0</v>
      </c>
      <c r="R220" s="146">
        <v>0</v>
      </c>
      <c r="S220" s="146">
        <v>0</v>
      </c>
      <c r="T220" s="146">
        <v>480.90719999999999</v>
      </c>
      <c r="U220" s="146">
        <v>0</v>
      </c>
      <c r="V220" s="146">
        <v>0</v>
      </c>
      <c r="W220" s="146">
        <v>0</v>
      </c>
      <c r="X220" s="146">
        <v>0</v>
      </c>
      <c r="Y220" s="146">
        <v>3486.5772000000002</v>
      </c>
      <c r="Z220" s="146">
        <v>132.50880000000001</v>
      </c>
      <c r="AA220" s="147">
        <v>3.6781609195402298E-2</v>
      </c>
      <c r="AB220" s="203">
        <v>114.23172413793104</v>
      </c>
      <c r="AC220" s="203">
        <v>0</v>
      </c>
      <c r="AD220" s="203"/>
      <c r="AE220" s="203">
        <v>0</v>
      </c>
      <c r="AF220" s="203">
        <v>0</v>
      </c>
      <c r="AG220" s="203">
        <v>0</v>
      </c>
      <c r="AH220" s="203">
        <v>18.277075862069001</v>
      </c>
      <c r="AI220" s="203">
        <v>0</v>
      </c>
      <c r="AJ220" s="203">
        <v>0</v>
      </c>
      <c r="AK220" s="204">
        <v>0</v>
      </c>
    </row>
    <row r="221" spans="2:40" ht="14.25" customHeight="1">
      <c r="B221" s="144" t="s">
        <v>4356</v>
      </c>
      <c r="C221" s="145" t="s">
        <v>5777</v>
      </c>
      <c r="D221" s="145" t="s">
        <v>1961</v>
      </c>
      <c r="E221" s="145" t="s">
        <v>2139</v>
      </c>
      <c r="F221" s="145" t="s">
        <v>6071</v>
      </c>
      <c r="G221" s="145" t="s">
        <v>959</v>
      </c>
      <c r="H221" s="145" t="s">
        <v>6072</v>
      </c>
      <c r="I221" s="145" t="s">
        <v>3330</v>
      </c>
      <c r="J221" s="145" t="s">
        <v>4417</v>
      </c>
      <c r="K221" s="145" t="s">
        <v>4418</v>
      </c>
      <c r="L221" s="145" t="s">
        <v>3332</v>
      </c>
      <c r="M221" s="146">
        <v>2786950</v>
      </c>
      <c r="N221" s="146">
        <v>0</v>
      </c>
      <c r="O221" s="146">
        <v>0</v>
      </c>
      <c r="P221" s="146"/>
      <c r="Q221" s="146">
        <v>2786950</v>
      </c>
      <c r="R221" s="146">
        <v>0</v>
      </c>
      <c r="S221" s="146">
        <v>0</v>
      </c>
      <c r="T221" s="146">
        <v>0</v>
      </c>
      <c r="U221" s="146">
        <v>0</v>
      </c>
      <c r="V221" s="146">
        <v>0</v>
      </c>
      <c r="W221" s="146">
        <v>0</v>
      </c>
      <c r="X221" s="146">
        <v>0</v>
      </c>
      <c r="Y221" s="146">
        <v>2786950</v>
      </c>
      <c r="Z221" s="146">
        <v>245.759999999776</v>
      </c>
      <c r="AA221" s="147">
        <v>8.8182421643652004E-5</v>
      </c>
      <c r="AB221" s="203">
        <v>0</v>
      </c>
      <c r="AC221" s="203">
        <v>0</v>
      </c>
      <c r="AD221" s="203"/>
      <c r="AE221" s="203">
        <v>245.759999999776</v>
      </c>
      <c r="AF221" s="203">
        <v>0</v>
      </c>
      <c r="AG221" s="203">
        <v>0</v>
      </c>
      <c r="AH221" s="203">
        <v>0</v>
      </c>
      <c r="AI221" s="203">
        <v>0</v>
      </c>
      <c r="AJ221" s="203">
        <v>0</v>
      </c>
      <c r="AK221" s="204">
        <v>0</v>
      </c>
    </row>
    <row r="222" spans="2:40" ht="14.25" customHeight="1">
      <c r="B222" s="144" t="s">
        <v>4356</v>
      </c>
      <c r="C222" s="145" t="s">
        <v>5777</v>
      </c>
      <c r="D222" s="145" t="s">
        <v>1961</v>
      </c>
      <c r="E222" s="145" t="s">
        <v>2139</v>
      </c>
      <c r="F222" s="145" t="s">
        <v>6071</v>
      </c>
      <c r="G222" s="145" t="s">
        <v>959</v>
      </c>
      <c r="H222" s="145" t="s">
        <v>6072</v>
      </c>
      <c r="I222" s="145" t="s">
        <v>3330</v>
      </c>
      <c r="J222" s="145" t="s">
        <v>4417</v>
      </c>
      <c r="K222" s="145" t="s">
        <v>4418</v>
      </c>
      <c r="L222" s="145" t="s">
        <v>3332</v>
      </c>
      <c r="M222" s="146">
        <v>2786950</v>
      </c>
      <c r="N222" s="146">
        <v>0</v>
      </c>
      <c r="O222" s="146">
        <v>0</v>
      </c>
      <c r="P222" s="146"/>
      <c r="Q222" s="146">
        <v>2786950</v>
      </c>
      <c r="R222" s="146">
        <v>0</v>
      </c>
      <c r="S222" s="146">
        <v>0</v>
      </c>
      <c r="T222" s="146">
        <v>0</v>
      </c>
      <c r="U222" s="146">
        <v>0</v>
      </c>
      <c r="V222" s="146">
        <v>0</v>
      </c>
      <c r="W222" s="146">
        <v>0</v>
      </c>
      <c r="X222" s="146">
        <v>0</v>
      </c>
      <c r="Y222" s="146">
        <v>2786950</v>
      </c>
      <c r="Z222" s="146">
        <v>1536</v>
      </c>
      <c r="AA222" s="147">
        <v>5.5114013527332703E-4</v>
      </c>
      <c r="AB222" s="203">
        <v>0</v>
      </c>
      <c r="AC222" s="203">
        <v>0</v>
      </c>
      <c r="AD222" s="203"/>
      <c r="AE222" s="203">
        <v>1536</v>
      </c>
      <c r="AF222" s="203">
        <v>0</v>
      </c>
      <c r="AG222" s="203">
        <v>0</v>
      </c>
      <c r="AH222" s="203">
        <v>0</v>
      </c>
      <c r="AI222" s="203">
        <v>0</v>
      </c>
      <c r="AJ222" s="203">
        <v>0</v>
      </c>
      <c r="AK222" s="204">
        <v>0</v>
      </c>
    </row>
    <row r="223" spans="2:40" ht="14.25" customHeight="1">
      <c r="B223" s="144" t="s">
        <v>4356</v>
      </c>
      <c r="C223" s="145" t="s">
        <v>6067</v>
      </c>
      <c r="D223" s="145" t="s">
        <v>1961</v>
      </c>
      <c r="E223" s="145" t="s">
        <v>6068</v>
      </c>
      <c r="F223" s="145" t="s">
        <v>6069</v>
      </c>
      <c r="G223" s="145" t="s">
        <v>800</v>
      </c>
      <c r="H223" s="145" t="s">
        <v>6070</v>
      </c>
      <c r="I223" s="145" t="s">
        <v>3330</v>
      </c>
      <c r="J223" s="145" t="s">
        <v>4417</v>
      </c>
      <c r="K223" s="145" t="s">
        <v>4418</v>
      </c>
      <c r="L223" s="145" t="s">
        <v>3332</v>
      </c>
      <c r="M223" s="146">
        <v>3005.67</v>
      </c>
      <c r="N223" s="146">
        <v>3005.67</v>
      </c>
      <c r="O223" s="146">
        <v>0</v>
      </c>
      <c r="P223" s="146"/>
      <c r="Q223" s="146">
        <v>0</v>
      </c>
      <c r="R223" s="146">
        <v>0</v>
      </c>
      <c r="S223" s="146">
        <v>0</v>
      </c>
      <c r="T223" s="146">
        <v>480.90719999999999</v>
      </c>
      <c r="U223" s="146">
        <v>0</v>
      </c>
      <c r="V223" s="146">
        <v>0</v>
      </c>
      <c r="W223" s="146">
        <v>0</v>
      </c>
      <c r="X223" s="146">
        <v>0</v>
      </c>
      <c r="Y223" s="146">
        <v>3486.5772000000002</v>
      </c>
      <c r="Z223" s="146">
        <v>828.18</v>
      </c>
      <c r="AA223" s="147">
        <v>0.229885057471264</v>
      </c>
      <c r="AB223" s="203">
        <v>713.94827586206782</v>
      </c>
      <c r="AC223" s="203">
        <v>0</v>
      </c>
      <c r="AD223" s="203"/>
      <c r="AE223" s="203">
        <v>0</v>
      </c>
      <c r="AF223" s="203">
        <v>0</v>
      </c>
      <c r="AG223" s="203">
        <v>0</v>
      </c>
      <c r="AH223" s="203">
        <v>114.231724137931</v>
      </c>
      <c r="AI223" s="203">
        <v>0</v>
      </c>
      <c r="AJ223" s="203">
        <v>0</v>
      </c>
      <c r="AK223" s="204">
        <v>0</v>
      </c>
    </row>
    <row r="224" spans="2:40" ht="14.25" customHeight="1">
      <c r="B224" s="144" t="s">
        <v>4356</v>
      </c>
      <c r="C224" s="145" t="s">
        <v>5777</v>
      </c>
      <c r="D224" s="145" t="s">
        <v>2139</v>
      </c>
      <c r="E224" s="145" t="s">
        <v>4463</v>
      </c>
      <c r="F224" s="145" t="s">
        <v>6073</v>
      </c>
      <c r="G224" s="145" t="s">
        <v>5780</v>
      </c>
      <c r="H224" s="145" t="s">
        <v>5781</v>
      </c>
      <c r="I224" s="145" t="s">
        <v>5782</v>
      </c>
      <c r="J224" s="145" t="s">
        <v>4362</v>
      </c>
      <c r="K224" s="145" t="s">
        <v>4363</v>
      </c>
      <c r="L224" s="145" t="s">
        <v>3332</v>
      </c>
      <c r="M224" s="146">
        <v>2618.8200000000002</v>
      </c>
      <c r="N224" s="146">
        <v>0</v>
      </c>
      <c r="O224" s="146">
        <v>0</v>
      </c>
      <c r="P224" s="146">
        <v>2618.8200000000002</v>
      </c>
      <c r="Q224" s="146">
        <v>0</v>
      </c>
      <c r="R224" s="146">
        <v>0</v>
      </c>
      <c r="S224" s="146">
        <v>0</v>
      </c>
      <c r="T224" s="146">
        <v>0</v>
      </c>
      <c r="U224" s="146">
        <v>0</v>
      </c>
      <c r="V224" s="146">
        <v>0</v>
      </c>
      <c r="W224" s="146">
        <v>0</v>
      </c>
      <c r="X224" s="146">
        <v>0</v>
      </c>
      <c r="Y224" s="146">
        <v>2618.8200000000002</v>
      </c>
      <c r="Z224" s="146">
        <v>2618.8200000000002</v>
      </c>
      <c r="AA224" s="147">
        <v>1</v>
      </c>
      <c r="AB224" s="203">
        <v>0</v>
      </c>
      <c r="AC224" s="203">
        <v>0</v>
      </c>
      <c r="AD224" s="203">
        <v>2618.8200000000002</v>
      </c>
      <c r="AE224" s="203">
        <v>0</v>
      </c>
      <c r="AF224" s="203">
        <v>0</v>
      </c>
      <c r="AG224" s="203">
        <v>0</v>
      </c>
      <c r="AH224" s="203">
        <v>0</v>
      </c>
      <c r="AI224" s="203">
        <v>0</v>
      </c>
      <c r="AJ224" s="203">
        <v>0</v>
      </c>
      <c r="AK224" s="204">
        <v>0</v>
      </c>
    </row>
    <row r="225" spans="2:40" ht="14.25" customHeight="1">
      <c r="B225" s="144" t="s">
        <v>4356</v>
      </c>
      <c r="C225" s="145" t="s">
        <v>5777</v>
      </c>
      <c r="D225" s="145" t="s">
        <v>2139</v>
      </c>
      <c r="E225" s="145" t="s">
        <v>5961</v>
      </c>
      <c r="F225" s="145" t="s">
        <v>6074</v>
      </c>
      <c r="G225" s="145" t="s">
        <v>5780</v>
      </c>
      <c r="H225" s="145" t="s">
        <v>5781</v>
      </c>
      <c r="I225" s="145" t="s">
        <v>5782</v>
      </c>
      <c r="J225" s="145" t="s">
        <v>4362</v>
      </c>
      <c r="K225" s="145" t="s">
        <v>4363</v>
      </c>
      <c r="L225" s="145" t="s">
        <v>3332</v>
      </c>
      <c r="M225" s="146">
        <v>2632.3</v>
      </c>
      <c r="N225" s="146">
        <v>0</v>
      </c>
      <c r="O225" s="146">
        <v>0</v>
      </c>
      <c r="P225" s="146">
        <v>2632.3</v>
      </c>
      <c r="Q225" s="146">
        <v>0</v>
      </c>
      <c r="R225" s="146">
        <v>0</v>
      </c>
      <c r="S225" s="146">
        <v>0</v>
      </c>
      <c r="T225" s="146">
        <v>0</v>
      </c>
      <c r="U225" s="146">
        <v>0</v>
      </c>
      <c r="V225" s="146">
        <v>0</v>
      </c>
      <c r="W225" s="146">
        <v>0</v>
      </c>
      <c r="X225" s="146">
        <v>0</v>
      </c>
      <c r="Y225" s="146">
        <v>2632.3</v>
      </c>
      <c r="Z225" s="146">
        <v>2632.3</v>
      </c>
      <c r="AA225" s="147">
        <v>1</v>
      </c>
      <c r="AB225" s="203">
        <v>0</v>
      </c>
      <c r="AC225" s="203">
        <v>0</v>
      </c>
      <c r="AD225" s="203">
        <v>2632.3</v>
      </c>
      <c r="AE225" s="203">
        <v>0</v>
      </c>
      <c r="AF225" s="203">
        <v>0</v>
      </c>
      <c r="AG225" s="203">
        <v>0</v>
      </c>
      <c r="AH225" s="203">
        <v>0</v>
      </c>
      <c r="AI225" s="203">
        <v>0</v>
      </c>
      <c r="AJ225" s="203">
        <v>0</v>
      </c>
      <c r="AK225" s="204">
        <v>0</v>
      </c>
    </row>
    <row r="226" spans="2:40" ht="14.25" customHeight="1">
      <c r="B226" s="144" t="s">
        <v>4356</v>
      </c>
      <c r="C226" s="145" t="s">
        <v>5774</v>
      </c>
      <c r="D226" s="145" t="s">
        <v>2139</v>
      </c>
      <c r="E226" s="145" t="s">
        <v>5942</v>
      </c>
      <c r="F226" s="145" t="s">
        <v>5186</v>
      </c>
      <c r="G226" s="145" t="s">
        <v>1237</v>
      </c>
      <c r="H226" s="145" t="s">
        <v>5775</v>
      </c>
      <c r="I226" s="145" t="s">
        <v>4370</v>
      </c>
      <c r="J226" s="145" t="s">
        <v>4362</v>
      </c>
      <c r="K226" s="145" t="s">
        <v>4363</v>
      </c>
      <c r="L226" s="145" t="s">
        <v>3332</v>
      </c>
      <c r="M226" s="146">
        <v>20000</v>
      </c>
      <c r="N226" s="146">
        <v>20000</v>
      </c>
      <c r="O226" s="146">
        <v>0</v>
      </c>
      <c r="P226" s="146"/>
      <c r="Q226" s="146">
        <v>0</v>
      </c>
      <c r="R226" s="146">
        <v>0</v>
      </c>
      <c r="S226" s="146">
        <v>0</v>
      </c>
      <c r="T226" s="146">
        <v>3200</v>
      </c>
      <c r="U226" s="146">
        <v>0</v>
      </c>
      <c r="V226" s="146">
        <v>800</v>
      </c>
      <c r="W226" s="146">
        <v>0</v>
      </c>
      <c r="X226" s="146">
        <v>0</v>
      </c>
      <c r="Y226" s="146">
        <v>22400</v>
      </c>
      <c r="Z226" s="146">
        <v>22400</v>
      </c>
      <c r="AA226" s="147">
        <v>1</v>
      </c>
      <c r="AB226" s="203">
        <v>20000</v>
      </c>
      <c r="AC226" s="203">
        <v>0</v>
      </c>
      <c r="AD226" s="203"/>
      <c r="AE226" s="203">
        <v>0</v>
      </c>
      <c r="AF226" s="203">
        <v>0</v>
      </c>
      <c r="AG226" s="203">
        <v>0</v>
      </c>
      <c r="AH226" s="203">
        <v>3200</v>
      </c>
      <c r="AI226" s="203">
        <v>0</v>
      </c>
      <c r="AJ226" s="203">
        <v>800</v>
      </c>
      <c r="AK226" s="204">
        <v>0</v>
      </c>
      <c r="AL226" s="208">
        <f>AB226*4%</f>
        <v>800</v>
      </c>
      <c r="AM226" s="201">
        <f>AJ226-AL226</f>
        <v>0</v>
      </c>
      <c r="AN226" s="143" t="s">
        <v>5776</v>
      </c>
    </row>
    <row r="227" spans="2:40" ht="14.25" customHeight="1">
      <c r="B227" s="144" t="s">
        <v>4356</v>
      </c>
      <c r="C227" s="145" t="s">
        <v>5774</v>
      </c>
      <c r="D227" s="145" t="s">
        <v>2139</v>
      </c>
      <c r="E227" s="145" t="s">
        <v>4514</v>
      </c>
      <c r="F227" s="145" t="s">
        <v>6075</v>
      </c>
      <c r="G227" s="145" t="s">
        <v>5780</v>
      </c>
      <c r="H227" s="145" t="s">
        <v>5781</v>
      </c>
      <c r="I227" s="145" t="s">
        <v>5782</v>
      </c>
      <c r="J227" s="145" t="s">
        <v>4362</v>
      </c>
      <c r="K227" s="145" t="s">
        <v>4363</v>
      </c>
      <c r="L227" s="145" t="s">
        <v>3332</v>
      </c>
      <c r="M227" s="146">
        <v>4128.6000000000004</v>
      </c>
      <c r="N227" s="146">
        <v>4128.6000000000004</v>
      </c>
      <c r="O227" s="146">
        <v>0</v>
      </c>
      <c r="P227" s="146"/>
      <c r="Q227" s="146">
        <v>0</v>
      </c>
      <c r="R227" s="146">
        <v>0</v>
      </c>
      <c r="S227" s="146">
        <v>0</v>
      </c>
      <c r="T227" s="146">
        <v>660.58</v>
      </c>
      <c r="U227" s="146">
        <v>0</v>
      </c>
      <c r="V227" s="146">
        <v>165.14</v>
      </c>
      <c r="W227" s="146">
        <v>0</v>
      </c>
      <c r="X227" s="146">
        <v>0</v>
      </c>
      <c r="Y227" s="146">
        <v>4624.04</v>
      </c>
      <c r="Z227" s="146">
        <v>4624.04</v>
      </c>
      <c r="AA227" s="147">
        <v>1</v>
      </c>
      <c r="AB227" s="203">
        <v>4128.6000000000004</v>
      </c>
      <c r="AC227" s="203">
        <v>0</v>
      </c>
      <c r="AD227" s="203"/>
      <c r="AE227" s="203">
        <v>0</v>
      </c>
      <c r="AF227" s="203">
        <v>0</v>
      </c>
      <c r="AG227" s="203">
        <v>0</v>
      </c>
      <c r="AH227" s="203">
        <v>660.58</v>
      </c>
      <c r="AI227" s="203">
        <v>0</v>
      </c>
      <c r="AJ227" s="203">
        <v>165.14</v>
      </c>
      <c r="AK227" s="204">
        <v>0</v>
      </c>
      <c r="AL227" s="208">
        <f>AB227*4%</f>
        <v>165.14400000000001</v>
      </c>
      <c r="AM227" s="201">
        <f>AJ227-AL227</f>
        <v>-4.0000000000190994E-3</v>
      </c>
      <c r="AN227" s="143" t="s">
        <v>5776</v>
      </c>
    </row>
    <row r="228" spans="2:40" ht="14.25" customHeight="1">
      <c r="B228" s="144" t="s">
        <v>4356</v>
      </c>
      <c r="C228" s="145" t="s">
        <v>5777</v>
      </c>
      <c r="D228" s="145" t="s">
        <v>2139</v>
      </c>
      <c r="E228" s="145" t="s">
        <v>5942</v>
      </c>
      <c r="F228" s="145" t="s">
        <v>6076</v>
      </c>
      <c r="G228" s="145" t="s">
        <v>5780</v>
      </c>
      <c r="H228" s="145" t="s">
        <v>5781</v>
      </c>
      <c r="I228" s="145" t="s">
        <v>5782</v>
      </c>
      <c r="J228" s="145" t="s">
        <v>4362</v>
      </c>
      <c r="K228" s="145" t="s">
        <v>4363</v>
      </c>
      <c r="L228" s="145" t="s">
        <v>3332</v>
      </c>
      <c r="M228" s="146">
        <v>2630.72</v>
      </c>
      <c r="N228" s="146">
        <v>0</v>
      </c>
      <c r="O228" s="146">
        <v>0</v>
      </c>
      <c r="P228" s="146">
        <v>2630.72</v>
      </c>
      <c r="Q228" s="146">
        <v>0</v>
      </c>
      <c r="R228" s="146">
        <v>0</v>
      </c>
      <c r="S228" s="146">
        <v>0</v>
      </c>
      <c r="T228" s="146">
        <v>0</v>
      </c>
      <c r="U228" s="146">
        <v>0</v>
      </c>
      <c r="V228" s="146">
        <v>0</v>
      </c>
      <c r="W228" s="146">
        <v>0</v>
      </c>
      <c r="X228" s="146">
        <v>0</v>
      </c>
      <c r="Y228" s="146">
        <v>2630.72</v>
      </c>
      <c r="Z228" s="146">
        <v>2630.72</v>
      </c>
      <c r="AA228" s="147">
        <v>1</v>
      </c>
      <c r="AB228" s="203">
        <v>0</v>
      </c>
      <c r="AC228" s="203">
        <v>0</v>
      </c>
      <c r="AD228" s="203">
        <v>2630.72</v>
      </c>
      <c r="AE228" s="203">
        <v>0</v>
      </c>
      <c r="AF228" s="203">
        <v>0</v>
      </c>
      <c r="AG228" s="203">
        <v>0</v>
      </c>
      <c r="AH228" s="203">
        <v>0</v>
      </c>
      <c r="AI228" s="203">
        <v>0</v>
      </c>
      <c r="AJ228" s="203">
        <v>0</v>
      </c>
      <c r="AK228" s="204">
        <v>0</v>
      </c>
    </row>
    <row r="229" spans="2:40" ht="14.25" customHeight="1">
      <c r="B229" s="144" t="s">
        <v>4356</v>
      </c>
      <c r="C229" s="145" t="s">
        <v>5774</v>
      </c>
      <c r="D229" s="145" t="s">
        <v>2139</v>
      </c>
      <c r="E229" s="145" t="s">
        <v>4463</v>
      </c>
      <c r="F229" s="145" t="s">
        <v>1629</v>
      </c>
      <c r="G229" s="145" t="s">
        <v>786</v>
      </c>
      <c r="H229" s="145" t="s">
        <v>6025</v>
      </c>
      <c r="I229" s="145" t="s">
        <v>3929</v>
      </c>
      <c r="J229" s="145" t="s">
        <v>4362</v>
      </c>
      <c r="K229" s="145" t="s">
        <v>4363</v>
      </c>
      <c r="L229" s="145" t="s">
        <v>3332</v>
      </c>
      <c r="M229" s="146">
        <v>23161</v>
      </c>
      <c r="N229" s="146">
        <v>23161</v>
      </c>
      <c r="O229" s="146">
        <v>0</v>
      </c>
      <c r="P229" s="146"/>
      <c r="Q229" s="146">
        <v>0</v>
      </c>
      <c r="R229" s="146">
        <v>0</v>
      </c>
      <c r="S229" s="146">
        <v>0</v>
      </c>
      <c r="T229" s="146">
        <v>3705.76</v>
      </c>
      <c r="U229" s="146">
        <v>0</v>
      </c>
      <c r="V229" s="146">
        <v>926.44</v>
      </c>
      <c r="W229" s="146">
        <v>289.51</v>
      </c>
      <c r="X229" s="146">
        <v>0</v>
      </c>
      <c r="Y229" s="146">
        <v>25650.81</v>
      </c>
      <c r="Z229" s="146">
        <v>25650.81</v>
      </c>
      <c r="AA229" s="147">
        <v>1</v>
      </c>
      <c r="AB229" s="203">
        <v>23161</v>
      </c>
      <c r="AC229" s="203">
        <v>0</v>
      </c>
      <c r="AD229" s="203"/>
      <c r="AE229" s="203">
        <v>0</v>
      </c>
      <c r="AF229" s="203">
        <v>0</v>
      </c>
      <c r="AG229" s="203">
        <v>0</v>
      </c>
      <c r="AH229" s="203">
        <v>3705.76</v>
      </c>
      <c r="AI229" s="203">
        <v>0</v>
      </c>
      <c r="AJ229" s="203">
        <v>926.44</v>
      </c>
      <c r="AK229" s="204">
        <v>289.51</v>
      </c>
      <c r="AL229" s="208">
        <f>AB229*4%</f>
        <v>926.44</v>
      </c>
      <c r="AM229" s="201">
        <f>AJ229-AL229</f>
        <v>0</v>
      </c>
      <c r="AN229" s="143" t="s">
        <v>5776</v>
      </c>
    </row>
    <row r="230" spans="2:40" ht="14.25" customHeight="1">
      <c r="B230" s="144" t="s">
        <v>4356</v>
      </c>
      <c r="C230" s="145" t="s">
        <v>5774</v>
      </c>
      <c r="D230" s="145" t="s">
        <v>2139</v>
      </c>
      <c r="E230" s="145" t="s">
        <v>4463</v>
      </c>
      <c r="F230" s="145" t="s">
        <v>6077</v>
      </c>
      <c r="G230" s="145" t="s">
        <v>5780</v>
      </c>
      <c r="H230" s="145" t="s">
        <v>5781</v>
      </c>
      <c r="I230" s="145" t="s">
        <v>5782</v>
      </c>
      <c r="J230" s="145" t="s">
        <v>4362</v>
      </c>
      <c r="K230" s="145" t="s">
        <v>4363</v>
      </c>
      <c r="L230" s="145" t="s">
        <v>3332</v>
      </c>
      <c r="M230" s="146">
        <v>2618.8200000000002</v>
      </c>
      <c r="N230" s="146">
        <v>2618.8200000000002</v>
      </c>
      <c r="O230" s="146">
        <v>0</v>
      </c>
      <c r="P230" s="146"/>
      <c r="Q230" s="146">
        <v>0</v>
      </c>
      <c r="R230" s="146">
        <v>0</v>
      </c>
      <c r="S230" s="146">
        <v>0</v>
      </c>
      <c r="T230" s="146">
        <v>419.01</v>
      </c>
      <c r="U230" s="146">
        <v>0</v>
      </c>
      <c r="V230" s="146">
        <v>104.75</v>
      </c>
      <c r="W230" s="146">
        <v>0</v>
      </c>
      <c r="X230" s="146">
        <v>0</v>
      </c>
      <c r="Y230" s="146">
        <v>2933.08</v>
      </c>
      <c r="Z230" s="146">
        <v>2933.08</v>
      </c>
      <c r="AA230" s="147">
        <v>1</v>
      </c>
      <c r="AB230" s="203">
        <v>2618.8200000000002</v>
      </c>
      <c r="AC230" s="203">
        <v>0</v>
      </c>
      <c r="AD230" s="203"/>
      <c r="AE230" s="203">
        <v>0</v>
      </c>
      <c r="AF230" s="203">
        <v>0</v>
      </c>
      <c r="AG230" s="203">
        <v>0</v>
      </c>
      <c r="AH230" s="203">
        <v>419.01</v>
      </c>
      <c r="AI230" s="203">
        <v>0</v>
      </c>
      <c r="AJ230" s="203">
        <v>104.75</v>
      </c>
      <c r="AK230" s="204">
        <v>0</v>
      </c>
      <c r="AL230" s="208">
        <f>AB230*4%</f>
        <v>104.75280000000001</v>
      </c>
      <c r="AM230" s="201">
        <f>AJ230-AL230</f>
        <v>-2.8000000000076852E-3</v>
      </c>
      <c r="AN230" s="143" t="s">
        <v>5776</v>
      </c>
    </row>
    <row r="231" spans="2:40" ht="14.25" customHeight="1">
      <c r="B231" s="144" t="s">
        <v>4356</v>
      </c>
      <c r="C231" s="145" t="s">
        <v>5774</v>
      </c>
      <c r="D231" s="145" t="s">
        <v>2139</v>
      </c>
      <c r="E231" s="145" t="s">
        <v>5942</v>
      </c>
      <c r="F231" s="145" t="s">
        <v>6078</v>
      </c>
      <c r="G231" s="145" t="s">
        <v>1153</v>
      </c>
      <c r="H231" s="145" t="s">
        <v>5792</v>
      </c>
      <c r="I231" s="145" t="s">
        <v>4370</v>
      </c>
      <c r="J231" s="145" t="s">
        <v>4362</v>
      </c>
      <c r="K231" s="145" t="s">
        <v>4363</v>
      </c>
      <c r="L231" s="145" t="s">
        <v>3332</v>
      </c>
      <c r="M231" s="146">
        <v>17000</v>
      </c>
      <c r="N231" s="146">
        <v>17000</v>
      </c>
      <c r="O231" s="146">
        <v>0</v>
      </c>
      <c r="P231" s="146"/>
      <c r="Q231" s="146">
        <v>0</v>
      </c>
      <c r="R231" s="146">
        <v>0</v>
      </c>
      <c r="S231" s="146">
        <v>0</v>
      </c>
      <c r="T231" s="146">
        <v>2720</v>
      </c>
      <c r="U231" s="146">
        <v>0</v>
      </c>
      <c r="V231" s="146">
        <v>680</v>
      </c>
      <c r="W231" s="146">
        <v>0</v>
      </c>
      <c r="X231" s="146">
        <v>0</v>
      </c>
      <c r="Y231" s="146">
        <v>19040</v>
      </c>
      <c r="Z231" s="146">
        <v>19040</v>
      </c>
      <c r="AA231" s="147">
        <v>1</v>
      </c>
      <c r="AB231" s="203">
        <v>17000</v>
      </c>
      <c r="AC231" s="203">
        <v>0</v>
      </c>
      <c r="AD231" s="203"/>
      <c r="AE231" s="203">
        <v>0</v>
      </c>
      <c r="AF231" s="203">
        <v>0</v>
      </c>
      <c r="AG231" s="203">
        <v>0</v>
      </c>
      <c r="AH231" s="203">
        <v>2720</v>
      </c>
      <c r="AI231" s="203">
        <v>0</v>
      </c>
      <c r="AJ231" s="203">
        <v>680</v>
      </c>
      <c r="AK231" s="204">
        <v>0</v>
      </c>
      <c r="AL231" s="208">
        <f>AB231*4%</f>
        <v>680</v>
      </c>
      <c r="AM231" s="201">
        <f>AJ231-AL231</f>
        <v>0</v>
      </c>
      <c r="AN231" s="143" t="s">
        <v>5776</v>
      </c>
    </row>
    <row r="232" spans="2:40" ht="14.25" customHeight="1">
      <c r="B232" s="144" t="s">
        <v>4356</v>
      </c>
      <c r="C232" s="145" t="s">
        <v>5774</v>
      </c>
      <c r="D232" s="145" t="s">
        <v>2139</v>
      </c>
      <c r="E232" s="145" t="s">
        <v>4575</v>
      </c>
      <c r="F232" s="145" t="s">
        <v>6079</v>
      </c>
      <c r="G232" s="145" t="s">
        <v>1153</v>
      </c>
      <c r="H232" s="145" t="s">
        <v>5792</v>
      </c>
      <c r="I232" s="145" t="s">
        <v>4370</v>
      </c>
      <c r="J232" s="145" t="s">
        <v>4362</v>
      </c>
      <c r="K232" s="145" t="s">
        <v>4363</v>
      </c>
      <c r="L232" s="145" t="s">
        <v>3332</v>
      </c>
      <c r="M232" s="146">
        <v>18100</v>
      </c>
      <c r="N232" s="146">
        <v>18100</v>
      </c>
      <c r="O232" s="146">
        <v>0</v>
      </c>
      <c r="P232" s="146"/>
      <c r="Q232" s="146">
        <v>0</v>
      </c>
      <c r="R232" s="146">
        <v>0</v>
      </c>
      <c r="S232" s="146">
        <v>0</v>
      </c>
      <c r="T232" s="146">
        <v>2896</v>
      </c>
      <c r="U232" s="146">
        <v>0</v>
      </c>
      <c r="V232" s="146">
        <v>724</v>
      </c>
      <c r="W232" s="146">
        <v>0</v>
      </c>
      <c r="X232" s="146">
        <v>0</v>
      </c>
      <c r="Y232" s="146">
        <v>20272</v>
      </c>
      <c r="Z232" s="146">
        <v>20272</v>
      </c>
      <c r="AA232" s="147">
        <v>1</v>
      </c>
      <c r="AB232" s="203">
        <v>18100</v>
      </c>
      <c r="AC232" s="203">
        <v>0</v>
      </c>
      <c r="AD232" s="203"/>
      <c r="AE232" s="203">
        <v>0</v>
      </c>
      <c r="AF232" s="203">
        <v>0</v>
      </c>
      <c r="AG232" s="203">
        <v>0</v>
      </c>
      <c r="AH232" s="203">
        <v>2896</v>
      </c>
      <c r="AI232" s="203">
        <v>0</v>
      </c>
      <c r="AJ232" s="203">
        <v>724</v>
      </c>
      <c r="AK232" s="204">
        <v>0</v>
      </c>
      <c r="AL232" s="208">
        <f>AB232*4%</f>
        <v>724</v>
      </c>
      <c r="AM232" s="201">
        <f>AJ232-AL232</f>
        <v>0</v>
      </c>
      <c r="AN232" s="143" t="s">
        <v>5776</v>
      </c>
    </row>
    <row r="233" spans="2:40" ht="14.25" customHeight="1">
      <c r="B233" s="144" t="s">
        <v>4356</v>
      </c>
      <c r="C233" s="145" t="s">
        <v>5817</v>
      </c>
      <c r="D233" s="145" t="s">
        <v>2139</v>
      </c>
      <c r="E233" s="145" t="s">
        <v>5961</v>
      </c>
      <c r="F233" s="145" t="s">
        <v>6080</v>
      </c>
      <c r="G233" s="145" t="s">
        <v>5819</v>
      </c>
      <c r="H233" s="145" t="s">
        <v>5820</v>
      </c>
      <c r="I233" s="145" t="s">
        <v>3330</v>
      </c>
      <c r="J233" s="145" t="s">
        <v>4362</v>
      </c>
      <c r="K233" s="145" t="s">
        <v>4363</v>
      </c>
      <c r="L233" s="145" t="s">
        <v>3332</v>
      </c>
      <c r="M233" s="146">
        <v>14224</v>
      </c>
      <c r="N233" s="146">
        <v>14224</v>
      </c>
      <c r="O233" s="146">
        <v>0</v>
      </c>
      <c r="P233" s="146"/>
      <c r="Q233" s="146">
        <v>0</v>
      </c>
      <c r="R233" s="146">
        <v>0</v>
      </c>
      <c r="S233" s="146">
        <v>0</v>
      </c>
      <c r="T233" s="146">
        <v>2275.84</v>
      </c>
      <c r="U233" s="146">
        <v>0</v>
      </c>
      <c r="V233" s="146">
        <v>0</v>
      </c>
      <c r="W233" s="146">
        <v>0</v>
      </c>
      <c r="X233" s="146">
        <v>0</v>
      </c>
      <c r="Y233" s="146">
        <v>16499.84</v>
      </c>
      <c r="Z233" s="146">
        <v>16499.84</v>
      </c>
      <c r="AA233" s="147">
        <v>1</v>
      </c>
      <c r="AB233" s="203">
        <v>14224</v>
      </c>
      <c r="AC233" s="203">
        <v>0</v>
      </c>
      <c r="AD233" s="203"/>
      <c r="AE233" s="203">
        <v>0</v>
      </c>
      <c r="AF233" s="203">
        <v>0</v>
      </c>
      <c r="AG233" s="203">
        <v>0</v>
      </c>
      <c r="AH233" s="203">
        <v>2275.84</v>
      </c>
      <c r="AI233" s="203">
        <v>0</v>
      </c>
      <c r="AJ233" s="203">
        <v>0</v>
      </c>
      <c r="AK233" s="204">
        <v>0</v>
      </c>
    </row>
    <row r="234" spans="2:40" ht="14.25" customHeight="1">
      <c r="B234" s="144" t="s">
        <v>4356</v>
      </c>
      <c r="C234" s="145" t="s">
        <v>5774</v>
      </c>
      <c r="D234" s="145" t="s">
        <v>2139</v>
      </c>
      <c r="E234" s="145" t="s">
        <v>4575</v>
      </c>
      <c r="F234" s="145" t="s">
        <v>6081</v>
      </c>
      <c r="G234" s="145" t="s">
        <v>1060</v>
      </c>
      <c r="H234" s="145" t="s">
        <v>5939</v>
      </c>
      <c r="I234" s="145" t="s">
        <v>3330</v>
      </c>
      <c r="J234" s="145" t="s">
        <v>4362</v>
      </c>
      <c r="K234" s="145" t="s">
        <v>4363</v>
      </c>
      <c r="L234" s="145" t="s">
        <v>3332</v>
      </c>
      <c r="M234" s="146">
        <v>2800</v>
      </c>
      <c r="N234" s="146">
        <v>2800</v>
      </c>
      <c r="O234" s="146">
        <v>0</v>
      </c>
      <c r="P234" s="146"/>
      <c r="Q234" s="146">
        <v>0</v>
      </c>
      <c r="R234" s="146">
        <v>0</v>
      </c>
      <c r="S234" s="146">
        <v>0</v>
      </c>
      <c r="T234" s="146">
        <v>448</v>
      </c>
      <c r="U234" s="146">
        <v>0</v>
      </c>
      <c r="V234" s="146">
        <v>112</v>
      </c>
      <c r="W234" s="146">
        <v>0</v>
      </c>
      <c r="X234" s="146">
        <v>0</v>
      </c>
      <c r="Y234" s="146">
        <v>3136</v>
      </c>
      <c r="Z234" s="146">
        <v>3136</v>
      </c>
      <c r="AA234" s="147">
        <v>1</v>
      </c>
      <c r="AB234" s="203">
        <v>2800</v>
      </c>
      <c r="AC234" s="203">
        <v>0</v>
      </c>
      <c r="AD234" s="203"/>
      <c r="AE234" s="203">
        <v>0</v>
      </c>
      <c r="AF234" s="203">
        <v>0</v>
      </c>
      <c r="AG234" s="203">
        <v>0</v>
      </c>
      <c r="AH234" s="203">
        <v>448</v>
      </c>
      <c r="AI234" s="203">
        <v>0</v>
      </c>
      <c r="AJ234" s="203">
        <v>112</v>
      </c>
      <c r="AK234" s="204">
        <v>0</v>
      </c>
      <c r="AL234" s="208">
        <f>AB234*4%</f>
        <v>112</v>
      </c>
      <c r="AM234" s="201">
        <f>AJ234-AL234</f>
        <v>0</v>
      </c>
      <c r="AN234" s="143" t="s">
        <v>5776</v>
      </c>
    </row>
    <row r="235" spans="2:40" ht="14.25" customHeight="1">
      <c r="B235" s="144" t="s">
        <v>4356</v>
      </c>
      <c r="C235" s="145" t="s">
        <v>5774</v>
      </c>
      <c r="D235" s="145" t="s">
        <v>2139</v>
      </c>
      <c r="E235" s="145" t="s">
        <v>4463</v>
      </c>
      <c r="F235" s="145" t="s">
        <v>6082</v>
      </c>
      <c r="G235" s="145" t="s">
        <v>738</v>
      </c>
      <c r="H235" s="145" t="s">
        <v>5793</v>
      </c>
      <c r="I235" s="145" t="s">
        <v>3929</v>
      </c>
      <c r="J235" s="145" t="s">
        <v>4362</v>
      </c>
      <c r="K235" s="145" t="s">
        <v>4363</v>
      </c>
      <c r="L235" s="145" t="s">
        <v>3332</v>
      </c>
      <c r="M235" s="146">
        <v>50000</v>
      </c>
      <c r="N235" s="146">
        <v>50000</v>
      </c>
      <c r="O235" s="146">
        <v>0</v>
      </c>
      <c r="P235" s="146"/>
      <c r="Q235" s="146">
        <v>0</v>
      </c>
      <c r="R235" s="146">
        <v>0</v>
      </c>
      <c r="S235" s="146">
        <v>0</v>
      </c>
      <c r="T235" s="146">
        <v>8000</v>
      </c>
      <c r="U235" s="146">
        <v>0</v>
      </c>
      <c r="V235" s="146">
        <v>2000</v>
      </c>
      <c r="W235" s="146">
        <v>625</v>
      </c>
      <c r="X235" s="146">
        <v>0</v>
      </c>
      <c r="Y235" s="146">
        <v>55375</v>
      </c>
      <c r="Z235" s="146">
        <v>55375</v>
      </c>
      <c r="AA235" s="147">
        <v>1</v>
      </c>
      <c r="AB235" s="203">
        <v>50000</v>
      </c>
      <c r="AC235" s="203">
        <v>0</v>
      </c>
      <c r="AD235" s="203"/>
      <c r="AE235" s="203">
        <v>0</v>
      </c>
      <c r="AF235" s="203">
        <v>0</v>
      </c>
      <c r="AG235" s="203">
        <v>0</v>
      </c>
      <c r="AH235" s="203">
        <v>8000</v>
      </c>
      <c r="AI235" s="203">
        <v>0</v>
      </c>
      <c r="AJ235" s="203">
        <v>2000</v>
      </c>
      <c r="AK235" s="204">
        <v>625</v>
      </c>
      <c r="AL235" s="208">
        <f>AB235*4%</f>
        <v>2000</v>
      </c>
      <c r="AM235" s="201">
        <f>AJ235-AL235</f>
        <v>0</v>
      </c>
      <c r="AN235" s="143" t="s">
        <v>5776</v>
      </c>
    </row>
    <row r="236" spans="2:40" ht="14.25" customHeight="1">
      <c r="B236" s="144" t="s">
        <v>4356</v>
      </c>
      <c r="C236" s="145" t="s">
        <v>5777</v>
      </c>
      <c r="D236" s="145" t="s">
        <v>2139</v>
      </c>
      <c r="E236" s="145" t="s">
        <v>4514</v>
      </c>
      <c r="F236" s="145" t="s">
        <v>6083</v>
      </c>
      <c r="G236" s="145" t="s">
        <v>5780</v>
      </c>
      <c r="H236" s="145" t="s">
        <v>5781</v>
      </c>
      <c r="I236" s="145" t="s">
        <v>5782</v>
      </c>
      <c r="J236" s="145" t="s">
        <v>4362</v>
      </c>
      <c r="K236" s="145" t="s">
        <v>4363</v>
      </c>
      <c r="L236" s="145" t="s">
        <v>3332</v>
      </c>
      <c r="M236" s="146">
        <v>2618.13</v>
      </c>
      <c r="N236" s="146">
        <v>0</v>
      </c>
      <c r="O236" s="146">
        <v>0</v>
      </c>
      <c r="P236" s="146">
        <v>2618.13</v>
      </c>
      <c r="Q236" s="146">
        <v>0</v>
      </c>
      <c r="R236" s="146">
        <v>0</v>
      </c>
      <c r="S236" s="146">
        <v>0</v>
      </c>
      <c r="T236" s="146">
        <v>0</v>
      </c>
      <c r="U236" s="146">
        <v>0</v>
      </c>
      <c r="V236" s="146">
        <v>0</v>
      </c>
      <c r="W236" s="146">
        <v>0</v>
      </c>
      <c r="X236" s="146">
        <v>0</v>
      </c>
      <c r="Y236" s="146">
        <v>2618.13</v>
      </c>
      <c r="Z236" s="146">
        <v>2618.13</v>
      </c>
      <c r="AA236" s="147">
        <v>1</v>
      </c>
      <c r="AB236" s="203">
        <v>0</v>
      </c>
      <c r="AC236" s="203">
        <v>0</v>
      </c>
      <c r="AD236" s="203">
        <v>2618.13</v>
      </c>
      <c r="AE236" s="203">
        <v>0</v>
      </c>
      <c r="AF236" s="203">
        <v>0</v>
      </c>
      <c r="AG236" s="203">
        <v>0</v>
      </c>
      <c r="AH236" s="203">
        <v>0</v>
      </c>
      <c r="AI236" s="203">
        <v>0</v>
      </c>
      <c r="AJ236" s="203">
        <v>0</v>
      </c>
      <c r="AK236" s="204">
        <v>0</v>
      </c>
    </row>
    <row r="237" spans="2:40" ht="14.25" customHeight="1">
      <c r="B237" s="144" t="s">
        <v>4356</v>
      </c>
      <c r="C237" s="145" t="s">
        <v>5777</v>
      </c>
      <c r="D237" s="145" t="s">
        <v>2139</v>
      </c>
      <c r="E237" s="145" t="s">
        <v>4593</v>
      </c>
      <c r="F237" s="145" t="s">
        <v>6084</v>
      </c>
      <c r="G237" s="145" t="s">
        <v>5780</v>
      </c>
      <c r="H237" s="145" t="s">
        <v>5781</v>
      </c>
      <c r="I237" s="145" t="s">
        <v>5782</v>
      </c>
      <c r="J237" s="145" t="s">
        <v>4362</v>
      </c>
      <c r="K237" s="145" t="s">
        <v>4363</v>
      </c>
      <c r="L237" s="145" t="s">
        <v>3332</v>
      </c>
      <c r="M237" s="146">
        <v>2620.11</v>
      </c>
      <c r="N237" s="146">
        <v>0</v>
      </c>
      <c r="O237" s="146">
        <v>0</v>
      </c>
      <c r="P237" s="146">
        <v>2620.11</v>
      </c>
      <c r="Q237" s="146">
        <v>0</v>
      </c>
      <c r="R237" s="146">
        <v>0</v>
      </c>
      <c r="S237" s="146">
        <v>0</v>
      </c>
      <c r="T237" s="146">
        <v>0</v>
      </c>
      <c r="U237" s="146">
        <v>0</v>
      </c>
      <c r="V237" s="146">
        <v>0</v>
      </c>
      <c r="W237" s="146">
        <v>0</v>
      </c>
      <c r="X237" s="146">
        <v>0</v>
      </c>
      <c r="Y237" s="146">
        <v>2620.11</v>
      </c>
      <c r="Z237" s="146">
        <v>2620.11</v>
      </c>
      <c r="AA237" s="147">
        <v>1</v>
      </c>
      <c r="AB237" s="203">
        <v>0</v>
      </c>
      <c r="AC237" s="203">
        <v>0</v>
      </c>
      <c r="AD237" s="203">
        <v>2620.11</v>
      </c>
      <c r="AE237" s="203">
        <v>0</v>
      </c>
      <c r="AF237" s="203">
        <v>0</v>
      </c>
      <c r="AG237" s="203">
        <v>0</v>
      </c>
      <c r="AH237" s="203">
        <v>0</v>
      </c>
      <c r="AI237" s="203">
        <v>0</v>
      </c>
      <c r="AJ237" s="203">
        <v>0</v>
      </c>
      <c r="AK237" s="204">
        <v>0</v>
      </c>
    </row>
    <row r="238" spans="2:40" ht="14.25" customHeight="1">
      <c r="B238" s="144" t="s">
        <v>4356</v>
      </c>
      <c r="C238" s="145" t="s">
        <v>5777</v>
      </c>
      <c r="D238" s="145" t="s">
        <v>2139</v>
      </c>
      <c r="E238" s="145" t="s">
        <v>5975</v>
      </c>
      <c r="F238" s="145" t="s">
        <v>6085</v>
      </c>
      <c r="G238" s="145" t="s">
        <v>5780</v>
      </c>
      <c r="H238" s="145" t="s">
        <v>5781</v>
      </c>
      <c r="I238" s="145" t="s">
        <v>5782</v>
      </c>
      <c r="J238" s="145" t="s">
        <v>4362</v>
      </c>
      <c r="K238" s="145" t="s">
        <v>4363</v>
      </c>
      <c r="L238" s="145" t="s">
        <v>3332</v>
      </c>
      <c r="M238" s="146">
        <v>5242.82</v>
      </c>
      <c r="N238" s="146">
        <v>0</v>
      </c>
      <c r="O238" s="146">
        <v>0</v>
      </c>
      <c r="P238" s="146">
        <v>5242.82</v>
      </c>
      <c r="Q238" s="146">
        <v>0</v>
      </c>
      <c r="R238" s="146">
        <v>0</v>
      </c>
      <c r="S238" s="146">
        <v>0</v>
      </c>
      <c r="T238" s="146">
        <v>0</v>
      </c>
      <c r="U238" s="146">
        <v>0</v>
      </c>
      <c r="V238" s="146">
        <v>0</v>
      </c>
      <c r="W238" s="146">
        <v>0</v>
      </c>
      <c r="X238" s="146">
        <v>0</v>
      </c>
      <c r="Y238" s="146">
        <v>5242.82</v>
      </c>
      <c r="Z238" s="146">
        <v>5242.82</v>
      </c>
      <c r="AA238" s="147">
        <v>1</v>
      </c>
      <c r="AB238" s="203">
        <v>0</v>
      </c>
      <c r="AC238" s="203">
        <v>0</v>
      </c>
      <c r="AD238" s="203">
        <v>5242.82</v>
      </c>
      <c r="AE238" s="203">
        <v>0</v>
      </c>
      <c r="AF238" s="203">
        <v>0</v>
      </c>
      <c r="AG238" s="203">
        <v>0</v>
      </c>
      <c r="AH238" s="203">
        <v>0</v>
      </c>
      <c r="AI238" s="203">
        <v>0</v>
      </c>
      <c r="AJ238" s="203">
        <v>0</v>
      </c>
      <c r="AK238" s="204">
        <v>0</v>
      </c>
    </row>
    <row r="239" spans="2:40" ht="14.25" customHeight="1">
      <c r="B239" s="144" t="s">
        <v>4356</v>
      </c>
      <c r="C239" s="145" t="s">
        <v>5774</v>
      </c>
      <c r="D239" s="145" t="s">
        <v>2139</v>
      </c>
      <c r="E239" s="145" t="s">
        <v>5952</v>
      </c>
      <c r="F239" s="145" t="s">
        <v>6086</v>
      </c>
      <c r="G239" s="145" t="s">
        <v>431</v>
      </c>
      <c r="H239" s="145" t="s">
        <v>6008</v>
      </c>
      <c r="I239" s="145" t="s">
        <v>3330</v>
      </c>
      <c r="J239" s="145" t="s">
        <v>4362</v>
      </c>
      <c r="K239" s="145" t="s">
        <v>4363</v>
      </c>
      <c r="L239" s="145" t="s">
        <v>3332</v>
      </c>
      <c r="M239" s="146">
        <v>3226.3519999999999</v>
      </c>
      <c r="N239" s="146">
        <v>3226.3519999999999</v>
      </c>
      <c r="O239" s="146">
        <v>0</v>
      </c>
      <c r="P239" s="146"/>
      <c r="Q239" s="146">
        <v>0</v>
      </c>
      <c r="R239" s="146">
        <v>0</v>
      </c>
      <c r="S239" s="146">
        <v>0</v>
      </c>
      <c r="T239" s="146">
        <v>516.21632</v>
      </c>
      <c r="U239" s="146">
        <v>0</v>
      </c>
      <c r="V239" s="146">
        <v>0</v>
      </c>
      <c r="W239" s="146">
        <v>0</v>
      </c>
      <c r="X239" s="146">
        <v>0</v>
      </c>
      <c r="Y239" s="146">
        <v>3742.5683199999999</v>
      </c>
      <c r="Z239" s="146">
        <v>3802.48</v>
      </c>
      <c r="AA239" s="147">
        <v>1</v>
      </c>
      <c r="AB239" s="203">
        <v>3278</v>
      </c>
      <c r="AC239" s="203">
        <v>0</v>
      </c>
      <c r="AD239" s="203"/>
      <c r="AE239" s="203">
        <v>0</v>
      </c>
      <c r="AF239" s="203">
        <v>0</v>
      </c>
      <c r="AG239" s="203">
        <v>0</v>
      </c>
      <c r="AH239" s="203">
        <v>524.48</v>
      </c>
      <c r="AI239" s="203">
        <v>0</v>
      </c>
      <c r="AJ239" s="203">
        <v>0</v>
      </c>
      <c r="AK239" s="204">
        <v>0</v>
      </c>
    </row>
    <row r="240" spans="2:40" ht="14.25" customHeight="1">
      <c r="B240" s="144" t="s">
        <v>4356</v>
      </c>
      <c r="C240" s="145" t="s">
        <v>5777</v>
      </c>
      <c r="D240" s="145" t="s">
        <v>2139</v>
      </c>
      <c r="E240" s="145" t="s">
        <v>4421</v>
      </c>
      <c r="F240" s="145" t="s">
        <v>6087</v>
      </c>
      <c r="G240" s="145" t="s">
        <v>5780</v>
      </c>
      <c r="H240" s="145" t="s">
        <v>5781</v>
      </c>
      <c r="I240" s="145" t="s">
        <v>5782</v>
      </c>
      <c r="J240" s="145" t="s">
        <v>4362</v>
      </c>
      <c r="K240" s="145" t="s">
        <v>4363</v>
      </c>
      <c r="L240" s="145" t="s">
        <v>3332</v>
      </c>
      <c r="M240" s="146">
        <v>3065.35</v>
      </c>
      <c r="N240" s="146">
        <v>0</v>
      </c>
      <c r="O240" s="146">
        <v>0</v>
      </c>
      <c r="P240" s="146">
        <v>3065.35</v>
      </c>
      <c r="Q240" s="146">
        <v>0</v>
      </c>
      <c r="R240" s="146">
        <v>0</v>
      </c>
      <c r="S240" s="146">
        <v>0</v>
      </c>
      <c r="T240" s="146">
        <v>0</v>
      </c>
      <c r="U240" s="146">
        <v>0</v>
      </c>
      <c r="V240" s="146">
        <v>0</v>
      </c>
      <c r="W240" s="146">
        <v>0</v>
      </c>
      <c r="X240" s="146">
        <v>0</v>
      </c>
      <c r="Y240" s="146">
        <v>3065.35</v>
      </c>
      <c r="Z240" s="146">
        <v>3065.35</v>
      </c>
      <c r="AA240" s="147">
        <v>1</v>
      </c>
      <c r="AB240" s="203">
        <v>0</v>
      </c>
      <c r="AC240" s="203">
        <v>0</v>
      </c>
      <c r="AD240" s="203">
        <v>3065.35</v>
      </c>
      <c r="AE240" s="203">
        <v>0</v>
      </c>
      <c r="AF240" s="203">
        <v>0</v>
      </c>
      <c r="AG240" s="203">
        <v>0</v>
      </c>
      <c r="AH240" s="203">
        <v>0</v>
      </c>
      <c r="AI240" s="203">
        <v>0</v>
      </c>
      <c r="AJ240" s="203">
        <v>0</v>
      </c>
      <c r="AK240" s="204">
        <v>0</v>
      </c>
    </row>
    <row r="241" spans="2:40" ht="14.25" customHeight="1">
      <c r="B241" s="144" t="s">
        <v>4356</v>
      </c>
      <c r="C241" s="145" t="s">
        <v>5777</v>
      </c>
      <c r="D241" s="145" t="s">
        <v>2139</v>
      </c>
      <c r="E241" s="145" t="s">
        <v>4593</v>
      </c>
      <c r="F241" s="145" t="s">
        <v>6088</v>
      </c>
      <c r="G241" s="145" t="s">
        <v>5780</v>
      </c>
      <c r="H241" s="145" t="s">
        <v>5781</v>
      </c>
      <c r="I241" s="145" t="s">
        <v>5782</v>
      </c>
      <c r="J241" s="145" t="s">
        <v>4362</v>
      </c>
      <c r="K241" s="145" t="s">
        <v>4363</v>
      </c>
      <c r="L241" s="145" t="s">
        <v>3332</v>
      </c>
      <c r="M241" s="146">
        <v>2620.11</v>
      </c>
      <c r="N241" s="146">
        <v>0</v>
      </c>
      <c r="O241" s="146">
        <v>0</v>
      </c>
      <c r="P241" s="146">
        <v>2620.11</v>
      </c>
      <c r="Q241" s="146">
        <v>0</v>
      </c>
      <c r="R241" s="146">
        <v>0</v>
      </c>
      <c r="S241" s="146">
        <v>0</v>
      </c>
      <c r="T241" s="146">
        <v>0</v>
      </c>
      <c r="U241" s="146">
        <v>0</v>
      </c>
      <c r="V241" s="146">
        <v>0</v>
      </c>
      <c r="W241" s="146">
        <v>0</v>
      </c>
      <c r="X241" s="146">
        <v>0</v>
      </c>
      <c r="Y241" s="146">
        <v>2620.11</v>
      </c>
      <c r="Z241" s="146">
        <v>2620.11</v>
      </c>
      <c r="AA241" s="147">
        <v>1</v>
      </c>
      <c r="AB241" s="203">
        <v>0</v>
      </c>
      <c r="AC241" s="203">
        <v>0</v>
      </c>
      <c r="AD241" s="203">
        <v>2620.11</v>
      </c>
      <c r="AE241" s="203">
        <v>0</v>
      </c>
      <c r="AF241" s="203">
        <v>0</v>
      </c>
      <c r="AG241" s="203">
        <v>0</v>
      </c>
      <c r="AH241" s="203">
        <v>0</v>
      </c>
      <c r="AI241" s="203">
        <v>0</v>
      </c>
      <c r="AJ241" s="203">
        <v>0</v>
      </c>
      <c r="AK241" s="204">
        <v>0</v>
      </c>
    </row>
    <row r="242" spans="2:40" ht="14.25" customHeight="1">
      <c r="B242" s="144" t="s">
        <v>4356</v>
      </c>
      <c r="C242" s="145" t="s">
        <v>5774</v>
      </c>
      <c r="D242" s="145" t="s">
        <v>2139</v>
      </c>
      <c r="E242" s="145" t="s">
        <v>5942</v>
      </c>
      <c r="F242" s="145" t="s">
        <v>6089</v>
      </c>
      <c r="G242" s="145" t="s">
        <v>5780</v>
      </c>
      <c r="H242" s="145" t="s">
        <v>5781</v>
      </c>
      <c r="I242" s="145" t="s">
        <v>5782</v>
      </c>
      <c r="J242" s="145" t="s">
        <v>4362</v>
      </c>
      <c r="K242" s="145" t="s">
        <v>4363</v>
      </c>
      <c r="L242" s="145" t="s">
        <v>3332</v>
      </c>
      <c r="M242" s="146">
        <v>4148.4399999999996</v>
      </c>
      <c r="N242" s="146">
        <v>4148.4399999999996</v>
      </c>
      <c r="O242" s="146">
        <v>0</v>
      </c>
      <c r="P242" s="146"/>
      <c r="Q242" s="146">
        <v>0</v>
      </c>
      <c r="R242" s="146">
        <v>0</v>
      </c>
      <c r="S242" s="146">
        <v>0</v>
      </c>
      <c r="T242" s="146">
        <v>663.75</v>
      </c>
      <c r="U242" s="146">
        <v>0</v>
      </c>
      <c r="V242" s="146">
        <v>165.94</v>
      </c>
      <c r="W242" s="146">
        <v>0</v>
      </c>
      <c r="X242" s="146">
        <v>0</v>
      </c>
      <c r="Y242" s="146">
        <v>4646.25</v>
      </c>
      <c r="Z242" s="146">
        <v>4646.25</v>
      </c>
      <c r="AA242" s="147">
        <v>1</v>
      </c>
      <c r="AB242" s="203">
        <v>4148.4399999999996</v>
      </c>
      <c r="AC242" s="203">
        <v>0</v>
      </c>
      <c r="AD242" s="203"/>
      <c r="AE242" s="203">
        <v>0</v>
      </c>
      <c r="AF242" s="203">
        <v>0</v>
      </c>
      <c r="AG242" s="203">
        <v>0</v>
      </c>
      <c r="AH242" s="203">
        <v>663.75</v>
      </c>
      <c r="AI242" s="203">
        <v>0</v>
      </c>
      <c r="AJ242" s="203">
        <v>165.94</v>
      </c>
      <c r="AK242" s="204">
        <v>0</v>
      </c>
      <c r="AL242" s="208">
        <f>AB242*4%</f>
        <v>165.93759999999997</v>
      </c>
      <c r="AM242" s="201">
        <f>AJ242-AL242</f>
        <v>2.4000000000228283E-3</v>
      </c>
      <c r="AN242" s="143" t="s">
        <v>5884</v>
      </c>
    </row>
    <row r="243" spans="2:40" ht="14.25" customHeight="1">
      <c r="B243" s="144" t="s">
        <v>4356</v>
      </c>
      <c r="C243" s="145" t="s">
        <v>5774</v>
      </c>
      <c r="D243" s="145" t="s">
        <v>2139</v>
      </c>
      <c r="E243" s="145" t="s">
        <v>4469</v>
      </c>
      <c r="F243" s="145" t="s">
        <v>6090</v>
      </c>
      <c r="G243" s="145" t="s">
        <v>5780</v>
      </c>
      <c r="H243" s="145" t="s">
        <v>5781</v>
      </c>
      <c r="I243" s="145" t="s">
        <v>5782</v>
      </c>
      <c r="J243" s="145" t="s">
        <v>4362</v>
      </c>
      <c r="K243" s="145" t="s">
        <v>4363</v>
      </c>
      <c r="L243" s="145" t="s">
        <v>3332</v>
      </c>
      <c r="M243" s="146">
        <v>2657.23</v>
      </c>
      <c r="N243" s="146">
        <v>2657.23</v>
      </c>
      <c r="O243" s="146">
        <v>0</v>
      </c>
      <c r="P243" s="146"/>
      <c r="Q243" s="146">
        <v>0</v>
      </c>
      <c r="R243" s="146">
        <v>0</v>
      </c>
      <c r="S243" s="146">
        <v>0</v>
      </c>
      <c r="T243" s="146">
        <v>425.16</v>
      </c>
      <c r="U243" s="146">
        <v>0</v>
      </c>
      <c r="V243" s="146">
        <v>106.29</v>
      </c>
      <c r="W243" s="146">
        <v>0</v>
      </c>
      <c r="X243" s="146">
        <v>0</v>
      </c>
      <c r="Y243" s="146">
        <v>2976.1</v>
      </c>
      <c r="Z243" s="146">
        <v>2976.1</v>
      </c>
      <c r="AA243" s="147">
        <v>1</v>
      </c>
      <c r="AB243" s="203">
        <v>2657.23</v>
      </c>
      <c r="AC243" s="203">
        <v>0</v>
      </c>
      <c r="AD243" s="203"/>
      <c r="AE243" s="203">
        <v>0</v>
      </c>
      <c r="AF243" s="203">
        <v>0</v>
      </c>
      <c r="AG243" s="203">
        <v>0</v>
      </c>
      <c r="AH243" s="203">
        <v>425.16</v>
      </c>
      <c r="AI243" s="203">
        <v>0</v>
      </c>
      <c r="AJ243" s="203">
        <v>106.29</v>
      </c>
      <c r="AK243" s="204">
        <v>0</v>
      </c>
      <c r="AL243" s="208">
        <f>AB243*4%</f>
        <v>106.28920000000001</v>
      </c>
      <c r="AM243" s="201">
        <f>AJ243-AL243</f>
        <v>7.9999999999813554E-4</v>
      </c>
      <c r="AN243" s="143" t="s">
        <v>5884</v>
      </c>
    </row>
    <row r="244" spans="2:40" ht="14.25" customHeight="1">
      <c r="B244" s="144" t="s">
        <v>4356</v>
      </c>
      <c r="C244" s="145" t="s">
        <v>5774</v>
      </c>
      <c r="D244" s="145" t="s">
        <v>2139</v>
      </c>
      <c r="E244" s="145" t="s">
        <v>4463</v>
      </c>
      <c r="F244" s="145" t="s">
        <v>6091</v>
      </c>
      <c r="G244" s="145" t="s">
        <v>1060</v>
      </c>
      <c r="H244" s="145" t="s">
        <v>5939</v>
      </c>
      <c r="I244" s="145" t="s">
        <v>3330</v>
      </c>
      <c r="J244" s="145" t="s">
        <v>4362</v>
      </c>
      <c r="K244" s="145" t="s">
        <v>4363</v>
      </c>
      <c r="L244" s="145" t="s">
        <v>3332</v>
      </c>
      <c r="M244" s="146">
        <v>2500</v>
      </c>
      <c r="N244" s="146">
        <v>2500</v>
      </c>
      <c r="O244" s="146">
        <v>0</v>
      </c>
      <c r="P244" s="146"/>
      <c r="Q244" s="146">
        <v>0</v>
      </c>
      <c r="R244" s="146">
        <v>0</v>
      </c>
      <c r="S244" s="146">
        <v>0</v>
      </c>
      <c r="T244" s="146">
        <v>400</v>
      </c>
      <c r="U244" s="146">
        <v>0</v>
      </c>
      <c r="V244" s="146">
        <v>100</v>
      </c>
      <c r="W244" s="146">
        <v>0</v>
      </c>
      <c r="X244" s="146">
        <v>0</v>
      </c>
      <c r="Y244" s="146">
        <v>2800</v>
      </c>
      <c r="Z244" s="146">
        <v>2800</v>
      </c>
      <c r="AA244" s="147">
        <v>1</v>
      </c>
      <c r="AB244" s="203">
        <v>2500</v>
      </c>
      <c r="AC244" s="203">
        <v>0</v>
      </c>
      <c r="AD244" s="203"/>
      <c r="AE244" s="203">
        <v>0</v>
      </c>
      <c r="AF244" s="203">
        <v>0</v>
      </c>
      <c r="AG244" s="203">
        <v>0</v>
      </c>
      <c r="AH244" s="203">
        <v>400</v>
      </c>
      <c r="AI244" s="203">
        <v>0</v>
      </c>
      <c r="AJ244" s="203">
        <v>100</v>
      </c>
      <c r="AK244" s="204">
        <v>0</v>
      </c>
      <c r="AL244" s="208">
        <f>AB244*4%</f>
        <v>100</v>
      </c>
      <c r="AM244" s="201">
        <f>AJ244-AL244</f>
        <v>0</v>
      </c>
      <c r="AN244" s="143" t="s">
        <v>5776</v>
      </c>
    </row>
    <row r="245" spans="2:40" ht="14.25" customHeight="1">
      <c r="B245" s="144" t="s">
        <v>4356</v>
      </c>
      <c r="C245" s="145" t="s">
        <v>5774</v>
      </c>
      <c r="D245" s="145" t="s">
        <v>2139</v>
      </c>
      <c r="E245" s="145" t="s">
        <v>5961</v>
      </c>
      <c r="F245" s="145" t="s">
        <v>6092</v>
      </c>
      <c r="G245" s="145" t="s">
        <v>5788</v>
      </c>
      <c r="H245" s="145" t="s">
        <v>5789</v>
      </c>
      <c r="I245" s="145" t="s">
        <v>3330</v>
      </c>
      <c r="J245" s="145" t="s">
        <v>4362</v>
      </c>
      <c r="K245" s="145" t="s">
        <v>4363</v>
      </c>
      <c r="L245" s="145" t="s">
        <v>3332</v>
      </c>
      <c r="M245" s="146">
        <v>11000</v>
      </c>
      <c r="N245" s="146">
        <v>11000</v>
      </c>
      <c r="O245" s="146">
        <v>0</v>
      </c>
      <c r="P245" s="146"/>
      <c r="Q245" s="146">
        <v>0</v>
      </c>
      <c r="R245" s="146">
        <v>0</v>
      </c>
      <c r="S245" s="146">
        <v>0</v>
      </c>
      <c r="T245" s="146">
        <v>1760</v>
      </c>
      <c r="U245" s="146">
        <v>0</v>
      </c>
      <c r="V245" s="146">
        <v>440</v>
      </c>
      <c r="W245" s="146">
        <v>0</v>
      </c>
      <c r="X245" s="146">
        <v>0</v>
      </c>
      <c r="Y245" s="146">
        <v>12320</v>
      </c>
      <c r="Z245" s="146">
        <v>12320</v>
      </c>
      <c r="AA245" s="147">
        <v>1</v>
      </c>
      <c r="AB245" s="203">
        <v>11000</v>
      </c>
      <c r="AC245" s="203">
        <v>0</v>
      </c>
      <c r="AD245" s="203"/>
      <c r="AE245" s="203">
        <v>0</v>
      </c>
      <c r="AF245" s="203">
        <v>0</v>
      </c>
      <c r="AG245" s="203">
        <v>0</v>
      </c>
      <c r="AH245" s="203">
        <v>1760</v>
      </c>
      <c r="AI245" s="203">
        <v>0</v>
      </c>
      <c r="AJ245" s="203">
        <v>440</v>
      </c>
      <c r="AK245" s="204">
        <v>0</v>
      </c>
      <c r="AL245" s="208">
        <f>AB245*4%</f>
        <v>440</v>
      </c>
      <c r="AM245" s="201">
        <f>AJ245-AL245</f>
        <v>0</v>
      </c>
      <c r="AN245" s="143" t="s">
        <v>5776</v>
      </c>
    </row>
    <row r="246" spans="2:40" ht="14.25" customHeight="1">
      <c r="B246" s="144" t="s">
        <v>4356</v>
      </c>
      <c r="C246" s="145" t="s">
        <v>5774</v>
      </c>
      <c r="D246" s="145" t="s">
        <v>2139</v>
      </c>
      <c r="E246" s="145" t="s">
        <v>2139</v>
      </c>
      <c r="F246" s="145" t="s">
        <v>6093</v>
      </c>
      <c r="G246" s="145" t="s">
        <v>1280</v>
      </c>
      <c r="H246" s="145" t="s">
        <v>6094</v>
      </c>
      <c r="I246" s="145" t="s">
        <v>3330</v>
      </c>
      <c r="J246" s="145" t="s">
        <v>4362</v>
      </c>
      <c r="K246" s="145" t="s">
        <v>4363</v>
      </c>
      <c r="L246" s="145" t="s">
        <v>3332</v>
      </c>
      <c r="M246" s="146">
        <v>54300</v>
      </c>
      <c r="N246" s="146">
        <v>54300</v>
      </c>
      <c r="O246" s="146">
        <v>0</v>
      </c>
      <c r="P246" s="146"/>
      <c r="Q246" s="146">
        <v>0</v>
      </c>
      <c r="R246" s="146">
        <v>0</v>
      </c>
      <c r="S246" s="146">
        <v>0</v>
      </c>
      <c r="T246" s="146">
        <v>8688</v>
      </c>
      <c r="U246" s="146">
        <v>0</v>
      </c>
      <c r="V246" s="146">
        <v>0</v>
      </c>
      <c r="W246" s="146">
        <v>0</v>
      </c>
      <c r="X246" s="146">
        <v>0</v>
      </c>
      <c r="Y246" s="146">
        <v>62988</v>
      </c>
      <c r="Z246" s="146">
        <v>37792.800000000003</v>
      </c>
      <c r="AA246" s="147">
        <v>0.6</v>
      </c>
      <c r="AB246" s="203">
        <v>32580</v>
      </c>
      <c r="AC246" s="203">
        <v>0</v>
      </c>
      <c r="AD246" s="203"/>
      <c r="AE246" s="203">
        <v>0</v>
      </c>
      <c r="AF246" s="203">
        <v>0</v>
      </c>
      <c r="AG246" s="203">
        <v>0</v>
      </c>
      <c r="AH246" s="203">
        <v>5212.8</v>
      </c>
      <c r="AI246" s="203">
        <v>0</v>
      </c>
      <c r="AJ246" s="203">
        <v>0</v>
      </c>
      <c r="AK246" s="204">
        <v>0</v>
      </c>
    </row>
    <row r="247" spans="2:40" ht="14.25" customHeight="1">
      <c r="B247" s="144" t="s">
        <v>4356</v>
      </c>
      <c r="C247" s="145" t="s">
        <v>5774</v>
      </c>
      <c r="D247" s="145" t="s">
        <v>2139</v>
      </c>
      <c r="E247" s="145" t="s">
        <v>4575</v>
      </c>
      <c r="F247" s="145" t="s">
        <v>4969</v>
      </c>
      <c r="G247" s="145" t="s">
        <v>1237</v>
      </c>
      <c r="H247" s="145" t="s">
        <v>5775</v>
      </c>
      <c r="I247" s="145" t="s">
        <v>4370</v>
      </c>
      <c r="J247" s="145" t="s">
        <v>4362</v>
      </c>
      <c r="K247" s="145" t="s">
        <v>4363</v>
      </c>
      <c r="L247" s="145" t="s">
        <v>3332</v>
      </c>
      <c r="M247" s="146">
        <v>17000</v>
      </c>
      <c r="N247" s="146">
        <v>17000</v>
      </c>
      <c r="O247" s="146">
        <v>0</v>
      </c>
      <c r="P247" s="146"/>
      <c r="Q247" s="146">
        <v>0</v>
      </c>
      <c r="R247" s="146">
        <v>0</v>
      </c>
      <c r="S247" s="146">
        <v>0</v>
      </c>
      <c r="T247" s="146">
        <v>2720</v>
      </c>
      <c r="U247" s="146">
        <v>0</v>
      </c>
      <c r="V247" s="146">
        <v>680</v>
      </c>
      <c r="W247" s="146">
        <v>0</v>
      </c>
      <c r="X247" s="146">
        <v>0</v>
      </c>
      <c r="Y247" s="146">
        <v>19040</v>
      </c>
      <c r="Z247" s="146">
        <v>19040</v>
      </c>
      <c r="AA247" s="147">
        <v>1</v>
      </c>
      <c r="AB247" s="203">
        <v>17000</v>
      </c>
      <c r="AC247" s="203">
        <v>0</v>
      </c>
      <c r="AD247" s="203"/>
      <c r="AE247" s="203">
        <v>0</v>
      </c>
      <c r="AF247" s="203">
        <v>0</v>
      </c>
      <c r="AG247" s="203">
        <v>0</v>
      </c>
      <c r="AH247" s="203">
        <v>2720</v>
      </c>
      <c r="AI247" s="203">
        <v>0</v>
      </c>
      <c r="AJ247" s="203">
        <v>680</v>
      </c>
      <c r="AK247" s="204">
        <v>0</v>
      </c>
      <c r="AL247" s="208">
        <f>AB247*4%</f>
        <v>680</v>
      </c>
      <c r="AM247" s="201">
        <f>AJ247-AL247</f>
        <v>0</v>
      </c>
      <c r="AN247" s="143" t="s">
        <v>5776</v>
      </c>
    </row>
    <row r="248" spans="2:40" ht="14.25" customHeight="1">
      <c r="B248" s="144" t="s">
        <v>4356</v>
      </c>
      <c r="C248" s="145" t="s">
        <v>5774</v>
      </c>
      <c r="D248" s="145" t="s">
        <v>2139</v>
      </c>
      <c r="E248" s="145" t="s">
        <v>5942</v>
      </c>
      <c r="F248" s="145" t="s">
        <v>6095</v>
      </c>
      <c r="G248" s="145" t="s">
        <v>1155</v>
      </c>
      <c r="H248" s="145" t="s">
        <v>5805</v>
      </c>
      <c r="I248" s="145" t="s">
        <v>5782</v>
      </c>
      <c r="J248" s="145" t="s">
        <v>4362</v>
      </c>
      <c r="K248" s="145" t="s">
        <v>4363</v>
      </c>
      <c r="L248" s="145" t="s">
        <v>3332</v>
      </c>
      <c r="M248" s="146">
        <v>34246.160000000003</v>
      </c>
      <c r="N248" s="146">
        <v>34246.160000000003</v>
      </c>
      <c r="O248" s="146">
        <v>0</v>
      </c>
      <c r="P248" s="146"/>
      <c r="Q248" s="146">
        <v>0</v>
      </c>
      <c r="R248" s="146">
        <v>0</v>
      </c>
      <c r="S248" s="146">
        <v>0</v>
      </c>
      <c r="T248" s="146">
        <v>5479.3855999999996</v>
      </c>
      <c r="U248" s="146">
        <v>0</v>
      </c>
      <c r="V248" s="146">
        <v>1369.8463999999999</v>
      </c>
      <c r="W248" s="146">
        <v>0</v>
      </c>
      <c r="X248" s="146">
        <v>0</v>
      </c>
      <c r="Y248" s="146">
        <v>38355.699200000003</v>
      </c>
      <c r="Z248" s="146">
        <v>39008.199999999997</v>
      </c>
      <c r="AA248" s="147">
        <v>1</v>
      </c>
      <c r="AB248" s="203">
        <v>34828.75</v>
      </c>
      <c r="AC248" s="203">
        <v>0</v>
      </c>
      <c r="AD248" s="203"/>
      <c r="AE248" s="203">
        <v>0</v>
      </c>
      <c r="AF248" s="203">
        <v>0</v>
      </c>
      <c r="AG248" s="203">
        <v>0</v>
      </c>
      <c r="AH248" s="203">
        <v>5572.6</v>
      </c>
      <c r="AI248" s="203">
        <v>0</v>
      </c>
      <c r="AJ248" s="203">
        <v>1369.8463999999999</v>
      </c>
      <c r="AK248" s="204">
        <v>0</v>
      </c>
      <c r="AL248" s="208">
        <f>N248*4%</f>
        <v>1369.8464000000001</v>
      </c>
      <c r="AM248" s="201">
        <f>AJ248-AL248</f>
        <v>0</v>
      </c>
      <c r="AN248" s="143" t="s">
        <v>5776</v>
      </c>
    </row>
    <row r="249" spans="2:40" ht="14.25" customHeight="1">
      <c r="B249" s="144" t="s">
        <v>4356</v>
      </c>
      <c r="C249" s="145" t="s">
        <v>5777</v>
      </c>
      <c r="D249" s="145" t="s">
        <v>2139</v>
      </c>
      <c r="E249" s="145" t="s">
        <v>4421</v>
      </c>
      <c r="F249" s="145" t="s">
        <v>6096</v>
      </c>
      <c r="G249" s="145" t="s">
        <v>5780</v>
      </c>
      <c r="H249" s="145" t="s">
        <v>5781</v>
      </c>
      <c r="I249" s="145" t="s">
        <v>5782</v>
      </c>
      <c r="J249" s="145" t="s">
        <v>4362</v>
      </c>
      <c r="K249" s="145" t="s">
        <v>4363</v>
      </c>
      <c r="L249" s="145" t="s">
        <v>3332</v>
      </c>
      <c r="M249" s="146">
        <v>1328.32</v>
      </c>
      <c r="N249" s="146">
        <v>0</v>
      </c>
      <c r="O249" s="146">
        <v>0</v>
      </c>
      <c r="P249" s="146">
        <v>1328.32</v>
      </c>
      <c r="Q249" s="146">
        <v>0</v>
      </c>
      <c r="R249" s="146">
        <v>0</v>
      </c>
      <c r="S249" s="146">
        <v>0</v>
      </c>
      <c r="T249" s="146">
        <v>0</v>
      </c>
      <c r="U249" s="146">
        <v>0</v>
      </c>
      <c r="V249" s="146">
        <v>0</v>
      </c>
      <c r="W249" s="146">
        <v>0</v>
      </c>
      <c r="X249" s="146">
        <v>0</v>
      </c>
      <c r="Y249" s="146">
        <v>1328.32</v>
      </c>
      <c r="Z249" s="146">
        <v>1328.32</v>
      </c>
      <c r="AA249" s="147">
        <v>1</v>
      </c>
      <c r="AB249" s="203">
        <v>0</v>
      </c>
      <c r="AC249" s="203">
        <v>0</v>
      </c>
      <c r="AD249" s="203">
        <v>1328.32</v>
      </c>
      <c r="AE249" s="203">
        <v>0</v>
      </c>
      <c r="AF249" s="203">
        <v>0</v>
      </c>
      <c r="AG249" s="203">
        <v>0</v>
      </c>
      <c r="AH249" s="203">
        <v>0</v>
      </c>
      <c r="AI249" s="203">
        <v>0</v>
      </c>
      <c r="AJ249" s="203">
        <v>0</v>
      </c>
      <c r="AK249" s="204">
        <v>0</v>
      </c>
    </row>
    <row r="250" spans="2:40" ht="14.25" customHeight="1">
      <c r="B250" s="144" t="s">
        <v>4356</v>
      </c>
      <c r="C250" s="145" t="s">
        <v>6097</v>
      </c>
      <c r="D250" s="145" t="s">
        <v>2139</v>
      </c>
      <c r="E250" s="145" t="s">
        <v>4358</v>
      </c>
      <c r="F250" s="145" t="s">
        <v>6098</v>
      </c>
      <c r="G250" s="145" t="s">
        <v>1270</v>
      </c>
      <c r="H250" s="145" t="s">
        <v>6099</v>
      </c>
      <c r="I250" s="145" t="s">
        <v>3330</v>
      </c>
      <c r="J250" s="145" t="s">
        <v>4417</v>
      </c>
      <c r="K250" s="145" t="s">
        <v>4418</v>
      </c>
      <c r="L250" s="145" t="s">
        <v>3332</v>
      </c>
      <c r="M250" s="146">
        <v>14000</v>
      </c>
      <c r="N250" s="146">
        <v>14000</v>
      </c>
      <c r="O250" s="146">
        <v>0</v>
      </c>
      <c r="P250" s="146"/>
      <c r="Q250" s="146">
        <v>0</v>
      </c>
      <c r="R250" s="146">
        <v>0</v>
      </c>
      <c r="S250" s="146">
        <v>0</v>
      </c>
      <c r="T250" s="146">
        <v>2240</v>
      </c>
      <c r="U250" s="146">
        <v>0</v>
      </c>
      <c r="V250" s="146">
        <v>0</v>
      </c>
      <c r="W250" s="146">
        <v>0</v>
      </c>
      <c r="X250" s="146">
        <v>0</v>
      </c>
      <c r="Y250" s="146">
        <v>16240</v>
      </c>
      <c r="Z250" s="146">
        <v>16240</v>
      </c>
      <c r="AA250" s="147">
        <v>1</v>
      </c>
      <c r="AB250" s="203">
        <v>14000</v>
      </c>
      <c r="AC250" s="203">
        <v>0</v>
      </c>
      <c r="AD250" s="203"/>
      <c r="AE250" s="203">
        <v>0</v>
      </c>
      <c r="AF250" s="203">
        <v>0</v>
      </c>
      <c r="AG250" s="203">
        <v>0</v>
      </c>
      <c r="AH250" s="203">
        <v>2240</v>
      </c>
      <c r="AI250" s="203">
        <v>0</v>
      </c>
      <c r="AJ250" s="203">
        <v>0</v>
      </c>
      <c r="AK250" s="204">
        <v>0</v>
      </c>
    </row>
    <row r="251" spans="2:40" ht="14.25" customHeight="1">
      <c r="B251" s="144" t="s">
        <v>4356</v>
      </c>
      <c r="C251" s="145" t="s">
        <v>5774</v>
      </c>
      <c r="D251" s="145" t="s">
        <v>2139</v>
      </c>
      <c r="E251" s="145" t="s">
        <v>4575</v>
      </c>
      <c r="F251" s="145" t="s">
        <v>6100</v>
      </c>
      <c r="G251" s="145" t="s">
        <v>1255</v>
      </c>
      <c r="H251" s="145" t="s">
        <v>5816</v>
      </c>
      <c r="I251" s="145" t="s">
        <v>4370</v>
      </c>
      <c r="J251" s="145" t="s">
        <v>4362</v>
      </c>
      <c r="K251" s="145" t="s">
        <v>4363</v>
      </c>
      <c r="L251" s="145" t="s">
        <v>3332</v>
      </c>
      <c r="M251" s="146">
        <v>26000</v>
      </c>
      <c r="N251" s="146">
        <v>26000</v>
      </c>
      <c r="O251" s="146">
        <v>0</v>
      </c>
      <c r="P251" s="146"/>
      <c r="Q251" s="146">
        <v>0</v>
      </c>
      <c r="R251" s="146">
        <v>0</v>
      </c>
      <c r="S251" s="146">
        <v>0</v>
      </c>
      <c r="T251" s="146">
        <v>4160</v>
      </c>
      <c r="U251" s="146">
        <v>0</v>
      </c>
      <c r="V251" s="146">
        <v>0</v>
      </c>
      <c r="W251" s="146">
        <v>0</v>
      </c>
      <c r="X251" s="146">
        <v>0</v>
      </c>
      <c r="Y251" s="146">
        <v>30160</v>
      </c>
      <c r="Z251" s="146">
        <v>30160</v>
      </c>
      <c r="AA251" s="147">
        <v>1</v>
      </c>
      <c r="AB251" s="203">
        <v>26000</v>
      </c>
      <c r="AC251" s="203">
        <v>0</v>
      </c>
      <c r="AD251" s="203"/>
      <c r="AE251" s="203">
        <v>0</v>
      </c>
      <c r="AF251" s="203">
        <v>0</v>
      </c>
      <c r="AG251" s="203">
        <v>0</v>
      </c>
      <c r="AH251" s="203">
        <v>4160</v>
      </c>
      <c r="AI251" s="203">
        <v>0</v>
      </c>
      <c r="AJ251" s="203">
        <v>0</v>
      </c>
      <c r="AK251" s="204">
        <v>0</v>
      </c>
    </row>
    <row r="252" spans="2:40" ht="14.25" customHeight="1">
      <c r="B252" s="144" t="s">
        <v>4356</v>
      </c>
      <c r="C252" s="145" t="s">
        <v>5774</v>
      </c>
      <c r="D252" s="145" t="s">
        <v>2139</v>
      </c>
      <c r="E252" s="145" t="s">
        <v>4575</v>
      </c>
      <c r="F252" s="145" t="s">
        <v>6101</v>
      </c>
      <c r="G252" s="145" t="s">
        <v>1155</v>
      </c>
      <c r="H252" s="145" t="s">
        <v>5805</v>
      </c>
      <c r="I252" s="145" t="s">
        <v>5782</v>
      </c>
      <c r="J252" s="145" t="s">
        <v>4362</v>
      </c>
      <c r="K252" s="145" t="s">
        <v>4363</v>
      </c>
      <c r="L252" s="145" t="s">
        <v>3332</v>
      </c>
      <c r="M252" s="146">
        <v>32397.599999999999</v>
      </c>
      <c r="N252" s="146">
        <v>32397.599999999999</v>
      </c>
      <c r="O252" s="146">
        <v>0</v>
      </c>
      <c r="P252" s="146"/>
      <c r="Q252" s="146">
        <v>0</v>
      </c>
      <c r="R252" s="146">
        <v>0</v>
      </c>
      <c r="S252" s="146">
        <v>0</v>
      </c>
      <c r="T252" s="146">
        <v>5183.616</v>
      </c>
      <c r="U252" s="146">
        <v>0</v>
      </c>
      <c r="V252" s="146">
        <v>1295.904</v>
      </c>
      <c r="W252" s="146">
        <v>0</v>
      </c>
      <c r="X252" s="146">
        <v>0</v>
      </c>
      <c r="Y252" s="146">
        <v>36285.311999999998</v>
      </c>
      <c r="Z252" s="146">
        <v>36713.599999999999</v>
      </c>
      <c r="AA252" s="147">
        <v>1</v>
      </c>
      <c r="AB252" s="203">
        <v>32780</v>
      </c>
      <c r="AC252" s="203">
        <v>0</v>
      </c>
      <c r="AD252" s="203"/>
      <c r="AE252" s="203">
        <v>0</v>
      </c>
      <c r="AF252" s="203">
        <v>0</v>
      </c>
      <c r="AG252" s="203">
        <v>0</v>
      </c>
      <c r="AH252" s="203">
        <v>5244.8</v>
      </c>
      <c r="AI252" s="203">
        <v>0</v>
      </c>
      <c r="AJ252" s="203">
        <v>1295.904</v>
      </c>
      <c r="AK252" s="204">
        <v>0</v>
      </c>
      <c r="AL252" s="208">
        <f>N252*4%</f>
        <v>1295.904</v>
      </c>
      <c r="AM252" s="201">
        <f>AJ252-AL252</f>
        <v>0</v>
      </c>
      <c r="AN252" s="143" t="s">
        <v>5776</v>
      </c>
    </row>
    <row r="253" spans="2:40" ht="14.25" customHeight="1">
      <c r="B253" s="144" t="s">
        <v>4356</v>
      </c>
      <c r="C253" s="145" t="s">
        <v>5777</v>
      </c>
      <c r="D253" s="145" t="s">
        <v>2139</v>
      </c>
      <c r="E253" s="145" t="s">
        <v>4463</v>
      </c>
      <c r="F253" s="145" t="s">
        <v>6102</v>
      </c>
      <c r="G253" s="145" t="s">
        <v>5780</v>
      </c>
      <c r="H253" s="145" t="s">
        <v>5781</v>
      </c>
      <c r="I253" s="145" t="s">
        <v>5782</v>
      </c>
      <c r="J253" s="145" t="s">
        <v>4362</v>
      </c>
      <c r="K253" s="145" t="s">
        <v>4363</v>
      </c>
      <c r="L253" s="145" t="s">
        <v>3332</v>
      </c>
      <c r="M253" s="146">
        <v>2618.8200000000002</v>
      </c>
      <c r="N253" s="146">
        <v>0</v>
      </c>
      <c r="O253" s="146">
        <v>0</v>
      </c>
      <c r="P253" s="146">
        <v>2618.8200000000002</v>
      </c>
      <c r="Q253" s="146">
        <v>0</v>
      </c>
      <c r="R253" s="146">
        <v>0</v>
      </c>
      <c r="S253" s="146">
        <v>0</v>
      </c>
      <c r="T253" s="146">
        <v>0</v>
      </c>
      <c r="U253" s="146">
        <v>0</v>
      </c>
      <c r="V253" s="146">
        <v>0</v>
      </c>
      <c r="W253" s="146">
        <v>0</v>
      </c>
      <c r="X253" s="146">
        <v>0</v>
      </c>
      <c r="Y253" s="146">
        <v>2618.8200000000002</v>
      </c>
      <c r="Z253" s="146">
        <v>2618.8200000000002</v>
      </c>
      <c r="AA253" s="147">
        <v>1</v>
      </c>
      <c r="AB253" s="203">
        <v>0</v>
      </c>
      <c r="AC253" s="203">
        <v>0</v>
      </c>
      <c r="AD253" s="203">
        <v>2618.8200000000002</v>
      </c>
      <c r="AE253" s="203">
        <v>0</v>
      </c>
      <c r="AF253" s="203">
        <v>0</v>
      </c>
      <c r="AG253" s="203">
        <v>0</v>
      </c>
      <c r="AH253" s="203">
        <v>0</v>
      </c>
      <c r="AI253" s="203">
        <v>0</v>
      </c>
      <c r="AJ253" s="203">
        <v>0</v>
      </c>
      <c r="AK253" s="204">
        <v>0</v>
      </c>
    </row>
    <row r="254" spans="2:40" ht="14.25" customHeight="1">
      <c r="B254" s="144" t="s">
        <v>4356</v>
      </c>
      <c r="C254" s="145" t="s">
        <v>5830</v>
      </c>
      <c r="D254" s="145" t="s">
        <v>2139</v>
      </c>
      <c r="E254" s="145" t="s">
        <v>4403</v>
      </c>
      <c r="F254" s="145" t="s">
        <v>6103</v>
      </c>
      <c r="G254" s="145" t="s">
        <v>794</v>
      </c>
      <c r="H254" s="145" t="s">
        <v>6104</v>
      </c>
      <c r="I254" s="145" t="s">
        <v>3330</v>
      </c>
      <c r="J254" s="145" t="s">
        <v>4362</v>
      </c>
      <c r="K254" s="145" t="s">
        <v>4363</v>
      </c>
      <c r="L254" s="145" t="s">
        <v>3332</v>
      </c>
      <c r="M254" s="146">
        <v>31162.65</v>
      </c>
      <c r="N254" s="146">
        <v>31162.65</v>
      </c>
      <c r="O254" s="146">
        <v>0</v>
      </c>
      <c r="P254" s="146"/>
      <c r="Q254" s="146">
        <v>0</v>
      </c>
      <c r="R254" s="146">
        <v>0</v>
      </c>
      <c r="S254" s="146">
        <v>0</v>
      </c>
      <c r="T254" s="146">
        <v>4986.0240000000003</v>
      </c>
      <c r="U254" s="146">
        <v>0</v>
      </c>
      <c r="V254" s="146">
        <v>0</v>
      </c>
      <c r="W254" s="146">
        <v>0</v>
      </c>
      <c r="X254" s="146">
        <v>0</v>
      </c>
      <c r="Y254" s="146">
        <v>36148.673999999999</v>
      </c>
      <c r="Z254" s="146">
        <v>36148.67</v>
      </c>
      <c r="AA254" s="147">
        <v>1</v>
      </c>
      <c r="AB254" s="203">
        <v>31162.65</v>
      </c>
      <c r="AC254" s="203">
        <v>0</v>
      </c>
      <c r="AD254" s="203"/>
      <c r="AE254" s="203">
        <v>0</v>
      </c>
      <c r="AF254" s="203">
        <v>0</v>
      </c>
      <c r="AG254" s="203">
        <v>0</v>
      </c>
      <c r="AH254" s="203">
        <v>4986.0240000000003</v>
      </c>
      <c r="AI254" s="203">
        <v>0</v>
      </c>
      <c r="AJ254" s="203">
        <v>0</v>
      </c>
      <c r="AK254" s="204">
        <v>0</v>
      </c>
    </row>
    <row r="255" spans="2:40" ht="14.25" customHeight="1">
      <c r="B255" s="144" t="s">
        <v>4356</v>
      </c>
      <c r="C255" s="145" t="s">
        <v>5774</v>
      </c>
      <c r="D255" s="145" t="s">
        <v>2139</v>
      </c>
      <c r="E255" s="145" t="s">
        <v>4419</v>
      </c>
      <c r="F255" s="145" t="s">
        <v>5940</v>
      </c>
      <c r="G255" s="145" t="s">
        <v>5799</v>
      </c>
      <c r="H255" s="145" t="s">
        <v>5800</v>
      </c>
      <c r="I255" s="145" t="s">
        <v>3330</v>
      </c>
      <c r="J255" s="145" t="s">
        <v>4362</v>
      </c>
      <c r="K255" s="145" t="s">
        <v>4363</v>
      </c>
      <c r="L255" s="145" t="s">
        <v>3332</v>
      </c>
      <c r="M255" s="146">
        <v>3683.89</v>
      </c>
      <c r="N255" s="146">
        <v>3683.89</v>
      </c>
      <c r="O255" s="146">
        <v>0</v>
      </c>
      <c r="P255" s="146"/>
      <c r="Q255" s="146">
        <v>0</v>
      </c>
      <c r="R255" s="146">
        <v>0</v>
      </c>
      <c r="S255" s="146">
        <v>0</v>
      </c>
      <c r="T255" s="146">
        <v>589.42999999999995</v>
      </c>
      <c r="U255" s="146">
        <v>0</v>
      </c>
      <c r="V255" s="146">
        <v>0</v>
      </c>
      <c r="W255" s="146">
        <v>0</v>
      </c>
      <c r="X255" s="146">
        <v>0</v>
      </c>
      <c r="Y255" s="146">
        <v>4273.32</v>
      </c>
      <c r="Z255" s="146">
        <v>4073.32</v>
      </c>
      <c r="AA255" s="147">
        <v>0.95319798189697902</v>
      </c>
      <c r="AB255" s="203">
        <v>3511.4765135304619</v>
      </c>
      <c r="AC255" s="203">
        <v>0</v>
      </c>
      <c r="AD255" s="203"/>
      <c r="AE255" s="203">
        <v>0</v>
      </c>
      <c r="AF255" s="203">
        <v>0</v>
      </c>
      <c r="AG255" s="203">
        <v>0</v>
      </c>
      <c r="AH255" s="203">
        <v>561.84348646953595</v>
      </c>
      <c r="AI255" s="203">
        <v>0</v>
      </c>
      <c r="AJ255" s="203">
        <v>0</v>
      </c>
      <c r="AK255" s="204">
        <v>0</v>
      </c>
    </row>
    <row r="256" spans="2:40" ht="14.25" customHeight="1">
      <c r="B256" s="144" t="s">
        <v>4356</v>
      </c>
      <c r="C256" s="145" t="s">
        <v>5777</v>
      </c>
      <c r="D256" s="145" t="s">
        <v>2139</v>
      </c>
      <c r="E256" s="145" t="s">
        <v>4469</v>
      </c>
      <c r="F256" s="145" t="s">
        <v>6105</v>
      </c>
      <c r="G256" s="145" t="s">
        <v>5780</v>
      </c>
      <c r="H256" s="145" t="s">
        <v>5781</v>
      </c>
      <c r="I256" s="145" t="s">
        <v>5782</v>
      </c>
      <c r="J256" s="145" t="s">
        <v>4362</v>
      </c>
      <c r="K256" s="145" t="s">
        <v>4363</v>
      </c>
      <c r="L256" s="145" t="s">
        <v>3332</v>
      </c>
      <c r="M256" s="146">
        <v>2674.01</v>
      </c>
      <c r="N256" s="146">
        <v>0</v>
      </c>
      <c r="O256" s="146">
        <v>0</v>
      </c>
      <c r="P256" s="146">
        <v>2674.01</v>
      </c>
      <c r="Q256" s="146">
        <v>0</v>
      </c>
      <c r="R256" s="146">
        <v>0</v>
      </c>
      <c r="S256" s="146">
        <v>0</v>
      </c>
      <c r="T256" s="146">
        <v>0</v>
      </c>
      <c r="U256" s="146">
        <v>0</v>
      </c>
      <c r="V256" s="146">
        <v>0</v>
      </c>
      <c r="W256" s="146">
        <v>0</v>
      </c>
      <c r="X256" s="146">
        <v>0</v>
      </c>
      <c r="Y256" s="146">
        <v>2674.01</v>
      </c>
      <c r="Z256" s="146">
        <v>2674.01</v>
      </c>
      <c r="AA256" s="147">
        <v>1</v>
      </c>
      <c r="AB256" s="203">
        <v>0</v>
      </c>
      <c r="AC256" s="203">
        <v>0</v>
      </c>
      <c r="AD256" s="203">
        <v>2674.01</v>
      </c>
      <c r="AE256" s="203">
        <v>0</v>
      </c>
      <c r="AF256" s="203">
        <v>0</v>
      </c>
      <c r="AG256" s="203">
        <v>0</v>
      </c>
      <c r="AH256" s="203">
        <v>0</v>
      </c>
      <c r="AI256" s="203">
        <v>0</v>
      </c>
      <c r="AJ256" s="203">
        <v>0</v>
      </c>
      <c r="AK256" s="204">
        <v>0</v>
      </c>
    </row>
    <row r="257" spans="2:41" ht="14.25" customHeight="1">
      <c r="B257" s="144" t="s">
        <v>4356</v>
      </c>
      <c r="C257" s="145" t="s">
        <v>5774</v>
      </c>
      <c r="D257" s="145" t="s">
        <v>2139</v>
      </c>
      <c r="E257" s="145" t="s">
        <v>6106</v>
      </c>
      <c r="F257" s="145" t="s">
        <v>6107</v>
      </c>
      <c r="G257" s="145" t="s">
        <v>1060</v>
      </c>
      <c r="H257" s="145" t="s">
        <v>5939</v>
      </c>
      <c r="I257" s="145" t="s">
        <v>3330</v>
      </c>
      <c r="J257" s="145" t="s">
        <v>4362</v>
      </c>
      <c r="K257" s="145" t="s">
        <v>4363</v>
      </c>
      <c r="L257" s="145" t="s">
        <v>3332</v>
      </c>
      <c r="M257" s="146">
        <v>14000</v>
      </c>
      <c r="N257" s="146">
        <v>14000</v>
      </c>
      <c r="O257" s="146">
        <v>0</v>
      </c>
      <c r="P257" s="146"/>
      <c r="Q257" s="146">
        <v>0</v>
      </c>
      <c r="R257" s="146">
        <v>0</v>
      </c>
      <c r="S257" s="146">
        <v>0</v>
      </c>
      <c r="T257" s="146">
        <v>2240</v>
      </c>
      <c r="U257" s="146">
        <v>0</v>
      </c>
      <c r="V257" s="146">
        <v>560</v>
      </c>
      <c r="W257" s="146">
        <v>0</v>
      </c>
      <c r="X257" s="146">
        <v>0</v>
      </c>
      <c r="Y257" s="146">
        <v>15680</v>
      </c>
      <c r="Z257" s="146">
        <v>15680</v>
      </c>
      <c r="AA257" s="147">
        <v>1</v>
      </c>
      <c r="AB257" s="203">
        <v>14000</v>
      </c>
      <c r="AC257" s="203">
        <v>0</v>
      </c>
      <c r="AD257" s="203"/>
      <c r="AE257" s="203">
        <v>0</v>
      </c>
      <c r="AF257" s="203">
        <v>0</v>
      </c>
      <c r="AG257" s="203">
        <v>0</v>
      </c>
      <c r="AH257" s="203">
        <v>2240</v>
      </c>
      <c r="AI257" s="203">
        <v>0</v>
      </c>
      <c r="AJ257" s="203">
        <v>560</v>
      </c>
      <c r="AK257" s="204">
        <v>0</v>
      </c>
      <c r="AL257" s="208">
        <f>AB257*4%</f>
        <v>560</v>
      </c>
      <c r="AM257" s="201">
        <f>AJ257-AL257</f>
        <v>0</v>
      </c>
      <c r="AN257" s="143" t="s">
        <v>5776</v>
      </c>
    </row>
    <row r="258" spans="2:41" ht="14.25" customHeight="1">
      <c r="B258" s="144" t="s">
        <v>4356</v>
      </c>
      <c r="C258" s="145" t="s">
        <v>5774</v>
      </c>
      <c r="D258" s="145" t="s">
        <v>2139</v>
      </c>
      <c r="E258" s="145" t="s">
        <v>5975</v>
      </c>
      <c r="F258" s="145" t="s">
        <v>6108</v>
      </c>
      <c r="G258" s="145" t="s">
        <v>5904</v>
      </c>
      <c r="H258" s="145" t="s">
        <v>5905</v>
      </c>
      <c r="I258" s="145" t="s">
        <v>3330</v>
      </c>
      <c r="J258" s="145" t="s">
        <v>4362</v>
      </c>
      <c r="K258" s="145" t="s">
        <v>4363</v>
      </c>
      <c r="L258" s="145" t="s">
        <v>3332</v>
      </c>
      <c r="M258" s="146">
        <v>9000</v>
      </c>
      <c r="N258" s="146">
        <v>9000</v>
      </c>
      <c r="O258" s="146">
        <v>0</v>
      </c>
      <c r="P258" s="146"/>
      <c r="Q258" s="146">
        <v>0</v>
      </c>
      <c r="R258" s="146">
        <v>0</v>
      </c>
      <c r="S258" s="146">
        <v>0</v>
      </c>
      <c r="T258" s="146">
        <v>1440</v>
      </c>
      <c r="U258" s="146">
        <v>0</v>
      </c>
      <c r="V258" s="146">
        <v>360</v>
      </c>
      <c r="W258" s="146">
        <v>0</v>
      </c>
      <c r="X258" s="146">
        <v>0</v>
      </c>
      <c r="Y258" s="146">
        <v>10080</v>
      </c>
      <c r="Z258" s="146">
        <v>10080</v>
      </c>
      <c r="AA258" s="147">
        <v>1</v>
      </c>
      <c r="AB258" s="203">
        <v>9000</v>
      </c>
      <c r="AC258" s="203">
        <v>0</v>
      </c>
      <c r="AD258" s="203"/>
      <c r="AE258" s="203">
        <v>0</v>
      </c>
      <c r="AF258" s="203">
        <v>0</v>
      </c>
      <c r="AG258" s="203">
        <v>0</v>
      </c>
      <c r="AH258" s="203">
        <v>1440</v>
      </c>
      <c r="AI258" s="203">
        <v>0</v>
      </c>
      <c r="AJ258" s="203">
        <v>360</v>
      </c>
      <c r="AK258" s="204">
        <v>0</v>
      </c>
      <c r="AL258" s="208">
        <f>AB258*4%</f>
        <v>360</v>
      </c>
      <c r="AM258" s="201">
        <f>AJ258-AL258</f>
        <v>0</v>
      </c>
      <c r="AN258" s="143" t="s">
        <v>5776</v>
      </c>
    </row>
    <row r="259" spans="2:41" ht="14.25" customHeight="1">
      <c r="B259" s="144" t="s">
        <v>4356</v>
      </c>
      <c r="C259" s="145" t="s">
        <v>5774</v>
      </c>
      <c r="D259" s="145" t="s">
        <v>2139</v>
      </c>
      <c r="E259" s="145" t="s">
        <v>5784</v>
      </c>
      <c r="F259" s="145" t="s">
        <v>6109</v>
      </c>
      <c r="G259" s="145" t="s">
        <v>720</v>
      </c>
      <c r="H259" s="145" t="s">
        <v>5832</v>
      </c>
      <c r="I259" s="145" t="s">
        <v>3330</v>
      </c>
      <c r="J259" s="145" t="s">
        <v>4362</v>
      </c>
      <c r="K259" s="145" t="s">
        <v>4363</v>
      </c>
      <c r="L259" s="145" t="s">
        <v>3332</v>
      </c>
      <c r="M259" s="146">
        <v>7274.9895999999999</v>
      </c>
      <c r="N259" s="146">
        <v>1585.0536</v>
      </c>
      <c r="O259" s="146">
        <v>0</v>
      </c>
      <c r="P259" s="146"/>
      <c r="Q259" s="146">
        <v>0</v>
      </c>
      <c r="R259" s="146">
        <v>5689.9359999999997</v>
      </c>
      <c r="S259" s="146">
        <v>0</v>
      </c>
      <c r="T259" s="146">
        <v>253.608576</v>
      </c>
      <c r="U259" s="146">
        <v>0</v>
      </c>
      <c r="V259" s="146">
        <v>0</v>
      </c>
      <c r="W259" s="146">
        <v>0</v>
      </c>
      <c r="X259" s="146">
        <v>0</v>
      </c>
      <c r="Y259" s="146">
        <v>7528.5981760000004</v>
      </c>
      <c r="Z259" s="146">
        <v>7590.2089999999998</v>
      </c>
      <c r="AA259" s="147">
        <v>1</v>
      </c>
      <c r="AB259" s="203">
        <v>1598.0250000000001</v>
      </c>
      <c r="AC259" s="203">
        <v>0</v>
      </c>
      <c r="AD259" s="203"/>
      <c r="AE259" s="203">
        <v>0</v>
      </c>
      <c r="AF259" s="203">
        <v>5736.5</v>
      </c>
      <c r="AG259" s="203">
        <v>0</v>
      </c>
      <c r="AH259" s="203">
        <v>255.684</v>
      </c>
      <c r="AI259" s="203">
        <v>0</v>
      </c>
      <c r="AJ259" s="203">
        <v>0</v>
      </c>
      <c r="AK259" s="204">
        <v>0</v>
      </c>
    </row>
    <row r="260" spans="2:41" ht="14.25" customHeight="1">
      <c r="B260" s="144" t="s">
        <v>4356</v>
      </c>
      <c r="C260" s="145" t="s">
        <v>5774</v>
      </c>
      <c r="D260" s="145" t="s">
        <v>2139</v>
      </c>
      <c r="E260" s="145" t="s">
        <v>4575</v>
      </c>
      <c r="F260" s="145" t="s">
        <v>6110</v>
      </c>
      <c r="G260" s="145" t="s">
        <v>1255</v>
      </c>
      <c r="H260" s="145" t="s">
        <v>5816</v>
      </c>
      <c r="I260" s="145" t="s">
        <v>4370</v>
      </c>
      <c r="J260" s="145" t="s">
        <v>4362</v>
      </c>
      <c r="K260" s="145" t="s">
        <v>4363</v>
      </c>
      <c r="L260" s="145" t="s">
        <v>3332</v>
      </c>
      <c r="M260" s="146">
        <v>23000</v>
      </c>
      <c r="N260" s="146">
        <v>23000</v>
      </c>
      <c r="O260" s="146">
        <v>0</v>
      </c>
      <c r="P260" s="146"/>
      <c r="Q260" s="146">
        <v>0</v>
      </c>
      <c r="R260" s="146">
        <v>0</v>
      </c>
      <c r="S260" s="146">
        <v>0</v>
      </c>
      <c r="T260" s="146">
        <v>3680</v>
      </c>
      <c r="U260" s="146">
        <v>0</v>
      </c>
      <c r="V260" s="146">
        <v>0</v>
      </c>
      <c r="W260" s="146">
        <v>0</v>
      </c>
      <c r="X260" s="146">
        <v>0</v>
      </c>
      <c r="Y260" s="146">
        <v>26680</v>
      </c>
      <c r="Z260" s="146">
        <v>26680</v>
      </c>
      <c r="AA260" s="147">
        <v>1</v>
      </c>
      <c r="AB260" s="203">
        <v>23000</v>
      </c>
      <c r="AC260" s="203">
        <v>0</v>
      </c>
      <c r="AD260" s="203"/>
      <c r="AE260" s="203">
        <v>0</v>
      </c>
      <c r="AF260" s="203">
        <v>0</v>
      </c>
      <c r="AG260" s="203">
        <v>0</v>
      </c>
      <c r="AH260" s="203">
        <v>3680</v>
      </c>
      <c r="AI260" s="203">
        <v>0</v>
      </c>
      <c r="AJ260" s="203">
        <v>0</v>
      </c>
      <c r="AK260" s="204">
        <v>0</v>
      </c>
    </row>
    <row r="261" spans="2:41" ht="14.25" customHeight="1">
      <c r="B261" s="144" t="s">
        <v>4356</v>
      </c>
      <c r="C261" s="145" t="s">
        <v>5774</v>
      </c>
      <c r="D261" s="145" t="s">
        <v>2139</v>
      </c>
      <c r="E261" s="145" t="s">
        <v>4575</v>
      </c>
      <c r="F261" s="145" t="s">
        <v>6111</v>
      </c>
      <c r="G261" s="145" t="s">
        <v>1255</v>
      </c>
      <c r="H261" s="145" t="s">
        <v>5816</v>
      </c>
      <c r="I261" s="145" t="s">
        <v>4370</v>
      </c>
      <c r="J261" s="145" t="s">
        <v>4362</v>
      </c>
      <c r="K261" s="145" t="s">
        <v>4363</v>
      </c>
      <c r="L261" s="145" t="s">
        <v>3332</v>
      </c>
      <c r="M261" s="146">
        <v>8500</v>
      </c>
      <c r="N261" s="146">
        <v>8500</v>
      </c>
      <c r="O261" s="146">
        <v>0</v>
      </c>
      <c r="P261" s="146"/>
      <c r="Q261" s="146">
        <v>0</v>
      </c>
      <c r="R261" s="146">
        <v>0</v>
      </c>
      <c r="S261" s="146">
        <v>0</v>
      </c>
      <c r="T261" s="146">
        <v>1360</v>
      </c>
      <c r="U261" s="146">
        <v>0</v>
      </c>
      <c r="V261" s="146">
        <v>0</v>
      </c>
      <c r="W261" s="146">
        <v>0</v>
      </c>
      <c r="X261" s="146">
        <v>0</v>
      </c>
      <c r="Y261" s="146">
        <v>9860</v>
      </c>
      <c r="Z261" s="146">
        <v>9860</v>
      </c>
      <c r="AA261" s="147">
        <v>1</v>
      </c>
      <c r="AB261" s="203">
        <v>8500</v>
      </c>
      <c r="AC261" s="203">
        <v>0</v>
      </c>
      <c r="AD261" s="203"/>
      <c r="AE261" s="203">
        <v>0</v>
      </c>
      <c r="AF261" s="203">
        <v>0</v>
      </c>
      <c r="AG261" s="203">
        <v>0</v>
      </c>
      <c r="AH261" s="203">
        <v>1360</v>
      </c>
      <c r="AI261" s="203">
        <v>0</v>
      </c>
      <c r="AJ261" s="203">
        <v>0</v>
      </c>
      <c r="AK261" s="204">
        <v>0</v>
      </c>
    </row>
    <row r="262" spans="2:41" ht="14.25" customHeight="1">
      <c r="B262" s="144" t="s">
        <v>4356</v>
      </c>
      <c r="C262" s="145" t="s">
        <v>5817</v>
      </c>
      <c r="D262" s="145" t="s">
        <v>2139</v>
      </c>
      <c r="E262" s="145" t="s">
        <v>5961</v>
      </c>
      <c r="F262" s="145" t="s">
        <v>6112</v>
      </c>
      <c r="G262" s="145" t="s">
        <v>5819</v>
      </c>
      <c r="H262" s="145" t="s">
        <v>5820</v>
      </c>
      <c r="I262" s="145" t="s">
        <v>3330</v>
      </c>
      <c r="J262" s="145" t="s">
        <v>4362</v>
      </c>
      <c r="K262" s="145" t="s">
        <v>4363</v>
      </c>
      <c r="L262" s="145" t="s">
        <v>3332</v>
      </c>
      <c r="M262" s="146">
        <v>13143</v>
      </c>
      <c r="N262" s="146">
        <v>13143</v>
      </c>
      <c r="O262" s="146">
        <v>0</v>
      </c>
      <c r="P262" s="146"/>
      <c r="Q262" s="146">
        <v>0</v>
      </c>
      <c r="R262" s="146">
        <v>0</v>
      </c>
      <c r="S262" s="146">
        <v>0</v>
      </c>
      <c r="T262" s="146">
        <v>2102.88</v>
      </c>
      <c r="U262" s="146">
        <v>0</v>
      </c>
      <c r="V262" s="146">
        <v>0</v>
      </c>
      <c r="W262" s="146">
        <v>0</v>
      </c>
      <c r="X262" s="146">
        <v>0</v>
      </c>
      <c r="Y262" s="146">
        <v>15245.88</v>
      </c>
      <c r="Z262" s="146">
        <v>15245.88</v>
      </c>
      <c r="AA262" s="147">
        <v>1</v>
      </c>
      <c r="AB262" s="203">
        <v>13143</v>
      </c>
      <c r="AC262" s="203">
        <v>0</v>
      </c>
      <c r="AD262" s="203"/>
      <c r="AE262" s="203">
        <v>0</v>
      </c>
      <c r="AF262" s="203">
        <v>0</v>
      </c>
      <c r="AG262" s="203">
        <v>0</v>
      </c>
      <c r="AH262" s="203">
        <v>2102.88</v>
      </c>
      <c r="AI262" s="203">
        <v>0</v>
      </c>
      <c r="AJ262" s="203">
        <v>0</v>
      </c>
      <c r="AK262" s="204">
        <v>0</v>
      </c>
    </row>
    <row r="263" spans="2:41" ht="14.25" customHeight="1">
      <c r="B263" s="144" t="s">
        <v>4356</v>
      </c>
      <c r="C263" s="145" t="s">
        <v>5774</v>
      </c>
      <c r="D263" s="145" t="s">
        <v>2139</v>
      </c>
      <c r="E263" s="145" t="s">
        <v>4463</v>
      </c>
      <c r="F263" s="145" t="s">
        <v>6113</v>
      </c>
      <c r="G263" s="145" t="s">
        <v>5780</v>
      </c>
      <c r="H263" s="145" t="s">
        <v>5781</v>
      </c>
      <c r="I263" s="145" t="s">
        <v>5782</v>
      </c>
      <c r="J263" s="145" t="s">
        <v>4362</v>
      </c>
      <c r="K263" s="145" t="s">
        <v>4363</v>
      </c>
      <c r="L263" s="145" t="s">
        <v>3332</v>
      </c>
      <c r="M263" s="146">
        <v>2618.8200000000002</v>
      </c>
      <c r="N263" s="146">
        <v>2618.8200000000002</v>
      </c>
      <c r="O263" s="146">
        <v>0</v>
      </c>
      <c r="P263" s="146"/>
      <c r="Q263" s="146">
        <v>0</v>
      </c>
      <c r="R263" s="146">
        <v>0</v>
      </c>
      <c r="S263" s="146">
        <v>0</v>
      </c>
      <c r="T263" s="146">
        <v>419.01</v>
      </c>
      <c r="U263" s="146">
        <v>0</v>
      </c>
      <c r="V263" s="146">
        <v>104.75</v>
      </c>
      <c r="W263" s="146">
        <v>0</v>
      </c>
      <c r="X263" s="146">
        <v>0</v>
      </c>
      <c r="Y263" s="146">
        <v>2933.08</v>
      </c>
      <c r="Z263" s="146">
        <v>2933.08</v>
      </c>
      <c r="AA263" s="147">
        <v>1</v>
      </c>
      <c r="AB263" s="203">
        <v>2618.8200000000002</v>
      </c>
      <c r="AC263" s="203">
        <v>0</v>
      </c>
      <c r="AD263" s="203"/>
      <c r="AE263" s="203">
        <v>0</v>
      </c>
      <c r="AF263" s="203">
        <v>0</v>
      </c>
      <c r="AG263" s="203">
        <v>0</v>
      </c>
      <c r="AH263" s="203">
        <v>419.01</v>
      </c>
      <c r="AI263" s="203">
        <v>0</v>
      </c>
      <c r="AJ263" s="203">
        <v>104.75</v>
      </c>
      <c r="AK263" s="204">
        <v>0</v>
      </c>
      <c r="AL263" s="208">
        <f>AB263*4%</f>
        <v>104.75280000000001</v>
      </c>
      <c r="AM263" s="201">
        <f>AJ263-AL263</f>
        <v>-2.8000000000076852E-3</v>
      </c>
      <c r="AN263" s="143" t="s">
        <v>5776</v>
      </c>
    </row>
    <row r="264" spans="2:41" ht="14.25" customHeight="1">
      <c r="B264" s="144" t="s">
        <v>4356</v>
      </c>
      <c r="C264" s="145" t="s">
        <v>5774</v>
      </c>
      <c r="D264" s="145" t="s">
        <v>2139</v>
      </c>
      <c r="E264" s="145" t="s">
        <v>4463</v>
      </c>
      <c r="F264" s="145" t="s">
        <v>6114</v>
      </c>
      <c r="G264" s="145" t="s">
        <v>686</v>
      </c>
      <c r="H264" s="145" t="s">
        <v>5867</v>
      </c>
      <c r="I264" s="145" t="s">
        <v>4370</v>
      </c>
      <c r="J264" s="145" t="s">
        <v>4362</v>
      </c>
      <c r="K264" s="145" t="s">
        <v>4363</v>
      </c>
      <c r="L264" s="145" t="s">
        <v>3332</v>
      </c>
      <c r="M264" s="146">
        <v>50000</v>
      </c>
      <c r="N264" s="146">
        <v>50000</v>
      </c>
      <c r="O264" s="146">
        <v>0</v>
      </c>
      <c r="P264" s="146"/>
      <c r="Q264" s="146">
        <v>0</v>
      </c>
      <c r="R264" s="146">
        <v>0</v>
      </c>
      <c r="S264" s="146">
        <v>0</v>
      </c>
      <c r="T264" s="146">
        <v>8000</v>
      </c>
      <c r="U264" s="146">
        <v>0</v>
      </c>
      <c r="V264" s="146">
        <v>2000</v>
      </c>
      <c r="W264" s="146">
        <v>0</v>
      </c>
      <c r="X264" s="146">
        <v>0</v>
      </c>
      <c r="Y264" s="146">
        <v>56000</v>
      </c>
      <c r="Z264" s="146">
        <v>56000</v>
      </c>
      <c r="AA264" s="147">
        <v>1</v>
      </c>
      <c r="AB264" s="203">
        <v>50000</v>
      </c>
      <c r="AC264" s="203">
        <v>0</v>
      </c>
      <c r="AD264" s="203"/>
      <c r="AE264" s="203">
        <v>0</v>
      </c>
      <c r="AF264" s="203">
        <v>0</v>
      </c>
      <c r="AG264" s="203">
        <v>0</v>
      </c>
      <c r="AH264" s="203">
        <v>8000</v>
      </c>
      <c r="AI264" s="203">
        <v>0</v>
      </c>
      <c r="AJ264" s="203">
        <v>2000</v>
      </c>
      <c r="AK264" s="204">
        <v>0</v>
      </c>
      <c r="AL264" s="208">
        <f>AB264*4%</f>
        <v>2000</v>
      </c>
      <c r="AM264" s="201">
        <f>AJ264-AL264</f>
        <v>0</v>
      </c>
      <c r="AN264" s="143" t="s">
        <v>5776</v>
      </c>
    </row>
    <row r="265" spans="2:41" ht="14.25" customHeight="1">
      <c r="B265" s="144" t="s">
        <v>4356</v>
      </c>
      <c r="C265" s="145" t="s">
        <v>5774</v>
      </c>
      <c r="D265" s="145" t="s">
        <v>2139</v>
      </c>
      <c r="E265" s="145" t="s">
        <v>4463</v>
      </c>
      <c r="F265" s="145" t="s">
        <v>6115</v>
      </c>
      <c r="G265" s="145" t="s">
        <v>5780</v>
      </c>
      <c r="H265" s="145" t="s">
        <v>5781</v>
      </c>
      <c r="I265" s="145" t="s">
        <v>5782</v>
      </c>
      <c r="J265" s="145" t="s">
        <v>4362</v>
      </c>
      <c r="K265" s="145" t="s">
        <v>4363</v>
      </c>
      <c r="L265" s="145" t="s">
        <v>3332</v>
      </c>
      <c r="M265" s="146">
        <v>2618.8200000000002</v>
      </c>
      <c r="N265" s="146">
        <v>2618.8200000000002</v>
      </c>
      <c r="O265" s="146">
        <v>0</v>
      </c>
      <c r="P265" s="146"/>
      <c r="Q265" s="146">
        <v>0</v>
      </c>
      <c r="R265" s="146">
        <v>0</v>
      </c>
      <c r="S265" s="146">
        <v>0</v>
      </c>
      <c r="T265" s="146">
        <v>419.01</v>
      </c>
      <c r="U265" s="146">
        <v>0</v>
      </c>
      <c r="V265" s="146">
        <v>104.75</v>
      </c>
      <c r="W265" s="146">
        <v>0</v>
      </c>
      <c r="X265" s="146">
        <v>0</v>
      </c>
      <c r="Y265" s="146">
        <v>2933.08</v>
      </c>
      <c r="Z265" s="146">
        <v>2933.08</v>
      </c>
      <c r="AA265" s="147">
        <v>1</v>
      </c>
      <c r="AB265" s="203">
        <v>2618.8200000000002</v>
      </c>
      <c r="AC265" s="203">
        <v>0</v>
      </c>
      <c r="AD265" s="203"/>
      <c r="AE265" s="203">
        <v>0</v>
      </c>
      <c r="AF265" s="203">
        <v>0</v>
      </c>
      <c r="AG265" s="203">
        <v>0</v>
      </c>
      <c r="AH265" s="203">
        <v>419.01</v>
      </c>
      <c r="AI265" s="203">
        <v>0</v>
      </c>
      <c r="AJ265" s="203">
        <v>104.75</v>
      </c>
      <c r="AK265" s="204">
        <v>0</v>
      </c>
      <c r="AL265" s="208">
        <f>AB265*4%</f>
        <v>104.75280000000001</v>
      </c>
      <c r="AM265" s="201">
        <f>AJ265-AL265</f>
        <v>-2.8000000000076852E-3</v>
      </c>
      <c r="AN265" s="143" t="s">
        <v>5776</v>
      </c>
    </row>
    <row r="266" spans="2:41" ht="14.25" customHeight="1">
      <c r="B266" s="144" t="s">
        <v>4356</v>
      </c>
      <c r="C266" s="145" t="s">
        <v>6116</v>
      </c>
      <c r="D266" s="145" t="s">
        <v>2139</v>
      </c>
      <c r="E266" s="145" t="s">
        <v>1944</v>
      </c>
      <c r="F266" s="145" t="s">
        <v>6117</v>
      </c>
      <c r="G266" s="145" t="s">
        <v>794</v>
      </c>
      <c r="H266" s="145" t="s">
        <v>6104</v>
      </c>
      <c r="I266" s="145" t="s">
        <v>3330</v>
      </c>
      <c r="J266" s="145" t="s">
        <v>4362</v>
      </c>
      <c r="K266" s="145" t="s">
        <v>4363</v>
      </c>
      <c r="L266" s="145" t="s">
        <v>3332</v>
      </c>
      <c r="M266" s="146">
        <v>13092.95</v>
      </c>
      <c r="N266" s="146">
        <v>13092.95</v>
      </c>
      <c r="O266" s="146">
        <v>0</v>
      </c>
      <c r="P266" s="146"/>
      <c r="Q266" s="146">
        <v>0</v>
      </c>
      <c r="R266" s="146">
        <v>0</v>
      </c>
      <c r="S266" s="146">
        <v>0</v>
      </c>
      <c r="T266" s="146">
        <v>2094.8719999999998</v>
      </c>
      <c r="U266" s="146">
        <v>0</v>
      </c>
      <c r="V266" s="146">
        <v>0</v>
      </c>
      <c r="W266" s="146">
        <v>0</v>
      </c>
      <c r="X266" s="146">
        <v>0</v>
      </c>
      <c r="Y266" s="146">
        <v>15187.822</v>
      </c>
      <c r="Z266" s="146">
        <v>15187.82</v>
      </c>
      <c r="AA266" s="147">
        <v>1</v>
      </c>
      <c r="AB266" s="203">
        <v>13092.95</v>
      </c>
      <c r="AC266" s="203">
        <v>0</v>
      </c>
      <c r="AD266" s="203"/>
      <c r="AE266" s="203">
        <v>0</v>
      </c>
      <c r="AF266" s="203">
        <v>0</v>
      </c>
      <c r="AG266" s="203">
        <v>0</v>
      </c>
      <c r="AH266" s="203">
        <v>2094.8719999999998</v>
      </c>
      <c r="AI266" s="203">
        <v>0</v>
      </c>
      <c r="AJ266" s="203">
        <v>0</v>
      </c>
      <c r="AK266" s="204">
        <v>0</v>
      </c>
    </row>
    <row r="267" spans="2:41" ht="14.25" customHeight="1">
      <c r="B267" s="144" t="s">
        <v>4356</v>
      </c>
      <c r="C267" s="145" t="s">
        <v>5777</v>
      </c>
      <c r="D267" s="145" t="s">
        <v>2139</v>
      </c>
      <c r="E267" s="145" t="s">
        <v>6118</v>
      </c>
      <c r="F267" s="145" t="s">
        <v>1613</v>
      </c>
      <c r="G267" s="145" t="s">
        <v>1153</v>
      </c>
      <c r="H267" s="145" t="s">
        <v>5792</v>
      </c>
      <c r="I267" s="145" t="s">
        <v>4370</v>
      </c>
      <c r="J267" s="145" t="s">
        <v>4362</v>
      </c>
      <c r="K267" s="145" t="s">
        <v>4363</v>
      </c>
      <c r="L267" s="145" t="s">
        <v>3332</v>
      </c>
      <c r="M267" s="146">
        <v>18800</v>
      </c>
      <c r="N267" s="146">
        <v>0</v>
      </c>
      <c r="O267" s="146">
        <v>0</v>
      </c>
      <c r="P267" s="146">
        <v>18800</v>
      </c>
      <c r="Q267" s="146">
        <v>0</v>
      </c>
      <c r="R267" s="146">
        <v>0</v>
      </c>
      <c r="S267" s="146">
        <v>0</v>
      </c>
      <c r="T267" s="146">
        <v>0</v>
      </c>
      <c r="U267" s="146">
        <v>0</v>
      </c>
      <c r="V267" s="146">
        <v>0</v>
      </c>
      <c r="W267" s="146">
        <v>0</v>
      </c>
      <c r="X267" s="146">
        <v>0</v>
      </c>
      <c r="Y267" s="146">
        <v>18800</v>
      </c>
      <c r="Z267" s="146">
        <v>18800</v>
      </c>
      <c r="AA267" s="147">
        <v>1</v>
      </c>
      <c r="AB267" s="203">
        <v>0</v>
      </c>
      <c r="AC267" s="203">
        <v>0</v>
      </c>
      <c r="AD267" s="203">
        <v>18800</v>
      </c>
      <c r="AE267" s="203">
        <v>0</v>
      </c>
      <c r="AF267" s="203">
        <v>0</v>
      </c>
      <c r="AG267" s="203">
        <v>0</v>
      </c>
      <c r="AH267" s="203">
        <v>0</v>
      </c>
      <c r="AI267" s="203">
        <v>0</v>
      </c>
      <c r="AJ267" s="203">
        <v>0</v>
      </c>
      <c r="AK267" s="204">
        <v>0</v>
      </c>
    </row>
    <row r="268" spans="2:41" ht="14.25" customHeight="1">
      <c r="B268" s="144" t="s">
        <v>4356</v>
      </c>
      <c r="C268" s="145" t="s">
        <v>5774</v>
      </c>
      <c r="D268" s="145" t="s">
        <v>2139</v>
      </c>
      <c r="E268" s="145" t="s">
        <v>5961</v>
      </c>
      <c r="F268" s="145" t="s">
        <v>5240</v>
      </c>
      <c r="G268" s="145" t="s">
        <v>1237</v>
      </c>
      <c r="H268" s="145" t="s">
        <v>5775</v>
      </c>
      <c r="I268" s="145" t="s">
        <v>4370</v>
      </c>
      <c r="J268" s="145" t="s">
        <v>4362</v>
      </c>
      <c r="K268" s="145" t="s">
        <v>4363</v>
      </c>
      <c r="L268" s="145" t="s">
        <v>3332</v>
      </c>
      <c r="M268" s="146">
        <v>16000</v>
      </c>
      <c r="N268" s="146">
        <v>16000</v>
      </c>
      <c r="O268" s="146">
        <v>0</v>
      </c>
      <c r="P268" s="146"/>
      <c r="Q268" s="146">
        <v>0</v>
      </c>
      <c r="R268" s="146">
        <v>0</v>
      </c>
      <c r="S268" s="146">
        <v>0</v>
      </c>
      <c r="T268" s="146">
        <v>2560</v>
      </c>
      <c r="U268" s="146">
        <v>0</v>
      </c>
      <c r="V268" s="146">
        <v>640</v>
      </c>
      <c r="W268" s="146">
        <v>0</v>
      </c>
      <c r="X268" s="146">
        <v>0</v>
      </c>
      <c r="Y268" s="146">
        <v>17920</v>
      </c>
      <c r="Z268" s="146">
        <v>17920</v>
      </c>
      <c r="AA268" s="147">
        <v>1</v>
      </c>
      <c r="AB268" s="203">
        <v>16000</v>
      </c>
      <c r="AC268" s="203">
        <v>0</v>
      </c>
      <c r="AD268" s="203"/>
      <c r="AE268" s="203">
        <v>0</v>
      </c>
      <c r="AF268" s="203">
        <v>0</v>
      </c>
      <c r="AG268" s="203">
        <v>0</v>
      </c>
      <c r="AH268" s="203">
        <v>2560</v>
      </c>
      <c r="AI268" s="203">
        <v>0</v>
      </c>
      <c r="AJ268" s="203">
        <v>640</v>
      </c>
      <c r="AK268" s="204">
        <v>0</v>
      </c>
      <c r="AL268" s="208">
        <f>AB268*4%</f>
        <v>640</v>
      </c>
      <c r="AM268" s="201">
        <f>AJ268-AL268</f>
        <v>0</v>
      </c>
      <c r="AN268" s="143" t="s">
        <v>5776</v>
      </c>
    </row>
    <row r="269" spans="2:41" ht="14.25" customHeight="1">
      <c r="B269" s="144" t="s">
        <v>4356</v>
      </c>
      <c r="C269" s="145" t="s">
        <v>5955</v>
      </c>
      <c r="D269" s="145" t="s">
        <v>2139</v>
      </c>
      <c r="E269" s="145" t="s">
        <v>4403</v>
      </c>
      <c r="F269" s="145" t="s">
        <v>6119</v>
      </c>
      <c r="G269" s="145" t="s">
        <v>794</v>
      </c>
      <c r="H269" s="145" t="s">
        <v>6104</v>
      </c>
      <c r="I269" s="145" t="s">
        <v>3330</v>
      </c>
      <c r="J269" s="145" t="s">
        <v>4362</v>
      </c>
      <c r="K269" s="145" t="s">
        <v>4363</v>
      </c>
      <c r="L269" s="145" t="s">
        <v>3332</v>
      </c>
      <c r="M269" s="146">
        <v>204310.8</v>
      </c>
      <c r="N269" s="146">
        <v>204310.8</v>
      </c>
      <c r="O269" s="146">
        <v>0</v>
      </c>
      <c r="P269" s="146"/>
      <c r="Q269" s="146">
        <v>0</v>
      </c>
      <c r="R269" s="146">
        <v>0</v>
      </c>
      <c r="S269" s="146">
        <v>0</v>
      </c>
      <c r="T269" s="146">
        <v>32689.727999999999</v>
      </c>
      <c r="U269" s="146">
        <v>0</v>
      </c>
      <c r="V269" s="146">
        <v>0</v>
      </c>
      <c r="W269" s="146">
        <v>0</v>
      </c>
      <c r="X269" s="146">
        <v>0</v>
      </c>
      <c r="Y269" s="146">
        <v>237000.52799999999</v>
      </c>
      <c r="Z269" s="146">
        <v>237000.53</v>
      </c>
      <c r="AA269" s="147">
        <v>1</v>
      </c>
      <c r="AB269" s="203">
        <v>204310.8</v>
      </c>
      <c r="AC269" s="203">
        <v>0</v>
      </c>
      <c r="AD269" s="203"/>
      <c r="AE269" s="203">
        <v>0</v>
      </c>
      <c r="AF269" s="203">
        <v>0</v>
      </c>
      <c r="AG269" s="203">
        <v>0</v>
      </c>
      <c r="AH269" s="203">
        <v>32689.727999999999</v>
      </c>
      <c r="AI269" s="203">
        <v>0</v>
      </c>
      <c r="AJ269" s="203">
        <v>0</v>
      </c>
      <c r="AK269" s="204">
        <v>0</v>
      </c>
    </row>
    <row r="270" spans="2:41" ht="14.25" customHeight="1">
      <c r="B270" s="144" t="s">
        <v>4356</v>
      </c>
      <c r="C270" s="145" t="s">
        <v>5777</v>
      </c>
      <c r="D270" s="145" t="s">
        <v>2139</v>
      </c>
      <c r="E270" s="145" t="s">
        <v>4463</v>
      </c>
      <c r="F270" s="145" t="s">
        <v>6120</v>
      </c>
      <c r="G270" s="145" t="s">
        <v>5780</v>
      </c>
      <c r="H270" s="145" t="s">
        <v>5781</v>
      </c>
      <c r="I270" s="145" t="s">
        <v>5782</v>
      </c>
      <c r="J270" s="145" t="s">
        <v>4362</v>
      </c>
      <c r="K270" s="145" t="s">
        <v>4363</v>
      </c>
      <c r="L270" s="145" t="s">
        <v>3332</v>
      </c>
      <c r="M270" s="146">
        <v>2618.8200000000002</v>
      </c>
      <c r="N270" s="146">
        <v>0</v>
      </c>
      <c r="O270" s="146">
        <v>0</v>
      </c>
      <c r="P270" s="146">
        <v>2618.8200000000002</v>
      </c>
      <c r="Q270" s="146">
        <v>0</v>
      </c>
      <c r="R270" s="146">
        <v>0</v>
      </c>
      <c r="S270" s="146">
        <v>0</v>
      </c>
      <c r="T270" s="146">
        <v>0</v>
      </c>
      <c r="U270" s="146">
        <v>0</v>
      </c>
      <c r="V270" s="146">
        <v>0</v>
      </c>
      <c r="W270" s="146">
        <v>0</v>
      </c>
      <c r="X270" s="146">
        <v>0</v>
      </c>
      <c r="Y270" s="146">
        <v>2618.8200000000002</v>
      </c>
      <c r="Z270" s="146">
        <v>2618.8200000000002</v>
      </c>
      <c r="AA270" s="147">
        <v>1</v>
      </c>
      <c r="AB270" s="203">
        <v>0</v>
      </c>
      <c r="AC270" s="203">
        <v>0</v>
      </c>
      <c r="AD270" s="203">
        <v>2618.8200000000002</v>
      </c>
      <c r="AE270" s="203">
        <v>0</v>
      </c>
      <c r="AF270" s="203">
        <v>0</v>
      </c>
      <c r="AG270" s="203">
        <v>0</v>
      </c>
      <c r="AH270" s="203">
        <v>0</v>
      </c>
      <c r="AI270" s="203">
        <v>0</v>
      </c>
      <c r="AJ270" s="203">
        <v>0</v>
      </c>
      <c r="AK270" s="204">
        <v>0</v>
      </c>
    </row>
    <row r="271" spans="2:41" ht="14.25" customHeight="1">
      <c r="B271" s="144" t="s">
        <v>4356</v>
      </c>
      <c r="C271" s="145" t="s">
        <v>6121</v>
      </c>
      <c r="D271" s="145" t="s">
        <v>2139</v>
      </c>
      <c r="E271" s="145" t="s">
        <v>4575</v>
      </c>
      <c r="F271" s="145" t="s">
        <v>6122</v>
      </c>
      <c r="G271" s="145" t="s">
        <v>848</v>
      </c>
      <c r="H271" s="145" t="s">
        <v>6123</v>
      </c>
      <c r="I271" s="145" t="s">
        <v>4370</v>
      </c>
      <c r="J271" s="145" t="s">
        <v>4417</v>
      </c>
      <c r="K271" s="145" t="s">
        <v>4418</v>
      </c>
      <c r="L271" s="145" t="s">
        <v>3332</v>
      </c>
      <c r="M271" s="146">
        <v>9000</v>
      </c>
      <c r="N271" s="146">
        <v>9000</v>
      </c>
      <c r="O271" s="146">
        <v>0</v>
      </c>
      <c r="P271" s="146"/>
      <c r="Q271" s="146">
        <v>0</v>
      </c>
      <c r="R271" s="146">
        <v>0</v>
      </c>
      <c r="S271" s="146">
        <v>0</v>
      </c>
      <c r="T271" s="146">
        <v>1440</v>
      </c>
      <c r="U271" s="146">
        <v>0</v>
      </c>
      <c r="V271" s="146">
        <v>959.4</v>
      </c>
      <c r="W271" s="146">
        <v>0</v>
      </c>
      <c r="X271" s="146">
        <v>0</v>
      </c>
      <c r="Y271" s="146">
        <v>9480.6</v>
      </c>
      <c r="Z271" s="146">
        <v>9480.6</v>
      </c>
      <c r="AA271" s="147">
        <v>1</v>
      </c>
      <c r="AB271" s="203">
        <v>9000</v>
      </c>
      <c r="AC271" s="203">
        <v>0</v>
      </c>
      <c r="AD271" s="203"/>
      <c r="AE271" s="203">
        <v>0</v>
      </c>
      <c r="AF271" s="203">
        <v>0</v>
      </c>
      <c r="AG271" s="203">
        <v>0</v>
      </c>
      <c r="AH271" s="203">
        <v>1440</v>
      </c>
      <c r="AI271" s="203">
        <v>0</v>
      </c>
      <c r="AJ271" s="203">
        <v>959.4</v>
      </c>
      <c r="AK271" s="204">
        <v>0</v>
      </c>
      <c r="AL271" s="208">
        <f>AH271*($AN$2)</f>
        <v>960</v>
      </c>
      <c r="AM271" s="201">
        <f>AJ271-AL271</f>
        <v>-0.60000000000002274</v>
      </c>
      <c r="AN271" s="201" t="s">
        <v>6124</v>
      </c>
      <c r="AO271" s="201"/>
    </row>
    <row r="272" spans="2:41" ht="14.25" customHeight="1">
      <c r="B272" s="144" t="s">
        <v>4356</v>
      </c>
      <c r="C272" s="145" t="s">
        <v>5774</v>
      </c>
      <c r="D272" s="145" t="s">
        <v>2139</v>
      </c>
      <c r="E272" s="145" t="s">
        <v>6125</v>
      </c>
      <c r="F272" s="145" t="s">
        <v>6126</v>
      </c>
      <c r="G272" s="145" t="s">
        <v>1060</v>
      </c>
      <c r="H272" s="145" t="s">
        <v>5939</v>
      </c>
      <c r="I272" s="145" t="s">
        <v>3330</v>
      </c>
      <c r="J272" s="145" t="s">
        <v>4362</v>
      </c>
      <c r="K272" s="145" t="s">
        <v>4363</v>
      </c>
      <c r="L272" s="145" t="s">
        <v>3332</v>
      </c>
      <c r="M272" s="146">
        <v>14000</v>
      </c>
      <c r="N272" s="146">
        <v>14000</v>
      </c>
      <c r="O272" s="146">
        <v>0</v>
      </c>
      <c r="P272" s="146"/>
      <c r="Q272" s="146">
        <v>0</v>
      </c>
      <c r="R272" s="146">
        <v>0</v>
      </c>
      <c r="S272" s="146">
        <v>0</v>
      </c>
      <c r="T272" s="146">
        <v>2240</v>
      </c>
      <c r="U272" s="146">
        <v>0</v>
      </c>
      <c r="V272" s="146">
        <v>560</v>
      </c>
      <c r="W272" s="146">
        <v>0</v>
      </c>
      <c r="X272" s="146">
        <v>0</v>
      </c>
      <c r="Y272" s="146">
        <v>15680</v>
      </c>
      <c r="Z272" s="146">
        <v>15680</v>
      </c>
      <c r="AA272" s="147">
        <v>1</v>
      </c>
      <c r="AB272" s="203">
        <v>14000</v>
      </c>
      <c r="AC272" s="203">
        <v>0</v>
      </c>
      <c r="AD272" s="203"/>
      <c r="AE272" s="203">
        <v>0</v>
      </c>
      <c r="AF272" s="203">
        <v>0</v>
      </c>
      <c r="AG272" s="203">
        <v>0</v>
      </c>
      <c r="AH272" s="203">
        <v>2240</v>
      </c>
      <c r="AI272" s="203">
        <v>0</v>
      </c>
      <c r="AJ272" s="203">
        <v>560</v>
      </c>
      <c r="AK272" s="204">
        <v>0</v>
      </c>
      <c r="AL272" s="208">
        <f>AB272*4%</f>
        <v>560</v>
      </c>
      <c r="AM272" s="201">
        <f>AJ272-AL272</f>
        <v>0</v>
      </c>
      <c r="AN272" s="143" t="s">
        <v>5776</v>
      </c>
    </row>
    <row r="273" spans="2:40" ht="14.25" customHeight="1">
      <c r="B273" s="144" t="s">
        <v>4356</v>
      </c>
      <c r="C273" s="145" t="s">
        <v>6116</v>
      </c>
      <c r="D273" s="145" t="s">
        <v>2139</v>
      </c>
      <c r="E273" s="145" t="s">
        <v>1944</v>
      </c>
      <c r="F273" s="145" t="s">
        <v>6127</v>
      </c>
      <c r="G273" s="145" t="s">
        <v>794</v>
      </c>
      <c r="H273" s="145" t="s">
        <v>6104</v>
      </c>
      <c r="I273" s="145" t="s">
        <v>3330</v>
      </c>
      <c r="J273" s="145" t="s">
        <v>4362</v>
      </c>
      <c r="K273" s="145" t="s">
        <v>4363</v>
      </c>
      <c r="L273" s="145" t="s">
        <v>3332</v>
      </c>
      <c r="M273" s="146">
        <v>3522.15</v>
      </c>
      <c r="N273" s="146">
        <v>3522.15</v>
      </c>
      <c r="O273" s="146">
        <v>0</v>
      </c>
      <c r="P273" s="146"/>
      <c r="Q273" s="146">
        <v>0</v>
      </c>
      <c r="R273" s="146">
        <v>0</v>
      </c>
      <c r="S273" s="146">
        <v>0</v>
      </c>
      <c r="T273" s="146">
        <v>563.54399999999998</v>
      </c>
      <c r="U273" s="146">
        <v>0</v>
      </c>
      <c r="V273" s="146">
        <v>0</v>
      </c>
      <c r="W273" s="146">
        <v>0</v>
      </c>
      <c r="X273" s="146">
        <v>0</v>
      </c>
      <c r="Y273" s="146">
        <v>4085.694</v>
      </c>
      <c r="Z273" s="146">
        <v>4085.69</v>
      </c>
      <c r="AA273" s="147">
        <v>1</v>
      </c>
      <c r="AB273" s="203">
        <v>3522.15</v>
      </c>
      <c r="AC273" s="203">
        <v>0</v>
      </c>
      <c r="AD273" s="203"/>
      <c r="AE273" s="203">
        <v>0</v>
      </c>
      <c r="AF273" s="203">
        <v>0</v>
      </c>
      <c r="AG273" s="203">
        <v>0</v>
      </c>
      <c r="AH273" s="203">
        <v>563.54399999999998</v>
      </c>
      <c r="AI273" s="203">
        <v>0</v>
      </c>
      <c r="AJ273" s="203">
        <v>0</v>
      </c>
      <c r="AK273" s="204">
        <v>0</v>
      </c>
    </row>
    <row r="274" spans="2:40" ht="14.25" customHeight="1">
      <c r="B274" s="144" t="s">
        <v>4356</v>
      </c>
      <c r="C274" s="145" t="s">
        <v>5987</v>
      </c>
      <c r="D274" s="145" t="s">
        <v>2139</v>
      </c>
      <c r="E274" s="145" t="s">
        <v>4453</v>
      </c>
      <c r="F274" s="145" t="s">
        <v>5369</v>
      </c>
      <c r="G274" s="145" t="s">
        <v>1272</v>
      </c>
      <c r="H274" s="145" t="s">
        <v>5988</v>
      </c>
      <c r="I274" s="145" t="s">
        <v>4370</v>
      </c>
      <c r="J274" s="145" t="s">
        <v>4362</v>
      </c>
      <c r="K274" s="145" t="s">
        <v>4418</v>
      </c>
      <c r="L274" s="145" t="s">
        <v>3332</v>
      </c>
      <c r="M274" s="146">
        <v>6939.74</v>
      </c>
      <c r="N274" s="146">
        <v>6939.74</v>
      </c>
      <c r="O274" s="146">
        <v>0</v>
      </c>
      <c r="P274" s="146"/>
      <c r="Q274" s="146">
        <v>0</v>
      </c>
      <c r="R274" s="146">
        <v>0</v>
      </c>
      <c r="S274" s="146">
        <v>0</v>
      </c>
      <c r="T274" s="146">
        <v>1110.3599999999999</v>
      </c>
      <c r="U274" s="146">
        <v>0</v>
      </c>
      <c r="V274" s="146">
        <v>0</v>
      </c>
      <c r="W274" s="146">
        <v>0</v>
      </c>
      <c r="X274" s="146">
        <v>0</v>
      </c>
      <c r="Y274" s="146">
        <v>8050.1</v>
      </c>
      <c r="Z274" s="146">
        <v>8050.1</v>
      </c>
      <c r="AA274" s="147">
        <v>1</v>
      </c>
      <c r="AB274" s="203">
        <v>6939.74</v>
      </c>
      <c r="AC274" s="203">
        <v>0</v>
      </c>
      <c r="AD274" s="203"/>
      <c r="AE274" s="203">
        <v>0</v>
      </c>
      <c r="AF274" s="203">
        <v>0</v>
      </c>
      <c r="AG274" s="203">
        <v>0</v>
      </c>
      <c r="AH274" s="203">
        <v>1110.3599999999999</v>
      </c>
      <c r="AI274" s="203">
        <v>0</v>
      </c>
      <c r="AJ274" s="203">
        <v>0</v>
      </c>
      <c r="AK274" s="204">
        <v>0</v>
      </c>
    </row>
    <row r="275" spans="2:40" ht="14.25" customHeight="1">
      <c r="B275" s="144" t="s">
        <v>4356</v>
      </c>
      <c r="C275" s="145" t="s">
        <v>5774</v>
      </c>
      <c r="D275" s="145" t="s">
        <v>2139</v>
      </c>
      <c r="E275" s="145" t="s">
        <v>4429</v>
      </c>
      <c r="F275" s="145" t="s">
        <v>6128</v>
      </c>
      <c r="G275" s="145" t="s">
        <v>720</v>
      </c>
      <c r="H275" s="145" t="s">
        <v>5832</v>
      </c>
      <c r="I275" s="145" t="s">
        <v>3330</v>
      </c>
      <c r="J275" s="145" t="s">
        <v>4362</v>
      </c>
      <c r="K275" s="145" t="s">
        <v>4363</v>
      </c>
      <c r="L275" s="145" t="s">
        <v>3332</v>
      </c>
      <c r="M275" s="146">
        <v>11064.539715999999</v>
      </c>
      <c r="N275" s="146">
        <v>11064.539715999999</v>
      </c>
      <c r="O275" s="146">
        <v>0</v>
      </c>
      <c r="P275" s="146"/>
      <c r="Q275" s="146">
        <v>0</v>
      </c>
      <c r="R275" s="146">
        <v>0</v>
      </c>
      <c r="S275" s="146">
        <v>0</v>
      </c>
      <c r="T275" s="146">
        <v>1770.350821</v>
      </c>
      <c r="U275" s="146">
        <v>0</v>
      </c>
      <c r="V275" s="146">
        <v>0</v>
      </c>
      <c r="W275" s="146">
        <v>0</v>
      </c>
      <c r="X275" s="146">
        <v>0</v>
      </c>
      <c r="Y275" s="146">
        <v>12834.890536999999</v>
      </c>
      <c r="Z275" s="146">
        <v>12897.086125</v>
      </c>
      <c r="AA275" s="147">
        <v>1</v>
      </c>
      <c r="AB275" s="203">
        <v>11118.156499999999</v>
      </c>
      <c r="AC275" s="203">
        <v>0</v>
      </c>
      <c r="AD275" s="203"/>
      <c r="AE275" s="203">
        <v>0</v>
      </c>
      <c r="AF275" s="203">
        <v>0</v>
      </c>
      <c r="AG275" s="203">
        <v>0</v>
      </c>
      <c r="AH275" s="203">
        <v>1778.929625</v>
      </c>
      <c r="AI275" s="203">
        <v>0</v>
      </c>
      <c r="AJ275" s="203">
        <v>0</v>
      </c>
      <c r="AK275" s="204">
        <v>0</v>
      </c>
    </row>
    <row r="276" spans="2:40" ht="14.25" customHeight="1">
      <c r="B276" s="144" t="s">
        <v>4356</v>
      </c>
      <c r="C276" s="145" t="s">
        <v>5774</v>
      </c>
      <c r="D276" s="145" t="s">
        <v>2139</v>
      </c>
      <c r="E276" s="145" t="s">
        <v>4463</v>
      </c>
      <c r="F276" s="145" t="s">
        <v>6129</v>
      </c>
      <c r="G276" s="145" t="s">
        <v>1155</v>
      </c>
      <c r="H276" s="145" t="s">
        <v>5805</v>
      </c>
      <c r="I276" s="145" t="s">
        <v>5782</v>
      </c>
      <c r="J276" s="145" t="s">
        <v>4362</v>
      </c>
      <c r="K276" s="145" t="s">
        <v>4363</v>
      </c>
      <c r="L276" s="145" t="s">
        <v>3332</v>
      </c>
      <c r="M276" s="146">
        <v>32227.200000000001</v>
      </c>
      <c r="N276" s="146">
        <v>32227.200000000001</v>
      </c>
      <c r="O276" s="146">
        <v>0</v>
      </c>
      <c r="P276" s="146"/>
      <c r="Q276" s="146">
        <v>0</v>
      </c>
      <c r="R276" s="146">
        <v>0</v>
      </c>
      <c r="S276" s="146">
        <v>0</v>
      </c>
      <c r="T276" s="146">
        <v>5156.3519999999999</v>
      </c>
      <c r="U276" s="146">
        <v>0</v>
      </c>
      <c r="V276" s="146">
        <v>1289.088</v>
      </c>
      <c r="W276" s="146">
        <v>0</v>
      </c>
      <c r="X276" s="146">
        <v>0</v>
      </c>
      <c r="Y276" s="146">
        <v>36094.464</v>
      </c>
      <c r="Z276" s="146">
        <v>36713.599999999999</v>
      </c>
      <c r="AA276" s="147">
        <v>1</v>
      </c>
      <c r="AB276" s="203">
        <v>32780</v>
      </c>
      <c r="AC276" s="203">
        <v>0</v>
      </c>
      <c r="AD276" s="203"/>
      <c r="AE276" s="203">
        <v>0</v>
      </c>
      <c r="AF276" s="203">
        <v>0</v>
      </c>
      <c r="AG276" s="203">
        <v>0</v>
      </c>
      <c r="AH276" s="203">
        <v>5244.8</v>
      </c>
      <c r="AI276" s="203">
        <v>0</v>
      </c>
      <c r="AJ276" s="203">
        <v>1289.088</v>
      </c>
      <c r="AK276" s="204">
        <v>0</v>
      </c>
      <c r="AL276" s="208">
        <f>N276*4%</f>
        <v>1289.088</v>
      </c>
      <c r="AM276" s="201">
        <f>AJ276-AL276</f>
        <v>0</v>
      </c>
      <c r="AN276" s="143" t="s">
        <v>5776</v>
      </c>
    </row>
    <row r="277" spans="2:40" ht="14.25" customHeight="1">
      <c r="B277" s="144" t="s">
        <v>4356</v>
      </c>
      <c r="C277" s="145" t="s">
        <v>5774</v>
      </c>
      <c r="D277" s="145" t="s">
        <v>2139</v>
      </c>
      <c r="E277" s="145" t="s">
        <v>4463</v>
      </c>
      <c r="F277" s="145" t="s">
        <v>6130</v>
      </c>
      <c r="G277" s="145" t="s">
        <v>720</v>
      </c>
      <c r="H277" s="145" t="s">
        <v>5832</v>
      </c>
      <c r="I277" s="145" t="s">
        <v>3330</v>
      </c>
      <c r="J277" s="145" t="s">
        <v>4362</v>
      </c>
      <c r="K277" s="145" t="s">
        <v>4363</v>
      </c>
      <c r="L277" s="145" t="s">
        <v>3332</v>
      </c>
      <c r="M277" s="146">
        <v>7210.8360000000002</v>
      </c>
      <c r="N277" s="146">
        <v>1571.076</v>
      </c>
      <c r="O277" s="146">
        <v>0</v>
      </c>
      <c r="P277" s="146"/>
      <c r="Q277" s="146">
        <v>0</v>
      </c>
      <c r="R277" s="146">
        <v>5639.76</v>
      </c>
      <c r="S277" s="146">
        <v>0</v>
      </c>
      <c r="T277" s="146">
        <v>251.37216000000001</v>
      </c>
      <c r="U277" s="146">
        <v>0</v>
      </c>
      <c r="V277" s="146">
        <v>0</v>
      </c>
      <c r="W277" s="146">
        <v>0</v>
      </c>
      <c r="X277" s="146">
        <v>0</v>
      </c>
      <c r="Y277" s="146">
        <v>7462.2081600000001</v>
      </c>
      <c r="Z277" s="146">
        <v>7590.2089999999998</v>
      </c>
      <c r="AA277" s="147">
        <v>1</v>
      </c>
      <c r="AB277" s="203">
        <v>1598.0250000000001</v>
      </c>
      <c r="AC277" s="203">
        <v>0</v>
      </c>
      <c r="AD277" s="203"/>
      <c r="AE277" s="203">
        <v>0</v>
      </c>
      <c r="AF277" s="203">
        <v>5736.5</v>
      </c>
      <c r="AG277" s="203">
        <v>0</v>
      </c>
      <c r="AH277" s="203">
        <v>255.684</v>
      </c>
      <c r="AI277" s="203">
        <v>0</v>
      </c>
      <c r="AJ277" s="203">
        <v>0</v>
      </c>
      <c r="AK277" s="204">
        <v>0</v>
      </c>
    </row>
    <row r="278" spans="2:40" ht="14.25" customHeight="1">
      <c r="B278" s="144" t="s">
        <v>4356</v>
      </c>
      <c r="C278" s="145" t="s">
        <v>5774</v>
      </c>
      <c r="D278" s="145" t="s">
        <v>2139</v>
      </c>
      <c r="E278" s="145" t="s">
        <v>5784</v>
      </c>
      <c r="F278" s="145" t="s">
        <v>6131</v>
      </c>
      <c r="G278" s="145" t="s">
        <v>720</v>
      </c>
      <c r="H278" s="145" t="s">
        <v>5832</v>
      </c>
      <c r="I278" s="145" t="s">
        <v>3330</v>
      </c>
      <c r="J278" s="145" t="s">
        <v>4362</v>
      </c>
      <c r="K278" s="145" t="s">
        <v>4363</v>
      </c>
      <c r="L278" s="145" t="s">
        <v>3332</v>
      </c>
      <c r="M278" s="146">
        <v>8291.0496000000003</v>
      </c>
      <c r="N278" s="146">
        <v>1585.0536</v>
      </c>
      <c r="O278" s="146">
        <v>0</v>
      </c>
      <c r="P278" s="146"/>
      <c r="Q278" s="146">
        <v>0</v>
      </c>
      <c r="R278" s="146">
        <v>6705.9960000000001</v>
      </c>
      <c r="S278" s="146">
        <v>0</v>
      </c>
      <c r="T278" s="146">
        <v>253.608576</v>
      </c>
      <c r="U278" s="146">
        <v>0</v>
      </c>
      <c r="V278" s="146">
        <v>0</v>
      </c>
      <c r="W278" s="146">
        <v>0</v>
      </c>
      <c r="X278" s="146">
        <v>0</v>
      </c>
      <c r="Y278" s="146">
        <v>8544.6581760000008</v>
      </c>
      <c r="Z278" s="146">
        <v>8614.5840000000007</v>
      </c>
      <c r="AA278" s="147">
        <v>1</v>
      </c>
      <c r="AB278" s="203">
        <v>1598.0250000000001</v>
      </c>
      <c r="AC278" s="203">
        <v>0</v>
      </c>
      <c r="AD278" s="203"/>
      <c r="AE278" s="203">
        <v>0</v>
      </c>
      <c r="AF278" s="203">
        <v>6760.875</v>
      </c>
      <c r="AG278" s="203">
        <v>0</v>
      </c>
      <c r="AH278" s="203">
        <v>255.684</v>
      </c>
      <c r="AI278" s="203">
        <v>0</v>
      </c>
      <c r="AJ278" s="203">
        <v>0</v>
      </c>
      <c r="AK278" s="204">
        <v>0</v>
      </c>
    </row>
    <row r="279" spans="2:40" ht="14.25" customHeight="1">
      <c r="B279" s="144" t="s">
        <v>4356</v>
      </c>
      <c r="C279" s="145" t="s">
        <v>5774</v>
      </c>
      <c r="D279" s="145" t="s">
        <v>2139</v>
      </c>
      <c r="E279" s="145" t="s">
        <v>4427</v>
      </c>
      <c r="F279" s="145" t="s">
        <v>6132</v>
      </c>
      <c r="G279" s="145" t="s">
        <v>720</v>
      </c>
      <c r="H279" s="145" t="s">
        <v>5832</v>
      </c>
      <c r="I279" s="145" t="s">
        <v>3330</v>
      </c>
      <c r="J279" s="145" t="s">
        <v>4362</v>
      </c>
      <c r="K279" s="145" t="s">
        <v>4363</v>
      </c>
      <c r="L279" s="145" t="s">
        <v>3332</v>
      </c>
      <c r="M279" s="146">
        <v>10422.207</v>
      </c>
      <c r="N279" s="146">
        <v>10422.207</v>
      </c>
      <c r="O279" s="146">
        <v>0</v>
      </c>
      <c r="P279" s="146"/>
      <c r="Q279" s="146">
        <v>0</v>
      </c>
      <c r="R279" s="146">
        <v>0</v>
      </c>
      <c r="S279" s="146">
        <v>0</v>
      </c>
      <c r="T279" s="146">
        <v>1667.55312</v>
      </c>
      <c r="U279" s="146">
        <v>0</v>
      </c>
      <c r="V279" s="146">
        <v>0</v>
      </c>
      <c r="W279" s="146">
        <v>0</v>
      </c>
      <c r="X279" s="146">
        <v>0</v>
      </c>
      <c r="Y279" s="146">
        <v>12089.760120000001</v>
      </c>
      <c r="Z279" s="146">
        <v>12120.405000000001</v>
      </c>
      <c r="AA279" s="147">
        <v>1</v>
      </c>
      <c r="AB279" s="203">
        <v>10448.625</v>
      </c>
      <c r="AC279" s="203">
        <v>0</v>
      </c>
      <c r="AD279" s="203"/>
      <c r="AE279" s="203">
        <v>0</v>
      </c>
      <c r="AF279" s="203">
        <v>0</v>
      </c>
      <c r="AG279" s="203">
        <v>0</v>
      </c>
      <c r="AH279" s="203">
        <v>1671.78</v>
      </c>
      <c r="AI279" s="203">
        <v>0</v>
      </c>
      <c r="AJ279" s="203">
        <v>0</v>
      </c>
      <c r="AK279" s="204">
        <v>0</v>
      </c>
    </row>
    <row r="280" spans="2:40" ht="14.25" customHeight="1">
      <c r="B280" s="144" t="s">
        <v>4356</v>
      </c>
      <c r="C280" s="145" t="s">
        <v>5774</v>
      </c>
      <c r="D280" s="145" t="s">
        <v>2139</v>
      </c>
      <c r="E280" s="145" t="s">
        <v>4429</v>
      </c>
      <c r="F280" s="145" t="s">
        <v>6133</v>
      </c>
      <c r="G280" s="145" t="s">
        <v>431</v>
      </c>
      <c r="H280" s="145" t="s">
        <v>6008</v>
      </c>
      <c r="I280" s="145" t="s">
        <v>3330</v>
      </c>
      <c r="J280" s="145" t="s">
        <v>4362</v>
      </c>
      <c r="K280" s="145" t="s">
        <v>4363</v>
      </c>
      <c r="L280" s="145" t="s">
        <v>3332</v>
      </c>
      <c r="M280" s="146">
        <v>3262.192</v>
      </c>
      <c r="N280" s="146">
        <v>3262.192</v>
      </c>
      <c r="O280" s="146">
        <v>0</v>
      </c>
      <c r="P280" s="146"/>
      <c r="Q280" s="146">
        <v>0</v>
      </c>
      <c r="R280" s="146">
        <v>0</v>
      </c>
      <c r="S280" s="146">
        <v>0</v>
      </c>
      <c r="T280" s="146">
        <v>521.95072000000005</v>
      </c>
      <c r="U280" s="146">
        <v>0</v>
      </c>
      <c r="V280" s="146">
        <v>0</v>
      </c>
      <c r="W280" s="146">
        <v>0</v>
      </c>
      <c r="X280" s="146">
        <v>0</v>
      </c>
      <c r="Y280" s="146">
        <v>3784.1427199999998</v>
      </c>
      <c r="Z280" s="146">
        <v>3802.48</v>
      </c>
      <c r="AA280" s="147">
        <v>1</v>
      </c>
      <c r="AB280" s="203">
        <v>3278</v>
      </c>
      <c r="AC280" s="203">
        <v>0</v>
      </c>
      <c r="AD280" s="203"/>
      <c r="AE280" s="203">
        <v>0</v>
      </c>
      <c r="AF280" s="203">
        <v>0</v>
      </c>
      <c r="AG280" s="203">
        <v>0</v>
      </c>
      <c r="AH280" s="203">
        <v>524.48</v>
      </c>
      <c r="AI280" s="203">
        <v>0</v>
      </c>
      <c r="AJ280" s="203">
        <v>0</v>
      </c>
      <c r="AK280" s="204">
        <v>0</v>
      </c>
    </row>
    <row r="281" spans="2:40" ht="14.25" customHeight="1">
      <c r="B281" s="144" t="s">
        <v>4356</v>
      </c>
      <c r="C281" s="145" t="s">
        <v>5774</v>
      </c>
      <c r="D281" s="145" t="s">
        <v>2139</v>
      </c>
      <c r="E281" s="145" t="s">
        <v>4463</v>
      </c>
      <c r="F281" s="145" t="s">
        <v>6134</v>
      </c>
      <c r="G281" s="145" t="s">
        <v>1155</v>
      </c>
      <c r="H281" s="145" t="s">
        <v>5805</v>
      </c>
      <c r="I281" s="145" t="s">
        <v>5782</v>
      </c>
      <c r="J281" s="145" t="s">
        <v>4362</v>
      </c>
      <c r="K281" s="145" t="s">
        <v>4363</v>
      </c>
      <c r="L281" s="145" t="s">
        <v>3332</v>
      </c>
      <c r="M281" s="146">
        <v>38269.800000000003</v>
      </c>
      <c r="N281" s="146">
        <v>38269.800000000003</v>
      </c>
      <c r="O281" s="146">
        <v>0</v>
      </c>
      <c r="P281" s="146"/>
      <c r="Q281" s="146">
        <v>0</v>
      </c>
      <c r="R281" s="146">
        <v>0</v>
      </c>
      <c r="S281" s="146">
        <v>0</v>
      </c>
      <c r="T281" s="146">
        <v>6123.1679999999997</v>
      </c>
      <c r="U281" s="146">
        <v>0</v>
      </c>
      <c r="V281" s="146">
        <v>1530.7919999999999</v>
      </c>
      <c r="W281" s="146">
        <v>0</v>
      </c>
      <c r="X281" s="146">
        <v>0</v>
      </c>
      <c r="Y281" s="146">
        <v>42862.175999999999</v>
      </c>
      <c r="Z281" s="146">
        <v>43597.4</v>
      </c>
      <c r="AA281" s="147">
        <v>1</v>
      </c>
      <c r="AB281" s="203">
        <v>38926.25</v>
      </c>
      <c r="AC281" s="203">
        <v>0</v>
      </c>
      <c r="AD281" s="203"/>
      <c r="AE281" s="203">
        <v>0</v>
      </c>
      <c r="AF281" s="203">
        <v>0</v>
      </c>
      <c r="AG281" s="203">
        <v>0</v>
      </c>
      <c r="AH281" s="203">
        <v>6228.2</v>
      </c>
      <c r="AI281" s="203">
        <v>0</v>
      </c>
      <c r="AJ281" s="203">
        <v>1530.7919999999999</v>
      </c>
      <c r="AK281" s="204">
        <v>0</v>
      </c>
      <c r="AL281" s="208">
        <f>N281*4%</f>
        <v>1530.7920000000001</v>
      </c>
      <c r="AM281" s="201">
        <f>AJ281-AL281</f>
        <v>0</v>
      </c>
      <c r="AN281" s="143" t="s">
        <v>5776</v>
      </c>
    </row>
    <row r="282" spans="2:40" ht="14.25" customHeight="1">
      <c r="B282" s="144" t="s">
        <v>4356</v>
      </c>
      <c r="C282" s="145" t="s">
        <v>5774</v>
      </c>
      <c r="D282" s="145" t="s">
        <v>2139</v>
      </c>
      <c r="E282" s="145" t="s">
        <v>4463</v>
      </c>
      <c r="F282" s="145" t="s">
        <v>6135</v>
      </c>
      <c r="G282" s="145" t="s">
        <v>686</v>
      </c>
      <c r="H282" s="145" t="s">
        <v>5867</v>
      </c>
      <c r="I282" s="145" t="s">
        <v>4370</v>
      </c>
      <c r="J282" s="145" t="s">
        <v>4362</v>
      </c>
      <c r="K282" s="145" t="s">
        <v>4363</v>
      </c>
      <c r="L282" s="145" t="s">
        <v>3332</v>
      </c>
      <c r="M282" s="146">
        <v>50000</v>
      </c>
      <c r="N282" s="146">
        <v>50000</v>
      </c>
      <c r="O282" s="146">
        <v>0</v>
      </c>
      <c r="P282" s="146"/>
      <c r="Q282" s="146">
        <v>0</v>
      </c>
      <c r="R282" s="146">
        <v>0</v>
      </c>
      <c r="S282" s="146">
        <v>0</v>
      </c>
      <c r="T282" s="146">
        <v>8000</v>
      </c>
      <c r="U282" s="146">
        <v>0</v>
      </c>
      <c r="V282" s="146">
        <v>2000</v>
      </c>
      <c r="W282" s="146">
        <v>0</v>
      </c>
      <c r="X282" s="146">
        <v>0</v>
      </c>
      <c r="Y282" s="146">
        <v>56000</v>
      </c>
      <c r="Z282" s="146">
        <v>56000</v>
      </c>
      <c r="AA282" s="147">
        <v>1</v>
      </c>
      <c r="AB282" s="203">
        <v>50000</v>
      </c>
      <c r="AC282" s="203">
        <v>0</v>
      </c>
      <c r="AD282" s="203"/>
      <c r="AE282" s="203">
        <v>0</v>
      </c>
      <c r="AF282" s="203">
        <v>0</v>
      </c>
      <c r="AG282" s="203">
        <v>0</v>
      </c>
      <c r="AH282" s="203">
        <v>8000</v>
      </c>
      <c r="AI282" s="203">
        <v>0</v>
      </c>
      <c r="AJ282" s="203">
        <v>2000</v>
      </c>
      <c r="AK282" s="204">
        <v>0</v>
      </c>
      <c r="AL282" s="208">
        <f>AB282*4%</f>
        <v>2000</v>
      </c>
      <c r="AM282" s="201">
        <f>AJ282-AL282</f>
        <v>0</v>
      </c>
      <c r="AN282" s="143" t="s">
        <v>5776</v>
      </c>
    </row>
    <row r="283" spans="2:40" ht="14.25" customHeight="1">
      <c r="B283" s="144" t="s">
        <v>4356</v>
      </c>
      <c r="C283" s="145" t="s">
        <v>5774</v>
      </c>
      <c r="D283" s="145" t="s">
        <v>2139</v>
      </c>
      <c r="E283" s="145" t="s">
        <v>5806</v>
      </c>
      <c r="F283" s="145" t="s">
        <v>6136</v>
      </c>
      <c r="G283" s="145" t="s">
        <v>720</v>
      </c>
      <c r="H283" s="145" t="s">
        <v>5832</v>
      </c>
      <c r="I283" s="145" t="s">
        <v>3330</v>
      </c>
      <c r="J283" s="145" t="s">
        <v>4362</v>
      </c>
      <c r="K283" s="145" t="s">
        <v>4363</v>
      </c>
      <c r="L283" s="145" t="s">
        <v>3332</v>
      </c>
      <c r="M283" s="146">
        <v>7207.3068999999996</v>
      </c>
      <c r="N283" s="146">
        <v>1592.5494000000001</v>
      </c>
      <c r="O283" s="146">
        <v>0</v>
      </c>
      <c r="P283" s="146"/>
      <c r="Q283" s="146">
        <v>0</v>
      </c>
      <c r="R283" s="146">
        <v>5614.7574999999997</v>
      </c>
      <c r="S283" s="146">
        <v>0</v>
      </c>
      <c r="T283" s="146">
        <v>254.80790400000001</v>
      </c>
      <c r="U283" s="146">
        <v>0</v>
      </c>
      <c r="V283" s="146">
        <v>0</v>
      </c>
      <c r="W283" s="146">
        <v>0</v>
      </c>
      <c r="X283" s="146">
        <v>0</v>
      </c>
      <c r="Y283" s="146">
        <v>7462.1148039999998</v>
      </c>
      <c r="Z283" s="146">
        <v>7487.7714999999998</v>
      </c>
      <c r="AA283" s="147">
        <v>1</v>
      </c>
      <c r="AB283" s="203">
        <v>1598.0250000000001</v>
      </c>
      <c r="AC283" s="203">
        <v>0</v>
      </c>
      <c r="AD283" s="203"/>
      <c r="AE283" s="203">
        <v>0</v>
      </c>
      <c r="AF283" s="203">
        <v>5634.0625</v>
      </c>
      <c r="AG283" s="203">
        <v>0</v>
      </c>
      <c r="AH283" s="203">
        <v>255.684</v>
      </c>
      <c r="AI283" s="203">
        <v>0</v>
      </c>
      <c r="AJ283" s="203">
        <v>0</v>
      </c>
      <c r="AK283" s="204">
        <v>0</v>
      </c>
    </row>
    <row r="284" spans="2:40" ht="14.25" customHeight="1">
      <c r="B284" s="144" t="s">
        <v>4356</v>
      </c>
      <c r="C284" s="145" t="s">
        <v>5774</v>
      </c>
      <c r="D284" s="145" t="s">
        <v>2139</v>
      </c>
      <c r="E284" s="145" t="s">
        <v>5806</v>
      </c>
      <c r="F284" s="145" t="s">
        <v>6137</v>
      </c>
      <c r="G284" s="145" t="s">
        <v>720</v>
      </c>
      <c r="H284" s="145" t="s">
        <v>5832</v>
      </c>
      <c r="I284" s="145" t="s">
        <v>3330</v>
      </c>
      <c r="J284" s="145" t="s">
        <v>4362</v>
      </c>
      <c r="K284" s="145" t="s">
        <v>4363</v>
      </c>
      <c r="L284" s="145" t="s">
        <v>3332</v>
      </c>
      <c r="M284" s="146">
        <v>7516.2206489999999</v>
      </c>
      <c r="N284" s="146">
        <v>1703.4153389999999</v>
      </c>
      <c r="O284" s="146">
        <v>0</v>
      </c>
      <c r="P284" s="146"/>
      <c r="Q284" s="146">
        <v>0</v>
      </c>
      <c r="R284" s="146">
        <v>5812.8053099999997</v>
      </c>
      <c r="S284" s="146">
        <v>0</v>
      </c>
      <c r="T284" s="146">
        <v>272.57095500000003</v>
      </c>
      <c r="U284" s="146">
        <v>0</v>
      </c>
      <c r="V284" s="146">
        <v>0</v>
      </c>
      <c r="W284" s="146">
        <v>0</v>
      </c>
      <c r="X284" s="146">
        <v>0</v>
      </c>
      <c r="Y284" s="146">
        <v>7788.791604</v>
      </c>
      <c r="Z284" s="146">
        <v>7815.5715</v>
      </c>
      <c r="AA284" s="147">
        <v>1</v>
      </c>
      <c r="AB284" s="203">
        <v>1709.272125</v>
      </c>
      <c r="AC284" s="203">
        <v>0</v>
      </c>
      <c r="AD284" s="203"/>
      <c r="AE284" s="203">
        <v>0</v>
      </c>
      <c r="AF284" s="203">
        <v>5832.7912500000002</v>
      </c>
      <c r="AG284" s="203">
        <v>0</v>
      </c>
      <c r="AH284" s="203">
        <v>273.50812500000001</v>
      </c>
      <c r="AI284" s="203">
        <v>0</v>
      </c>
      <c r="AJ284" s="203">
        <v>0</v>
      </c>
      <c r="AK284" s="204">
        <v>0</v>
      </c>
    </row>
    <row r="285" spans="2:40" ht="14.25" customHeight="1">
      <c r="B285" s="144" t="s">
        <v>4356</v>
      </c>
      <c r="C285" s="145" t="s">
        <v>5774</v>
      </c>
      <c r="D285" s="145" t="s">
        <v>2139</v>
      </c>
      <c r="E285" s="145" t="s">
        <v>4463</v>
      </c>
      <c r="F285" s="145" t="s">
        <v>6138</v>
      </c>
      <c r="G285" s="145" t="s">
        <v>1155</v>
      </c>
      <c r="H285" s="145" t="s">
        <v>5805</v>
      </c>
      <c r="I285" s="145" t="s">
        <v>5782</v>
      </c>
      <c r="J285" s="145" t="s">
        <v>4362</v>
      </c>
      <c r="K285" s="145" t="s">
        <v>4363</v>
      </c>
      <c r="L285" s="145" t="s">
        <v>3332</v>
      </c>
      <c r="M285" s="146">
        <v>32227.200000000001</v>
      </c>
      <c r="N285" s="146">
        <v>32227.200000000001</v>
      </c>
      <c r="O285" s="146">
        <v>0</v>
      </c>
      <c r="P285" s="146"/>
      <c r="Q285" s="146">
        <v>0</v>
      </c>
      <c r="R285" s="146">
        <v>0</v>
      </c>
      <c r="S285" s="146">
        <v>0</v>
      </c>
      <c r="T285" s="146">
        <v>5156.3519999999999</v>
      </c>
      <c r="U285" s="146">
        <v>0</v>
      </c>
      <c r="V285" s="146">
        <v>1289.088</v>
      </c>
      <c r="W285" s="146">
        <v>0</v>
      </c>
      <c r="X285" s="146">
        <v>0</v>
      </c>
      <c r="Y285" s="146">
        <v>36094.464</v>
      </c>
      <c r="Z285" s="146">
        <v>36713.599999999999</v>
      </c>
      <c r="AA285" s="147">
        <v>1</v>
      </c>
      <c r="AB285" s="203">
        <v>32780</v>
      </c>
      <c r="AC285" s="203">
        <v>0</v>
      </c>
      <c r="AD285" s="203"/>
      <c r="AE285" s="203">
        <v>0</v>
      </c>
      <c r="AF285" s="203">
        <v>0</v>
      </c>
      <c r="AG285" s="203">
        <v>0</v>
      </c>
      <c r="AH285" s="203">
        <v>5244.8</v>
      </c>
      <c r="AI285" s="203">
        <v>0</v>
      </c>
      <c r="AJ285" s="203">
        <v>1289.088</v>
      </c>
      <c r="AK285" s="204">
        <v>0</v>
      </c>
      <c r="AL285" s="208">
        <f>N285*4%</f>
        <v>1289.088</v>
      </c>
      <c r="AM285" s="201">
        <f>AJ285-AL285</f>
        <v>0</v>
      </c>
      <c r="AN285" s="143" t="s">
        <v>5776</v>
      </c>
    </row>
    <row r="286" spans="2:40" ht="14.25" customHeight="1">
      <c r="B286" s="144" t="s">
        <v>4356</v>
      </c>
      <c r="C286" s="145" t="s">
        <v>5774</v>
      </c>
      <c r="D286" s="145" t="s">
        <v>2139</v>
      </c>
      <c r="E286" s="145" t="s">
        <v>4575</v>
      </c>
      <c r="F286" s="145" t="s">
        <v>6139</v>
      </c>
      <c r="G286" s="145" t="s">
        <v>1255</v>
      </c>
      <c r="H286" s="145" t="s">
        <v>5816</v>
      </c>
      <c r="I286" s="145" t="s">
        <v>4370</v>
      </c>
      <c r="J286" s="145" t="s">
        <v>4362</v>
      </c>
      <c r="K286" s="145" t="s">
        <v>4363</v>
      </c>
      <c r="L286" s="145" t="s">
        <v>3332</v>
      </c>
      <c r="M286" s="146">
        <v>17000</v>
      </c>
      <c r="N286" s="146">
        <v>17000</v>
      </c>
      <c r="O286" s="146">
        <v>0</v>
      </c>
      <c r="P286" s="146"/>
      <c r="Q286" s="146">
        <v>0</v>
      </c>
      <c r="R286" s="146">
        <v>0</v>
      </c>
      <c r="S286" s="146">
        <v>0</v>
      </c>
      <c r="T286" s="146">
        <v>2720</v>
      </c>
      <c r="U286" s="146">
        <v>0</v>
      </c>
      <c r="V286" s="146">
        <v>0</v>
      </c>
      <c r="W286" s="146">
        <v>0</v>
      </c>
      <c r="X286" s="146">
        <v>0</v>
      </c>
      <c r="Y286" s="146">
        <v>19720</v>
      </c>
      <c r="Z286" s="146">
        <v>19720</v>
      </c>
      <c r="AA286" s="147">
        <v>1</v>
      </c>
      <c r="AB286" s="203">
        <v>17000</v>
      </c>
      <c r="AC286" s="203">
        <v>0</v>
      </c>
      <c r="AD286" s="203"/>
      <c r="AE286" s="203">
        <v>0</v>
      </c>
      <c r="AF286" s="203">
        <v>0</v>
      </c>
      <c r="AG286" s="203">
        <v>0</v>
      </c>
      <c r="AH286" s="203">
        <v>2720</v>
      </c>
      <c r="AI286" s="203">
        <v>0</v>
      </c>
      <c r="AJ286" s="203">
        <v>0</v>
      </c>
      <c r="AK286" s="204">
        <v>0</v>
      </c>
    </row>
    <row r="287" spans="2:40" ht="14.25" customHeight="1">
      <c r="B287" s="144" t="s">
        <v>4356</v>
      </c>
      <c r="C287" s="145" t="s">
        <v>5777</v>
      </c>
      <c r="D287" s="145" t="s">
        <v>2139</v>
      </c>
      <c r="E287" s="145" t="s">
        <v>5942</v>
      </c>
      <c r="F287" s="145" t="s">
        <v>6140</v>
      </c>
      <c r="G287" s="145" t="s">
        <v>5780</v>
      </c>
      <c r="H287" s="145" t="s">
        <v>5781</v>
      </c>
      <c r="I287" s="145" t="s">
        <v>5782</v>
      </c>
      <c r="J287" s="145" t="s">
        <v>4362</v>
      </c>
      <c r="K287" s="145" t="s">
        <v>4363</v>
      </c>
      <c r="L287" s="145" t="s">
        <v>3332</v>
      </c>
      <c r="M287" s="146">
        <v>2630.72</v>
      </c>
      <c r="N287" s="146">
        <v>0</v>
      </c>
      <c r="O287" s="146">
        <v>0</v>
      </c>
      <c r="P287" s="146">
        <v>2630.72</v>
      </c>
      <c r="Q287" s="146">
        <v>0</v>
      </c>
      <c r="R287" s="146">
        <v>0</v>
      </c>
      <c r="S287" s="146">
        <v>0</v>
      </c>
      <c r="T287" s="146">
        <v>0</v>
      </c>
      <c r="U287" s="146">
        <v>0</v>
      </c>
      <c r="V287" s="146">
        <v>0</v>
      </c>
      <c r="W287" s="146">
        <v>0</v>
      </c>
      <c r="X287" s="146">
        <v>0</v>
      </c>
      <c r="Y287" s="146">
        <v>2630.72</v>
      </c>
      <c r="Z287" s="146">
        <v>2630.72</v>
      </c>
      <c r="AA287" s="147">
        <v>1</v>
      </c>
      <c r="AB287" s="203">
        <v>0</v>
      </c>
      <c r="AC287" s="203">
        <v>0</v>
      </c>
      <c r="AD287" s="203">
        <v>2630.72</v>
      </c>
      <c r="AE287" s="203">
        <v>0</v>
      </c>
      <c r="AF287" s="203">
        <v>0</v>
      </c>
      <c r="AG287" s="203">
        <v>0</v>
      </c>
      <c r="AH287" s="203">
        <v>0</v>
      </c>
      <c r="AI287" s="203">
        <v>0</v>
      </c>
      <c r="AJ287" s="203">
        <v>0</v>
      </c>
      <c r="AK287" s="204">
        <v>0</v>
      </c>
    </row>
    <row r="288" spans="2:40" ht="14.25" customHeight="1">
      <c r="B288" s="144" t="s">
        <v>4356</v>
      </c>
      <c r="C288" s="145" t="s">
        <v>5774</v>
      </c>
      <c r="D288" s="145" t="s">
        <v>2139</v>
      </c>
      <c r="E288" s="145" t="s">
        <v>5942</v>
      </c>
      <c r="F288" s="145" t="s">
        <v>6141</v>
      </c>
      <c r="G288" s="145" t="s">
        <v>1155</v>
      </c>
      <c r="H288" s="145" t="s">
        <v>5805</v>
      </c>
      <c r="I288" s="145" t="s">
        <v>5782</v>
      </c>
      <c r="J288" s="145" t="s">
        <v>4362</v>
      </c>
      <c r="K288" s="145" t="s">
        <v>4363</v>
      </c>
      <c r="L288" s="145" t="s">
        <v>3332</v>
      </c>
      <c r="M288" s="146">
        <v>32231.68</v>
      </c>
      <c r="N288" s="146">
        <v>32231.68</v>
      </c>
      <c r="O288" s="146">
        <v>0</v>
      </c>
      <c r="P288" s="146"/>
      <c r="Q288" s="146">
        <v>0</v>
      </c>
      <c r="R288" s="146">
        <v>0</v>
      </c>
      <c r="S288" s="146">
        <v>0</v>
      </c>
      <c r="T288" s="146">
        <v>5157.0688</v>
      </c>
      <c r="U288" s="146">
        <v>0</v>
      </c>
      <c r="V288" s="146">
        <v>1289.2672</v>
      </c>
      <c r="W288" s="146">
        <v>0</v>
      </c>
      <c r="X288" s="146">
        <v>0</v>
      </c>
      <c r="Y288" s="146">
        <v>36099.481599999999</v>
      </c>
      <c r="Z288" s="146">
        <v>36713.599999999999</v>
      </c>
      <c r="AA288" s="147">
        <v>1</v>
      </c>
      <c r="AB288" s="203">
        <v>32780</v>
      </c>
      <c r="AC288" s="203">
        <v>0</v>
      </c>
      <c r="AD288" s="203"/>
      <c r="AE288" s="203">
        <v>0</v>
      </c>
      <c r="AF288" s="203">
        <v>0</v>
      </c>
      <c r="AG288" s="203">
        <v>0</v>
      </c>
      <c r="AH288" s="203">
        <v>5244.8</v>
      </c>
      <c r="AI288" s="203">
        <v>0</v>
      </c>
      <c r="AJ288" s="203">
        <v>1289.2672</v>
      </c>
      <c r="AK288" s="204">
        <v>0</v>
      </c>
      <c r="AL288" s="208">
        <f>N288*4%</f>
        <v>1289.2672</v>
      </c>
      <c r="AM288" s="201">
        <f>AJ288-AL288</f>
        <v>0</v>
      </c>
      <c r="AN288" s="143" t="s">
        <v>5776</v>
      </c>
    </row>
    <row r="289" spans="2:40" ht="14.25" customHeight="1">
      <c r="B289" s="144" t="s">
        <v>4356</v>
      </c>
      <c r="C289" s="145" t="s">
        <v>5955</v>
      </c>
      <c r="D289" s="145" t="s">
        <v>2139</v>
      </c>
      <c r="E289" s="145" t="s">
        <v>4403</v>
      </c>
      <c r="F289" s="145" t="s">
        <v>6142</v>
      </c>
      <c r="G289" s="145" t="s">
        <v>794</v>
      </c>
      <c r="H289" s="145" t="s">
        <v>6104</v>
      </c>
      <c r="I289" s="145" t="s">
        <v>3330</v>
      </c>
      <c r="J289" s="145" t="s">
        <v>4362</v>
      </c>
      <c r="K289" s="145" t="s">
        <v>4363</v>
      </c>
      <c r="L289" s="145" t="s">
        <v>3332</v>
      </c>
      <c r="M289" s="146">
        <v>18000</v>
      </c>
      <c r="N289" s="146">
        <v>18000</v>
      </c>
      <c r="O289" s="146">
        <v>0</v>
      </c>
      <c r="P289" s="146"/>
      <c r="Q289" s="146">
        <v>0</v>
      </c>
      <c r="R289" s="146">
        <v>0</v>
      </c>
      <c r="S289" s="146">
        <v>0</v>
      </c>
      <c r="T289" s="146">
        <v>2880</v>
      </c>
      <c r="U289" s="146">
        <v>0</v>
      </c>
      <c r="V289" s="146">
        <v>0</v>
      </c>
      <c r="W289" s="146">
        <v>0</v>
      </c>
      <c r="X289" s="146">
        <v>0</v>
      </c>
      <c r="Y289" s="146">
        <v>20880</v>
      </c>
      <c r="Z289" s="146">
        <v>20880</v>
      </c>
      <c r="AA289" s="147">
        <v>1</v>
      </c>
      <c r="AB289" s="203">
        <v>18000</v>
      </c>
      <c r="AC289" s="203">
        <v>0</v>
      </c>
      <c r="AD289" s="203"/>
      <c r="AE289" s="203">
        <v>0</v>
      </c>
      <c r="AF289" s="203">
        <v>0</v>
      </c>
      <c r="AG289" s="203">
        <v>0</v>
      </c>
      <c r="AH289" s="203">
        <v>2880</v>
      </c>
      <c r="AI289" s="203">
        <v>0</v>
      </c>
      <c r="AJ289" s="203">
        <v>0</v>
      </c>
      <c r="AK289" s="204">
        <v>0</v>
      </c>
    </row>
    <row r="290" spans="2:40" ht="14.25" customHeight="1">
      <c r="B290" s="144" t="s">
        <v>4356</v>
      </c>
      <c r="C290" s="145" t="s">
        <v>5774</v>
      </c>
      <c r="D290" s="145" t="s">
        <v>2139</v>
      </c>
      <c r="E290" s="145" t="s">
        <v>5952</v>
      </c>
      <c r="F290" s="145" t="s">
        <v>6143</v>
      </c>
      <c r="G290" s="145" t="s">
        <v>6013</v>
      </c>
      <c r="H290" s="145" t="s">
        <v>6014</v>
      </c>
      <c r="I290" s="145" t="s">
        <v>3330</v>
      </c>
      <c r="J290" s="145" t="s">
        <v>4362</v>
      </c>
      <c r="K290" s="145" t="s">
        <v>4363</v>
      </c>
      <c r="L290" s="145" t="s">
        <v>3332</v>
      </c>
      <c r="M290" s="146">
        <v>47000</v>
      </c>
      <c r="N290" s="146">
        <v>47000</v>
      </c>
      <c r="O290" s="146">
        <v>0</v>
      </c>
      <c r="P290" s="146"/>
      <c r="Q290" s="146">
        <v>0</v>
      </c>
      <c r="R290" s="146">
        <v>0</v>
      </c>
      <c r="S290" s="146">
        <v>0</v>
      </c>
      <c r="T290" s="146">
        <v>7520</v>
      </c>
      <c r="U290" s="146">
        <v>0</v>
      </c>
      <c r="V290" s="146">
        <v>1880</v>
      </c>
      <c r="W290" s="146">
        <v>0</v>
      </c>
      <c r="X290" s="146">
        <v>0</v>
      </c>
      <c r="Y290" s="146">
        <v>52640</v>
      </c>
      <c r="Z290" s="146">
        <v>52640</v>
      </c>
      <c r="AA290" s="147">
        <v>1</v>
      </c>
      <c r="AB290" s="203">
        <v>47000</v>
      </c>
      <c r="AC290" s="203">
        <v>0</v>
      </c>
      <c r="AD290" s="203"/>
      <c r="AE290" s="203">
        <v>0</v>
      </c>
      <c r="AF290" s="203">
        <v>0</v>
      </c>
      <c r="AG290" s="203">
        <v>0</v>
      </c>
      <c r="AH290" s="203">
        <v>7520</v>
      </c>
      <c r="AI290" s="203">
        <v>0</v>
      </c>
      <c r="AJ290" s="203">
        <v>1880</v>
      </c>
      <c r="AK290" s="204">
        <v>0</v>
      </c>
      <c r="AL290" s="208">
        <f>AB290*4%</f>
        <v>1880</v>
      </c>
      <c r="AM290" s="201">
        <f>AJ290-AL290</f>
        <v>0</v>
      </c>
      <c r="AN290" s="143" t="s">
        <v>5776</v>
      </c>
    </row>
    <row r="291" spans="2:40" ht="14.25" customHeight="1">
      <c r="B291" s="144" t="s">
        <v>4356</v>
      </c>
      <c r="C291" s="145" t="s">
        <v>5774</v>
      </c>
      <c r="D291" s="145" t="s">
        <v>2139</v>
      </c>
      <c r="E291" s="145" t="s">
        <v>4427</v>
      </c>
      <c r="F291" s="145" t="s">
        <v>6144</v>
      </c>
      <c r="G291" s="145" t="s">
        <v>720</v>
      </c>
      <c r="H291" s="145" t="s">
        <v>5832</v>
      </c>
      <c r="I291" s="145" t="s">
        <v>3330</v>
      </c>
      <c r="J291" s="145" t="s">
        <v>4362</v>
      </c>
      <c r="K291" s="145" t="s">
        <v>4363</v>
      </c>
      <c r="L291" s="145" t="s">
        <v>3332</v>
      </c>
      <c r="M291" s="146">
        <v>10422.207</v>
      </c>
      <c r="N291" s="146">
        <v>10422.207</v>
      </c>
      <c r="O291" s="146">
        <v>0</v>
      </c>
      <c r="P291" s="146"/>
      <c r="Q291" s="146">
        <v>0</v>
      </c>
      <c r="R291" s="146">
        <v>0</v>
      </c>
      <c r="S291" s="146">
        <v>0</v>
      </c>
      <c r="T291" s="146">
        <v>1667.55312</v>
      </c>
      <c r="U291" s="146">
        <v>0</v>
      </c>
      <c r="V291" s="146">
        <v>0</v>
      </c>
      <c r="W291" s="146">
        <v>0</v>
      </c>
      <c r="X291" s="146">
        <v>0</v>
      </c>
      <c r="Y291" s="146">
        <v>12089.760120000001</v>
      </c>
      <c r="Z291" s="146">
        <v>12120.405000000001</v>
      </c>
      <c r="AA291" s="147">
        <v>1</v>
      </c>
      <c r="AB291" s="203">
        <v>10448.625</v>
      </c>
      <c r="AC291" s="203">
        <v>0</v>
      </c>
      <c r="AD291" s="203"/>
      <c r="AE291" s="203">
        <v>0</v>
      </c>
      <c r="AF291" s="203">
        <v>0</v>
      </c>
      <c r="AG291" s="203">
        <v>0</v>
      </c>
      <c r="AH291" s="203">
        <v>1671.78</v>
      </c>
      <c r="AI291" s="203">
        <v>0</v>
      </c>
      <c r="AJ291" s="203">
        <v>0</v>
      </c>
      <c r="AK291" s="204">
        <v>0</v>
      </c>
    </row>
    <row r="292" spans="2:40" ht="14.25" customHeight="1">
      <c r="B292" s="144" t="s">
        <v>4356</v>
      </c>
      <c r="C292" s="145" t="s">
        <v>5777</v>
      </c>
      <c r="D292" s="145" t="s">
        <v>2139</v>
      </c>
      <c r="E292" s="145" t="s">
        <v>4463</v>
      </c>
      <c r="F292" s="145" t="s">
        <v>6145</v>
      </c>
      <c r="G292" s="145" t="s">
        <v>5888</v>
      </c>
      <c r="H292" s="145" t="s">
        <v>5889</v>
      </c>
      <c r="I292" s="145" t="s">
        <v>5782</v>
      </c>
      <c r="J292" s="145" t="s">
        <v>4362</v>
      </c>
      <c r="K292" s="145" t="s">
        <v>4363</v>
      </c>
      <c r="L292" s="145" t="s">
        <v>3332</v>
      </c>
      <c r="M292" s="146">
        <v>11480.94</v>
      </c>
      <c r="N292" s="146">
        <v>0</v>
      </c>
      <c r="O292" s="146">
        <v>0</v>
      </c>
      <c r="P292" s="146">
        <v>0</v>
      </c>
      <c r="Q292" s="146">
        <v>0</v>
      </c>
      <c r="R292" s="146">
        <v>11480.94</v>
      </c>
      <c r="S292" s="146">
        <v>0</v>
      </c>
      <c r="T292" s="146">
        <v>0</v>
      </c>
      <c r="U292" s="146">
        <v>0</v>
      </c>
      <c r="V292" s="146">
        <v>0</v>
      </c>
      <c r="W292" s="146">
        <v>0</v>
      </c>
      <c r="X292" s="146">
        <v>0</v>
      </c>
      <c r="Y292" s="146">
        <v>11480.94</v>
      </c>
      <c r="Z292" s="146">
        <v>11482.629124999999</v>
      </c>
      <c r="AA292" s="147">
        <v>0.98328070175438598</v>
      </c>
      <c r="AB292" s="203">
        <v>0</v>
      </c>
      <c r="AC292" s="203">
        <v>0</v>
      </c>
      <c r="AD292" s="203">
        <v>0</v>
      </c>
      <c r="AE292" s="203">
        <v>0</v>
      </c>
      <c r="AF292" s="203">
        <v>11482.629124999999</v>
      </c>
      <c r="AG292" s="203">
        <v>0</v>
      </c>
      <c r="AH292" s="203">
        <v>0</v>
      </c>
      <c r="AI292" s="203">
        <v>0</v>
      </c>
      <c r="AJ292" s="203">
        <v>0</v>
      </c>
      <c r="AK292" s="204">
        <v>0</v>
      </c>
    </row>
    <row r="293" spans="2:40" ht="14.25" customHeight="1">
      <c r="B293" s="144" t="s">
        <v>4356</v>
      </c>
      <c r="C293" s="145" t="s">
        <v>5868</v>
      </c>
      <c r="D293" s="145" t="s">
        <v>2139</v>
      </c>
      <c r="E293" s="145" t="s">
        <v>2246</v>
      </c>
      <c r="F293" s="145" t="s">
        <v>6146</v>
      </c>
      <c r="G293" s="145" t="s">
        <v>806</v>
      </c>
      <c r="H293" s="145" t="s">
        <v>5870</v>
      </c>
      <c r="I293" s="145" t="s">
        <v>3330</v>
      </c>
      <c r="J293" s="145" t="s">
        <v>5912</v>
      </c>
      <c r="K293" s="145" t="s">
        <v>4418</v>
      </c>
      <c r="L293" s="145" t="s">
        <v>3332</v>
      </c>
      <c r="M293" s="146">
        <v>862.9</v>
      </c>
      <c r="N293" s="146">
        <v>862.9</v>
      </c>
      <c r="O293" s="146">
        <v>0</v>
      </c>
      <c r="P293" s="146"/>
      <c r="Q293" s="146">
        <v>0</v>
      </c>
      <c r="R293" s="146">
        <v>0</v>
      </c>
      <c r="S293" s="146">
        <v>0</v>
      </c>
      <c r="T293" s="146">
        <v>138.06</v>
      </c>
      <c r="U293" s="146">
        <v>0</v>
      </c>
      <c r="V293" s="146">
        <v>0</v>
      </c>
      <c r="W293" s="146">
        <v>0</v>
      </c>
      <c r="X293" s="146">
        <v>0</v>
      </c>
      <c r="Y293" s="146">
        <v>1000.96</v>
      </c>
      <c r="Z293" s="146">
        <v>1000</v>
      </c>
      <c r="AA293" s="147">
        <v>0.99904092071611295</v>
      </c>
      <c r="AB293" s="203">
        <v>862.07241048593391</v>
      </c>
      <c r="AC293" s="203">
        <v>0</v>
      </c>
      <c r="AD293" s="203"/>
      <c r="AE293" s="203">
        <v>0</v>
      </c>
      <c r="AF293" s="203">
        <v>0</v>
      </c>
      <c r="AG293" s="203">
        <v>0</v>
      </c>
      <c r="AH293" s="203">
        <v>137.92758951406699</v>
      </c>
      <c r="AI293" s="203">
        <v>0</v>
      </c>
      <c r="AJ293" s="203">
        <v>0</v>
      </c>
      <c r="AK293" s="204">
        <v>0</v>
      </c>
    </row>
    <row r="294" spans="2:40" ht="14.25" customHeight="1">
      <c r="B294" s="144" t="s">
        <v>4356</v>
      </c>
      <c r="C294" s="145" t="s">
        <v>5777</v>
      </c>
      <c r="D294" s="145" t="s">
        <v>2139</v>
      </c>
      <c r="E294" s="145" t="s">
        <v>1961</v>
      </c>
      <c r="F294" s="145" t="s">
        <v>6147</v>
      </c>
      <c r="G294" s="145" t="s">
        <v>984</v>
      </c>
      <c r="H294" s="145" t="s">
        <v>5917</v>
      </c>
      <c r="I294" s="145" t="s">
        <v>3330</v>
      </c>
      <c r="J294" s="145" t="s">
        <v>5871</v>
      </c>
      <c r="K294" s="145" t="s">
        <v>4418</v>
      </c>
      <c r="L294" s="145" t="s">
        <v>3332</v>
      </c>
      <c r="M294" s="146">
        <v>1755.03</v>
      </c>
      <c r="N294" s="146">
        <v>0.01</v>
      </c>
      <c r="O294" s="146">
        <v>0</v>
      </c>
      <c r="P294" s="146">
        <v>1755.03</v>
      </c>
      <c r="Q294" s="146">
        <v>0</v>
      </c>
      <c r="R294" s="146">
        <v>0</v>
      </c>
      <c r="S294" s="146">
        <v>-0.01</v>
      </c>
      <c r="T294" s="146">
        <v>0</v>
      </c>
      <c r="U294" s="146">
        <v>0</v>
      </c>
      <c r="V294" s="146">
        <v>0</v>
      </c>
      <c r="W294" s="146">
        <v>0</v>
      </c>
      <c r="X294" s="146">
        <v>0</v>
      </c>
      <c r="Y294" s="146">
        <v>1755.03</v>
      </c>
      <c r="Z294" s="146">
        <v>1755.03</v>
      </c>
      <c r="AA294" s="147">
        <v>1</v>
      </c>
      <c r="AB294" s="203">
        <v>0.01</v>
      </c>
      <c r="AC294" s="203">
        <v>0</v>
      </c>
      <c r="AD294" s="203">
        <v>1755.03</v>
      </c>
      <c r="AE294" s="203">
        <v>0</v>
      </c>
      <c r="AF294" s="203">
        <v>0</v>
      </c>
      <c r="AG294" s="203">
        <v>0</v>
      </c>
      <c r="AH294" s="203">
        <v>0</v>
      </c>
      <c r="AI294" s="203">
        <v>0</v>
      </c>
      <c r="AJ294" s="203">
        <v>0</v>
      </c>
      <c r="AK294" s="204">
        <v>0</v>
      </c>
    </row>
    <row r="295" spans="2:40" ht="14.25" customHeight="1">
      <c r="B295" s="144" t="s">
        <v>4396</v>
      </c>
      <c r="C295" s="145" t="s">
        <v>5106</v>
      </c>
      <c r="D295" s="145" t="s">
        <v>2139</v>
      </c>
      <c r="E295" s="145" t="s">
        <v>4399</v>
      </c>
      <c r="F295" s="145" t="s">
        <v>6148</v>
      </c>
      <c r="G295" s="145" t="s">
        <v>4401</v>
      </c>
      <c r="H295" s="145" t="s">
        <v>4401</v>
      </c>
      <c r="I295" s="145"/>
      <c r="J295" s="145"/>
      <c r="K295" s="145"/>
      <c r="L295" s="145"/>
      <c r="M295" s="146">
        <v>2618.46</v>
      </c>
      <c r="N295" s="146">
        <v>0</v>
      </c>
      <c r="O295" s="146">
        <v>0</v>
      </c>
      <c r="P295" s="146">
        <v>0</v>
      </c>
      <c r="Q295" s="146">
        <v>0</v>
      </c>
      <c r="R295" s="146">
        <v>0</v>
      </c>
      <c r="S295" s="146">
        <v>2618.46</v>
      </c>
      <c r="T295" s="146">
        <v>0</v>
      </c>
      <c r="U295" s="146">
        <v>0</v>
      </c>
      <c r="V295" s="146">
        <v>0</v>
      </c>
      <c r="W295" s="146">
        <v>0</v>
      </c>
      <c r="X295" s="146">
        <v>0</v>
      </c>
      <c r="Y295" s="146">
        <v>2618.46</v>
      </c>
      <c r="Z295" s="146">
        <v>2618.46</v>
      </c>
      <c r="AA295" s="147">
        <v>1</v>
      </c>
      <c r="AB295" s="203">
        <v>0</v>
      </c>
      <c r="AC295" s="203">
        <v>0</v>
      </c>
      <c r="AD295" s="203">
        <v>0</v>
      </c>
      <c r="AE295" s="203">
        <v>0</v>
      </c>
      <c r="AF295" s="203">
        <v>0</v>
      </c>
      <c r="AG295" s="203">
        <v>0</v>
      </c>
      <c r="AH295" s="203">
        <v>0</v>
      </c>
      <c r="AI295" s="203">
        <v>0</v>
      </c>
      <c r="AJ295" s="203">
        <v>0</v>
      </c>
      <c r="AK295" s="204">
        <v>0</v>
      </c>
    </row>
    <row r="296" spans="2:40" ht="14.25" customHeight="1">
      <c r="B296" s="144" t="s">
        <v>4396</v>
      </c>
      <c r="C296" s="145" t="s">
        <v>5106</v>
      </c>
      <c r="D296" s="145" t="s">
        <v>2139</v>
      </c>
      <c r="E296" s="145" t="s">
        <v>4399</v>
      </c>
      <c r="F296" s="145" t="s">
        <v>6037</v>
      </c>
      <c r="G296" s="145" t="s">
        <v>4401</v>
      </c>
      <c r="H296" s="145" t="s">
        <v>4401</v>
      </c>
      <c r="I296" s="145"/>
      <c r="J296" s="145"/>
      <c r="K296" s="145"/>
      <c r="L296" s="145"/>
      <c r="M296" s="146">
        <v>2256</v>
      </c>
      <c r="N296" s="146">
        <v>0</v>
      </c>
      <c r="O296" s="146">
        <v>0</v>
      </c>
      <c r="P296" s="146">
        <v>0</v>
      </c>
      <c r="Q296" s="146">
        <v>0</v>
      </c>
      <c r="R296" s="146">
        <v>0</v>
      </c>
      <c r="S296" s="146">
        <v>2256</v>
      </c>
      <c r="T296" s="146">
        <v>0</v>
      </c>
      <c r="U296" s="146">
        <v>0</v>
      </c>
      <c r="V296" s="146">
        <v>0</v>
      </c>
      <c r="W296" s="146">
        <v>0</v>
      </c>
      <c r="X296" s="146">
        <v>0</v>
      </c>
      <c r="Y296" s="146">
        <v>2256</v>
      </c>
      <c r="Z296" s="146">
        <v>2256</v>
      </c>
      <c r="AA296" s="147">
        <v>1</v>
      </c>
      <c r="AB296" s="203">
        <v>0</v>
      </c>
      <c r="AC296" s="203">
        <v>0</v>
      </c>
      <c r="AD296" s="203">
        <v>0</v>
      </c>
      <c r="AE296" s="203">
        <v>0</v>
      </c>
      <c r="AF296" s="203">
        <v>0</v>
      </c>
      <c r="AG296" s="203">
        <v>0</v>
      </c>
      <c r="AH296" s="203">
        <v>0</v>
      </c>
      <c r="AI296" s="203">
        <v>0</v>
      </c>
      <c r="AJ296" s="203">
        <v>0</v>
      </c>
      <c r="AK296" s="204">
        <v>0</v>
      </c>
    </row>
    <row r="297" spans="2:40" ht="14.25" customHeight="1">
      <c r="B297" s="144" t="s">
        <v>4356</v>
      </c>
      <c r="C297" s="145" t="s">
        <v>5878</v>
      </c>
      <c r="D297" s="145" t="s">
        <v>2139</v>
      </c>
      <c r="E297" s="145" t="s">
        <v>6149</v>
      </c>
      <c r="F297" s="145" t="s">
        <v>6150</v>
      </c>
      <c r="G297" s="145" t="s">
        <v>792</v>
      </c>
      <c r="H297" s="145" t="s">
        <v>5881</v>
      </c>
      <c r="I297" s="145" t="s">
        <v>3330</v>
      </c>
      <c r="J297" s="145" t="s">
        <v>4362</v>
      </c>
      <c r="K297" s="145" t="s">
        <v>4363</v>
      </c>
      <c r="L297" s="145" t="s">
        <v>3332</v>
      </c>
      <c r="M297" s="146">
        <v>2256.0300000000002</v>
      </c>
      <c r="N297" s="146">
        <v>2256.0300000000002</v>
      </c>
      <c r="O297" s="146">
        <v>0</v>
      </c>
      <c r="P297" s="146"/>
      <c r="Q297" s="146">
        <v>0</v>
      </c>
      <c r="R297" s="146">
        <v>0</v>
      </c>
      <c r="S297" s="146">
        <v>0</v>
      </c>
      <c r="T297" s="146">
        <v>360.96</v>
      </c>
      <c r="U297" s="146">
        <v>0</v>
      </c>
      <c r="V297" s="146">
        <v>0</v>
      </c>
      <c r="W297" s="146">
        <v>0</v>
      </c>
      <c r="X297" s="146">
        <v>0</v>
      </c>
      <c r="Y297" s="146">
        <v>2616.9899999999998</v>
      </c>
      <c r="Z297" s="146">
        <v>2616.9899999999998</v>
      </c>
      <c r="AA297" s="147">
        <v>1</v>
      </c>
      <c r="AB297" s="203">
        <v>2256.0300000000002</v>
      </c>
      <c r="AC297" s="203">
        <v>0</v>
      </c>
      <c r="AD297" s="203"/>
      <c r="AE297" s="203">
        <v>0</v>
      </c>
      <c r="AF297" s="203">
        <v>0</v>
      </c>
      <c r="AG297" s="203">
        <v>0</v>
      </c>
      <c r="AH297" s="203">
        <v>360.96</v>
      </c>
      <c r="AI297" s="203">
        <v>0</v>
      </c>
      <c r="AJ297" s="203">
        <v>0</v>
      </c>
      <c r="AK297" s="204">
        <v>0</v>
      </c>
    </row>
    <row r="298" spans="2:40" ht="14.25" customHeight="1">
      <c r="B298" s="144" t="s">
        <v>4396</v>
      </c>
      <c r="C298" s="145" t="s">
        <v>5106</v>
      </c>
      <c r="D298" s="145" t="s">
        <v>2139</v>
      </c>
      <c r="E298" s="145" t="s">
        <v>4399</v>
      </c>
      <c r="F298" s="145" t="s">
        <v>478</v>
      </c>
      <c r="G298" s="145" t="s">
        <v>4401</v>
      </c>
      <c r="H298" s="145" t="s">
        <v>4401</v>
      </c>
      <c r="I298" s="145"/>
      <c r="J298" s="145"/>
      <c r="K298" s="145"/>
      <c r="L298" s="145"/>
      <c r="M298" s="146">
        <v>834.01</v>
      </c>
      <c r="N298" s="146">
        <v>0</v>
      </c>
      <c r="O298" s="146">
        <v>0</v>
      </c>
      <c r="P298" s="146">
        <v>0</v>
      </c>
      <c r="Q298" s="146">
        <v>0</v>
      </c>
      <c r="R298" s="146">
        <v>0</v>
      </c>
      <c r="S298" s="146">
        <v>834.01</v>
      </c>
      <c r="T298" s="146">
        <v>0</v>
      </c>
      <c r="U298" s="146">
        <v>0</v>
      </c>
      <c r="V298" s="146">
        <v>0</v>
      </c>
      <c r="W298" s="146">
        <v>0</v>
      </c>
      <c r="X298" s="146">
        <v>0</v>
      </c>
      <c r="Y298" s="146">
        <v>834.01</v>
      </c>
      <c r="Z298" s="146">
        <v>834.01</v>
      </c>
      <c r="AA298" s="147">
        <v>1</v>
      </c>
      <c r="AB298" s="203">
        <v>0</v>
      </c>
      <c r="AC298" s="203">
        <v>0</v>
      </c>
      <c r="AD298" s="203">
        <v>0</v>
      </c>
      <c r="AE298" s="203">
        <v>0</v>
      </c>
      <c r="AF298" s="203">
        <v>0</v>
      </c>
      <c r="AG298" s="203">
        <v>0</v>
      </c>
      <c r="AH298" s="203">
        <v>0</v>
      </c>
      <c r="AI298" s="203">
        <v>0</v>
      </c>
      <c r="AJ298" s="203">
        <v>0</v>
      </c>
      <c r="AK298" s="204">
        <v>0</v>
      </c>
    </row>
    <row r="299" spans="2:40" ht="14.25" customHeight="1">
      <c r="B299" s="144" t="s">
        <v>4356</v>
      </c>
      <c r="C299" s="145" t="s">
        <v>5774</v>
      </c>
      <c r="D299" s="145" t="s">
        <v>2139</v>
      </c>
      <c r="E299" s="145" t="s">
        <v>4573</v>
      </c>
      <c r="F299" s="145" t="s">
        <v>6151</v>
      </c>
      <c r="G299" s="145" t="s">
        <v>908</v>
      </c>
      <c r="H299" s="145" t="s">
        <v>6152</v>
      </c>
      <c r="I299" s="145" t="s">
        <v>3330</v>
      </c>
      <c r="J299" s="145" t="s">
        <v>4417</v>
      </c>
      <c r="K299" s="145" t="s">
        <v>4418</v>
      </c>
      <c r="L299" s="145" t="s">
        <v>3332</v>
      </c>
      <c r="M299" s="146">
        <v>774.93</v>
      </c>
      <c r="N299" s="146">
        <v>774.93</v>
      </c>
      <c r="O299" s="146">
        <v>0</v>
      </c>
      <c r="P299" s="146"/>
      <c r="Q299" s="146">
        <v>0</v>
      </c>
      <c r="R299" s="146">
        <v>0</v>
      </c>
      <c r="S299" s="146">
        <v>0</v>
      </c>
      <c r="T299" s="146">
        <v>123.98</v>
      </c>
      <c r="U299" s="146">
        <v>0</v>
      </c>
      <c r="V299" s="146">
        <v>0</v>
      </c>
      <c r="W299" s="146">
        <v>0</v>
      </c>
      <c r="X299" s="146">
        <v>0</v>
      </c>
      <c r="Y299" s="146">
        <v>898.91</v>
      </c>
      <c r="Z299" s="146">
        <v>898.91</v>
      </c>
      <c r="AA299" s="147">
        <v>1</v>
      </c>
      <c r="AB299" s="203">
        <v>774.93</v>
      </c>
      <c r="AC299" s="203">
        <v>0</v>
      </c>
      <c r="AD299" s="203"/>
      <c r="AE299" s="203">
        <v>0</v>
      </c>
      <c r="AF299" s="203">
        <v>0</v>
      </c>
      <c r="AG299" s="203">
        <v>0</v>
      </c>
      <c r="AH299" s="203">
        <v>123.98</v>
      </c>
      <c r="AI299" s="203">
        <v>0</v>
      </c>
      <c r="AJ299" s="203">
        <v>0</v>
      </c>
      <c r="AK299" s="204">
        <v>0</v>
      </c>
    </row>
    <row r="300" spans="2:40" ht="14.25" customHeight="1">
      <c r="B300" s="144" t="s">
        <v>4396</v>
      </c>
      <c r="C300" s="145" t="s">
        <v>5106</v>
      </c>
      <c r="D300" s="145" t="s">
        <v>2139</v>
      </c>
      <c r="E300" s="145" t="s">
        <v>4399</v>
      </c>
      <c r="F300" s="145" t="s">
        <v>6153</v>
      </c>
      <c r="G300" s="145" t="s">
        <v>4401</v>
      </c>
      <c r="H300" s="145" t="s">
        <v>4401</v>
      </c>
      <c r="I300" s="145"/>
      <c r="J300" s="145"/>
      <c r="K300" s="145"/>
      <c r="L300" s="145"/>
      <c r="M300" s="146">
        <v>197.01</v>
      </c>
      <c r="N300" s="146">
        <v>0</v>
      </c>
      <c r="O300" s="146">
        <v>0</v>
      </c>
      <c r="P300" s="146">
        <v>0</v>
      </c>
      <c r="Q300" s="146">
        <v>0</v>
      </c>
      <c r="R300" s="146">
        <v>0</v>
      </c>
      <c r="S300" s="146">
        <v>197.01</v>
      </c>
      <c r="T300" s="146">
        <v>0</v>
      </c>
      <c r="U300" s="146">
        <v>0</v>
      </c>
      <c r="V300" s="146">
        <v>0</v>
      </c>
      <c r="W300" s="146">
        <v>0</v>
      </c>
      <c r="X300" s="146">
        <v>0</v>
      </c>
      <c r="Y300" s="146">
        <v>197.01</v>
      </c>
      <c r="Z300" s="146">
        <v>197.01</v>
      </c>
      <c r="AA300" s="147">
        <v>1</v>
      </c>
      <c r="AB300" s="203">
        <v>0</v>
      </c>
      <c r="AC300" s="203">
        <v>0</v>
      </c>
      <c r="AD300" s="203">
        <v>0</v>
      </c>
      <c r="AE300" s="203">
        <v>0</v>
      </c>
      <c r="AF300" s="203">
        <v>0</v>
      </c>
      <c r="AG300" s="203">
        <v>0</v>
      </c>
      <c r="AH300" s="203">
        <v>0</v>
      </c>
      <c r="AI300" s="203">
        <v>0</v>
      </c>
      <c r="AJ300" s="203">
        <v>0</v>
      </c>
      <c r="AK300" s="204">
        <v>0</v>
      </c>
    </row>
    <row r="301" spans="2:40" ht="14.25" customHeight="1">
      <c r="B301" s="144" t="s">
        <v>4396</v>
      </c>
      <c r="C301" s="145" t="s">
        <v>4397</v>
      </c>
      <c r="D301" s="145" t="s">
        <v>2139</v>
      </c>
      <c r="E301" s="145" t="s">
        <v>4399</v>
      </c>
      <c r="F301" s="145" t="s">
        <v>5783</v>
      </c>
      <c r="G301" s="145" t="s">
        <v>4401</v>
      </c>
      <c r="H301" s="145" t="s">
        <v>4401</v>
      </c>
      <c r="I301" s="145"/>
      <c r="J301" s="145"/>
      <c r="K301" s="145"/>
      <c r="L301" s="145"/>
      <c r="M301" s="146">
        <v>2848110</v>
      </c>
      <c r="N301" s="146">
        <v>0</v>
      </c>
      <c r="O301" s="146">
        <v>0</v>
      </c>
      <c r="P301" s="146">
        <v>0</v>
      </c>
      <c r="Q301" s="146">
        <v>0</v>
      </c>
      <c r="R301" s="146">
        <v>0</v>
      </c>
      <c r="S301" s="146">
        <v>2848110</v>
      </c>
      <c r="T301" s="146">
        <v>0</v>
      </c>
      <c r="U301" s="146">
        <v>0</v>
      </c>
      <c r="V301" s="146">
        <v>0</v>
      </c>
      <c r="W301" s="146">
        <v>0</v>
      </c>
      <c r="X301" s="146">
        <v>0</v>
      </c>
      <c r="Y301" s="146">
        <v>2848110</v>
      </c>
      <c r="Z301" s="146">
        <v>2848110</v>
      </c>
      <c r="AA301" s="147">
        <v>1</v>
      </c>
      <c r="AB301" s="203">
        <v>0</v>
      </c>
      <c r="AC301" s="203">
        <v>0</v>
      </c>
      <c r="AD301" s="203">
        <v>0</v>
      </c>
      <c r="AE301" s="203">
        <v>0</v>
      </c>
      <c r="AF301" s="203">
        <v>0</v>
      </c>
      <c r="AG301" s="203">
        <v>0</v>
      </c>
      <c r="AH301" s="203">
        <v>0</v>
      </c>
      <c r="AI301" s="203">
        <v>0</v>
      </c>
      <c r="AJ301" s="203">
        <v>0</v>
      </c>
      <c r="AK301" s="204">
        <v>0</v>
      </c>
    </row>
    <row r="302" spans="2:40" ht="14.25" customHeight="1">
      <c r="B302" s="144" t="s">
        <v>4396</v>
      </c>
      <c r="C302" s="145" t="s">
        <v>5921</v>
      </c>
      <c r="D302" s="145" t="s">
        <v>2139</v>
      </c>
      <c r="E302" s="145" t="s">
        <v>4399</v>
      </c>
      <c r="F302" s="145" t="s">
        <v>6154</v>
      </c>
      <c r="G302" s="145" t="s">
        <v>4401</v>
      </c>
      <c r="H302" s="145" t="s">
        <v>4401</v>
      </c>
      <c r="I302" s="145"/>
      <c r="J302" s="145"/>
      <c r="K302" s="145"/>
      <c r="L302" s="145"/>
      <c r="M302" s="146">
        <v>76214</v>
      </c>
      <c r="N302" s="146">
        <v>0</v>
      </c>
      <c r="O302" s="146">
        <v>0</v>
      </c>
      <c r="P302" s="146">
        <v>0</v>
      </c>
      <c r="Q302" s="146">
        <v>0</v>
      </c>
      <c r="R302" s="146">
        <v>0</v>
      </c>
      <c r="S302" s="146">
        <v>76214</v>
      </c>
      <c r="T302" s="146">
        <v>0</v>
      </c>
      <c r="U302" s="146">
        <v>0</v>
      </c>
      <c r="V302" s="146">
        <v>0</v>
      </c>
      <c r="W302" s="146">
        <v>0</v>
      </c>
      <c r="X302" s="146">
        <v>0</v>
      </c>
      <c r="Y302" s="146">
        <v>76214</v>
      </c>
      <c r="Z302" s="146">
        <v>76214</v>
      </c>
      <c r="AA302" s="147">
        <v>1</v>
      </c>
      <c r="AB302" s="203">
        <v>0</v>
      </c>
      <c r="AC302" s="203">
        <v>0</v>
      </c>
      <c r="AD302" s="203">
        <v>0</v>
      </c>
      <c r="AE302" s="203">
        <v>0</v>
      </c>
      <c r="AF302" s="203">
        <v>0</v>
      </c>
      <c r="AG302" s="203">
        <v>0</v>
      </c>
      <c r="AH302" s="203">
        <v>0</v>
      </c>
      <c r="AI302" s="203">
        <v>0</v>
      </c>
      <c r="AJ302" s="203">
        <v>0</v>
      </c>
      <c r="AK302" s="204">
        <v>0</v>
      </c>
    </row>
    <row r="303" spans="2:40" ht="14.25" customHeight="1">
      <c r="B303" s="144" t="s">
        <v>4396</v>
      </c>
      <c r="C303" s="145" t="s">
        <v>5106</v>
      </c>
      <c r="D303" s="145" t="s">
        <v>2139</v>
      </c>
      <c r="E303" s="145" t="s">
        <v>4399</v>
      </c>
      <c r="F303" s="145" t="s">
        <v>6155</v>
      </c>
      <c r="G303" s="145" t="s">
        <v>4401</v>
      </c>
      <c r="H303" s="145" t="s">
        <v>4401</v>
      </c>
      <c r="I303" s="145"/>
      <c r="J303" s="145"/>
      <c r="K303" s="145"/>
      <c r="L303" s="145"/>
      <c r="M303" s="146">
        <v>0.01</v>
      </c>
      <c r="N303" s="146">
        <v>0</v>
      </c>
      <c r="O303" s="146">
        <v>0</v>
      </c>
      <c r="P303" s="146">
        <v>0</v>
      </c>
      <c r="Q303" s="146">
        <v>0</v>
      </c>
      <c r="R303" s="146">
        <v>0</v>
      </c>
      <c r="S303" s="146">
        <v>0.01</v>
      </c>
      <c r="T303" s="146">
        <v>0</v>
      </c>
      <c r="U303" s="146">
        <v>0</v>
      </c>
      <c r="V303" s="146">
        <v>0</v>
      </c>
      <c r="W303" s="146">
        <v>0</v>
      </c>
      <c r="X303" s="146">
        <v>0</v>
      </c>
      <c r="Y303" s="146">
        <v>0.01</v>
      </c>
      <c r="Z303" s="146">
        <v>0.01</v>
      </c>
      <c r="AA303" s="147">
        <v>1</v>
      </c>
      <c r="AB303" s="203">
        <v>0</v>
      </c>
      <c r="AC303" s="203">
        <v>0</v>
      </c>
      <c r="AD303" s="203">
        <v>0</v>
      </c>
      <c r="AE303" s="203">
        <v>0</v>
      </c>
      <c r="AF303" s="203">
        <v>0</v>
      </c>
      <c r="AG303" s="203">
        <v>0</v>
      </c>
      <c r="AH303" s="203">
        <v>0</v>
      </c>
      <c r="AI303" s="203">
        <v>0</v>
      </c>
      <c r="AJ303" s="203">
        <v>0</v>
      </c>
      <c r="AK303" s="204">
        <v>0</v>
      </c>
    </row>
    <row r="304" spans="2:40" ht="14.25" customHeight="1">
      <c r="B304" s="144" t="s">
        <v>4356</v>
      </c>
      <c r="C304" s="145" t="s">
        <v>5777</v>
      </c>
      <c r="D304" s="145" t="s">
        <v>2194</v>
      </c>
      <c r="E304" s="145" t="s">
        <v>4575</v>
      </c>
      <c r="F304" s="145" t="s">
        <v>2933</v>
      </c>
      <c r="G304" s="145" t="s">
        <v>1233</v>
      </c>
      <c r="H304" s="145" t="s">
        <v>5810</v>
      </c>
      <c r="I304" s="145" t="s">
        <v>3330</v>
      </c>
      <c r="J304" s="145" t="s">
        <v>4362</v>
      </c>
      <c r="K304" s="145" t="s">
        <v>4363</v>
      </c>
      <c r="L304" s="145" t="s">
        <v>3332</v>
      </c>
      <c r="M304" s="146">
        <v>9111.8250000000007</v>
      </c>
      <c r="N304" s="146">
        <v>0</v>
      </c>
      <c r="O304" s="146">
        <v>0</v>
      </c>
      <c r="P304" s="146">
        <v>0</v>
      </c>
      <c r="Q304" s="146">
        <v>0</v>
      </c>
      <c r="R304" s="146">
        <v>9111.8250000000007</v>
      </c>
      <c r="S304" s="146">
        <v>0</v>
      </c>
      <c r="T304" s="146">
        <v>0</v>
      </c>
      <c r="U304" s="146">
        <v>0</v>
      </c>
      <c r="V304" s="146">
        <v>0</v>
      </c>
      <c r="W304" s="146">
        <v>0</v>
      </c>
      <c r="X304" s="146">
        <v>0</v>
      </c>
      <c r="Y304" s="146">
        <v>9111.8250000000007</v>
      </c>
      <c r="Z304" s="146">
        <v>9347.94</v>
      </c>
      <c r="AA304" s="147">
        <v>1</v>
      </c>
      <c r="AB304" s="203">
        <v>0</v>
      </c>
      <c r="AC304" s="203">
        <v>0</v>
      </c>
      <c r="AD304" s="203">
        <v>0</v>
      </c>
      <c r="AE304" s="203">
        <v>0</v>
      </c>
      <c r="AF304" s="203">
        <v>9347.94</v>
      </c>
      <c r="AG304" s="203">
        <v>0</v>
      </c>
      <c r="AH304" s="203">
        <v>0</v>
      </c>
      <c r="AI304" s="203">
        <v>0</v>
      </c>
      <c r="AJ304" s="203">
        <v>0</v>
      </c>
      <c r="AK304" s="204">
        <v>0</v>
      </c>
    </row>
    <row r="305" spans="2:40" ht="14.25" customHeight="1">
      <c r="B305" s="144" t="s">
        <v>4396</v>
      </c>
      <c r="C305" s="145" t="s">
        <v>5106</v>
      </c>
      <c r="D305" s="145" t="s">
        <v>2194</v>
      </c>
      <c r="E305" s="145" t="s">
        <v>4399</v>
      </c>
      <c r="F305" s="145" t="s">
        <v>6156</v>
      </c>
      <c r="G305" s="145" t="s">
        <v>4401</v>
      </c>
      <c r="H305" s="145" t="s">
        <v>4401</v>
      </c>
      <c r="I305" s="145"/>
      <c r="J305" s="145"/>
      <c r="K305" s="145"/>
      <c r="L305" s="145"/>
      <c r="M305" s="146">
        <v>200</v>
      </c>
      <c r="N305" s="146">
        <v>0</v>
      </c>
      <c r="O305" s="146">
        <v>0</v>
      </c>
      <c r="P305" s="146">
        <v>0</v>
      </c>
      <c r="Q305" s="146">
        <v>0</v>
      </c>
      <c r="R305" s="146">
        <v>0</v>
      </c>
      <c r="S305" s="146">
        <v>200</v>
      </c>
      <c r="T305" s="146">
        <v>0</v>
      </c>
      <c r="U305" s="146">
        <v>0</v>
      </c>
      <c r="V305" s="146">
        <v>0</v>
      </c>
      <c r="W305" s="146">
        <v>0</v>
      </c>
      <c r="X305" s="146">
        <v>0</v>
      </c>
      <c r="Y305" s="146">
        <v>200</v>
      </c>
      <c r="Z305" s="146">
        <v>200</v>
      </c>
      <c r="AA305" s="147">
        <v>1</v>
      </c>
      <c r="AB305" s="203">
        <v>0</v>
      </c>
      <c r="AC305" s="203">
        <v>0</v>
      </c>
      <c r="AD305" s="203">
        <v>0</v>
      </c>
      <c r="AE305" s="203">
        <v>0</v>
      </c>
      <c r="AF305" s="203">
        <v>0</v>
      </c>
      <c r="AG305" s="203">
        <v>0</v>
      </c>
      <c r="AH305" s="203">
        <v>0</v>
      </c>
      <c r="AI305" s="203">
        <v>0</v>
      </c>
      <c r="AJ305" s="203">
        <v>0</v>
      </c>
      <c r="AK305" s="204">
        <v>0</v>
      </c>
    </row>
    <row r="306" spans="2:40" ht="14.25" customHeight="1">
      <c r="B306" s="144" t="s">
        <v>4396</v>
      </c>
      <c r="C306" s="145" t="s">
        <v>5106</v>
      </c>
      <c r="D306" s="145" t="s">
        <v>2194</v>
      </c>
      <c r="E306" s="145" t="s">
        <v>4399</v>
      </c>
      <c r="F306" s="145" t="s">
        <v>6157</v>
      </c>
      <c r="G306" s="145" t="s">
        <v>4401</v>
      </c>
      <c r="H306" s="145" t="s">
        <v>4401</v>
      </c>
      <c r="I306" s="145"/>
      <c r="J306" s="145"/>
      <c r="K306" s="145"/>
      <c r="L306" s="145"/>
      <c r="M306" s="146">
        <v>200</v>
      </c>
      <c r="N306" s="146">
        <v>0</v>
      </c>
      <c r="O306" s="146">
        <v>0</v>
      </c>
      <c r="P306" s="146">
        <v>0</v>
      </c>
      <c r="Q306" s="146">
        <v>0</v>
      </c>
      <c r="R306" s="146">
        <v>0</v>
      </c>
      <c r="S306" s="146">
        <v>200</v>
      </c>
      <c r="T306" s="146">
        <v>0</v>
      </c>
      <c r="U306" s="146">
        <v>0</v>
      </c>
      <c r="V306" s="146">
        <v>0</v>
      </c>
      <c r="W306" s="146">
        <v>0</v>
      </c>
      <c r="X306" s="146">
        <v>0</v>
      </c>
      <c r="Y306" s="146">
        <v>200</v>
      </c>
      <c r="Z306" s="146">
        <v>200</v>
      </c>
      <c r="AA306" s="147">
        <v>1</v>
      </c>
      <c r="AB306" s="203">
        <v>0</v>
      </c>
      <c r="AC306" s="203">
        <v>0</v>
      </c>
      <c r="AD306" s="203">
        <v>0</v>
      </c>
      <c r="AE306" s="203">
        <v>0</v>
      </c>
      <c r="AF306" s="203">
        <v>0</v>
      </c>
      <c r="AG306" s="203">
        <v>0</v>
      </c>
      <c r="AH306" s="203">
        <v>0</v>
      </c>
      <c r="AI306" s="203">
        <v>0</v>
      </c>
      <c r="AJ306" s="203">
        <v>0</v>
      </c>
      <c r="AK306" s="204">
        <v>0</v>
      </c>
    </row>
    <row r="307" spans="2:40" ht="14.25" customHeight="1">
      <c r="B307" s="144" t="s">
        <v>4396</v>
      </c>
      <c r="C307" s="145" t="s">
        <v>5106</v>
      </c>
      <c r="D307" s="145" t="s">
        <v>2194</v>
      </c>
      <c r="E307" s="145" t="s">
        <v>4399</v>
      </c>
      <c r="F307" s="145" t="s">
        <v>6158</v>
      </c>
      <c r="G307" s="145" t="s">
        <v>4401</v>
      </c>
      <c r="H307" s="145" t="s">
        <v>4401</v>
      </c>
      <c r="I307" s="145"/>
      <c r="J307" s="145"/>
      <c r="K307" s="145"/>
      <c r="L307" s="145"/>
      <c r="M307" s="146">
        <v>44218.23</v>
      </c>
      <c r="N307" s="146">
        <v>0</v>
      </c>
      <c r="O307" s="146">
        <v>0</v>
      </c>
      <c r="P307" s="146">
        <v>0</v>
      </c>
      <c r="Q307" s="146">
        <v>0</v>
      </c>
      <c r="R307" s="146">
        <v>0</v>
      </c>
      <c r="S307" s="146">
        <v>44218.23</v>
      </c>
      <c r="T307" s="146">
        <v>0</v>
      </c>
      <c r="U307" s="146">
        <v>0</v>
      </c>
      <c r="V307" s="146">
        <v>0</v>
      </c>
      <c r="W307" s="146">
        <v>0</v>
      </c>
      <c r="X307" s="146">
        <v>0</v>
      </c>
      <c r="Y307" s="146">
        <v>44218.23</v>
      </c>
      <c r="Z307" s="146">
        <v>44218.23</v>
      </c>
      <c r="AA307" s="147">
        <v>1</v>
      </c>
      <c r="AB307" s="203">
        <v>0</v>
      </c>
      <c r="AC307" s="203">
        <v>0</v>
      </c>
      <c r="AD307" s="203">
        <v>0</v>
      </c>
      <c r="AE307" s="203">
        <v>0</v>
      </c>
      <c r="AF307" s="203">
        <v>0</v>
      </c>
      <c r="AG307" s="203">
        <v>0</v>
      </c>
      <c r="AH307" s="203">
        <v>0</v>
      </c>
      <c r="AI307" s="203">
        <v>0</v>
      </c>
      <c r="AJ307" s="203">
        <v>0</v>
      </c>
      <c r="AK307" s="204">
        <v>0</v>
      </c>
    </row>
    <row r="308" spans="2:40" ht="14.25" customHeight="1">
      <c r="B308" s="144" t="s">
        <v>4356</v>
      </c>
      <c r="C308" s="145" t="s">
        <v>5777</v>
      </c>
      <c r="D308" s="145" t="s">
        <v>2194</v>
      </c>
      <c r="E308" s="145" t="s">
        <v>5952</v>
      </c>
      <c r="F308" s="145" t="s">
        <v>2834</v>
      </c>
      <c r="G308" s="145" t="s">
        <v>1233</v>
      </c>
      <c r="H308" s="145" t="s">
        <v>5810</v>
      </c>
      <c r="I308" s="145" t="s">
        <v>3330</v>
      </c>
      <c r="J308" s="145" t="s">
        <v>4362</v>
      </c>
      <c r="K308" s="145" t="s">
        <v>4363</v>
      </c>
      <c r="L308" s="145" t="s">
        <v>3332</v>
      </c>
      <c r="M308" s="146">
        <v>22181.17</v>
      </c>
      <c r="N308" s="146">
        <v>0</v>
      </c>
      <c r="O308" s="146">
        <v>0</v>
      </c>
      <c r="P308" s="146">
        <v>0</v>
      </c>
      <c r="Q308" s="146">
        <v>0</v>
      </c>
      <c r="R308" s="146">
        <v>22181.17</v>
      </c>
      <c r="S308" s="146">
        <v>0</v>
      </c>
      <c r="T308" s="146">
        <v>0</v>
      </c>
      <c r="U308" s="146">
        <v>0</v>
      </c>
      <c r="V308" s="146">
        <v>0</v>
      </c>
      <c r="W308" s="146">
        <v>0</v>
      </c>
      <c r="X308" s="146">
        <v>0</v>
      </c>
      <c r="Y308" s="146">
        <v>22181.17</v>
      </c>
      <c r="Z308" s="146">
        <v>22850.52</v>
      </c>
      <c r="AA308" s="147">
        <v>1</v>
      </c>
      <c r="AB308" s="203">
        <v>0</v>
      </c>
      <c r="AC308" s="203">
        <v>0</v>
      </c>
      <c r="AD308" s="203">
        <v>0</v>
      </c>
      <c r="AE308" s="203">
        <v>0</v>
      </c>
      <c r="AF308" s="203">
        <v>22850.52</v>
      </c>
      <c r="AG308" s="203">
        <v>0</v>
      </c>
      <c r="AH308" s="203">
        <v>0</v>
      </c>
      <c r="AI308" s="203">
        <v>0</v>
      </c>
      <c r="AJ308" s="203">
        <v>0</v>
      </c>
      <c r="AK308" s="204">
        <v>0</v>
      </c>
    </row>
    <row r="309" spans="2:40" ht="14.25" customHeight="1">
      <c r="B309" s="144" t="s">
        <v>4356</v>
      </c>
      <c r="C309" s="145" t="s">
        <v>5777</v>
      </c>
      <c r="D309" s="145" t="s">
        <v>2194</v>
      </c>
      <c r="E309" s="145" t="s">
        <v>1961</v>
      </c>
      <c r="F309" s="145" t="s">
        <v>6082</v>
      </c>
      <c r="G309" s="145" t="s">
        <v>1233</v>
      </c>
      <c r="H309" s="145" t="s">
        <v>5810</v>
      </c>
      <c r="I309" s="145" t="s">
        <v>3330</v>
      </c>
      <c r="J309" s="145" t="s">
        <v>4362</v>
      </c>
      <c r="K309" s="145" t="s">
        <v>4363</v>
      </c>
      <c r="L309" s="145" t="s">
        <v>3332</v>
      </c>
      <c r="M309" s="146">
        <v>9317.0249999999996</v>
      </c>
      <c r="N309" s="146">
        <v>0</v>
      </c>
      <c r="O309" s="146">
        <v>0</v>
      </c>
      <c r="P309" s="146">
        <v>0</v>
      </c>
      <c r="Q309" s="146">
        <v>0</v>
      </c>
      <c r="R309" s="146">
        <v>9317.0249999999996</v>
      </c>
      <c r="S309" s="146">
        <v>0</v>
      </c>
      <c r="T309" s="146">
        <v>0</v>
      </c>
      <c r="U309" s="146">
        <v>0</v>
      </c>
      <c r="V309" s="146">
        <v>0</v>
      </c>
      <c r="W309" s="146">
        <v>0</v>
      </c>
      <c r="X309" s="146">
        <v>0</v>
      </c>
      <c r="Y309" s="146">
        <v>9317.0249999999996</v>
      </c>
      <c r="Z309" s="146">
        <v>9347.94</v>
      </c>
      <c r="AA309" s="147">
        <v>1</v>
      </c>
      <c r="AB309" s="203">
        <v>0</v>
      </c>
      <c r="AC309" s="203">
        <v>0</v>
      </c>
      <c r="AD309" s="203">
        <v>0</v>
      </c>
      <c r="AE309" s="203">
        <v>0</v>
      </c>
      <c r="AF309" s="203">
        <v>9347.94</v>
      </c>
      <c r="AG309" s="203">
        <v>0</v>
      </c>
      <c r="AH309" s="203">
        <v>0</v>
      </c>
      <c r="AI309" s="203">
        <v>0</v>
      </c>
      <c r="AJ309" s="203">
        <v>0</v>
      </c>
      <c r="AK309" s="204">
        <v>0</v>
      </c>
    </row>
    <row r="310" spans="2:40" ht="14.25" customHeight="1">
      <c r="B310" s="144" t="s">
        <v>4356</v>
      </c>
      <c r="C310" s="145" t="s">
        <v>6040</v>
      </c>
      <c r="D310" s="145" t="s">
        <v>2220</v>
      </c>
      <c r="E310" s="145" t="s">
        <v>6159</v>
      </c>
      <c r="F310" s="145" t="s">
        <v>6160</v>
      </c>
      <c r="G310" s="145" t="s">
        <v>818</v>
      </c>
      <c r="H310" s="145" t="s">
        <v>6161</v>
      </c>
      <c r="I310" s="145" t="s">
        <v>3330</v>
      </c>
      <c r="J310" s="145" t="s">
        <v>4362</v>
      </c>
      <c r="K310" s="145" t="s">
        <v>4363</v>
      </c>
      <c r="L310" s="145" t="s">
        <v>3332</v>
      </c>
      <c r="M310" s="146">
        <v>90744.001954000007</v>
      </c>
      <c r="N310" s="146">
        <v>90744.001954000007</v>
      </c>
      <c r="O310" s="146">
        <v>0</v>
      </c>
      <c r="P310" s="146"/>
      <c r="Q310" s="146">
        <v>0</v>
      </c>
      <c r="R310" s="146">
        <v>0</v>
      </c>
      <c r="S310" s="146">
        <v>0</v>
      </c>
      <c r="T310" s="146">
        <v>14519.126993</v>
      </c>
      <c r="U310" s="146">
        <v>0</v>
      </c>
      <c r="V310" s="146">
        <v>0</v>
      </c>
      <c r="W310" s="146">
        <v>0</v>
      </c>
      <c r="X310" s="146">
        <v>0</v>
      </c>
      <c r="Y310" s="146">
        <v>105263.128947</v>
      </c>
      <c r="Z310" s="146">
        <v>10659.762699999999</v>
      </c>
      <c r="AA310" s="147">
        <v>8.2172170412634499E-2</v>
      </c>
      <c r="AB310" s="203">
        <v>9189.4430362697767</v>
      </c>
      <c r="AC310" s="203">
        <v>0</v>
      </c>
      <c r="AD310" s="203"/>
      <c r="AE310" s="203">
        <v>0</v>
      </c>
      <c r="AF310" s="203">
        <v>0</v>
      </c>
      <c r="AG310" s="203">
        <v>0</v>
      </c>
      <c r="AH310" s="203">
        <v>1470.3196637302301</v>
      </c>
      <c r="AI310" s="203">
        <v>0</v>
      </c>
      <c r="AJ310" s="203">
        <v>0</v>
      </c>
      <c r="AK310" s="204">
        <v>0</v>
      </c>
    </row>
    <row r="311" spans="2:40" ht="14.25" customHeight="1">
      <c r="B311" s="144" t="s">
        <v>4396</v>
      </c>
      <c r="C311" s="145" t="s">
        <v>5106</v>
      </c>
      <c r="D311" s="145" t="s">
        <v>2220</v>
      </c>
      <c r="E311" s="145" t="s">
        <v>4399</v>
      </c>
      <c r="F311" s="145" t="s">
        <v>6162</v>
      </c>
      <c r="G311" s="145" t="s">
        <v>4401</v>
      </c>
      <c r="H311" s="145" t="s">
        <v>4401</v>
      </c>
      <c r="I311" s="145"/>
      <c r="J311" s="145"/>
      <c r="K311" s="145"/>
      <c r="L311" s="145"/>
      <c r="M311" s="146">
        <v>0.08</v>
      </c>
      <c r="N311" s="146">
        <v>0</v>
      </c>
      <c r="O311" s="146">
        <v>0</v>
      </c>
      <c r="P311" s="146">
        <v>0</v>
      </c>
      <c r="Q311" s="146">
        <v>0</v>
      </c>
      <c r="R311" s="146">
        <v>0</v>
      </c>
      <c r="S311" s="146">
        <v>0.08</v>
      </c>
      <c r="T311" s="146">
        <v>0</v>
      </c>
      <c r="U311" s="146">
        <v>0</v>
      </c>
      <c r="V311" s="146">
        <v>0</v>
      </c>
      <c r="W311" s="146">
        <v>0</v>
      </c>
      <c r="X311" s="146">
        <v>0</v>
      </c>
      <c r="Y311" s="146">
        <v>0.08</v>
      </c>
      <c r="Z311" s="146">
        <v>0.08</v>
      </c>
      <c r="AA311" s="147">
        <v>1</v>
      </c>
      <c r="AB311" s="203">
        <v>0</v>
      </c>
      <c r="AC311" s="203">
        <v>0</v>
      </c>
      <c r="AD311" s="203">
        <v>0</v>
      </c>
      <c r="AE311" s="203">
        <v>0</v>
      </c>
      <c r="AF311" s="203">
        <v>0</v>
      </c>
      <c r="AG311" s="203">
        <v>0</v>
      </c>
      <c r="AH311" s="203">
        <v>0</v>
      </c>
      <c r="AI311" s="203">
        <v>0</v>
      </c>
      <c r="AJ311" s="203">
        <v>0</v>
      </c>
      <c r="AK311" s="204">
        <v>0</v>
      </c>
    </row>
    <row r="312" spans="2:40" ht="14.25" customHeight="1">
      <c r="B312" s="144" t="s">
        <v>4356</v>
      </c>
      <c r="C312" s="145" t="s">
        <v>5774</v>
      </c>
      <c r="D312" s="145" t="s">
        <v>2246</v>
      </c>
      <c r="E312" s="145" t="s">
        <v>4469</v>
      </c>
      <c r="F312" s="145" t="s">
        <v>6163</v>
      </c>
      <c r="G312" s="145" t="s">
        <v>1155</v>
      </c>
      <c r="H312" s="145" t="s">
        <v>5805</v>
      </c>
      <c r="I312" s="145" t="s">
        <v>5782</v>
      </c>
      <c r="J312" s="145" t="s">
        <v>4362</v>
      </c>
      <c r="K312" s="145" t="s">
        <v>4363</v>
      </c>
      <c r="L312" s="145" t="s">
        <v>3332</v>
      </c>
      <c r="M312" s="146">
        <v>38265.050000000003</v>
      </c>
      <c r="N312" s="146">
        <v>38265.050000000003</v>
      </c>
      <c r="O312" s="146">
        <v>0</v>
      </c>
      <c r="P312" s="146"/>
      <c r="Q312" s="146">
        <v>0</v>
      </c>
      <c r="R312" s="146">
        <v>0</v>
      </c>
      <c r="S312" s="146">
        <v>0</v>
      </c>
      <c r="T312" s="146">
        <v>6122.4080000000004</v>
      </c>
      <c r="U312" s="146">
        <v>0</v>
      </c>
      <c r="V312" s="146">
        <v>1530.6020000000001</v>
      </c>
      <c r="W312" s="146">
        <v>0</v>
      </c>
      <c r="X312" s="146">
        <v>0</v>
      </c>
      <c r="Y312" s="146">
        <v>42856.856</v>
      </c>
      <c r="Z312" s="146">
        <v>43708.481599999999</v>
      </c>
      <c r="AA312" s="147">
        <v>1</v>
      </c>
      <c r="AB312" s="203">
        <v>39025.43</v>
      </c>
      <c r="AC312" s="203">
        <v>0</v>
      </c>
      <c r="AD312" s="203"/>
      <c r="AE312" s="203">
        <v>0</v>
      </c>
      <c r="AF312" s="203">
        <v>0</v>
      </c>
      <c r="AG312" s="203">
        <v>0</v>
      </c>
      <c r="AH312" s="203">
        <v>6244.0688</v>
      </c>
      <c r="AI312" s="203">
        <v>0</v>
      </c>
      <c r="AJ312" s="203">
        <v>1530.6020000000001</v>
      </c>
      <c r="AK312" s="204">
        <v>0</v>
      </c>
      <c r="AL312" s="208">
        <f>N312*4%</f>
        <v>1530.6020000000001</v>
      </c>
      <c r="AM312" s="201">
        <f>AJ312-AL312</f>
        <v>0</v>
      </c>
      <c r="AN312" s="143" t="s">
        <v>5776</v>
      </c>
    </row>
    <row r="313" spans="2:40" ht="14.25" customHeight="1">
      <c r="B313" s="144" t="s">
        <v>4356</v>
      </c>
      <c r="C313" s="145" t="s">
        <v>5777</v>
      </c>
      <c r="D313" s="145" t="s">
        <v>2246</v>
      </c>
      <c r="E313" s="145" t="s">
        <v>4469</v>
      </c>
      <c r="F313" s="145" t="s">
        <v>6164</v>
      </c>
      <c r="G313" s="145" t="s">
        <v>5780</v>
      </c>
      <c r="H313" s="145" t="s">
        <v>5781</v>
      </c>
      <c r="I313" s="145" t="s">
        <v>5782</v>
      </c>
      <c r="J313" s="145" t="s">
        <v>4362</v>
      </c>
      <c r="K313" s="145" t="s">
        <v>4363</v>
      </c>
      <c r="L313" s="145" t="s">
        <v>3332</v>
      </c>
      <c r="M313" s="146">
        <v>1510.86</v>
      </c>
      <c r="N313" s="146">
        <v>0</v>
      </c>
      <c r="O313" s="146">
        <v>0</v>
      </c>
      <c r="P313" s="146">
        <v>1510.86</v>
      </c>
      <c r="Q313" s="146">
        <v>0</v>
      </c>
      <c r="R313" s="146">
        <v>0</v>
      </c>
      <c r="S313" s="146">
        <v>0</v>
      </c>
      <c r="T313" s="146">
        <v>0</v>
      </c>
      <c r="U313" s="146">
        <v>0</v>
      </c>
      <c r="V313" s="146">
        <v>0</v>
      </c>
      <c r="W313" s="146">
        <v>0</v>
      </c>
      <c r="X313" s="146">
        <v>0</v>
      </c>
      <c r="Y313" s="146">
        <v>1510.86</v>
      </c>
      <c r="Z313" s="146">
        <v>1510.86</v>
      </c>
      <c r="AA313" s="147">
        <v>1</v>
      </c>
      <c r="AB313" s="203">
        <v>0</v>
      </c>
      <c r="AC313" s="203">
        <v>0</v>
      </c>
      <c r="AD313" s="203">
        <v>1510.86</v>
      </c>
      <c r="AE313" s="203">
        <v>0</v>
      </c>
      <c r="AF313" s="203">
        <v>0</v>
      </c>
      <c r="AG313" s="203">
        <v>0</v>
      </c>
      <c r="AH313" s="203">
        <v>0</v>
      </c>
      <c r="AI313" s="203">
        <v>0</v>
      </c>
      <c r="AJ313" s="203">
        <v>0</v>
      </c>
      <c r="AK313" s="204">
        <v>0</v>
      </c>
    </row>
    <row r="314" spans="2:40" ht="14.25" customHeight="1">
      <c r="B314" s="144" t="s">
        <v>4356</v>
      </c>
      <c r="C314" s="145" t="s">
        <v>5913</v>
      </c>
      <c r="D314" s="145" t="s">
        <v>2246</v>
      </c>
      <c r="E314" s="145" t="s">
        <v>2220</v>
      </c>
      <c r="F314" s="145" t="s">
        <v>6165</v>
      </c>
      <c r="G314" s="145" t="s">
        <v>1235</v>
      </c>
      <c r="H314" s="145" t="s">
        <v>6166</v>
      </c>
      <c r="I314" s="145" t="s">
        <v>3929</v>
      </c>
      <c r="J314" s="145" t="s">
        <v>4417</v>
      </c>
      <c r="K314" s="145" t="s">
        <v>4418</v>
      </c>
      <c r="L314" s="145" t="s">
        <v>3332</v>
      </c>
      <c r="M314" s="146">
        <v>12000</v>
      </c>
      <c r="N314" s="146">
        <v>12000</v>
      </c>
      <c r="O314" s="146">
        <v>0</v>
      </c>
      <c r="P314" s="146"/>
      <c r="Q314" s="146">
        <v>0</v>
      </c>
      <c r="R314" s="146">
        <v>0</v>
      </c>
      <c r="S314" s="146">
        <v>0</v>
      </c>
      <c r="T314" s="146">
        <v>1920</v>
      </c>
      <c r="U314" s="146">
        <v>0</v>
      </c>
      <c r="V314" s="146">
        <v>0</v>
      </c>
      <c r="W314" s="146">
        <v>0</v>
      </c>
      <c r="X314" s="146">
        <v>0</v>
      </c>
      <c r="Y314" s="146">
        <v>13920</v>
      </c>
      <c r="Z314" s="146">
        <v>6960</v>
      </c>
      <c r="AA314" s="147">
        <v>0.5</v>
      </c>
      <c r="AB314" s="203">
        <v>6000</v>
      </c>
      <c r="AC314" s="203">
        <v>0</v>
      </c>
      <c r="AD314" s="203"/>
      <c r="AE314" s="203">
        <v>0</v>
      </c>
      <c r="AF314" s="203">
        <v>0</v>
      </c>
      <c r="AG314" s="203">
        <v>0</v>
      </c>
      <c r="AH314" s="203">
        <v>960</v>
      </c>
      <c r="AI314" s="203">
        <v>0</v>
      </c>
      <c r="AJ314" s="203">
        <v>0</v>
      </c>
      <c r="AK314" s="204">
        <v>0</v>
      </c>
    </row>
    <row r="315" spans="2:40" ht="14.25" customHeight="1">
      <c r="B315" s="144" t="s">
        <v>4356</v>
      </c>
      <c r="C315" s="145" t="s">
        <v>5774</v>
      </c>
      <c r="D315" s="145" t="s">
        <v>2246</v>
      </c>
      <c r="E315" s="145" t="s">
        <v>4514</v>
      </c>
      <c r="F315" s="145" t="s">
        <v>6167</v>
      </c>
      <c r="G315" s="145" t="s">
        <v>1153</v>
      </c>
      <c r="H315" s="145" t="s">
        <v>5792</v>
      </c>
      <c r="I315" s="145" t="s">
        <v>4370</v>
      </c>
      <c r="J315" s="145" t="s">
        <v>4362</v>
      </c>
      <c r="K315" s="145" t="s">
        <v>4363</v>
      </c>
      <c r="L315" s="145" t="s">
        <v>3332</v>
      </c>
      <c r="M315" s="146">
        <v>17000</v>
      </c>
      <c r="N315" s="146">
        <v>17000</v>
      </c>
      <c r="O315" s="146">
        <v>0</v>
      </c>
      <c r="P315" s="146"/>
      <c r="Q315" s="146">
        <v>0</v>
      </c>
      <c r="R315" s="146">
        <v>0</v>
      </c>
      <c r="S315" s="146">
        <v>0</v>
      </c>
      <c r="T315" s="146">
        <v>2720</v>
      </c>
      <c r="U315" s="146">
        <v>0</v>
      </c>
      <c r="V315" s="146">
        <v>680</v>
      </c>
      <c r="W315" s="146">
        <v>0</v>
      </c>
      <c r="X315" s="146">
        <v>0</v>
      </c>
      <c r="Y315" s="146">
        <v>19040</v>
      </c>
      <c r="Z315" s="146">
        <v>19040</v>
      </c>
      <c r="AA315" s="147">
        <v>1</v>
      </c>
      <c r="AB315" s="203">
        <v>17000</v>
      </c>
      <c r="AC315" s="203">
        <v>0</v>
      </c>
      <c r="AD315" s="203"/>
      <c r="AE315" s="203">
        <v>0</v>
      </c>
      <c r="AF315" s="203">
        <v>0</v>
      </c>
      <c r="AG315" s="203">
        <v>0</v>
      </c>
      <c r="AH315" s="203">
        <v>2720</v>
      </c>
      <c r="AI315" s="203">
        <v>0</v>
      </c>
      <c r="AJ315" s="203">
        <v>680</v>
      </c>
      <c r="AK315" s="204">
        <v>0</v>
      </c>
      <c r="AL315" s="208">
        <f>AB315*4%</f>
        <v>680</v>
      </c>
      <c r="AM315" s="201">
        <f>AJ315-AL315</f>
        <v>0</v>
      </c>
      <c r="AN315" s="143" t="s">
        <v>5776</v>
      </c>
    </row>
    <row r="316" spans="2:40" ht="14.25" customHeight="1">
      <c r="B316" s="144" t="s">
        <v>4396</v>
      </c>
      <c r="C316" s="145" t="s">
        <v>4397</v>
      </c>
      <c r="D316" s="145" t="s">
        <v>2246</v>
      </c>
      <c r="E316" s="145" t="s">
        <v>4399</v>
      </c>
      <c r="F316" s="145" t="s">
        <v>6168</v>
      </c>
      <c r="G316" s="145" t="s">
        <v>4401</v>
      </c>
      <c r="H316" s="145" t="s">
        <v>4401</v>
      </c>
      <c r="I316" s="145"/>
      <c r="J316" s="145"/>
      <c r="K316" s="145"/>
      <c r="L316" s="145"/>
      <c r="M316" s="146">
        <v>1088620</v>
      </c>
      <c r="N316" s="146">
        <v>0</v>
      </c>
      <c r="O316" s="146">
        <v>0</v>
      </c>
      <c r="P316" s="146">
        <v>0</v>
      </c>
      <c r="Q316" s="146">
        <v>0</v>
      </c>
      <c r="R316" s="146">
        <v>0</v>
      </c>
      <c r="S316" s="146">
        <v>1088620</v>
      </c>
      <c r="T316" s="146">
        <v>0</v>
      </c>
      <c r="U316" s="146">
        <v>0</v>
      </c>
      <c r="V316" s="146">
        <v>0</v>
      </c>
      <c r="W316" s="146">
        <v>0</v>
      </c>
      <c r="X316" s="146">
        <v>0</v>
      </c>
      <c r="Y316" s="146">
        <v>1088620</v>
      </c>
      <c r="Z316" s="146">
        <v>1088620</v>
      </c>
      <c r="AA316" s="147">
        <v>1</v>
      </c>
      <c r="AB316" s="203">
        <v>0</v>
      </c>
      <c r="AC316" s="203">
        <v>0</v>
      </c>
      <c r="AD316" s="203">
        <v>0</v>
      </c>
      <c r="AE316" s="203">
        <v>0</v>
      </c>
      <c r="AF316" s="203">
        <v>0</v>
      </c>
      <c r="AG316" s="203">
        <v>0</v>
      </c>
      <c r="AH316" s="203">
        <v>0</v>
      </c>
      <c r="AI316" s="203">
        <v>0</v>
      </c>
      <c r="AJ316" s="203">
        <v>0</v>
      </c>
      <c r="AK316" s="204">
        <v>0</v>
      </c>
    </row>
    <row r="317" spans="2:40" ht="14.25" customHeight="1">
      <c r="B317" s="144" t="s">
        <v>4356</v>
      </c>
      <c r="C317" s="145" t="s">
        <v>5777</v>
      </c>
      <c r="D317" s="145" t="s">
        <v>2246</v>
      </c>
      <c r="E317" s="145" t="s">
        <v>6169</v>
      </c>
      <c r="F317" s="145" t="s">
        <v>6170</v>
      </c>
      <c r="G317" s="145" t="s">
        <v>736</v>
      </c>
      <c r="H317" s="145" t="s">
        <v>5969</v>
      </c>
      <c r="I317" s="145" t="s">
        <v>5970</v>
      </c>
      <c r="J317" s="145" t="s">
        <v>4362</v>
      </c>
      <c r="K317" s="145" t="s">
        <v>4363</v>
      </c>
      <c r="L317" s="145" t="s">
        <v>3332</v>
      </c>
      <c r="M317" s="146">
        <v>2600</v>
      </c>
      <c r="N317" s="146">
        <v>0</v>
      </c>
      <c r="O317" s="146">
        <v>0</v>
      </c>
      <c r="P317" s="146"/>
      <c r="Q317" s="146">
        <v>2600</v>
      </c>
      <c r="R317" s="146">
        <v>0</v>
      </c>
      <c r="S317" s="146">
        <v>0</v>
      </c>
      <c r="T317" s="146">
        <v>0</v>
      </c>
      <c r="U317" s="146">
        <v>0</v>
      </c>
      <c r="V317" s="146">
        <v>0</v>
      </c>
      <c r="W317" s="146">
        <v>0</v>
      </c>
      <c r="X317" s="146">
        <v>0</v>
      </c>
      <c r="Y317" s="146">
        <v>2600</v>
      </c>
      <c r="Z317" s="146">
        <v>2600</v>
      </c>
      <c r="AA317" s="147">
        <v>1</v>
      </c>
      <c r="AB317" s="203">
        <v>0</v>
      </c>
      <c r="AC317" s="203">
        <v>0</v>
      </c>
      <c r="AD317" s="203"/>
      <c r="AE317" s="203">
        <v>2600</v>
      </c>
      <c r="AF317" s="203">
        <v>0</v>
      </c>
      <c r="AG317" s="203">
        <v>0</v>
      </c>
      <c r="AH317" s="203">
        <v>0</v>
      </c>
      <c r="AI317" s="203">
        <v>0</v>
      </c>
      <c r="AJ317" s="203">
        <v>0</v>
      </c>
      <c r="AK317" s="204">
        <v>0</v>
      </c>
    </row>
    <row r="318" spans="2:40" ht="14.25" customHeight="1">
      <c r="B318" s="144" t="s">
        <v>4356</v>
      </c>
      <c r="C318" s="145" t="s">
        <v>5774</v>
      </c>
      <c r="D318" s="145" t="s">
        <v>2246</v>
      </c>
      <c r="E318" s="145" t="s">
        <v>4469</v>
      </c>
      <c r="F318" s="145" t="s">
        <v>6171</v>
      </c>
      <c r="G318" s="145" t="s">
        <v>1155</v>
      </c>
      <c r="H318" s="145" t="s">
        <v>5805</v>
      </c>
      <c r="I318" s="145" t="s">
        <v>5782</v>
      </c>
      <c r="J318" s="145" t="s">
        <v>4362</v>
      </c>
      <c r="K318" s="145" t="s">
        <v>4363</v>
      </c>
      <c r="L318" s="145" t="s">
        <v>3332</v>
      </c>
      <c r="M318" s="146">
        <v>36251.1</v>
      </c>
      <c r="N318" s="146">
        <v>36251.1</v>
      </c>
      <c r="O318" s="146">
        <v>0</v>
      </c>
      <c r="P318" s="146"/>
      <c r="Q318" s="146">
        <v>0</v>
      </c>
      <c r="R318" s="146">
        <v>0</v>
      </c>
      <c r="S318" s="146">
        <v>0</v>
      </c>
      <c r="T318" s="146">
        <v>5800.1760000000004</v>
      </c>
      <c r="U318" s="146">
        <v>0</v>
      </c>
      <c r="V318" s="146">
        <v>1450.0440000000001</v>
      </c>
      <c r="W318" s="146">
        <v>0</v>
      </c>
      <c r="X318" s="146">
        <v>0</v>
      </c>
      <c r="Y318" s="146">
        <v>40601.232000000004</v>
      </c>
      <c r="Z318" s="146">
        <v>41408.035199999998</v>
      </c>
      <c r="AA318" s="147">
        <v>1</v>
      </c>
      <c r="AB318" s="203">
        <v>36971.46</v>
      </c>
      <c r="AC318" s="203">
        <v>0</v>
      </c>
      <c r="AD318" s="203"/>
      <c r="AE318" s="203">
        <v>0</v>
      </c>
      <c r="AF318" s="203">
        <v>0</v>
      </c>
      <c r="AG318" s="203">
        <v>0</v>
      </c>
      <c r="AH318" s="203">
        <v>5915.4336000000003</v>
      </c>
      <c r="AI318" s="203">
        <v>0</v>
      </c>
      <c r="AJ318" s="203">
        <v>1450.0440000000001</v>
      </c>
      <c r="AK318" s="204">
        <v>0</v>
      </c>
      <c r="AL318" s="208">
        <f>N318*4%</f>
        <v>1450.0439999999999</v>
      </c>
      <c r="AM318" s="201">
        <f>AJ318-AL318</f>
        <v>0</v>
      </c>
      <c r="AN318" s="143" t="s">
        <v>5776</v>
      </c>
    </row>
    <row r="319" spans="2:40" ht="14.25" customHeight="1">
      <c r="B319" s="144" t="s">
        <v>4356</v>
      </c>
      <c r="C319" s="145" t="s">
        <v>5774</v>
      </c>
      <c r="D319" s="145" t="s">
        <v>2246</v>
      </c>
      <c r="E319" s="145" t="s">
        <v>4469</v>
      </c>
      <c r="F319" s="145" t="s">
        <v>6172</v>
      </c>
      <c r="G319" s="145" t="s">
        <v>720</v>
      </c>
      <c r="H319" s="145" t="s">
        <v>5832</v>
      </c>
      <c r="I319" s="145" t="s">
        <v>3330</v>
      </c>
      <c r="J319" s="145" t="s">
        <v>4362</v>
      </c>
      <c r="K319" s="145" t="s">
        <v>4363</v>
      </c>
      <c r="L319" s="145" t="s">
        <v>3332</v>
      </c>
      <c r="M319" s="146">
        <v>7109.2434999999996</v>
      </c>
      <c r="N319" s="146">
        <v>1570.8810000000001</v>
      </c>
      <c r="O319" s="146">
        <v>0</v>
      </c>
      <c r="P319" s="146"/>
      <c r="Q319" s="146">
        <v>0</v>
      </c>
      <c r="R319" s="146">
        <v>5538.3625000000002</v>
      </c>
      <c r="S319" s="146">
        <v>0</v>
      </c>
      <c r="T319" s="146">
        <v>251.34096</v>
      </c>
      <c r="U319" s="146">
        <v>0</v>
      </c>
      <c r="V319" s="146">
        <v>0</v>
      </c>
      <c r="W319" s="146">
        <v>0</v>
      </c>
      <c r="X319" s="146">
        <v>0</v>
      </c>
      <c r="Y319" s="146">
        <v>7360.58446</v>
      </c>
      <c r="Z319" s="146">
        <v>7506.8495560000001</v>
      </c>
      <c r="AA319" s="147">
        <v>1</v>
      </c>
      <c r="AB319" s="203">
        <v>1602.0966000000001</v>
      </c>
      <c r="AC319" s="203">
        <v>0</v>
      </c>
      <c r="AD319" s="203"/>
      <c r="AE319" s="203">
        <v>0</v>
      </c>
      <c r="AF319" s="203">
        <v>5648.4174999999996</v>
      </c>
      <c r="AG319" s="203">
        <v>0</v>
      </c>
      <c r="AH319" s="203">
        <v>256.33545600000002</v>
      </c>
      <c r="AI319" s="203">
        <v>0</v>
      </c>
      <c r="AJ319" s="203">
        <v>0</v>
      </c>
      <c r="AK319" s="204">
        <v>0</v>
      </c>
    </row>
    <row r="320" spans="2:40" ht="14.25" customHeight="1">
      <c r="B320" s="144" t="s">
        <v>4396</v>
      </c>
      <c r="C320" s="145" t="s">
        <v>5854</v>
      </c>
      <c r="D320" s="145" t="s">
        <v>2246</v>
      </c>
      <c r="E320" s="145" t="s">
        <v>4399</v>
      </c>
      <c r="F320" s="145" t="s">
        <v>490</v>
      </c>
      <c r="G320" s="145" t="s">
        <v>4401</v>
      </c>
      <c r="H320" s="145" t="s">
        <v>4401</v>
      </c>
      <c r="I320" s="145"/>
      <c r="J320" s="145"/>
      <c r="K320" s="145"/>
      <c r="L320" s="145"/>
      <c r="M320" s="146">
        <v>9000</v>
      </c>
      <c r="N320" s="146">
        <v>0</v>
      </c>
      <c r="O320" s="146">
        <v>0</v>
      </c>
      <c r="P320" s="146">
        <v>0</v>
      </c>
      <c r="Q320" s="146">
        <v>0</v>
      </c>
      <c r="R320" s="146">
        <v>0</v>
      </c>
      <c r="S320" s="146">
        <v>9000</v>
      </c>
      <c r="T320" s="146">
        <v>0</v>
      </c>
      <c r="U320" s="146">
        <v>0</v>
      </c>
      <c r="V320" s="146">
        <v>0</v>
      </c>
      <c r="W320" s="146">
        <v>0</v>
      </c>
      <c r="X320" s="146">
        <v>0</v>
      </c>
      <c r="Y320" s="146">
        <v>9000</v>
      </c>
      <c r="Z320" s="146">
        <v>9000</v>
      </c>
      <c r="AA320" s="147">
        <v>1</v>
      </c>
      <c r="AB320" s="203">
        <v>0</v>
      </c>
      <c r="AC320" s="203">
        <v>0</v>
      </c>
      <c r="AD320" s="203">
        <v>0</v>
      </c>
      <c r="AE320" s="203">
        <v>0</v>
      </c>
      <c r="AF320" s="203">
        <v>0</v>
      </c>
      <c r="AG320" s="203">
        <v>0</v>
      </c>
      <c r="AH320" s="203">
        <v>0</v>
      </c>
      <c r="AI320" s="203">
        <v>0</v>
      </c>
      <c r="AJ320" s="203">
        <v>0</v>
      </c>
      <c r="AK320" s="204">
        <v>0</v>
      </c>
    </row>
    <row r="321" spans="2:40" ht="14.25" customHeight="1">
      <c r="B321" s="144" t="s">
        <v>4356</v>
      </c>
      <c r="C321" s="145" t="s">
        <v>5774</v>
      </c>
      <c r="D321" s="145" t="s">
        <v>2246</v>
      </c>
      <c r="E321" s="145" t="s">
        <v>4514</v>
      </c>
      <c r="F321" s="145" t="s">
        <v>6173</v>
      </c>
      <c r="G321" s="145" t="s">
        <v>1155</v>
      </c>
      <c r="H321" s="145" t="s">
        <v>5805</v>
      </c>
      <c r="I321" s="145" t="s">
        <v>5782</v>
      </c>
      <c r="J321" s="145" t="s">
        <v>4362</v>
      </c>
      <c r="K321" s="145" t="s">
        <v>4363</v>
      </c>
      <c r="L321" s="145" t="s">
        <v>3332</v>
      </c>
      <c r="M321" s="146">
        <v>22259.93</v>
      </c>
      <c r="N321" s="146">
        <v>22259.93</v>
      </c>
      <c r="O321" s="146">
        <v>0</v>
      </c>
      <c r="P321" s="146"/>
      <c r="Q321" s="146">
        <v>0</v>
      </c>
      <c r="R321" s="146">
        <v>0</v>
      </c>
      <c r="S321" s="146">
        <v>0</v>
      </c>
      <c r="T321" s="146">
        <v>3561.5888</v>
      </c>
      <c r="U321" s="146">
        <v>0</v>
      </c>
      <c r="V321" s="146">
        <v>890.3972</v>
      </c>
      <c r="W321" s="146">
        <v>0</v>
      </c>
      <c r="X321" s="146">
        <v>0</v>
      </c>
      <c r="Y321" s="146">
        <v>24931.121599999999</v>
      </c>
      <c r="Z321" s="146">
        <v>25304.910400000001</v>
      </c>
      <c r="AA321" s="147">
        <v>1</v>
      </c>
      <c r="AB321" s="203">
        <v>22593.67</v>
      </c>
      <c r="AC321" s="203">
        <v>0</v>
      </c>
      <c r="AD321" s="203"/>
      <c r="AE321" s="203">
        <v>0</v>
      </c>
      <c r="AF321" s="203">
        <v>0</v>
      </c>
      <c r="AG321" s="203">
        <v>0</v>
      </c>
      <c r="AH321" s="203">
        <v>3614.9872</v>
      </c>
      <c r="AI321" s="203">
        <v>0</v>
      </c>
      <c r="AJ321" s="203">
        <v>890.3972</v>
      </c>
      <c r="AK321" s="204">
        <v>0</v>
      </c>
      <c r="AL321" s="208">
        <f>N321*4%</f>
        <v>890.3972</v>
      </c>
      <c r="AM321" s="201">
        <f>AJ321-AL321</f>
        <v>0</v>
      </c>
      <c r="AN321" s="143" t="s">
        <v>5776</v>
      </c>
    </row>
    <row r="322" spans="2:40" ht="14.25" customHeight="1">
      <c r="B322" s="144" t="s">
        <v>4396</v>
      </c>
      <c r="C322" s="145" t="s">
        <v>5854</v>
      </c>
      <c r="D322" s="145" t="s">
        <v>2246</v>
      </c>
      <c r="E322" s="145" t="s">
        <v>4399</v>
      </c>
      <c r="F322" s="145" t="s">
        <v>6174</v>
      </c>
      <c r="G322" s="145" t="s">
        <v>4401</v>
      </c>
      <c r="H322" s="145" t="s">
        <v>4401</v>
      </c>
      <c r="I322" s="145"/>
      <c r="J322" s="145"/>
      <c r="K322" s="145"/>
      <c r="L322" s="145"/>
      <c r="M322" s="146">
        <v>34136.19</v>
      </c>
      <c r="N322" s="146">
        <v>0</v>
      </c>
      <c r="O322" s="146">
        <v>0</v>
      </c>
      <c r="P322" s="146">
        <v>0</v>
      </c>
      <c r="Q322" s="146">
        <v>0</v>
      </c>
      <c r="R322" s="146">
        <v>0</v>
      </c>
      <c r="S322" s="146">
        <v>34136.19</v>
      </c>
      <c r="T322" s="146">
        <v>0</v>
      </c>
      <c r="U322" s="146">
        <v>0</v>
      </c>
      <c r="V322" s="146">
        <v>0</v>
      </c>
      <c r="W322" s="146">
        <v>0</v>
      </c>
      <c r="X322" s="146">
        <v>0</v>
      </c>
      <c r="Y322" s="146">
        <v>34136.19</v>
      </c>
      <c r="Z322" s="146">
        <v>34136.19</v>
      </c>
      <c r="AA322" s="147">
        <v>1</v>
      </c>
      <c r="AB322" s="203">
        <v>0</v>
      </c>
      <c r="AC322" s="203">
        <v>0</v>
      </c>
      <c r="AD322" s="203">
        <v>0</v>
      </c>
      <c r="AE322" s="203">
        <v>0</v>
      </c>
      <c r="AF322" s="203">
        <v>0</v>
      </c>
      <c r="AG322" s="203">
        <v>0</v>
      </c>
      <c r="AH322" s="203">
        <v>0</v>
      </c>
      <c r="AI322" s="203">
        <v>0</v>
      </c>
      <c r="AJ322" s="203">
        <v>0</v>
      </c>
      <c r="AK322" s="204">
        <v>0</v>
      </c>
    </row>
    <row r="323" spans="2:40" ht="14.25" customHeight="1">
      <c r="B323" s="144" t="s">
        <v>4356</v>
      </c>
      <c r="C323" s="145" t="s">
        <v>6175</v>
      </c>
      <c r="D323" s="145" t="s">
        <v>2246</v>
      </c>
      <c r="E323" s="145" t="s">
        <v>5956</v>
      </c>
      <c r="F323" s="145" t="s">
        <v>6176</v>
      </c>
      <c r="G323" s="145" t="s">
        <v>788</v>
      </c>
      <c r="H323" s="145" t="s">
        <v>6177</v>
      </c>
      <c r="I323" s="145" t="s">
        <v>3330</v>
      </c>
      <c r="J323" s="145" t="s">
        <v>4362</v>
      </c>
      <c r="K323" s="145" t="s">
        <v>4363</v>
      </c>
      <c r="L323" s="145" t="s">
        <v>3332</v>
      </c>
      <c r="M323" s="146">
        <v>108132.49</v>
      </c>
      <c r="N323" s="146">
        <v>108132.49</v>
      </c>
      <c r="O323" s="146">
        <v>0</v>
      </c>
      <c r="P323" s="146"/>
      <c r="Q323" s="146">
        <v>0</v>
      </c>
      <c r="R323" s="146">
        <v>0</v>
      </c>
      <c r="S323" s="146">
        <v>0</v>
      </c>
      <c r="T323" s="146">
        <v>17301.189999999999</v>
      </c>
      <c r="U323" s="146">
        <v>0</v>
      </c>
      <c r="V323" s="146">
        <v>0</v>
      </c>
      <c r="W323" s="146">
        <v>0</v>
      </c>
      <c r="X323" s="146">
        <v>0</v>
      </c>
      <c r="Y323" s="146">
        <v>125433.68</v>
      </c>
      <c r="Z323" s="146">
        <v>125433.68</v>
      </c>
      <c r="AA323" s="147">
        <v>1</v>
      </c>
      <c r="AB323" s="203">
        <v>108132.49</v>
      </c>
      <c r="AC323" s="203">
        <v>0</v>
      </c>
      <c r="AD323" s="203"/>
      <c r="AE323" s="203">
        <v>0</v>
      </c>
      <c r="AF323" s="203">
        <v>0</v>
      </c>
      <c r="AG323" s="203">
        <v>0</v>
      </c>
      <c r="AH323" s="203">
        <v>17301.189999999999</v>
      </c>
      <c r="AI323" s="203">
        <v>0</v>
      </c>
      <c r="AJ323" s="203">
        <v>0</v>
      </c>
      <c r="AK323" s="204">
        <v>0</v>
      </c>
    </row>
    <row r="324" spans="2:40" ht="14.25" customHeight="1">
      <c r="B324" s="144" t="s">
        <v>4356</v>
      </c>
      <c r="C324" s="145" t="s">
        <v>5774</v>
      </c>
      <c r="D324" s="145" t="s">
        <v>2246</v>
      </c>
      <c r="E324" s="145" t="s">
        <v>1815</v>
      </c>
      <c r="F324" s="145" t="s">
        <v>6178</v>
      </c>
      <c r="G324" s="145" t="s">
        <v>736</v>
      </c>
      <c r="H324" s="145" t="s">
        <v>5969</v>
      </c>
      <c r="I324" s="145" t="s">
        <v>5970</v>
      </c>
      <c r="J324" s="145" t="s">
        <v>4362</v>
      </c>
      <c r="K324" s="145" t="s">
        <v>4363</v>
      </c>
      <c r="L324" s="145" t="s">
        <v>3332</v>
      </c>
      <c r="M324" s="146">
        <v>4000</v>
      </c>
      <c r="N324" s="146">
        <v>4000</v>
      </c>
      <c r="O324" s="146">
        <v>0</v>
      </c>
      <c r="P324" s="146"/>
      <c r="Q324" s="146">
        <v>0</v>
      </c>
      <c r="R324" s="146">
        <v>0</v>
      </c>
      <c r="S324" s="146">
        <v>0</v>
      </c>
      <c r="T324" s="146">
        <v>640</v>
      </c>
      <c r="U324" s="146">
        <v>0</v>
      </c>
      <c r="V324" s="146">
        <v>0</v>
      </c>
      <c r="W324" s="146">
        <v>0</v>
      </c>
      <c r="X324" s="146">
        <v>0</v>
      </c>
      <c r="Y324" s="146">
        <v>4640</v>
      </c>
      <c r="Z324" s="146">
        <v>4640</v>
      </c>
      <c r="AA324" s="147">
        <v>1</v>
      </c>
      <c r="AB324" s="203">
        <v>4000</v>
      </c>
      <c r="AC324" s="203">
        <v>0</v>
      </c>
      <c r="AD324" s="203"/>
      <c r="AE324" s="203">
        <v>0</v>
      </c>
      <c r="AF324" s="203">
        <v>0</v>
      </c>
      <c r="AG324" s="203">
        <v>0</v>
      </c>
      <c r="AH324" s="203">
        <v>640</v>
      </c>
      <c r="AI324" s="203">
        <v>0</v>
      </c>
      <c r="AJ324" s="203">
        <v>0</v>
      </c>
      <c r="AK324" s="204">
        <v>0</v>
      </c>
    </row>
    <row r="325" spans="2:40" ht="14.25" customHeight="1">
      <c r="B325" s="144" t="s">
        <v>4356</v>
      </c>
      <c r="C325" s="145" t="s">
        <v>5774</v>
      </c>
      <c r="D325" s="145" t="s">
        <v>2246</v>
      </c>
      <c r="E325" s="145" t="s">
        <v>5942</v>
      </c>
      <c r="F325" s="145" t="s">
        <v>6179</v>
      </c>
      <c r="G325" s="145" t="s">
        <v>5780</v>
      </c>
      <c r="H325" s="145" t="s">
        <v>5781</v>
      </c>
      <c r="I325" s="145" t="s">
        <v>5782</v>
      </c>
      <c r="J325" s="145" t="s">
        <v>4362</v>
      </c>
      <c r="K325" s="145" t="s">
        <v>4363</v>
      </c>
      <c r="L325" s="145" t="s">
        <v>3332</v>
      </c>
      <c r="M325" s="146">
        <v>2630.72</v>
      </c>
      <c r="N325" s="146">
        <v>2630.72</v>
      </c>
      <c r="O325" s="146">
        <v>0</v>
      </c>
      <c r="P325" s="146"/>
      <c r="Q325" s="146">
        <v>0</v>
      </c>
      <c r="R325" s="146">
        <v>0</v>
      </c>
      <c r="S325" s="146">
        <v>0</v>
      </c>
      <c r="T325" s="146">
        <v>420.92</v>
      </c>
      <c r="U325" s="146">
        <v>0</v>
      </c>
      <c r="V325" s="146">
        <v>105.23</v>
      </c>
      <c r="W325" s="146">
        <v>0</v>
      </c>
      <c r="X325" s="146">
        <v>0</v>
      </c>
      <c r="Y325" s="146">
        <v>2946.41</v>
      </c>
      <c r="Z325" s="146">
        <v>2946.41</v>
      </c>
      <c r="AA325" s="147">
        <v>1</v>
      </c>
      <c r="AB325" s="203">
        <v>2630.72</v>
      </c>
      <c r="AC325" s="203">
        <v>0</v>
      </c>
      <c r="AD325" s="203"/>
      <c r="AE325" s="203">
        <v>0</v>
      </c>
      <c r="AF325" s="203">
        <v>0</v>
      </c>
      <c r="AG325" s="203">
        <v>0</v>
      </c>
      <c r="AH325" s="203">
        <v>420.92</v>
      </c>
      <c r="AI325" s="203">
        <v>0</v>
      </c>
      <c r="AJ325" s="203">
        <v>105.23</v>
      </c>
      <c r="AK325" s="204">
        <v>0</v>
      </c>
      <c r="AL325" s="208">
        <f>AB325*4%</f>
        <v>105.22879999999999</v>
      </c>
      <c r="AM325" s="201">
        <f>AJ325-AL325</f>
        <v>1.2000000000114142E-3</v>
      </c>
      <c r="AN325" s="143" t="s">
        <v>5884</v>
      </c>
    </row>
    <row r="326" spans="2:40" ht="14.25" customHeight="1">
      <c r="B326" s="144" t="s">
        <v>4396</v>
      </c>
      <c r="C326" s="145" t="s">
        <v>5106</v>
      </c>
      <c r="D326" s="145" t="s">
        <v>2246</v>
      </c>
      <c r="E326" s="145" t="s">
        <v>4399</v>
      </c>
      <c r="F326" s="145" t="s">
        <v>1280</v>
      </c>
      <c r="G326" s="145" t="s">
        <v>4401</v>
      </c>
      <c r="H326" s="145" t="s">
        <v>4401</v>
      </c>
      <c r="I326" s="145"/>
      <c r="J326" s="145"/>
      <c r="K326" s="145"/>
      <c r="L326" s="145"/>
      <c r="M326" s="146">
        <v>33909.120000000003</v>
      </c>
      <c r="N326" s="146">
        <v>0</v>
      </c>
      <c r="O326" s="146">
        <v>0</v>
      </c>
      <c r="P326" s="146">
        <v>0</v>
      </c>
      <c r="Q326" s="146">
        <v>0</v>
      </c>
      <c r="R326" s="146">
        <v>0</v>
      </c>
      <c r="S326" s="146">
        <v>33909.120000000003</v>
      </c>
      <c r="T326" s="146">
        <v>0</v>
      </c>
      <c r="U326" s="146">
        <v>0</v>
      </c>
      <c r="V326" s="146">
        <v>0</v>
      </c>
      <c r="W326" s="146">
        <v>0</v>
      </c>
      <c r="X326" s="146">
        <v>0</v>
      </c>
      <c r="Y326" s="146">
        <v>33909.120000000003</v>
      </c>
      <c r="Z326" s="146">
        <v>33909.120000000003</v>
      </c>
      <c r="AA326" s="147">
        <v>1</v>
      </c>
      <c r="AB326" s="203">
        <v>0</v>
      </c>
      <c r="AC326" s="203">
        <v>0</v>
      </c>
      <c r="AD326" s="203">
        <v>0</v>
      </c>
      <c r="AE326" s="203">
        <v>0</v>
      </c>
      <c r="AF326" s="203">
        <v>0</v>
      </c>
      <c r="AG326" s="203">
        <v>0</v>
      </c>
      <c r="AH326" s="203">
        <v>0</v>
      </c>
      <c r="AI326" s="203">
        <v>0</v>
      </c>
      <c r="AJ326" s="203">
        <v>0</v>
      </c>
      <c r="AK326" s="204">
        <v>0</v>
      </c>
    </row>
    <row r="327" spans="2:40" ht="14.25" customHeight="1">
      <c r="B327" s="144" t="s">
        <v>4356</v>
      </c>
      <c r="C327" s="145" t="s">
        <v>5777</v>
      </c>
      <c r="D327" s="145" t="s">
        <v>2246</v>
      </c>
      <c r="E327" s="145" t="s">
        <v>4469</v>
      </c>
      <c r="F327" s="145" t="s">
        <v>6180</v>
      </c>
      <c r="G327" s="145" t="s">
        <v>5780</v>
      </c>
      <c r="H327" s="145" t="s">
        <v>5781</v>
      </c>
      <c r="I327" s="145" t="s">
        <v>5782</v>
      </c>
      <c r="J327" s="145" t="s">
        <v>4362</v>
      </c>
      <c r="K327" s="145" t="s">
        <v>4363</v>
      </c>
      <c r="L327" s="145" t="s">
        <v>3332</v>
      </c>
      <c r="M327" s="146">
        <v>1310.06</v>
      </c>
      <c r="N327" s="146">
        <v>0</v>
      </c>
      <c r="O327" s="146">
        <v>0</v>
      </c>
      <c r="P327" s="146">
        <v>1310.06</v>
      </c>
      <c r="Q327" s="146">
        <v>0</v>
      </c>
      <c r="R327" s="146">
        <v>0</v>
      </c>
      <c r="S327" s="146">
        <v>0</v>
      </c>
      <c r="T327" s="146">
        <v>0</v>
      </c>
      <c r="U327" s="146">
        <v>0</v>
      </c>
      <c r="V327" s="146">
        <v>0</v>
      </c>
      <c r="W327" s="146">
        <v>0</v>
      </c>
      <c r="X327" s="146">
        <v>0</v>
      </c>
      <c r="Y327" s="146">
        <v>1310.06</v>
      </c>
      <c r="Z327" s="146">
        <v>1310.06</v>
      </c>
      <c r="AA327" s="147">
        <v>1</v>
      </c>
      <c r="AB327" s="203">
        <v>0</v>
      </c>
      <c r="AC327" s="203">
        <v>0</v>
      </c>
      <c r="AD327" s="203">
        <v>1310.06</v>
      </c>
      <c r="AE327" s="203">
        <v>0</v>
      </c>
      <c r="AF327" s="203">
        <v>0</v>
      </c>
      <c r="AG327" s="203">
        <v>0</v>
      </c>
      <c r="AH327" s="203">
        <v>0</v>
      </c>
      <c r="AI327" s="203">
        <v>0</v>
      </c>
      <c r="AJ327" s="203">
        <v>0</v>
      </c>
      <c r="AK327" s="204">
        <v>0</v>
      </c>
    </row>
    <row r="328" spans="2:40" ht="14.25" customHeight="1">
      <c r="B328" s="144" t="s">
        <v>4356</v>
      </c>
      <c r="C328" s="145" t="s">
        <v>5774</v>
      </c>
      <c r="D328" s="145" t="s">
        <v>2246</v>
      </c>
      <c r="E328" s="145" t="s">
        <v>6181</v>
      </c>
      <c r="F328" s="145" t="s">
        <v>6182</v>
      </c>
      <c r="G328" s="145" t="s">
        <v>5823</v>
      </c>
      <c r="H328" s="145" t="s">
        <v>5824</v>
      </c>
      <c r="I328" s="145" t="s">
        <v>5782</v>
      </c>
      <c r="J328" s="145" t="s">
        <v>4362</v>
      </c>
      <c r="K328" s="145" t="s">
        <v>4363</v>
      </c>
      <c r="L328" s="145" t="s">
        <v>3332</v>
      </c>
      <c r="M328" s="146">
        <v>15000</v>
      </c>
      <c r="N328" s="146">
        <v>15000</v>
      </c>
      <c r="O328" s="146">
        <v>0</v>
      </c>
      <c r="P328" s="146"/>
      <c r="Q328" s="146">
        <v>0</v>
      </c>
      <c r="R328" s="146">
        <v>0</v>
      </c>
      <c r="S328" s="146">
        <v>0</v>
      </c>
      <c r="T328" s="146">
        <v>2400</v>
      </c>
      <c r="U328" s="146">
        <v>0</v>
      </c>
      <c r="V328" s="146">
        <v>600</v>
      </c>
      <c r="W328" s="146">
        <v>0</v>
      </c>
      <c r="X328" s="146">
        <v>0</v>
      </c>
      <c r="Y328" s="146">
        <v>16800</v>
      </c>
      <c r="Z328" s="146">
        <v>16800</v>
      </c>
      <c r="AA328" s="147">
        <v>1</v>
      </c>
      <c r="AB328" s="203">
        <v>15000</v>
      </c>
      <c r="AC328" s="203">
        <v>0</v>
      </c>
      <c r="AD328" s="203"/>
      <c r="AE328" s="203">
        <v>0</v>
      </c>
      <c r="AF328" s="203">
        <v>0</v>
      </c>
      <c r="AG328" s="203">
        <v>0</v>
      </c>
      <c r="AH328" s="203">
        <v>2400</v>
      </c>
      <c r="AI328" s="203">
        <v>0</v>
      </c>
      <c r="AJ328" s="203">
        <v>600</v>
      </c>
      <c r="AK328" s="204">
        <v>0</v>
      </c>
      <c r="AL328" s="208">
        <f>AB328*4%</f>
        <v>600</v>
      </c>
      <c r="AM328" s="201">
        <f>AJ328-AL328</f>
        <v>0</v>
      </c>
      <c r="AN328" s="143" t="s">
        <v>5776</v>
      </c>
    </row>
    <row r="329" spans="2:40" ht="14.25" customHeight="1">
      <c r="B329" s="144" t="s">
        <v>4356</v>
      </c>
      <c r="C329" s="145" t="s">
        <v>5817</v>
      </c>
      <c r="D329" s="145" t="s">
        <v>2246</v>
      </c>
      <c r="E329" s="145" t="s">
        <v>4469</v>
      </c>
      <c r="F329" s="145" t="s">
        <v>6183</v>
      </c>
      <c r="G329" s="145" t="s">
        <v>656</v>
      </c>
      <c r="H329" s="145" t="s">
        <v>6184</v>
      </c>
      <c r="I329" s="145" t="s">
        <v>3929</v>
      </c>
      <c r="J329" s="145" t="s">
        <v>4362</v>
      </c>
      <c r="K329" s="145" t="s">
        <v>4363</v>
      </c>
      <c r="L329" s="145" t="s">
        <v>3332</v>
      </c>
      <c r="M329" s="146">
        <v>36792</v>
      </c>
      <c r="N329" s="146">
        <v>36792</v>
      </c>
      <c r="O329" s="146">
        <v>0</v>
      </c>
      <c r="P329" s="146"/>
      <c r="Q329" s="146">
        <v>0</v>
      </c>
      <c r="R329" s="146">
        <v>0</v>
      </c>
      <c r="S329" s="146">
        <v>0</v>
      </c>
      <c r="T329" s="146">
        <v>5886.72</v>
      </c>
      <c r="U329" s="146">
        <v>0</v>
      </c>
      <c r="V329" s="146">
        <v>1471.68</v>
      </c>
      <c r="W329" s="146">
        <v>0</v>
      </c>
      <c r="X329" s="146">
        <v>0</v>
      </c>
      <c r="Y329" s="146">
        <v>41207.040000000001</v>
      </c>
      <c r="Z329" s="146">
        <v>41207.040000000001</v>
      </c>
      <c r="AA329" s="147">
        <v>1</v>
      </c>
      <c r="AB329" s="203">
        <v>36792</v>
      </c>
      <c r="AC329" s="203">
        <v>0</v>
      </c>
      <c r="AD329" s="203"/>
      <c r="AE329" s="203">
        <v>0</v>
      </c>
      <c r="AF329" s="203">
        <v>0</v>
      </c>
      <c r="AG329" s="203">
        <v>0</v>
      </c>
      <c r="AH329" s="203">
        <v>5886.72</v>
      </c>
      <c r="AI329" s="203">
        <v>0</v>
      </c>
      <c r="AJ329" s="203">
        <v>1471.68</v>
      </c>
      <c r="AK329" s="204">
        <v>0</v>
      </c>
      <c r="AL329" s="208">
        <f>AB329*4%</f>
        <v>1471.68</v>
      </c>
      <c r="AM329" s="201">
        <f>AJ329-AL329</f>
        <v>0</v>
      </c>
      <c r="AN329" s="143" t="s">
        <v>5776</v>
      </c>
    </row>
    <row r="330" spans="2:40" ht="14.25" customHeight="1">
      <c r="B330" s="144" t="s">
        <v>4356</v>
      </c>
      <c r="C330" s="145" t="s">
        <v>5774</v>
      </c>
      <c r="D330" s="145" t="s">
        <v>2246</v>
      </c>
      <c r="E330" s="145" t="s">
        <v>2194</v>
      </c>
      <c r="F330" s="145" t="s">
        <v>6185</v>
      </c>
      <c r="G330" s="145" t="s">
        <v>5799</v>
      </c>
      <c r="H330" s="145" t="s">
        <v>5800</v>
      </c>
      <c r="I330" s="145" t="s">
        <v>3330</v>
      </c>
      <c r="J330" s="145" t="s">
        <v>4417</v>
      </c>
      <c r="K330" s="145" t="s">
        <v>4418</v>
      </c>
      <c r="L330" s="145" t="s">
        <v>3332</v>
      </c>
      <c r="M330" s="146">
        <v>5530.14</v>
      </c>
      <c r="N330" s="146">
        <v>5530.14</v>
      </c>
      <c r="O330" s="146">
        <v>0</v>
      </c>
      <c r="P330" s="146"/>
      <c r="Q330" s="146">
        <v>0</v>
      </c>
      <c r="R330" s="146">
        <v>0</v>
      </c>
      <c r="S330" s="146">
        <v>0</v>
      </c>
      <c r="T330" s="146">
        <v>884.83</v>
      </c>
      <c r="U330" s="146">
        <v>0</v>
      </c>
      <c r="V330" s="146">
        <v>0</v>
      </c>
      <c r="W330" s="146">
        <v>0</v>
      </c>
      <c r="X330" s="146">
        <v>0</v>
      </c>
      <c r="Y330" s="146">
        <v>6414.97</v>
      </c>
      <c r="Z330" s="146">
        <v>6414.97</v>
      </c>
      <c r="AA330" s="147">
        <v>1</v>
      </c>
      <c r="AB330" s="203">
        <v>5530.14</v>
      </c>
      <c r="AC330" s="203">
        <v>0</v>
      </c>
      <c r="AD330" s="203"/>
      <c r="AE330" s="203">
        <v>0</v>
      </c>
      <c r="AF330" s="203">
        <v>0</v>
      </c>
      <c r="AG330" s="203">
        <v>0</v>
      </c>
      <c r="AH330" s="203">
        <v>884.83</v>
      </c>
      <c r="AI330" s="203">
        <v>0</v>
      </c>
      <c r="AJ330" s="203">
        <v>0</v>
      </c>
      <c r="AK330" s="204">
        <v>0</v>
      </c>
    </row>
    <row r="331" spans="2:40" ht="14.25" customHeight="1">
      <c r="B331" s="144" t="s">
        <v>4356</v>
      </c>
      <c r="C331" s="145" t="s">
        <v>5774</v>
      </c>
      <c r="D331" s="145" t="s">
        <v>2246</v>
      </c>
      <c r="E331" s="145" t="s">
        <v>5778</v>
      </c>
      <c r="F331" s="145" t="s">
        <v>6186</v>
      </c>
      <c r="G331" s="145" t="s">
        <v>1060</v>
      </c>
      <c r="H331" s="145" t="s">
        <v>5939</v>
      </c>
      <c r="I331" s="145" t="s">
        <v>3330</v>
      </c>
      <c r="J331" s="145" t="s">
        <v>4362</v>
      </c>
      <c r="K331" s="145" t="s">
        <v>4363</v>
      </c>
      <c r="L331" s="145" t="s">
        <v>3332</v>
      </c>
      <c r="M331" s="146">
        <v>1800</v>
      </c>
      <c r="N331" s="146">
        <v>1800</v>
      </c>
      <c r="O331" s="146">
        <v>0</v>
      </c>
      <c r="P331" s="146"/>
      <c r="Q331" s="146">
        <v>0</v>
      </c>
      <c r="R331" s="146">
        <v>0</v>
      </c>
      <c r="S331" s="146">
        <v>0</v>
      </c>
      <c r="T331" s="146">
        <v>288</v>
      </c>
      <c r="U331" s="146">
        <v>0</v>
      </c>
      <c r="V331" s="146">
        <v>72</v>
      </c>
      <c r="W331" s="146">
        <v>0</v>
      </c>
      <c r="X331" s="146">
        <v>0</v>
      </c>
      <c r="Y331" s="146">
        <v>2016</v>
      </c>
      <c r="Z331" s="146">
        <v>2016</v>
      </c>
      <c r="AA331" s="147">
        <v>1</v>
      </c>
      <c r="AB331" s="203">
        <v>1800</v>
      </c>
      <c r="AC331" s="203">
        <v>0</v>
      </c>
      <c r="AD331" s="203"/>
      <c r="AE331" s="203">
        <v>0</v>
      </c>
      <c r="AF331" s="203">
        <v>0</v>
      </c>
      <c r="AG331" s="203">
        <v>0</v>
      </c>
      <c r="AH331" s="203">
        <v>288</v>
      </c>
      <c r="AI331" s="203">
        <v>0</v>
      </c>
      <c r="AJ331" s="203">
        <v>72</v>
      </c>
      <c r="AK331" s="204">
        <v>0</v>
      </c>
      <c r="AL331" s="208">
        <f>AB331*4%</f>
        <v>72</v>
      </c>
      <c r="AM331" s="201">
        <f>AJ331-AL331</f>
        <v>0</v>
      </c>
      <c r="AN331" s="143" t="s">
        <v>5776</v>
      </c>
    </row>
    <row r="332" spans="2:40" ht="14.25" customHeight="1">
      <c r="B332" s="144" t="s">
        <v>4356</v>
      </c>
      <c r="C332" s="145" t="s">
        <v>5774</v>
      </c>
      <c r="D332" s="145" t="s">
        <v>2246</v>
      </c>
      <c r="E332" s="145" t="s">
        <v>4514</v>
      </c>
      <c r="F332" s="145" t="s">
        <v>6187</v>
      </c>
      <c r="G332" s="145" t="s">
        <v>1060</v>
      </c>
      <c r="H332" s="145" t="s">
        <v>5939</v>
      </c>
      <c r="I332" s="145" t="s">
        <v>3330</v>
      </c>
      <c r="J332" s="145" t="s">
        <v>4362</v>
      </c>
      <c r="K332" s="145" t="s">
        <v>4363</v>
      </c>
      <c r="L332" s="145" t="s">
        <v>3332</v>
      </c>
      <c r="M332" s="146">
        <v>4000</v>
      </c>
      <c r="N332" s="146">
        <v>4000</v>
      </c>
      <c r="O332" s="146">
        <v>0</v>
      </c>
      <c r="P332" s="146"/>
      <c r="Q332" s="146">
        <v>0</v>
      </c>
      <c r="R332" s="146">
        <v>0</v>
      </c>
      <c r="S332" s="146">
        <v>0</v>
      </c>
      <c r="T332" s="146">
        <v>640</v>
      </c>
      <c r="U332" s="146">
        <v>0</v>
      </c>
      <c r="V332" s="146">
        <v>100</v>
      </c>
      <c r="W332" s="146">
        <v>0</v>
      </c>
      <c r="X332" s="146">
        <v>0</v>
      </c>
      <c r="Y332" s="146">
        <v>4540</v>
      </c>
      <c r="Z332" s="146">
        <v>4540</v>
      </c>
      <c r="AA332" s="147">
        <v>1</v>
      </c>
      <c r="AB332" s="203">
        <v>4000</v>
      </c>
      <c r="AC332" s="203">
        <v>0</v>
      </c>
      <c r="AD332" s="203"/>
      <c r="AE332" s="203">
        <v>0</v>
      </c>
      <c r="AF332" s="203">
        <v>0</v>
      </c>
      <c r="AG332" s="203">
        <v>0</v>
      </c>
      <c r="AH332" s="203">
        <v>640</v>
      </c>
      <c r="AI332" s="203">
        <v>0</v>
      </c>
      <c r="AJ332" s="203">
        <v>100</v>
      </c>
      <c r="AK332" s="204">
        <v>0</v>
      </c>
      <c r="AL332" s="208">
        <v>100</v>
      </c>
      <c r="AM332" s="201">
        <f>AJ332-AL332</f>
        <v>0</v>
      </c>
      <c r="AN332" s="201" t="s">
        <v>5982</v>
      </c>
    </row>
    <row r="333" spans="2:40" ht="14.25" customHeight="1">
      <c r="B333" s="144" t="s">
        <v>4356</v>
      </c>
      <c r="C333" s="145" t="s">
        <v>6188</v>
      </c>
      <c r="D333" s="145" t="s">
        <v>2246</v>
      </c>
      <c r="E333" s="145" t="s">
        <v>4419</v>
      </c>
      <c r="F333" s="145" t="s">
        <v>6189</v>
      </c>
      <c r="G333" s="145" t="s">
        <v>1259</v>
      </c>
      <c r="H333" s="145" t="s">
        <v>6190</v>
      </c>
      <c r="I333" s="145" t="s">
        <v>3330</v>
      </c>
      <c r="J333" s="145" t="s">
        <v>4362</v>
      </c>
      <c r="K333" s="145" t="s">
        <v>4363</v>
      </c>
      <c r="L333" s="145" t="s">
        <v>3332</v>
      </c>
      <c r="M333" s="146">
        <v>2820</v>
      </c>
      <c r="N333" s="146">
        <v>2820</v>
      </c>
      <c r="O333" s="146">
        <v>0</v>
      </c>
      <c r="P333" s="146"/>
      <c r="Q333" s="146">
        <v>0</v>
      </c>
      <c r="R333" s="146">
        <v>0</v>
      </c>
      <c r="S333" s="146">
        <v>0</v>
      </c>
      <c r="T333" s="146">
        <v>451.2</v>
      </c>
      <c r="U333" s="146">
        <v>0</v>
      </c>
      <c r="V333" s="146">
        <v>0</v>
      </c>
      <c r="W333" s="146">
        <v>0</v>
      </c>
      <c r="X333" s="146">
        <v>0</v>
      </c>
      <c r="Y333" s="146">
        <v>3271.2</v>
      </c>
      <c r="Z333" s="146">
        <v>3271.2</v>
      </c>
      <c r="AA333" s="147">
        <v>1</v>
      </c>
      <c r="AB333" s="203">
        <v>2820</v>
      </c>
      <c r="AC333" s="203">
        <v>0</v>
      </c>
      <c r="AD333" s="203"/>
      <c r="AE333" s="203">
        <v>0</v>
      </c>
      <c r="AF333" s="203">
        <v>0</v>
      </c>
      <c r="AG333" s="203">
        <v>0</v>
      </c>
      <c r="AH333" s="203">
        <v>451.2</v>
      </c>
      <c r="AI333" s="203">
        <v>0</v>
      </c>
      <c r="AJ333" s="203">
        <v>0</v>
      </c>
      <c r="AK333" s="204">
        <v>0</v>
      </c>
    </row>
    <row r="334" spans="2:40" ht="14.25" customHeight="1">
      <c r="B334" s="144" t="s">
        <v>4356</v>
      </c>
      <c r="C334" s="145" t="s">
        <v>5774</v>
      </c>
      <c r="D334" s="145" t="s">
        <v>2246</v>
      </c>
      <c r="E334" s="145" t="s">
        <v>6181</v>
      </c>
      <c r="F334" s="145" t="s">
        <v>6191</v>
      </c>
      <c r="G334" s="145" t="s">
        <v>5823</v>
      </c>
      <c r="H334" s="145" t="s">
        <v>5824</v>
      </c>
      <c r="I334" s="145" t="s">
        <v>5782</v>
      </c>
      <c r="J334" s="145" t="s">
        <v>4362</v>
      </c>
      <c r="K334" s="145" t="s">
        <v>4363</v>
      </c>
      <c r="L334" s="145" t="s">
        <v>3332</v>
      </c>
      <c r="M334" s="146">
        <v>15000</v>
      </c>
      <c r="N334" s="146">
        <v>15000</v>
      </c>
      <c r="O334" s="146">
        <v>0</v>
      </c>
      <c r="P334" s="146"/>
      <c r="Q334" s="146">
        <v>0</v>
      </c>
      <c r="R334" s="146">
        <v>0</v>
      </c>
      <c r="S334" s="146">
        <v>0</v>
      </c>
      <c r="T334" s="146">
        <v>2400</v>
      </c>
      <c r="U334" s="146">
        <v>0</v>
      </c>
      <c r="V334" s="146">
        <v>600</v>
      </c>
      <c r="W334" s="146">
        <v>0</v>
      </c>
      <c r="X334" s="146">
        <v>0</v>
      </c>
      <c r="Y334" s="146">
        <v>16800</v>
      </c>
      <c r="Z334" s="146">
        <v>16800</v>
      </c>
      <c r="AA334" s="147">
        <v>1</v>
      </c>
      <c r="AB334" s="203">
        <v>15000</v>
      </c>
      <c r="AC334" s="203">
        <v>0</v>
      </c>
      <c r="AD334" s="203"/>
      <c r="AE334" s="203">
        <v>0</v>
      </c>
      <c r="AF334" s="203">
        <v>0</v>
      </c>
      <c r="AG334" s="203">
        <v>0</v>
      </c>
      <c r="AH334" s="203">
        <v>2400</v>
      </c>
      <c r="AI334" s="203">
        <v>0</v>
      </c>
      <c r="AJ334" s="203">
        <v>600</v>
      </c>
      <c r="AK334" s="204">
        <v>0</v>
      </c>
      <c r="AL334" s="208">
        <f>AB334*4%</f>
        <v>600</v>
      </c>
      <c r="AM334" s="201">
        <f>AJ334-AL334</f>
        <v>0</v>
      </c>
      <c r="AN334" s="143" t="s">
        <v>5776</v>
      </c>
    </row>
    <row r="335" spans="2:40" ht="14.25" customHeight="1">
      <c r="B335" s="144" t="s">
        <v>4356</v>
      </c>
      <c r="C335" s="145" t="s">
        <v>5774</v>
      </c>
      <c r="D335" s="145" t="s">
        <v>2246</v>
      </c>
      <c r="E335" s="145" t="s">
        <v>4469</v>
      </c>
      <c r="F335" s="145" t="s">
        <v>6192</v>
      </c>
      <c r="G335" s="145" t="s">
        <v>5859</v>
      </c>
      <c r="H335" s="145" t="s">
        <v>5860</v>
      </c>
      <c r="I335" s="145" t="s">
        <v>5782</v>
      </c>
      <c r="J335" s="145" t="s">
        <v>4362</v>
      </c>
      <c r="K335" s="145" t="s">
        <v>4363</v>
      </c>
      <c r="L335" s="145" t="s">
        <v>3332</v>
      </c>
      <c r="M335" s="146">
        <v>20011</v>
      </c>
      <c r="N335" s="146">
        <v>20011</v>
      </c>
      <c r="O335" s="146">
        <v>0</v>
      </c>
      <c r="P335" s="146"/>
      <c r="Q335" s="146">
        <v>0</v>
      </c>
      <c r="R335" s="146">
        <v>0</v>
      </c>
      <c r="S335" s="146">
        <v>0</v>
      </c>
      <c r="T335" s="146">
        <v>3201.76</v>
      </c>
      <c r="U335" s="146">
        <v>0</v>
      </c>
      <c r="V335" s="146">
        <v>800.44</v>
      </c>
      <c r="W335" s="146">
        <v>0</v>
      </c>
      <c r="X335" s="146">
        <v>0</v>
      </c>
      <c r="Y335" s="146">
        <v>22412.32</v>
      </c>
      <c r="Z335" s="146">
        <v>22412.32</v>
      </c>
      <c r="AA335" s="147">
        <v>1</v>
      </c>
      <c r="AB335" s="203">
        <v>20011</v>
      </c>
      <c r="AC335" s="203">
        <v>0</v>
      </c>
      <c r="AD335" s="203"/>
      <c r="AE335" s="203">
        <v>0</v>
      </c>
      <c r="AF335" s="203">
        <v>0</v>
      </c>
      <c r="AG335" s="203">
        <v>0</v>
      </c>
      <c r="AH335" s="203">
        <v>3201.76</v>
      </c>
      <c r="AI335" s="203">
        <v>0</v>
      </c>
      <c r="AJ335" s="203">
        <v>800.44</v>
      </c>
      <c r="AK335" s="204">
        <v>0</v>
      </c>
      <c r="AL335" s="208">
        <f>AB335*4%</f>
        <v>800.44</v>
      </c>
      <c r="AM335" s="201">
        <f>AJ335-AL335</f>
        <v>0</v>
      </c>
      <c r="AN335" s="143" t="s">
        <v>5776</v>
      </c>
    </row>
    <row r="336" spans="2:40" ht="14.25" customHeight="1">
      <c r="B336" s="144" t="s">
        <v>4356</v>
      </c>
      <c r="C336" s="145" t="s">
        <v>5774</v>
      </c>
      <c r="D336" s="145" t="s">
        <v>2246</v>
      </c>
      <c r="E336" s="145" t="s">
        <v>2139</v>
      </c>
      <c r="F336" s="145" t="s">
        <v>6093</v>
      </c>
      <c r="G336" s="145" t="s">
        <v>1280</v>
      </c>
      <c r="H336" s="145" t="s">
        <v>6094</v>
      </c>
      <c r="I336" s="145" t="s">
        <v>3330</v>
      </c>
      <c r="J336" s="145" t="s">
        <v>4362</v>
      </c>
      <c r="K336" s="145" t="s">
        <v>4363</v>
      </c>
      <c r="L336" s="145" t="s">
        <v>3332</v>
      </c>
      <c r="M336" s="146">
        <v>54300</v>
      </c>
      <c r="N336" s="146">
        <v>54300</v>
      </c>
      <c r="O336" s="146">
        <v>0</v>
      </c>
      <c r="P336" s="146"/>
      <c r="Q336" s="146">
        <v>0</v>
      </c>
      <c r="R336" s="146">
        <v>0</v>
      </c>
      <c r="S336" s="146">
        <v>0</v>
      </c>
      <c r="T336" s="146">
        <v>8688</v>
      </c>
      <c r="U336" s="146">
        <v>0</v>
      </c>
      <c r="V336" s="146">
        <v>0</v>
      </c>
      <c r="W336" s="146">
        <v>0</v>
      </c>
      <c r="X336" s="146">
        <v>0</v>
      </c>
      <c r="Y336" s="146">
        <v>62988</v>
      </c>
      <c r="Z336" s="146">
        <v>25195.200000000001</v>
      </c>
      <c r="AA336" s="147">
        <v>0.4</v>
      </c>
      <c r="AB336" s="203">
        <v>21720</v>
      </c>
      <c r="AC336" s="203">
        <v>0</v>
      </c>
      <c r="AD336" s="203"/>
      <c r="AE336" s="203">
        <v>0</v>
      </c>
      <c r="AF336" s="203">
        <v>0</v>
      </c>
      <c r="AG336" s="203">
        <v>0</v>
      </c>
      <c r="AH336" s="203">
        <v>3475.2</v>
      </c>
      <c r="AI336" s="203">
        <v>0</v>
      </c>
      <c r="AJ336" s="203">
        <v>0</v>
      </c>
      <c r="AK336" s="204">
        <v>0</v>
      </c>
    </row>
    <row r="337" spans="2:40" ht="14.25" customHeight="1">
      <c r="B337" s="144" t="s">
        <v>4356</v>
      </c>
      <c r="C337" s="145" t="s">
        <v>5774</v>
      </c>
      <c r="D337" s="145" t="s">
        <v>2246</v>
      </c>
      <c r="E337" s="145" t="s">
        <v>2139</v>
      </c>
      <c r="F337" s="145" t="s">
        <v>6193</v>
      </c>
      <c r="G337" s="145" t="s">
        <v>5802</v>
      </c>
      <c r="H337" s="145" t="s">
        <v>5803</v>
      </c>
      <c r="I337" s="145" t="s">
        <v>3330</v>
      </c>
      <c r="J337" s="145" t="s">
        <v>4362</v>
      </c>
      <c r="K337" s="145" t="s">
        <v>4363</v>
      </c>
      <c r="L337" s="145" t="s">
        <v>3332</v>
      </c>
      <c r="M337" s="146">
        <v>1900.24</v>
      </c>
      <c r="N337" s="146">
        <v>1900.24</v>
      </c>
      <c r="O337" s="146">
        <v>0</v>
      </c>
      <c r="P337" s="146"/>
      <c r="Q337" s="146">
        <v>0</v>
      </c>
      <c r="R337" s="146">
        <v>0</v>
      </c>
      <c r="S337" s="146">
        <v>0</v>
      </c>
      <c r="T337" s="146">
        <v>304.04000000000002</v>
      </c>
      <c r="U337" s="146">
        <v>0</v>
      </c>
      <c r="V337" s="146">
        <v>0</v>
      </c>
      <c r="W337" s="146">
        <v>0</v>
      </c>
      <c r="X337" s="146">
        <v>0</v>
      </c>
      <c r="Y337" s="146">
        <v>2204.2800000000002</v>
      </c>
      <c r="Z337" s="146">
        <v>2204.2800000000002</v>
      </c>
      <c r="AA337" s="147">
        <v>1</v>
      </c>
      <c r="AB337" s="203">
        <v>1900.24</v>
      </c>
      <c r="AC337" s="203">
        <v>0</v>
      </c>
      <c r="AD337" s="203"/>
      <c r="AE337" s="203">
        <v>0</v>
      </c>
      <c r="AF337" s="203">
        <v>0</v>
      </c>
      <c r="AG337" s="203">
        <v>0</v>
      </c>
      <c r="AH337" s="203">
        <v>304.04000000000002</v>
      </c>
      <c r="AI337" s="203">
        <v>0</v>
      </c>
      <c r="AJ337" s="203">
        <v>0</v>
      </c>
      <c r="AK337" s="204">
        <v>0</v>
      </c>
    </row>
    <row r="338" spans="2:40" ht="14.25" customHeight="1">
      <c r="B338" s="144" t="s">
        <v>4356</v>
      </c>
      <c r="C338" s="145" t="s">
        <v>6175</v>
      </c>
      <c r="D338" s="145" t="s">
        <v>2246</v>
      </c>
      <c r="E338" s="145" t="s">
        <v>5956</v>
      </c>
      <c r="F338" s="145" t="s">
        <v>6194</v>
      </c>
      <c r="G338" s="145" t="s">
        <v>788</v>
      </c>
      <c r="H338" s="145" t="s">
        <v>6177</v>
      </c>
      <c r="I338" s="145" t="s">
        <v>3330</v>
      </c>
      <c r="J338" s="145" t="s">
        <v>4362</v>
      </c>
      <c r="K338" s="145" t="s">
        <v>4363</v>
      </c>
      <c r="L338" s="145" t="s">
        <v>3332</v>
      </c>
      <c r="M338" s="146">
        <v>5406.62</v>
      </c>
      <c r="N338" s="146">
        <v>5406.62</v>
      </c>
      <c r="O338" s="146">
        <v>0</v>
      </c>
      <c r="P338" s="146"/>
      <c r="Q338" s="146">
        <v>0</v>
      </c>
      <c r="R338" s="146">
        <v>0</v>
      </c>
      <c r="S338" s="146">
        <v>0</v>
      </c>
      <c r="T338" s="146">
        <v>865.05</v>
      </c>
      <c r="U338" s="146">
        <v>0</v>
      </c>
      <c r="V338" s="146">
        <v>0</v>
      </c>
      <c r="W338" s="146">
        <v>0</v>
      </c>
      <c r="X338" s="146">
        <v>0</v>
      </c>
      <c r="Y338" s="146">
        <v>6271.67</v>
      </c>
      <c r="Z338" s="146">
        <v>6271.67</v>
      </c>
      <c r="AA338" s="147">
        <v>1</v>
      </c>
      <c r="AB338" s="203">
        <v>5406.62</v>
      </c>
      <c r="AC338" s="203">
        <v>0</v>
      </c>
      <c r="AD338" s="203"/>
      <c r="AE338" s="203">
        <v>0</v>
      </c>
      <c r="AF338" s="203">
        <v>0</v>
      </c>
      <c r="AG338" s="203">
        <v>0</v>
      </c>
      <c r="AH338" s="203">
        <v>865.05</v>
      </c>
      <c r="AI338" s="203">
        <v>0</v>
      </c>
      <c r="AJ338" s="203">
        <v>0</v>
      </c>
      <c r="AK338" s="204">
        <v>0</v>
      </c>
    </row>
    <row r="339" spans="2:40" ht="14.25" customHeight="1">
      <c r="B339" s="144" t="s">
        <v>4356</v>
      </c>
      <c r="C339" s="145" t="s">
        <v>5774</v>
      </c>
      <c r="D339" s="145" t="s">
        <v>2246</v>
      </c>
      <c r="E339" s="145" t="s">
        <v>4474</v>
      </c>
      <c r="F339" s="145" t="s">
        <v>6195</v>
      </c>
      <c r="G339" s="145" t="s">
        <v>5799</v>
      </c>
      <c r="H339" s="145" t="s">
        <v>5800</v>
      </c>
      <c r="I339" s="145" t="s">
        <v>3330</v>
      </c>
      <c r="J339" s="145" t="s">
        <v>4417</v>
      </c>
      <c r="K339" s="145" t="s">
        <v>4418</v>
      </c>
      <c r="L339" s="145" t="s">
        <v>3332</v>
      </c>
      <c r="M339" s="146">
        <v>2048.1999999999998</v>
      </c>
      <c r="N339" s="146">
        <v>2048.1999999999998</v>
      </c>
      <c r="O339" s="146">
        <v>0</v>
      </c>
      <c r="P339" s="146"/>
      <c r="Q339" s="146">
        <v>0</v>
      </c>
      <c r="R339" s="146">
        <v>0</v>
      </c>
      <c r="S339" s="146">
        <v>0</v>
      </c>
      <c r="T339" s="146">
        <v>327.71</v>
      </c>
      <c r="U339" s="146">
        <v>0</v>
      </c>
      <c r="V339" s="146">
        <v>0</v>
      </c>
      <c r="W339" s="146">
        <v>0</v>
      </c>
      <c r="X339" s="146">
        <v>0</v>
      </c>
      <c r="Y339" s="146">
        <v>2375.91</v>
      </c>
      <c r="Z339" s="146">
        <v>2375.91</v>
      </c>
      <c r="AA339" s="147">
        <v>1</v>
      </c>
      <c r="AB339" s="203">
        <v>2048.1999999999998</v>
      </c>
      <c r="AC339" s="203">
        <v>0</v>
      </c>
      <c r="AD339" s="203"/>
      <c r="AE339" s="203">
        <v>0</v>
      </c>
      <c r="AF339" s="203">
        <v>0</v>
      </c>
      <c r="AG339" s="203">
        <v>0</v>
      </c>
      <c r="AH339" s="203">
        <v>327.71</v>
      </c>
      <c r="AI339" s="203">
        <v>0</v>
      </c>
      <c r="AJ339" s="203">
        <v>0</v>
      </c>
      <c r="AK339" s="204">
        <v>0</v>
      </c>
    </row>
    <row r="340" spans="2:40" ht="14.25" customHeight="1">
      <c r="B340" s="144" t="s">
        <v>4356</v>
      </c>
      <c r="C340" s="145" t="s">
        <v>5817</v>
      </c>
      <c r="D340" s="145" t="s">
        <v>2246</v>
      </c>
      <c r="E340" s="145" t="s">
        <v>4469</v>
      </c>
      <c r="F340" s="145" t="s">
        <v>6196</v>
      </c>
      <c r="G340" s="145" t="s">
        <v>656</v>
      </c>
      <c r="H340" s="145" t="s">
        <v>6184</v>
      </c>
      <c r="I340" s="145" t="s">
        <v>3929</v>
      </c>
      <c r="J340" s="145" t="s">
        <v>4362</v>
      </c>
      <c r="K340" s="145" t="s">
        <v>4363</v>
      </c>
      <c r="L340" s="145" t="s">
        <v>3332</v>
      </c>
      <c r="M340" s="146">
        <v>35770</v>
      </c>
      <c r="N340" s="146">
        <v>35770</v>
      </c>
      <c r="O340" s="146">
        <v>0</v>
      </c>
      <c r="P340" s="146"/>
      <c r="Q340" s="146">
        <v>0</v>
      </c>
      <c r="R340" s="146">
        <v>0</v>
      </c>
      <c r="S340" s="146">
        <v>0</v>
      </c>
      <c r="T340" s="146">
        <v>5723.2</v>
      </c>
      <c r="U340" s="146">
        <v>0</v>
      </c>
      <c r="V340" s="146">
        <v>1430.8</v>
      </c>
      <c r="W340" s="146">
        <v>0</v>
      </c>
      <c r="X340" s="146">
        <v>0</v>
      </c>
      <c r="Y340" s="146">
        <v>40062.400000000001</v>
      </c>
      <c r="Z340" s="146">
        <v>40062.400000000001</v>
      </c>
      <c r="AA340" s="147">
        <v>1</v>
      </c>
      <c r="AB340" s="203">
        <v>35770</v>
      </c>
      <c r="AC340" s="203">
        <v>0</v>
      </c>
      <c r="AD340" s="203"/>
      <c r="AE340" s="203">
        <v>0</v>
      </c>
      <c r="AF340" s="203">
        <v>0</v>
      </c>
      <c r="AG340" s="203">
        <v>0</v>
      </c>
      <c r="AH340" s="203">
        <v>5723.2</v>
      </c>
      <c r="AI340" s="203">
        <v>0</v>
      </c>
      <c r="AJ340" s="203">
        <v>1430.8</v>
      </c>
      <c r="AK340" s="204">
        <v>0</v>
      </c>
      <c r="AL340" s="208">
        <f>AB340*4%</f>
        <v>1430.8</v>
      </c>
      <c r="AM340" s="201">
        <f>AJ340-AL340</f>
        <v>0</v>
      </c>
      <c r="AN340" s="143" t="s">
        <v>5776</v>
      </c>
    </row>
    <row r="341" spans="2:40" ht="14.25" customHeight="1">
      <c r="B341" s="144" t="s">
        <v>4396</v>
      </c>
      <c r="C341" s="145" t="s">
        <v>6197</v>
      </c>
      <c r="D341" s="145" t="s">
        <v>2246</v>
      </c>
      <c r="E341" s="145" t="s">
        <v>4399</v>
      </c>
      <c r="F341" s="145" t="s">
        <v>6198</v>
      </c>
      <c r="G341" s="145" t="s">
        <v>4401</v>
      </c>
      <c r="H341" s="145" t="s">
        <v>4401</v>
      </c>
      <c r="I341" s="145"/>
      <c r="J341" s="145"/>
      <c r="K341" s="145"/>
      <c r="L341" s="145"/>
      <c r="M341" s="146">
        <v>450889</v>
      </c>
      <c r="N341" s="146">
        <v>0</v>
      </c>
      <c r="O341" s="146">
        <v>0</v>
      </c>
      <c r="P341" s="146">
        <v>0</v>
      </c>
      <c r="Q341" s="146">
        <v>0</v>
      </c>
      <c r="R341" s="146">
        <v>0</v>
      </c>
      <c r="S341" s="146">
        <v>450889</v>
      </c>
      <c r="T341" s="146">
        <v>0</v>
      </c>
      <c r="U341" s="146">
        <v>0</v>
      </c>
      <c r="V341" s="146">
        <v>0</v>
      </c>
      <c r="W341" s="146">
        <v>0</v>
      </c>
      <c r="X341" s="146">
        <v>0</v>
      </c>
      <c r="Y341" s="146">
        <v>450889</v>
      </c>
      <c r="Z341" s="146">
        <v>450889</v>
      </c>
      <c r="AA341" s="147">
        <v>1</v>
      </c>
      <c r="AB341" s="203">
        <v>0</v>
      </c>
      <c r="AC341" s="203">
        <v>0</v>
      </c>
      <c r="AD341" s="203">
        <v>0</v>
      </c>
      <c r="AE341" s="203">
        <v>0</v>
      </c>
      <c r="AF341" s="203">
        <v>0</v>
      </c>
      <c r="AG341" s="203">
        <v>0</v>
      </c>
      <c r="AH341" s="203">
        <v>0</v>
      </c>
      <c r="AI341" s="203">
        <v>0</v>
      </c>
      <c r="AJ341" s="203">
        <v>0</v>
      </c>
      <c r="AK341" s="204">
        <v>0</v>
      </c>
    </row>
    <row r="342" spans="2:40" ht="14.25" customHeight="1">
      <c r="B342" s="144" t="s">
        <v>4356</v>
      </c>
      <c r="C342" s="145" t="s">
        <v>6175</v>
      </c>
      <c r="D342" s="145" t="s">
        <v>2246</v>
      </c>
      <c r="E342" s="145" t="s">
        <v>4403</v>
      </c>
      <c r="F342" s="145" t="s">
        <v>6199</v>
      </c>
      <c r="G342" s="145" t="s">
        <v>788</v>
      </c>
      <c r="H342" s="145" t="s">
        <v>6177</v>
      </c>
      <c r="I342" s="145" t="s">
        <v>3330</v>
      </c>
      <c r="J342" s="145" t="s">
        <v>4362</v>
      </c>
      <c r="K342" s="145" t="s">
        <v>4363</v>
      </c>
      <c r="L342" s="145" t="s">
        <v>3332</v>
      </c>
      <c r="M342" s="146">
        <v>1155</v>
      </c>
      <c r="N342" s="146">
        <v>1155</v>
      </c>
      <c r="O342" s="146">
        <v>0</v>
      </c>
      <c r="P342" s="146"/>
      <c r="Q342" s="146">
        <v>0</v>
      </c>
      <c r="R342" s="146">
        <v>0</v>
      </c>
      <c r="S342" s="146">
        <v>0</v>
      </c>
      <c r="T342" s="146">
        <v>184.8</v>
      </c>
      <c r="U342" s="146">
        <v>0</v>
      </c>
      <c r="V342" s="146">
        <v>0</v>
      </c>
      <c r="W342" s="146">
        <v>0</v>
      </c>
      <c r="X342" s="146">
        <v>0</v>
      </c>
      <c r="Y342" s="146">
        <v>1339.8</v>
      </c>
      <c r="Z342" s="146">
        <v>1339.8</v>
      </c>
      <c r="AA342" s="147">
        <v>1</v>
      </c>
      <c r="AB342" s="203">
        <v>1155</v>
      </c>
      <c r="AC342" s="203">
        <v>0</v>
      </c>
      <c r="AD342" s="203"/>
      <c r="AE342" s="203">
        <v>0</v>
      </c>
      <c r="AF342" s="203">
        <v>0</v>
      </c>
      <c r="AG342" s="203">
        <v>0</v>
      </c>
      <c r="AH342" s="203">
        <v>184.8</v>
      </c>
      <c r="AI342" s="203">
        <v>0</v>
      </c>
      <c r="AJ342" s="203">
        <v>0</v>
      </c>
      <c r="AK342" s="204">
        <v>0</v>
      </c>
    </row>
    <row r="343" spans="2:40" ht="14.25" customHeight="1">
      <c r="B343" s="144" t="s">
        <v>4356</v>
      </c>
      <c r="C343" s="145" t="s">
        <v>5830</v>
      </c>
      <c r="D343" s="145" t="s">
        <v>2246</v>
      </c>
      <c r="E343" s="145" t="s">
        <v>4453</v>
      </c>
      <c r="F343" s="145" t="s">
        <v>6200</v>
      </c>
      <c r="G343" s="145" t="s">
        <v>1042</v>
      </c>
      <c r="H343" s="145" t="s">
        <v>6201</v>
      </c>
      <c r="I343" s="145" t="s">
        <v>3330</v>
      </c>
      <c r="J343" s="145" t="s">
        <v>4362</v>
      </c>
      <c r="K343" s="145" t="s">
        <v>4363</v>
      </c>
      <c r="L343" s="145" t="s">
        <v>3332</v>
      </c>
      <c r="M343" s="146">
        <v>2100</v>
      </c>
      <c r="N343" s="146">
        <v>2100</v>
      </c>
      <c r="O343" s="146">
        <v>0</v>
      </c>
      <c r="P343" s="146"/>
      <c r="Q343" s="146">
        <v>0</v>
      </c>
      <c r="R343" s="146">
        <v>0</v>
      </c>
      <c r="S343" s="146">
        <v>0</v>
      </c>
      <c r="T343" s="146">
        <v>336</v>
      </c>
      <c r="U343" s="146">
        <v>0</v>
      </c>
      <c r="V343" s="146">
        <v>0</v>
      </c>
      <c r="W343" s="146">
        <v>0</v>
      </c>
      <c r="X343" s="146">
        <v>0</v>
      </c>
      <c r="Y343" s="146">
        <v>2436</v>
      </c>
      <c r="Z343" s="146">
        <v>2436</v>
      </c>
      <c r="AA343" s="147">
        <v>1</v>
      </c>
      <c r="AB343" s="203">
        <v>2100</v>
      </c>
      <c r="AC343" s="203">
        <v>0</v>
      </c>
      <c r="AD343" s="203"/>
      <c r="AE343" s="203">
        <v>0</v>
      </c>
      <c r="AF343" s="203">
        <v>0</v>
      </c>
      <c r="AG343" s="203">
        <v>0</v>
      </c>
      <c r="AH343" s="203">
        <v>336</v>
      </c>
      <c r="AI343" s="203">
        <v>0</v>
      </c>
      <c r="AJ343" s="203">
        <v>0</v>
      </c>
      <c r="AK343" s="204">
        <v>0</v>
      </c>
    </row>
    <row r="344" spans="2:40" ht="14.25" customHeight="1">
      <c r="B344" s="144" t="s">
        <v>4356</v>
      </c>
      <c r="C344" s="145" t="s">
        <v>5774</v>
      </c>
      <c r="D344" s="145" t="s">
        <v>2246</v>
      </c>
      <c r="E344" s="145" t="s">
        <v>5961</v>
      </c>
      <c r="F344" s="145" t="s">
        <v>6202</v>
      </c>
      <c r="G344" s="145" t="s">
        <v>5859</v>
      </c>
      <c r="H344" s="145" t="s">
        <v>5860</v>
      </c>
      <c r="I344" s="145" t="s">
        <v>5782</v>
      </c>
      <c r="J344" s="145" t="s">
        <v>4362</v>
      </c>
      <c r="K344" s="145" t="s">
        <v>4363</v>
      </c>
      <c r="L344" s="145" t="s">
        <v>3332</v>
      </c>
      <c r="M344" s="146">
        <v>34422.449999999997</v>
      </c>
      <c r="N344" s="146">
        <v>34422.449999999997</v>
      </c>
      <c r="O344" s="146">
        <v>0</v>
      </c>
      <c r="P344" s="146"/>
      <c r="Q344" s="146">
        <v>0</v>
      </c>
      <c r="R344" s="146">
        <v>0</v>
      </c>
      <c r="S344" s="146">
        <v>0</v>
      </c>
      <c r="T344" s="146">
        <v>5507.5919999999996</v>
      </c>
      <c r="U344" s="146">
        <v>0</v>
      </c>
      <c r="V344" s="146">
        <v>1376.9</v>
      </c>
      <c r="W344" s="146">
        <v>0</v>
      </c>
      <c r="X344" s="146">
        <v>0</v>
      </c>
      <c r="Y344" s="146">
        <v>38553.142</v>
      </c>
      <c r="Z344" s="146">
        <v>38553.14</v>
      </c>
      <c r="AA344" s="147">
        <v>1</v>
      </c>
      <c r="AB344" s="203">
        <v>34422.449999999997</v>
      </c>
      <c r="AC344" s="203">
        <v>0</v>
      </c>
      <c r="AD344" s="203"/>
      <c r="AE344" s="203">
        <v>0</v>
      </c>
      <c r="AF344" s="203">
        <v>0</v>
      </c>
      <c r="AG344" s="203">
        <v>0</v>
      </c>
      <c r="AH344" s="203">
        <v>5507.5919999999996</v>
      </c>
      <c r="AI344" s="203">
        <v>0</v>
      </c>
      <c r="AJ344" s="203">
        <v>1376.9</v>
      </c>
      <c r="AK344" s="204">
        <v>0</v>
      </c>
      <c r="AL344" s="208">
        <f>AB344*4%</f>
        <v>1376.8979999999999</v>
      </c>
      <c r="AM344" s="201">
        <f>AJ344-AL344</f>
        <v>2.00000000018008E-3</v>
      </c>
      <c r="AN344" s="143" t="s">
        <v>5884</v>
      </c>
    </row>
    <row r="345" spans="2:40" ht="14.25" customHeight="1">
      <c r="B345" s="144" t="s">
        <v>4396</v>
      </c>
      <c r="C345" s="145" t="s">
        <v>5106</v>
      </c>
      <c r="D345" s="145" t="s">
        <v>2246</v>
      </c>
      <c r="E345" s="145" t="s">
        <v>4399</v>
      </c>
      <c r="F345" s="145" t="s">
        <v>5959</v>
      </c>
      <c r="G345" s="145" t="s">
        <v>4401</v>
      </c>
      <c r="H345" s="145" t="s">
        <v>4401</v>
      </c>
      <c r="I345" s="145"/>
      <c r="J345" s="145"/>
      <c r="K345" s="145"/>
      <c r="L345" s="145"/>
      <c r="M345" s="146">
        <v>689</v>
      </c>
      <c r="N345" s="146">
        <v>0</v>
      </c>
      <c r="O345" s="146">
        <v>0</v>
      </c>
      <c r="P345" s="146">
        <v>0</v>
      </c>
      <c r="Q345" s="146">
        <v>0</v>
      </c>
      <c r="R345" s="146">
        <v>0</v>
      </c>
      <c r="S345" s="146">
        <v>689</v>
      </c>
      <c r="T345" s="146">
        <v>0</v>
      </c>
      <c r="U345" s="146">
        <v>0</v>
      </c>
      <c r="V345" s="146">
        <v>0</v>
      </c>
      <c r="W345" s="146">
        <v>0</v>
      </c>
      <c r="X345" s="146">
        <v>0</v>
      </c>
      <c r="Y345" s="146">
        <v>689</v>
      </c>
      <c r="Z345" s="146">
        <v>689</v>
      </c>
      <c r="AA345" s="147">
        <v>1</v>
      </c>
      <c r="AB345" s="203">
        <v>0</v>
      </c>
      <c r="AC345" s="203">
        <v>0</v>
      </c>
      <c r="AD345" s="203">
        <v>0</v>
      </c>
      <c r="AE345" s="203">
        <v>0</v>
      </c>
      <c r="AF345" s="203">
        <v>0</v>
      </c>
      <c r="AG345" s="203">
        <v>0</v>
      </c>
      <c r="AH345" s="203">
        <v>0</v>
      </c>
      <c r="AI345" s="203">
        <v>0</v>
      </c>
      <c r="AJ345" s="203">
        <v>0</v>
      </c>
      <c r="AK345" s="204">
        <v>0</v>
      </c>
    </row>
    <row r="346" spans="2:40" ht="14.25" customHeight="1">
      <c r="B346" s="144" t="s">
        <v>4356</v>
      </c>
      <c r="C346" s="145" t="s">
        <v>5817</v>
      </c>
      <c r="D346" s="145" t="s">
        <v>2246</v>
      </c>
      <c r="E346" s="145" t="s">
        <v>4468</v>
      </c>
      <c r="F346" s="145" t="s">
        <v>6203</v>
      </c>
      <c r="G346" s="145" t="s">
        <v>431</v>
      </c>
      <c r="H346" s="145" t="s">
        <v>6008</v>
      </c>
      <c r="I346" s="145" t="s">
        <v>3330</v>
      </c>
      <c r="J346" s="145" t="s">
        <v>4362</v>
      </c>
      <c r="K346" s="145" t="s">
        <v>4363</v>
      </c>
      <c r="L346" s="145" t="s">
        <v>3332</v>
      </c>
      <c r="M346" s="146">
        <v>31054</v>
      </c>
      <c r="N346" s="146">
        <v>31054</v>
      </c>
      <c r="O346" s="146">
        <v>0</v>
      </c>
      <c r="P346" s="146"/>
      <c r="Q346" s="146">
        <v>0</v>
      </c>
      <c r="R346" s="146">
        <v>0</v>
      </c>
      <c r="S346" s="146">
        <v>0</v>
      </c>
      <c r="T346" s="146">
        <v>4968.6400000000003</v>
      </c>
      <c r="U346" s="146">
        <v>0</v>
      </c>
      <c r="V346" s="146">
        <v>0</v>
      </c>
      <c r="W346" s="146">
        <v>0</v>
      </c>
      <c r="X346" s="146">
        <v>0</v>
      </c>
      <c r="Y346" s="146">
        <v>36022.639999999999</v>
      </c>
      <c r="Z346" s="146">
        <v>36022.639999999999</v>
      </c>
      <c r="AA346" s="147">
        <v>1</v>
      </c>
      <c r="AB346" s="203">
        <v>31054</v>
      </c>
      <c r="AC346" s="203">
        <v>0</v>
      </c>
      <c r="AD346" s="203"/>
      <c r="AE346" s="203">
        <v>0</v>
      </c>
      <c r="AF346" s="203">
        <v>0</v>
      </c>
      <c r="AG346" s="203">
        <v>0</v>
      </c>
      <c r="AH346" s="203">
        <v>4968.6400000000003</v>
      </c>
      <c r="AI346" s="203">
        <v>0</v>
      </c>
      <c r="AJ346" s="203">
        <v>0</v>
      </c>
      <c r="AK346" s="204">
        <v>0</v>
      </c>
    </row>
    <row r="347" spans="2:40" ht="14.25" customHeight="1">
      <c r="B347" s="144" t="s">
        <v>4396</v>
      </c>
      <c r="C347" s="145" t="s">
        <v>6204</v>
      </c>
      <c r="D347" s="145" t="s">
        <v>2246</v>
      </c>
      <c r="E347" s="145" t="s">
        <v>4399</v>
      </c>
      <c r="F347" s="145" t="s">
        <v>6198</v>
      </c>
      <c r="G347" s="145" t="s">
        <v>4401</v>
      </c>
      <c r="H347" s="145" t="s">
        <v>4401</v>
      </c>
      <c r="I347" s="145"/>
      <c r="J347" s="145"/>
      <c r="K347" s="145"/>
      <c r="L347" s="145"/>
      <c r="M347" s="146">
        <v>8897</v>
      </c>
      <c r="N347" s="146">
        <v>0</v>
      </c>
      <c r="O347" s="146">
        <v>0</v>
      </c>
      <c r="P347" s="146">
        <v>0</v>
      </c>
      <c r="Q347" s="146">
        <v>0</v>
      </c>
      <c r="R347" s="146">
        <v>0</v>
      </c>
      <c r="S347" s="146">
        <v>8897</v>
      </c>
      <c r="T347" s="146">
        <v>0</v>
      </c>
      <c r="U347" s="146">
        <v>0</v>
      </c>
      <c r="V347" s="146">
        <v>0</v>
      </c>
      <c r="W347" s="146">
        <v>0</v>
      </c>
      <c r="X347" s="146">
        <v>0</v>
      </c>
      <c r="Y347" s="146">
        <v>8897</v>
      </c>
      <c r="Z347" s="146">
        <v>8897</v>
      </c>
      <c r="AA347" s="147">
        <v>1</v>
      </c>
      <c r="AB347" s="203">
        <v>0</v>
      </c>
      <c r="AC347" s="203">
        <v>0</v>
      </c>
      <c r="AD347" s="203">
        <v>0</v>
      </c>
      <c r="AE347" s="203">
        <v>0</v>
      </c>
      <c r="AF347" s="203">
        <v>0</v>
      </c>
      <c r="AG347" s="203">
        <v>0</v>
      </c>
      <c r="AH347" s="203">
        <v>0</v>
      </c>
      <c r="AI347" s="203">
        <v>0</v>
      </c>
      <c r="AJ347" s="203">
        <v>0</v>
      </c>
      <c r="AK347" s="204">
        <v>0</v>
      </c>
    </row>
    <row r="348" spans="2:40" ht="14.25" customHeight="1">
      <c r="B348" s="144" t="s">
        <v>4396</v>
      </c>
      <c r="C348" s="145" t="s">
        <v>5854</v>
      </c>
      <c r="D348" s="145" t="s">
        <v>2246</v>
      </c>
      <c r="E348" s="145" t="s">
        <v>4399</v>
      </c>
      <c r="F348" s="145" t="s">
        <v>6187</v>
      </c>
      <c r="G348" s="145" t="s">
        <v>4401</v>
      </c>
      <c r="H348" s="145" t="s">
        <v>4401</v>
      </c>
      <c r="I348" s="145"/>
      <c r="J348" s="145"/>
      <c r="K348" s="145"/>
      <c r="L348" s="145"/>
      <c r="M348" s="146">
        <v>3106.71</v>
      </c>
      <c r="N348" s="146">
        <v>0</v>
      </c>
      <c r="O348" s="146">
        <v>0</v>
      </c>
      <c r="P348" s="146">
        <v>0</v>
      </c>
      <c r="Q348" s="146">
        <v>0</v>
      </c>
      <c r="R348" s="146">
        <v>0</v>
      </c>
      <c r="S348" s="146">
        <v>3106.71</v>
      </c>
      <c r="T348" s="146">
        <v>0</v>
      </c>
      <c r="U348" s="146">
        <v>0</v>
      </c>
      <c r="V348" s="146">
        <v>0</v>
      </c>
      <c r="W348" s="146">
        <v>0</v>
      </c>
      <c r="X348" s="146">
        <v>0</v>
      </c>
      <c r="Y348" s="146">
        <v>3106.71</v>
      </c>
      <c r="Z348" s="146">
        <v>3106.71</v>
      </c>
      <c r="AA348" s="147">
        <v>1</v>
      </c>
      <c r="AB348" s="203">
        <v>0</v>
      </c>
      <c r="AC348" s="203">
        <v>0</v>
      </c>
      <c r="AD348" s="203">
        <v>0</v>
      </c>
      <c r="AE348" s="203">
        <v>0</v>
      </c>
      <c r="AF348" s="203">
        <v>0</v>
      </c>
      <c r="AG348" s="203">
        <v>0</v>
      </c>
      <c r="AH348" s="203">
        <v>0</v>
      </c>
      <c r="AI348" s="203">
        <v>0</v>
      </c>
      <c r="AJ348" s="203">
        <v>0</v>
      </c>
      <c r="AK348" s="204">
        <v>0</v>
      </c>
    </row>
    <row r="349" spans="2:40" ht="14.25" customHeight="1">
      <c r="B349" s="144" t="s">
        <v>4396</v>
      </c>
      <c r="C349" s="145" t="s">
        <v>6205</v>
      </c>
      <c r="D349" s="145" t="s">
        <v>2246</v>
      </c>
      <c r="E349" s="145" t="s">
        <v>4399</v>
      </c>
      <c r="F349" s="145" t="s">
        <v>6198</v>
      </c>
      <c r="G349" s="145" t="s">
        <v>4401</v>
      </c>
      <c r="H349" s="145" t="s">
        <v>4401</v>
      </c>
      <c r="I349" s="145"/>
      <c r="J349" s="145"/>
      <c r="K349" s="145"/>
      <c r="L349" s="145"/>
      <c r="M349" s="146">
        <v>60898</v>
      </c>
      <c r="N349" s="146">
        <v>0</v>
      </c>
      <c r="O349" s="146">
        <v>0</v>
      </c>
      <c r="P349" s="146">
        <v>0</v>
      </c>
      <c r="Q349" s="146">
        <v>0</v>
      </c>
      <c r="R349" s="146">
        <v>0</v>
      </c>
      <c r="S349" s="146">
        <v>60898</v>
      </c>
      <c r="T349" s="146">
        <v>0</v>
      </c>
      <c r="U349" s="146">
        <v>0</v>
      </c>
      <c r="V349" s="146">
        <v>0</v>
      </c>
      <c r="W349" s="146">
        <v>0</v>
      </c>
      <c r="X349" s="146">
        <v>0</v>
      </c>
      <c r="Y349" s="146">
        <v>60898</v>
      </c>
      <c r="Z349" s="146">
        <v>60898</v>
      </c>
      <c r="AA349" s="147">
        <v>1</v>
      </c>
      <c r="AB349" s="203">
        <v>0</v>
      </c>
      <c r="AC349" s="203">
        <v>0</v>
      </c>
      <c r="AD349" s="203">
        <v>0</v>
      </c>
      <c r="AE349" s="203">
        <v>0</v>
      </c>
      <c r="AF349" s="203">
        <v>0</v>
      </c>
      <c r="AG349" s="203">
        <v>0</v>
      </c>
      <c r="AH349" s="203">
        <v>0</v>
      </c>
      <c r="AI349" s="203">
        <v>0</v>
      </c>
      <c r="AJ349" s="203">
        <v>0</v>
      </c>
      <c r="AK349" s="204">
        <v>0</v>
      </c>
    </row>
    <row r="350" spans="2:40" ht="14.25" customHeight="1">
      <c r="B350" s="144" t="s">
        <v>4356</v>
      </c>
      <c r="C350" s="145" t="s">
        <v>5868</v>
      </c>
      <c r="D350" s="145" t="s">
        <v>2261</v>
      </c>
      <c r="E350" s="145" t="s">
        <v>2261</v>
      </c>
      <c r="F350" s="145" t="s">
        <v>6206</v>
      </c>
      <c r="G350" s="145" t="s">
        <v>806</v>
      </c>
      <c r="H350" s="145" t="s">
        <v>5870</v>
      </c>
      <c r="I350" s="145" t="s">
        <v>3330</v>
      </c>
      <c r="J350" s="145" t="s">
        <v>5871</v>
      </c>
      <c r="K350" s="145" t="s">
        <v>4418</v>
      </c>
      <c r="L350" s="145" t="s">
        <v>3332</v>
      </c>
      <c r="M350" s="146">
        <v>862.9</v>
      </c>
      <c r="N350" s="146">
        <v>862.9</v>
      </c>
      <c r="O350" s="146">
        <v>0</v>
      </c>
      <c r="P350" s="146"/>
      <c r="Q350" s="146">
        <v>0</v>
      </c>
      <c r="R350" s="146">
        <v>0</v>
      </c>
      <c r="S350" s="146">
        <v>0</v>
      </c>
      <c r="T350" s="146">
        <v>138.06</v>
      </c>
      <c r="U350" s="146">
        <v>0</v>
      </c>
      <c r="V350" s="146">
        <v>0</v>
      </c>
      <c r="W350" s="146">
        <v>0</v>
      </c>
      <c r="X350" s="146">
        <v>0</v>
      </c>
      <c r="Y350" s="146">
        <v>1000.96</v>
      </c>
      <c r="Z350" s="146">
        <v>1000</v>
      </c>
      <c r="AA350" s="147">
        <v>0.99904092071611295</v>
      </c>
      <c r="AB350" s="203">
        <v>862.07241048593391</v>
      </c>
      <c r="AC350" s="203">
        <v>0</v>
      </c>
      <c r="AD350" s="203"/>
      <c r="AE350" s="203">
        <v>0</v>
      </c>
      <c r="AF350" s="203">
        <v>0</v>
      </c>
      <c r="AG350" s="203">
        <v>0</v>
      </c>
      <c r="AH350" s="203">
        <v>137.92758951406699</v>
      </c>
      <c r="AI350" s="203">
        <v>0</v>
      </c>
      <c r="AJ350" s="203">
        <v>0</v>
      </c>
      <c r="AK350" s="204">
        <v>0</v>
      </c>
    </row>
    <row r="351" spans="2:40" ht="14.25" customHeight="1">
      <c r="B351" s="144" t="s">
        <v>4356</v>
      </c>
      <c r="C351" s="145" t="s">
        <v>5774</v>
      </c>
      <c r="D351" s="145" t="s">
        <v>2304</v>
      </c>
      <c r="E351" s="145" t="s">
        <v>2139</v>
      </c>
      <c r="F351" s="145" t="s">
        <v>6207</v>
      </c>
      <c r="G351" s="145" t="s">
        <v>5802</v>
      </c>
      <c r="H351" s="145" t="s">
        <v>5803</v>
      </c>
      <c r="I351" s="145" t="s">
        <v>3330</v>
      </c>
      <c r="J351" s="145" t="s">
        <v>4362</v>
      </c>
      <c r="K351" s="145" t="s">
        <v>4363</v>
      </c>
      <c r="L351" s="145" t="s">
        <v>3332</v>
      </c>
      <c r="M351" s="146">
        <v>99253.92</v>
      </c>
      <c r="N351" s="146">
        <v>24813.46</v>
      </c>
      <c r="O351" s="146">
        <v>0</v>
      </c>
      <c r="P351" s="146"/>
      <c r="Q351" s="146">
        <v>74440.460000000006</v>
      </c>
      <c r="R351" s="146">
        <v>0</v>
      </c>
      <c r="S351" s="146">
        <v>0</v>
      </c>
      <c r="T351" s="146">
        <v>3970.16</v>
      </c>
      <c r="U351" s="146">
        <v>0</v>
      </c>
      <c r="V351" s="146">
        <v>0</v>
      </c>
      <c r="W351" s="146">
        <v>0</v>
      </c>
      <c r="X351" s="146">
        <v>0</v>
      </c>
      <c r="Y351" s="146">
        <v>103224.08</v>
      </c>
      <c r="Z351" s="146">
        <v>103224.08</v>
      </c>
      <c r="AA351" s="147">
        <v>1</v>
      </c>
      <c r="AB351" s="203">
        <v>24813.46</v>
      </c>
      <c r="AC351" s="203">
        <v>0</v>
      </c>
      <c r="AD351" s="203"/>
      <c r="AE351" s="203">
        <v>74440.460000000006</v>
      </c>
      <c r="AF351" s="203">
        <v>0</v>
      </c>
      <c r="AG351" s="203">
        <v>0</v>
      </c>
      <c r="AH351" s="203">
        <v>3970.16</v>
      </c>
      <c r="AI351" s="203">
        <v>0</v>
      </c>
      <c r="AJ351" s="203">
        <v>0</v>
      </c>
      <c r="AK351" s="204">
        <v>0</v>
      </c>
    </row>
    <row r="352" spans="2:40" ht="14.25" customHeight="1">
      <c r="B352" s="144" t="s">
        <v>4356</v>
      </c>
      <c r="C352" s="145" t="s">
        <v>5777</v>
      </c>
      <c r="D352" s="145" t="s">
        <v>2304</v>
      </c>
      <c r="E352" s="145" t="s">
        <v>4358</v>
      </c>
      <c r="F352" s="145" t="s">
        <v>6208</v>
      </c>
      <c r="G352" s="145" t="s">
        <v>5834</v>
      </c>
      <c r="H352" s="145" t="s">
        <v>5835</v>
      </c>
      <c r="I352" s="145" t="s">
        <v>5782</v>
      </c>
      <c r="J352" s="145" t="s">
        <v>4362</v>
      </c>
      <c r="K352" s="145" t="s">
        <v>4363</v>
      </c>
      <c r="L352" s="145" t="s">
        <v>3332</v>
      </c>
      <c r="M352" s="146">
        <v>19000</v>
      </c>
      <c r="N352" s="146">
        <v>0</v>
      </c>
      <c r="O352" s="146">
        <v>0</v>
      </c>
      <c r="P352" s="146">
        <v>19000</v>
      </c>
      <c r="Q352" s="146">
        <v>0</v>
      </c>
      <c r="R352" s="146">
        <v>0</v>
      </c>
      <c r="S352" s="146">
        <v>0</v>
      </c>
      <c r="T352" s="146">
        <v>0</v>
      </c>
      <c r="U352" s="146">
        <v>0</v>
      </c>
      <c r="V352" s="146">
        <v>0</v>
      </c>
      <c r="W352" s="146">
        <v>0</v>
      </c>
      <c r="X352" s="146">
        <v>0</v>
      </c>
      <c r="Y352" s="146">
        <v>19000</v>
      </c>
      <c r="Z352" s="146">
        <v>19000</v>
      </c>
      <c r="AA352" s="147">
        <v>1</v>
      </c>
      <c r="AB352" s="203">
        <v>0</v>
      </c>
      <c r="AC352" s="203">
        <v>0</v>
      </c>
      <c r="AD352" s="203">
        <v>19000</v>
      </c>
      <c r="AE352" s="203">
        <v>0</v>
      </c>
      <c r="AF352" s="203">
        <v>0</v>
      </c>
      <c r="AG352" s="203">
        <v>0</v>
      </c>
      <c r="AH352" s="203">
        <v>0</v>
      </c>
      <c r="AI352" s="203">
        <v>0</v>
      </c>
      <c r="AJ352" s="203">
        <v>0</v>
      </c>
      <c r="AK352" s="204">
        <v>0</v>
      </c>
    </row>
    <row r="353" spans="2:40" ht="14.25" customHeight="1">
      <c r="B353" s="144" t="s">
        <v>4356</v>
      </c>
      <c r="C353" s="145" t="s">
        <v>5774</v>
      </c>
      <c r="D353" s="145" t="s">
        <v>2304</v>
      </c>
      <c r="E353" s="145" t="s">
        <v>4420</v>
      </c>
      <c r="F353" s="145" t="s">
        <v>6209</v>
      </c>
      <c r="G353" s="145" t="s">
        <v>5802</v>
      </c>
      <c r="H353" s="145" t="s">
        <v>5803</v>
      </c>
      <c r="I353" s="145" t="s">
        <v>3330</v>
      </c>
      <c r="J353" s="145" t="s">
        <v>4362</v>
      </c>
      <c r="K353" s="145" t="s">
        <v>4363</v>
      </c>
      <c r="L353" s="145" t="s">
        <v>3332</v>
      </c>
      <c r="M353" s="146">
        <v>1739.47</v>
      </c>
      <c r="N353" s="146">
        <v>1739.47</v>
      </c>
      <c r="O353" s="146">
        <v>0</v>
      </c>
      <c r="P353" s="146"/>
      <c r="Q353" s="146">
        <v>0</v>
      </c>
      <c r="R353" s="146">
        <v>0</v>
      </c>
      <c r="S353" s="146">
        <v>0</v>
      </c>
      <c r="T353" s="146">
        <v>278.31</v>
      </c>
      <c r="U353" s="146">
        <v>0</v>
      </c>
      <c r="V353" s="146">
        <v>0</v>
      </c>
      <c r="W353" s="146">
        <v>0</v>
      </c>
      <c r="X353" s="146">
        <v>0</v>
      </c>
      <c r="Y353" s="146">
        <v>2017.78</v>
      </c>
      <c r="Z353" s="146">
        <v>2017.78</v>
      </c>
      <c r="AA353" s="147">
        <v>1</v>
      </c>
      <c r="AB353" s="203">
        <v>1739.47</v>
      </c>
      <c r="AC353" s="203">
        <v>0</v>
      </c>
      <c r="AD353" s="203"/>
      <c r="AE353" s="203">
        <v>0</v>
      </c>
      <c r="AF353" s="203">
        <v>0</v>
      </c>
      <c r="AG353" s="203">
        <v>0</v>
      </c>
      <c r="AH353" s="203">
        <v>278.31</v>
      </c>
      <c r="AI353" s="203">
        <v>0</v>
      </c>
      <c r="AJ353" s="203">
        <v>0</v>
      </c>
      <c r="AK353" s="204">
        <v>0</v>
      </c>
    </row>
    <row r="354" spans="2:40" ht="14.25" customHeight="1">
      <c r="B354" s="144" t="s">
        <v>4356</v>
      </c>
      <c r="C354" s="145" t="s">
        <v>5774</v>
      </c>
      <c r="D354" s="145" t="s">
        <v>2304</v>
      </c>
      <c r="E354" s="145" t="s">
        <v>6210</v>
      </c>
      <c r="F354" s="145" t="s">
        <v>6211</v>
      </c>
      <c r="G354" s="145" t="s">
        <v>766</v>
      </c>
      <c r="H354" s="145" t="s">
        <v>6032</v>
      </c>
      <c r="I354" s="145" t="s">
        <v>3330</v>
      </c>
      <c r="J354" s="145" t="s">
        <v>4362</v>
      </c>
      <c r="K354" s="145" t="s">
        <v>4363</v>
      </c>
      <c r="L354" s="145" t="s">
        <v>3332</v>
      </c>
      <c r="M354" s="146">
        <v>5127.57</v>
      </c>
      <c r="N354" s="146">
        <v>5127.57</v>
      </c>
      <c r="O354" s="146">
        <v>0</v>
      </c>
      <c r="P354" s="146"/>
      <c r="Q354" s="146">
        <v>0</v>
      </c>
      <c r="R354" s="146">
        <v>0</v>
      </c>
      <c r="S354" s="146">
        <v>0</v>
      </c>
      <c r="T354" s="146">
        <v>820.41</v>
      </c>
      <c r="U354" s="146">
        <v>0</v>
      </c>
      <c r="V354" s="146">
        <v>0</v>
      </c>
      <c r="W354" s="146">
        <v>0</v>
      </c>
      <c r="X354" s="146">
        <v>0</v>
      </c>
      <c r="Y354" s="146">
        <v>5947.98</v>
      </c>
      <c r="Z354" s="146">
        <v>5947.98</v>
      </c>
      <c r="AA354" s="147">
        <v>1</v>
      </c>
      <c r="AB354" s="203">
        <v>5127.57</v>
      </c>
      <c r="AC354" s="203">
        <v>0</v>
      </c>
      <c r="AD354" s="203"/>
      <c r="AE354" s="203">
        <v>0</v>
      </c>
      <c r="AF354" s="203">
        <v>0</v>
      </c>
      <c r="AG354" s="203">
        <v>0</v>
      </c>
      <c r="AH354" s="203">
        <v>820.41</v>
      </c>
      <c r="AI354" s="203">
        <v>0</v>
      </c>
      <c r="AJ354" s="203">
        <v>0</v>
      </c>
      <c r="AK354" s="204">
        <v>0</v>
      </c>
    </row>
    <row r="355" spans="2:40" ht="14.25" customHeight="1">
      <c r="B355" s="144" t="s">
        <v>4356</v>
      </c>
      <c r="C355" s="145" t="s">
        <v>6212</v>
      </c>
      <c r="D355" s="145" t="s">
        <v>2304</v>
      </c>
      <c r="E355" s="145" t="s">
        <v>1815</v>
      </c>
      <c r="F355" s="145" t="s">
        <v>6213</v>
      </c>
      <c r="G355" s="145" t="s">
        <v>808</v>
      </c>
      <c r="H355" s="145" t="s">
        <v>6214</v>
      </c>
      <c r="I355" s="145" t="s">
        <v>3330</v>
      </c>
      <c r="J355" s="145" t="s">
        <v>4362</v>
      </c>
      <c r="K355" s="145" t="s">
        <v>4363</v>
      </c>
      <c r="L355" s="145" t="s">
        <v>3332</v>
      </c>
      <c r="M355" s="146">
        <v>23174.704000000002</v>
      </c>
      <c r="N355" s="146">
        <v>23174.704000000002</v>
      </c>
      <c r="O355" s="146">
        <v>0</v>
      </c>
      <c r="P355" s="146"/>
      <c r="Q355" s="146">
        <v>0</v>
      </c>
      <c r="R355" s="146">
        <v>0</v>
      </c>
      <c r="S355" s="146">
        <v>0</v>
      </c>
      <c r="T355" s="146">
        <v>3707.95264</v>
      </c>
      <c r="U355" s="146">
        <v>0</v>
      </c>
      <c r="V355" s="146">
        <v>0</v>
      </c>
      <c r="W355" s="146">
        <v>0</v>
      </c>
      <c r="X355" s="146">
        <v>0</v>
      </c>
      <c r="Y355" s="146">
        <v>26882.656640000001</v>
      </c>
      <c r="Z355" s="146">
        <v>26720.439166</v>
      </c>
      <c r="AA355" s="147">
        <v>0.99355757389162602</v>
      </c>
      <c r="AB355" s="203">
        <v>23034.86135000001</v>
      </c>
      <c r="AC355" s="203">
        <v>0</v>
      </c>
      <c r="AD355" s="203"/>
      <c r="AE355" s="203">
        <v>0</v>
      </c>
      <c r="AF355" s="203">
        <v>0</v>
      </c>
      <c r="AG355" s="203">
        <v>0</v>
      </c>
      <c r="AH355" s="203">
        <v>3685.577816</v>
      </c>
      <c r="AI355" s="203">
        <v>0</v>
      </c>
      <c r="AJ355" s="203">
        <v>0</v>
      </c>
      <c r="AK355" s="204">
        <v>0</v>
      </c>
    </row>
    <row r="356" spans="2:40" ht="14.25" customHeight="1">
      <c r="B356" s="144" t="s">
        <v>4356</v>
      </c>
      <c r="C356" s="145" t="s">
        <v>6215</v>
      </c>
      <c r="D356" s="145" t="s">
        <v>2304</v>
      </c>
      <c r="E356" s="145" t="s">
        <v>4420</v>
      </c>
      <c r="F356" s="145" t="s">
        <v>6216</v>
      </c>
      <c r="G356" s="145" t="s">
        <v>804</v>
      </c>
      <c r="H356" s="145" t="s">
        <v>6217</v>
      </c>
      <c r="I356" s="145" t="s">
        <v>3330</v>
      </c>
      <c r="J356" s="145" t="s">
        <v>4362</v>
      </c>
      <c r="K356" s="145" t="s">
        <v>4363</v>
      </c>
      <c r="L356" s="145" t="s">
        <v>3332</v>
      </c>
      <c r="M356" s="146">
        <v>3362.07</v>
      </c>
      <c r="N356" s="146">
        <v>3362.07</v>
      </c>
      <c r="O356" s="146">
        <v>0</v>
      </c>
      <c r="P356" s="146"/>
      <c r="Q356" s="146">
        <v>0</v>
      </c>
      <c r="R356" s="146">
        <v>0</v>
      </c>
      <c r="S356" s="146">
        <v>0</v>
      </c>
      <c r="T356" s="146">
        <v>537.92999999999995</v>
      </c>
      <c r="U356" s="146">
        <v>0</v>
      </c>
      <c r="V356" s="146">
        <v>0</v>
      </c>
      <c r="W356" s="146">
        <v>0</v>
      </c>
      <c r="X356" s="146">
        <v>0</v>
      </c>
      <c r="Y356" s="146">
        <v>3900</v>
      </c>
      <c r="Z356" s="146">
        <v>3900</v>
      </c>
      <c r="AA356" s="147">
        <v>1</v>
      </c>
      <c r="AB356" s="203">
        <v>3362.07</v>
      </c>
      <c r="AC356" s="203">
        <v>0</v>
      </c>
      <c r="AD356" s="203"/>
      <c r="AE356" s="203">
        <v>0</v>
      </c>
      <c r="AF356" s="203">
        <v>0</v>
      </c>
      <c r="AG356" s="203">
        <v>0</v>
      </c>
      <c r="AH356" s="203">
        <v>537.92999999999995</v>
      </c>
      <c r="AI356" s="203">
        <v>0</v>
      </c>
      <c r="AJ356" s="203">
        <v>0</v>
      </c>
      <c r="AK356" s="204">
        <v>0</v>
      </c>
    </row>
    <row r="357" spans="2:40" ht="14.25" customHeight="1">
      <c r="B357" s="144" t="s">
        <v>4356</v>
      </c>
      <c r="C357" s="145" t="s">
        <v>5774</v>
      </c>
      <c r="D357" s="145" t="s">
        <v>2304</v>
      </c>
      <c r="E357" s="145" t="s">
        <v>4463</v>
      </c>
      <c r="F357" s="145" t="s">
        <v>6218</v>
      </c>
      <c r="G357" s="145" t="s">
        <v>1155</v>
      </c>
      <c r="H357" s="145" t="s">
        <v>5805</v>
      </c>
      <c r="I357" s="145" t="s">
        <v>5782</v>
      </c>
      <c r="J357" s="145" t="s">
        <v>4362</v>
      </c>
      <c r="K357" s="145" t="s">
        <v>4363</v>
      </c>
      <c r="L357" s="145" t="s">
        <v>3332</v>
      </c>
      <c r="M357" s="146">
        <v>32227.200000000001</v>
      </c>
      <c r="N357" s="146">
        <v>32227.200000000001</v>
      </c>
      <c r="O357" s="146">
        <v>0</v>
      </c>
      <c r="P357" s="146"/>
      <c r="Q357" s="146">
        <v>0</v>
      </c>
      <c r="R357" s="146">
        <v>0</v>
      </c>
      <c r="S357" s="146">
        <v>0</v>
      </c>
      <c r="T357" s="146">
        <v>5156.3519999999999</v>
      </c>
      <c r="U357" s="146">
        <v>0</v>
      </c>
      <c r="V357" s="146">
        <v>1289.088</v>
      </c>
      <c r="W357" s="146">
        <v>0</v>
      </c>
      <c r="X357" s="146">
        <v>0</v>
      </c>
      <c r="Y357" s="146">
        <v>36094.464</v>
      </c>
      <c r="Z357" s="146">
        <v>37094.758399999999</v>
      </c>
      <c r="AA357" s="147">
        <v>1</v>
      </c>
      <c r="AB357" s="203">
        <v>33120.32</v>
      </c>
      <c r="AC357" s="203">
        <v>0</v>
      </c>
      <c r="AD357" s="203"/>
      <c r="AE357" s="203">
        <v>0</v>
      </c>
      <c r="AF357" s="203">
        <v>0</v>
      </c>
      <c r="AG357" s="203">
        <v>0</v>
      </c>
      <c r="AH357" s="203">
        <v>5299.2511999999997</v>
      </c>
      <c r="AI357" s="203">
        <v>0</v>
      </c>
      <c r="AJ357" s="203">
        <v>1289.088</v>
      </c>
      <c r="AK357" s="204">
        <v>0</v>
      </c>
      <c r="AL357" s="208">
        <f>N357*4%</f>
        <v>1289.088</v>
      </c>
      <c r="AM357" s="201">
        <f>AJ357-AL357</f>
        <v>0</v>
      </c>
      <c r="AN357" s="143" t="s">
        <v>5776</v>
      </c>
    </row>
    <row r="358" spans="2:40" ht="14.25" customHeight="1">
      <c r="B358" s="144" t="s">
        <v>4356</v>
      </c>
      <c r="C358" s="145" t="s">
        <v>5878</v>
      </c>
      <c r="D358" s="145" t="s">
        <v>2304</v>
      </c>
      <c r="E358" s="145" t="s">
        <v>5956</v>
      </c>
      <c r="F358" s="145" t="s">
        <v>6219</v>
      </c>
      <c r="G358" s="145" t="s">
        <v>790</v>
      </c>
      <c r="H358" s="145" t="s">
        <v>6220</v>
      </c>
      <c r="I358" s="145" t="s">
        <v>3330</v>
      </c>
      <c r="J358" s="145" t="s">
        <v>4362</v>
      </c>
      <c r="K358" s="145" t="s">
        <v>4363</v>
      </c>
      <c r="L358" s="145" t="s">
        <v>3332</v>
      </c>
      <c r="M358" s="146">
        <v>8847.59</v>
      </c>
      <c r="N358" s="146">
        <v>8847.59</v>
      </c>
      <c r="O358" s="146">
        <v>0</v>
      </c>
      <c r="P358" s="146"/>
      <c r="Q358" s="146">
        <v>0</v>
      </c>
      <c r="R358" s="146">
        <v>0</v>
      </c>
      <c r="S358" s="146">
        <v>0</v>
      </c>
      <c r="T358" s="146">
        <v>1415.61</v>
      </c>
      <c r="U358" s="146">
        <v>0</v>
      </c>
      <c r="V358" s="146">
        <v>0</v>
      </c>
      <c r="W358" s="146">
        <v>0</v>
      </c>
      <c r="X358" s="146">
        <v>0</v>
      </c>
      <c r="Y358" s="146">
        <v>10263.200000000001</v>
      </c>
      <c r="Z358" s="146">
        <v>10263.200000000001</v>
      </c>
      <c r="AA358" s="147">
        <v>1</v>
      </c>
      <c r="AB358" s="203">
        <v>8847.59</v>
      </c>
      <c r="AC358" s="203">
        <v>0</v>
      </c>
      <c r="AD358" s="203"/>
      <c r="AE358" s="203">
        <v>0</v>
      </c>
      <c r="AF358" s="203">
        <v>0</v>
      </c>
      <c r="AG358" s="203">
        <v>0</v>
      </c>
      <c r="AH358" s="203">
        <v>1415.61</v>
      </c>
      <c r="AI358" s="203">
        <v>0</v>
      </c>
      <c r="AJ358" s="203">
        <v>0</v>
      </c>
      <c r="AK358" s="204">
        <v>0</v>
      </c>
    </row>
    <row r="359" spans="2:40" ht="14.25" customHeight="1">
      <c r="B359" s="144" t="s">
        <v>4356</v>
      </c>
      <c r="C359" s="145" t="s">
        <v>5774</v>
      </c>
      <c r="D359" s="145" t="s">
        <v>2304</v>
      </c>
      <c r="E359" s="145" t="s">
        <v>4419</v>
      </c>
      <c r="F359" s="145" t="s">
        <v>6221</v>
      </c>
      <c r="G359" s="145" t="s">
        <v>5823</v>
      </c>
      <c r="H359" s="145" t="s">
        <v>5824</v>
      </c>
      <c r="I359" s="145" t="s">
        <v>5782</v>
      </c>
      <c r="J359" s="145" t="s">
        <v>4362</v>
      </c>
      <c r="K359" s="145" t="s">
        <v>4363</v>
      </c>
      <c r="L359" s="145" t="s">
        <v>3332</v>
      </c>
      <c r="M359" s="146">
        <v>37000</v>
      </c>
      <c r="N359" s="146">
        <v>37000</v>
      </c>
      <c r="O359" s="146">
        <v>0</v>
      </c>
      <c r="P359" s="146"/>
      <c r="Q359" s="146">
        <v>0</v>
      </c>
      <c r="R359" s="146">
        <v>0</v>
      </c>
      <c r="S359" s="146">
        <v>0</v>
      </c>
      <c r="T359" s="146">
        <v>5920</v>
      </c>
      <c r="U359" s="146">
        <v>0</v>
      </c>
      <c r="V359" s="146">
        <v>1480</v>
      </c>
      <c r="W359" s="146">
        <v>0</v>
      </c>
      <c r="X359" s="146">
        <v>0</v>
      </c>
      <c r="Y359" s="146">
        <v>41440</v>
      </c>
      <c r="Z359" s="146">
        <v>41440</v>
      </c>
      <c r="AA359" s="147">
        <v>1</v>
      </c>
      <c r="AB359" s="203">
        <v>37000</v>
      </c>
      <c r="AC359" s="203">
        <v>0</v>
      </c>
      <c r="AD359" s="203"/>
      <c r="AE359" s="203">
        <v>0</v>
      </c>
      <c r="AF359" s="203">
        <v>0</v>
      </c>
      <c r="AG359" s="203">
        <v>0</v>
      </c>
      <c r="AH359" s="203">
        <v>5920</v>
      </c>
      <c r="AI359" s="203">
        <v>0</v>
      </c>
      <c r="AJ359" s="203">
        <v>1480</v>
      </c>
      <c r="AK359" s="204">
        <v>0</v>
      </c>
      <c r="AL359" s="208">
        <f>AB359*4%</f>
        <v>1480</v>
      </c>
      <c r="AM359" s="201">
        <f>AJ359-AL359</f>
        <v>0</v>
      </c>
      <c r="AN359" s="143" t="s">
        <v>5776</v>
      </c>
    </row>
    <row r="360" spans="2:40" ht="14.25" customHeight="1">
      <c r="B360" s="144" t="s">
        <v>4356</v>
      </c>
      <c r="C360" s="145" t="s">
        <v>5774</v>
      </c>
      <c r="D360" s="145" t="s">
        <v>2304</v>
      </c>
      <c r="E360" s="145" t="s">
        <v>4419</v>
      </c>
      <c r="F360" s="145" t="s">
        <v>6222</v>
      </c>
      <c r="G360" s="145" t="s">
        <v>5823</v>
      </c>
      <c r="H360" s="145" t="s">
        <v>5824</v>
      </c>
      <c r="I360" s="145" t="s">
        <v>5782</v>
      </c>
      <c r="J360" s="145" t="s">
        <v>4362</v>
      </c>
      <c r="K360" s="145" t="s">
        <v>4363</v>
      </c>
      <c r="L360" s="145" t="s">
        <v>3332</v>
      </c>
      <c r="M360" s="146">
        <v>7000</v>
      </c>
      <c r="N360" s="146">
        <v>7000</v>
      </c>
      <c r="O360" s="146">
        <v>0</v>
      </c>
      <c r="P360" s="146"/>
      <c r="Q360" s="146">
        <v>0</v>
      </c>
      <c r="R360" s="146">
        <v>0</v>
      </c>
      <c r="S360" s="146">
        <v>0</v>
      </c>
      <c r="T360" s="146">
        <v>1120</v>
      </c>
      <c r="U360" s="146">
        <v>0</v>
      </c>
      <c r="V360" s="146">
        <v>280</v>
      </c>
      <c r="W360" s="146">
        <v>0</v>
      </c>
      <c r="X360" s="146">
        <v>0</v>
      </c>
      <c r="Y360" s="146">
        <v>7840</v>
      </c>
      <c r="Z360" s="146">
        <v>7840</v>
      </c>
      <c r="AA360" s="147">
        <v>1</v>
      </c>
      <c r="AB360" s="203">
        <v>7000</v>
      </c>
      <c r="AC360" s="203">
        <v>0</v>
      </c>
      <c r="AD360" s="203"/>
      <c r="AE360" s="203">
        <v>0</v>
      </c>
      <c r="AF360" s="203">
        <v>0</v>
      </c>
      <c r="AG360" s="203">
        <v>0</v>
      </c>
      <c r="AH360" s="203">
        <v>1120</v>
      </c>
      <c r="AI360" s="203">
        <v>0</v>
      </c>
      <c r="AJ360" s="203">
        <v>280</v>
      </c>
      <c r="AK360" s="204">
        <v>0</v>
      </c>
      <c r="AL360" s="208">
        <f>AB360*4%</f>
        <v>280</v>
      </c>
      <c r="AM360" s="201">
        <f>AJ360-AL360</f>
        <v>0</v>
      </c>
      <c r="AN360" s="143" t="s">
        <v>5776</v>
      </c>
    </row>
    <row r="361" spans="2:40" ht="14.25" customHeight="1">
      <c r="B361" s="144" t="s">
        <v>4396</v>
      </c>
      <c r="C361" s="145" t="s">
        <v>5106</v>
      </c>
      <c r="D361" s="145" t="s">
        <v>2304</v>
      </c>
      <c r="E361" s="145" t="s">
        <v>4399</v>
      </c>
      <c r="F361" s="145" t="s">
        <v>6223</v>
      </c>
      <c r="G361" s="145" t="s">
        <v>4401</v>
      </c>
      <c r="H361" s="145" t="s">
        <v>4401</v>
      </c>
      <c r="I361" s="145"/>
      <c r="J361" s="145"/>
      <c r="K361" s="145"/>
      <c r="L361" s="145"/>
      <c r="M361" s="146">
        <v>4674.8900000000003</v>
      </c>
      <c r="N361" s="146">
        <v>0</v>
      </c>
      <c r="O361" s="146">
        <v>0</v>
      </c>
      <c r="P361" s="146">
        <v>0</v>
      </c>
      <c r="Q361" s="146">
        <v>0</v>
      </c>
      <c r="R361" s="146">
        <v>0</v>
      </c>
      <c r="S361" s="146">
        <v>4674.8900000000003</v>
      </c>
      <c r="T361" s="146">
        <v>0</v>
      </c>
      <c r="U361" s="146">
        <v>0</v>
      </c>
      <c r="V361" s="146">
        <v>0</v>
      </c>
      <c r="W361" s="146">
        <v>0</v>
      </c>
      <c r="X361" s="146">
        <v>0</v>
      </c>
      <c r="Y361" s="146">
        <v>4674.8900000000003</v>
      </c>
      <c r="Z361" s="146">
        <v>4674.8900000000003</v>
      </c>
      <c r="AA361" s="147">
        <v>1</v>
      </c>
      <c r="AB361" s="203">
        <v>0</v>
      </c>
      <c r="AC361" s="203">
        <v>0</v>
      </c>
      <c r="AD361" s="203">
        <v>0</v>
      </c>
      <c r="AE361" s="203">
        <v>0</v>
      </c>
      <c r="AF361" s="203">
        <v>0</v>
      </c>
      <c r="AG361" s="203">
        <v>0</v>
      </c>
      <c r="AH361" s="203">
        <v>0</v>
      </c>
      <c r="AI361" s="203">
        <v>0</v>
      </c>
      <c r="AJ361" s="203">
        <v>0</v>
      </c>
      <c r="AK361" s="204">
        <v>0</v>
      </c>
    </row>
    <row r="362" spans="2:40" ht="14.25" customHeight="1">
      <c r="B362" s="144" t="s">
        <v>4356</v>
      </c>
      <c r="C362" s="145" t="s">
        <v>5774</v>
      </c>
      <c r="D362" s="145" t="s">
        <v>2304</v>
      </c>
      <c r="E362" s="145" t="s">
        <v>4358</v>
      </c>
      <c r="F362" s="145" t="s">
        <v>6224</v>
      </c>
      <c r="G362" s="145" t="s">
        <v>1060</v>
      </c>
      <c r="H362" s="145" t="s">
        <v>5939</v>
      </c>
      <c r="I362" s="145" t="s">
        <v>3330</v>
      </c>
      <c r="J362" s="145" t="s">
        <v>4362</v>
      </c>
      <c r="K362" s="145" t="s">
        <v>4363</v>
      </c>
      <c r="L362" s="145" t="s">
        <v>3332</v>
      </c>
      <c r="M362" s="146">
        <v>14000</v>
      </c>
      <c r="N362" s="146">
        <v>14000</v>
      </c>
      <c r="O362" s="146">
        <v>0</v>
      </c>
      <c r="P362" s="146"/>
      <c r="Q362" s="146">
        <v>0</v>
      </c>
      <c r="R362" s="146">
        <v>0</v>
      </c>
      <c r="S362" s="146">
        <v>0</v>
      </c>
      <c r="T362" s="146">
        <v>2240</v>
      </c>
      <c r="U362" s="146">
        <v>0</v>
      </c>
      <c r="V362" s="146">
        <v>560</v>
      </c>
      <c r="W362" s="146">
        <v>0</v>
      </c>
      <c r="X362" s="146">
        <v>0</v>
      </c>
      <c r="Y362" s="146">
        <v>15680</v>
      </c>
      <c r="Z362" s="146">
        <v>15680</v>
      </c>
      <c r="AA362" s="147">
        <v>1</v>
      </c>
      <c r="AB362" s="203">
        <v>14000</v>
      </c>
      <c r="AC362" s="203">
        <v>0</v>
      </c>
      <c r="AD362" s="203"/>
      <c r="AE362" s="203">
        <v>0</v>
      </c>
      <c r="AF362" s="203">
        <v>0</v>
      </c>
      <c r="AG362" s="203">
        <v>0</v>
      </c>
      <c r="AH362" s="203">
        <v>2240</v>
      </c>
      <c r="AI362" s="203">
        <v>0</v>
      </c>
      <c r="AJ362" s="203">
        <v>560</v>
      </c>
      <c r="AK362" s="204">
        <v>0</v>
      </c>
      <c r="AL362" s="208">
        <f>AB362*4%</f>
        <v>560</v>
      </c>
      <c r="AM362" s="201">
        <f>AJ362-AL362</f>
        <v>0</v>
      </c>
      <c r="AN362" s="143" t="s">
        <v>5776</v>
      </c>
    </row>
    <row r="363" spans="2:40" ht="14.25" customHeight="1">
      <c r="B363" s="144" t="s">
        <v>4356</v>
      </c>
      <c r="C363" s="145" t="s">
        <v>5777</v>
      </c>
      <c r="D363" s="145" t="s">
        <v>2304</v>
      </c>
      <c r="E363" s="145" t="s">
        <v>4409</v>
      </c>
      <c r="F363" s="145" t="s">
        <v>6225</v>
      </c>
      <c r="G363" s="145" t="s">
        <v>1255</v>
      </c>
      <c r="H363" s="145" t="s">
        <v>5816</v>
      </c>
      <c r="I363" s="145" t="s">
        <v>4370</v>
      </c>
      <c r="J363" s="145" t="s">
        <v>4362</v>
      </c>
      <c r="K363" s="145" t="s">
        <v>4363</v>
      </c>
      <c r="L363" s="145" t="s">
        <v>3332</v>
      </c>
      <c r="M363" s="146">
        <v>17000</v>
      </c>
      <c r="N363" s="146">
        <v>0</v>
      </c>
      <c r="O363" s="146">
        <v>0</v>
      </c>
      <c r="P363" s="146">
        <v>17000</v>
      </c>
      <c r="Q363" s="146">
        <v>0</v>
      </c>
      <c r="R363" s="146">
        <v>0</v>
      </c>
      <c r="S363" s="146">
        <v>0</v>
      </c>
      <c r="T363" s="146">
        <v>0</v>
      </c>
      <c r="U363" s="146">
        <v>0</v>
      </c>
      <c r="V363" s="146">
        <v>0</v>
      </c>
      <c r="W363" s="146">
        <v>0</v>
      </c>
      <c r="X363" s="146">
        <v>0</v>
      </c>
      <c r="Y363" s="146">
        <v>17000</v>
      </c>
      <c r="Z363" s="146">
        <v>17000</v>
      </c>
      <c r="AA363" s="147">
        <v>1</v>
      </c>
      <c r="AB363" s="203">
        <v>0</v>
      </c>
      <c r="AC363" s="203">
        <v>0</v>
      </c>
      <c r="AD363" s="203">
        <v>17000</v>
      </c>
      <c r="AE363" s="203">
        <v>0</v>
      </c>
      <c r="AF363" s="203">
        <v>0</v>
      </c>
      <c r="AG363" s="203">
        <v>0</v>
      </c>
      <c r="AH363" s="203">
        <v>0</v>
      </c>
      <c r="AI363" s="203">
        <v>0</v>
      </c>
      <c r="AJ363" s="203">
        <v>0</v>
      </c>
      <c r="AK363" s="204">
        <v>0</v>
      </c>
    </row>
    <row r="364" spans="2:40" ht="14.25" customHeight="1">
      <c r="B364" s="144" t="s">
        <v>4356</v>
      </c>
      <c r="C364" s="145" t="s">
        <v>5774</v>
      </c>
      <c r="D364" s="145" t="s">
        <v>2304</v>
      </c>
      <c r="E364" s="145" t="s">
        <v>4453</v>
      </c>
      <c r="F364" s="145" t="s">
        <v>5309</v>
      </c>
      <c r="G364" s="145" t="s">
        <v>494</v>
      </c>
      <c r="H364" s="145" t="s">
        <v>5883</v>
      </c>
      <c r="I364" s="145" t="s">
        <v>4370</v>
      </c>
      <c r="J364" s="145" t="s">
        <v>4362</v>
      </c>
      <c r="K364" s="145" t="s">
        <v>4363</v>
      </c>
      <c r="L364" s="145" t="s">
        <v>3332</v>
      </c>
      <c r="M364" s="146">
        <v>8914.57</v>
      </c>
      <c r="N364" s="146">
        <v>8914.57</v>
      </c>
      <c r="O364" s="146">
        <v>0</v>
      </c>
      <c r="P364" s="146"/>
      <c r="Q364" s="146">
        <v>0</v>
      </c>
      <c r="R364" s="146">
        <v>0</v>
      </c>
      <c r="S364" s="146">
        <v>0</v>
      </c>
      <c r="T364" s="146">
        <v>1426.33</v>
      </c>
      <c r="U364" s="146">
        <v>0</v>
      </c>
      <c r="V364" s="146">
        <v>356.58</v>
      </c>
      <c r="W364" s="146">
        <v>0</v>
      </c>
      <c r="X364" s="146">
        <v>0</v>
      </c>
      <c r="Y364" s="146">
        <v>9984.32</v>
      </c>
      <c r="Z364" s="146">
        <v>9984.32</v>
      </c>
      <c r="AA364" s="147">
        <v>1</v>
      </c>
      <c r="AB364" s="203">
        <v>8914.57</v>
      </c>
      <c r="AC364" s="203">
        <v>0</v>
      </c>
      <c r="AD364" s="203"/>
      <c r="AE364" s="203">
        <v>0</v>
      </c>
      <c r="AF364" s="203">
        <v>0</v>
      </c>
      <c r="AG364" s="203">
        <v>0</v>
      </c>
      <c r="AH364" s="203">
        <v>1426.33</v>
      </c>
      <c r="AI364" s="203">
        <v>0</v>
      </c>
      <c r="AJ364" s="203">
        <v>356.58</v>
      </c>
      <c r="AK364" s="204">
        <v>0</v>
      </c>
      <c r="AL364" s="208">
        <f>AB364*4%</f>
        <v>356.58280000000002</v>
      </c>
      <c r="AM364" s="201">
        <f>AJ364-AL364</f>
        <v>-2.8000000000361069E-3</v>
      </c>
      <c r="AN364" s="143" t="s">
        <v>5776</v>
      </c>
    </row>
    <row r="365" spans="2:40" ht="14.25" customHeight="1">
      <c r="B365" s="144" t="s">
        <v>4356</v>
      </c>
      <c r="C365" s="145" t="s">
        <v>5777</v>
      </c>
      <c r="D365" s="145" t="s">
        <v>2304</v>
      </c>
      <c r="E365" s="145" t="s">
        <v>4415</v>
      </c>
      <c r="F365" s="145" t="s">
        <v>6226</v>
      </c>
      <c r="G365" s="145" t="s">
        <v>1052</v>
      </c>
      <c r="H365" s="145" t="s">
        <v>6227</v>
      </c>
      <c r="I365" s="145" t="s">
        <v>4370</v>
      </c>
      <c r="J365" s="145" t="s">
        <v>4362</v>
      </c>
      <c r="K365" s="145" t="s">
        <v>4363</v>
      </c>
      <c r="L365" s="145" t="s">
        <v>3332</v>
      </c>
      <c r="M365" s="146">
        <v>26807.214</v>
      </c>
      <c r="N365" s="146">
        <v>0</v>
      </c>
      <c r="O365" s="146">
        <v>0</v>
      </c>
      <c r="P365" s="146">
        <v>0</v>
      </c>
      <c r="Q365" s="146">
        <v>0</v>
      </c>
      <c r="R365" s="146">
        <v>26807.214</v>
      </c>
      <c r="S365" s="146">
        <v>0</v>
      </c>
      <c r="T365" s="146">
        <v>0</v>
      </c>
      <c r="U365" s="146">
        <v>0</v>
      </c>
      <c r="V365" s="146">
        <v>0</v>
      </c>
      <c r="W365" s="146">
        <v>0</v>
      </c>
      <c r="X365" s="146">
        <v>0</v>
      </c>
      <c r="Y365" s="146">
        <v>26807.214</v>
      </c>
      <c r="Z365" s="146">
        <v>27027.216130000001</v>
      </c>
      <c r="AA365" s="147">
        <v>0.98169172932330795</v>
      </c>
      <c r="AB365" s="203">
        <v>0</v>
      </c>
      <c r="AC365" s="203">
        <v>0</v>
      </c>
      <c r="AD365" s="203">
        <v>0</v>
      </c>
      <c r="AE365" s="203">
        <v>0</v>
      </c>
      <c r="AF365" s="203">
        <v>27027.216130000001</v>
      </c>
      <c r="AG365" s="203">
        <v>0</v>
      </c>
      <c r="AH365" s="203">
        <v>0</v>
      </c>
      <c r="AI365" s="203">
        <v>0</v>
      </c>
      <c r="AJ365" s="203">
        <v>0</v>
      </c>
      <c r="AK365" s="204">
        <v>0</v>
      </c>
    </row>
    <row r="366" spans="2:40" ht="14.25" customHeight="1">
      <c r="B366" s="144" t="s">
        <v>4356</v>
      </c>
      <c r="C366" s="145" t="s">
        <v>5774</v>
      </c>
      <c r="D366" s="145" t="s">
        <v>2304</v>
      </c>
      <c r="E366" s="145" t="s">
        <v>4403</v>
      </c>
      <c r="F366" s="145" t="s">
        <v>6228</v>
      </c>
      <c r="G366" s="145" t="s">
        <v>1249</v>
      </c>
      <c r="H366" s="145" t="s">
        <v>5966</v>
      </c>
      <c r="I366" s="145" t="s">
        <v>5782</v>
      </c>
      <c r="J366" s="145" t="s">
        <v>4362</v>
      </c>
      <c r="K366" s="145" t="s">
        <v>4363</v>
      </c>
      <c r="L366" s="145" t="s">
        <v>3332</v>
      </c>
      <c r="M366" s="146">
        <v>45000</v>
      </c>
      <c r="N366" s="146">
        <v>45000</v>
      </c>
      <c r="O366" s="146">
        <v>0</v>
      </c>
      <c r="P366" s="146"/>
      <c r="Q366" s="146">
        <v>0</v>
      </c>
      <c r="R366" s="146">
        <v>0</v>
      </c>
      <c r="S366" s="146">
        <v>0</v>
      </c>
      <c r="T366" s="146">
        <v>7200</v>
      </c>
      <c r="U366" s="146">
        <v>0</v>
      </c>
      <c r="V366" s="146">
        <v>1800</v>
      </c>
      <c r="W366" s="146">
        <v>0</v>
      </c>
      <c r="X366" s="146">
        <v>0</v>
      </c>
      <c r="Y366" s="146">
        <v>50400</v>
      </c>
      <c r="Z366" s="146">
        <v>50400</v>
      </c>
      <c r="AA366" s="147">
        <v>1</v>
      </c>
      <c r="AB366" s="203">
        <v>45000</v>
      </c>
      <c r="AC366" s="203">
        <v>0</v>
      </c>
      <c r="AD366" s="203"/>
      <c r="AE366" s="203">
        <v>0</v>
      </c>
      <c r="AF366" s="203">
        <v>0</v>
      </c>
      <c r="AG366" s="203">
        <v>0</v>
      </c>
      <c r="AH366" s="203">
        <v>7200</v>
      </c>
      <c r="AI366" s="203">
        <v>0</v>
      </c>
      <c r="AJ366" s="203">
        <v>1800</v>
      </c>
      <c r="AK366" s="204">
        <v>0</v>
      </c>
      <c r="AL366" s="208">
        <f>AB366*4%</f>
        <v>1800</v>
      </c>
      <c r="AM366" s="201">
        <f>AJ366-AL366</f>
        <v>0</v>
      </c>
      <c r="AN366" s="143" t="s">
        <v>5776</v>
      </c>
    </row>
    <row r="367" spans="2:40" ht="14.25" customHeight="1">
      <c r="B367" s="144" t="s">
        <v>4356</v>
      </c>
      <c r="C367" s="145" t="s">
        <v>5817</v>
      </c>
      <c r="D367" s="145" t="s">
        <v>2304</v>
      </c>
      <c r="E367" s="145" t="s">
        <v>4358</v>
      </c>
      <c r="F367" s="145" t="s">
        <v>5901</v>
      </c>
      <c r="G367" s="145" t="s">
        <v>798</v>
      </c>
      <c r="H367" s="145" t="s">
        <v>5949</v>
      </c>
      <c r="I367" s="145" t="s">
        <v>3929</v>
      </c>
      <c r="J367" s="145" t="s">
        <v>4362</v>
      </c>
      <c r="K367" s="145" t="s">
        <v>4363</v>
      </c>
      <c r="L367" s="145" t="s">
        <v>3332</v>
      </c>
      <c r="M367" s="146">
        <v>10700</v>
      </c>
      <c r="N367" s="146">
        <v>10700</v>
      </c>
      <c r="O367" s="146">
        <v>0</v>
      </c>
      <c r="P367" s="146"/>
      <c r="Q367" s="146">
        <v>0</v>
      </c>
      <c r="R367" s="146">
        <v>0</v>
      </c>
      <c r="S367" s="146">
        <v>0</v>
      </c>
      <c r="T367" s="146">
        <v>1712</v>
      </c>
      <c r="U367" s="146">
        <v>0</v>
      </c>
      <c r="V367" s="146">
        <v>0</v>
      </c>
      <c r="W367" s="146">
        <v>0</v>
      </c>
      <c r="X367" s="146">
        <v>0</v>
      </c>
      <c r="Y367" s="146">
        <v>12412</v>
      </c>
      <c r="Z367" s="146">
        <v>12412</v>
      </c>
      <c r="AA367" s="147">
        <v>1</v>
      </c>
      <c r="AB367" s="203">
        <v>10700</v>
      </c>
      <c r="AC367" s="203">
        <v>0</v>
      </c>
      <c r="AD367" s="203"/>
      <c r="AE367" s="203">
        <v>0</v>
      </c>
      <c r="AF367" s="203">
        <v>0</v>
      </c>
      <c r="AG367" s="203">
        <v>0</v>
      </c>
      <c r="AH367" s="203">
        <v>1712</v>
      </c>
      <c r="AI367" s="203">
        <v>0</v>
      </c>
      <c r="AJ367" s="203">
        <v>0</v>
      </c>
      <c r="AK367" s="204">
        <v>0</v>
      </c>
    </row>
    <row r="368" spans="2:40" ht="14.25" customHeight="1">
      <c r="B368" s="144" t="s">
        <v>4356</v>
      </c>
      <c r="C368" s="145" t="s">
        <v>5774</v>
      </c>
      <c r="D368" s="145" t="s">
        <v>2304</v>
      </c>
      <c r="E368" s="145" t="s">
        <v>2246</v>
      </c>
      <c r="F368" s="145" t="s">
        <v>6229</v>
      </c>
      <c r="G368" s="145" t="s">
        <v>5802</v>
      </c>
      <c r="H368" s="145" t="s">
        <v>5803</v>
      </c>
      <c r="I368" s="145" t="s">
        <v>3330</v>
      </c>
      <c r="J368" s="145" t="s">
        <v>4362</v>
      </c>
      <c r="K368" s="145" t="s">
        <v>4363</v>
      </c>
      <c r="L368" s="145" t="s">
        <v>3332</v>
      </c>
      <c r="M368" s="146">
        <v>10025.94</v>
      </c>
      <c r="N368" s="146">
        <v>2506.4899999999998</v>
      </c>
      <c r="O368" s="146">
        <v>0</v>
      </c>
      <c r="P368" s="146"/>
      <c r="Q368" s="146">
        <v>7519.45</v>
      </c>
      <c r="R368" s="146">
        <v>0</v>
      </c>
      <c r="S368" s="146">
        <v>0</v>
      </c>
      <c r="T368" s="146">
        <v>401.04</v>
      </c>
      <c r="U368" s="146">
        <v>0</v>
      </c>
      <c r="V368" s="146">
        <v>0</v>
      </c>
      <c r="W368" s="146">
        <v>0</v>
      </c>
      <c r="X368" s="146">
        <v>0</v>
      </c>
      <c r="Y368" s="146">
        <v>10426.98</v>
      </c>
      <c r="Z368" s="146">
        <v>10426.98</v>
      </c>
      <c r="AA368" s="147">
        <v>1</v>
      </c>
      <c r="AB368" s="203">
        <v>2506.4899999999998</v>
      </c>
      <c r="AC368" s="203">
        <v>0</v>
      </c>
      <c r="AD368" s="203"/>
      <c r="AE368" s="203">
        <v>7519.45</v>
      </c>
      <c r="AF368" s="203">
        <v>0</v>
      </c>
      <c r="AG368" s="203">
        <v>0</v>
      </c>
      <c r="AH368" s="203">
        <v>401.04</v>
      </c>
      <c r="AI368" s="203">
        <v>0</v>
      </c>
      <c r="AJ368" s="203">
        <v>0</v>
      </c>
      <c r="AK368" s="204">
        <v>0</v>
      </c>
    </row>
    <row r="369" spans="2:40" ht="14.25" customHeight="1">
      <c r="B369" s="144" t="s">
        <v>4356</v>
      </c>
      <c r="C369" s="145" t="s">
        <v>5774</v>
      </c>
      <c r="D369" s="145" t="s">
        <v>2304</v>
      </c>
      <c r="E369" s="145" t="s">
        <v>1944</v>
      </c>
      <c r="F369" s="145" t="s">
        <v>6230</v>
      </c>
      <c r="G369" s="145" t="s">
        <v>5780</v>
      </c>
      <c r="H369" s="145" t="s">
        <v>5781</v>
      </c>
      <c r="I369" s="145" t="s">
        <v>5782</v>
      </c>
      <c r="J369" s="145" t="s">
        <v>4362</v>
      </c>
      <c r="K369" s="145" t="s">
        <v>4363</v>
      </c>
      <c r="L369" s="145" t="s">
        <v>3332</v>
      </c>
      <c r="M369" s="146">
        <v>3985.84</v>
      </c>
      <c r="N369" s="146">
        <v>3985.84</v>
      </c>
      <c r="O369" s="146">
        <v>0</v>
      </c>
      <c r="P369" s="146"/>
      <c r="Q369" s="146">
        <v>0</v>
      </c>
      <c r="R369" s="146">
        <v>0</v>
      </c>
      <c r="S369" s="146">
        <v>0</v>
      </c>
      <c r="T369" s="146">
        <v>637.73</v>
      </c>
      <c r="U369" s="146">
        <v>0</v>
      </c>
      <c r="V369" s="146">
        <v>159.43</v>
      </c>
      <c r="W369" s="146">
        <v>0</v>
      </c>
      <c r="X369" s="146">
        <v>0</v>
      </c>
      <c r="Y369" s="146">
        <v>4464.1400000000003</v>
      </c>
      <c r="Z369" s="146">
        <v>4464.1400000000003</v>
      </c>
      <c r="AA369" s="147">
        <v>1</v>
      </c>
      <c r="AB369" s="203">
        <v>3985.84</v>
      </c>
      <c r="AC369" s="203">
        <v>0</v>
      </c>
      <c r="AD369" s="203"/>
      <c r="AE369" s="203">
        <v>0</v>
      </c>
      <c r="AF369" s="203">
        <v>0</v>
      </c>
      <c r="AG369" s="203">
        <v>0</v>
      </c>
      <c r="AH369" s="203">
        <v>637.73</v>
      </c>
      <c r="AI369" s="203">
        <v>0</v>
      </c>
      <c r="AJ369" s="203">
        <v>159.43</v>
      </c>
      <c r="AK369" s="204">
        <v>0</v>
      </c>
      <c r="AL369" s="208">
        <f>AB369*4%</f>
        <v>159.43360000000001</v>
      </c>
      <c r="AM369" s="201">
        <f>AJ369-AL369</f>
        <v>-3.6000000000058208E-3</v>
      </c>
      <c r="AN369" s="143" t="s">
        <v>5776</v>
      </c>
    </row>
    <row r="370" spans="2:40" ht="14.25" customHeight="1">
      <c r="B370" s="144" t="s">
        <v>4356</v>
      </c>
      <c r="C370" s="145" t="s">
        <v>6231</v>
      </c>
      <c r="D370" s="145" t="s">
        <v>2304</v>
      </c>
      <c r="E370" s="145" t="s">
        <v>4419</v>
      </c>
      <c r="F370" s="145" t="s">
        <v>6232</v>
      </c>
      <c r="G370" s="145" t="s">
        <v>810</v>
      </c>
      <c r="H370" s="145" t="s">
        <v>6233</v>
      </c>
      <c r="I370" s="145" t="s">
        <v>4370</v>
      </c>
      <c r="J370" s="145" t="s">
        <v>4417</v>
      </c>
      <c r="K370" s="145" t="s">
        <v>4418</v>
      </c>
      <c r="L370" s="145" t="s">
        <v>3332</v>
      </c>
      <c r="M370" s="146">
        <v>3100</v>
      </c>
      <c r="N370" s="146">
        <v>3100</v>
      </c>
      <c r="O370" s="146">
        <v>0</v>
      </c>
      <c r="P370" s="146"/>
      <c r="Q370" s="146">
        <v>0</v>
      </c>
      <c r="R370" s="146">
        <v>0</v>
      </c>
      <c r="S370" s="146">
        <v>0</v>
      </c>
      <c r="T370" s="146">
        <v>496</v>
      </c>
      <c r="U370" s="146">
        <v>0</v>
      </c>
      <c r="V370" s="146">
        <v>0</v>
      </c>
      <c r="W370" s="146">
        <v>0</v>
      </c>
      <c r="X370" s="146">
        <v>0</v>
      </c>
      <c r="Y370" s="146">
        <v>3596</v>
      </c>
      <c r="Z370" s="146">
        <v>3596</v>
      </c>
      <c r="AA370" s="147">
        <v>1</v>
      </c>
      <c r="AB370" s="203">
        <v>3100</v>
      </c>
      <c r="AC370" s="203">
        <v>0</v>
      </c>
      <c r="AD370" s="203"/>
      <c r="AE370" s="203">
        <v>0</v>
      </c>
      <c r="AF370" s="203">
        <v>0</v>
      </c>
      <c r="AG370" s="203">
        <v>0</v>
      </c>
      <c r="AH370" s="203">
        <v>496</v>
      </c>
      <c r="AI370" s="203">
        <v>0</v>
      </c>
      <c r="AJ370" s="203">
        <v>0</v>
      </c>
      <c r="AK370" s="204">
        <v>0</v>
      </c>
    </row>
    <row r="371" spans="2:40" ht="14.25" customHeight="1">
      <c r="B371" s="144" t="s">
        <v>4356</v>
      </c>
      <c r="C371" s="145" t="s">
        <v>5774</v>
      </c>
      <c r="D371" s="145" t="s">
        <v>2304</v>
      </c>
      <c r="E371" s="145" t="s">
        <v>1944</v>
      </c>
      <c r="F371" s="145" t="s">
        <v>6234</v>
      </c>
      <c r="G371" s="145" t="s">
        <v>5780</v>
      </c>
      <c r="H371" s="145" t="s">
        <v>5781</v>
      </c>
      <c r="I371" s="145" t="s">
        <v>5782</v>
      </c>
      <c r="J371" s="145" t="s">
        <v>4362</v>
      </c>
      <c r="K371" s="145" t="s">
        <v>4363</v>
      </c>
      <c r="L371" s="145" t="s">
        <v>3332</v>
      </c>
      <c r="M371" s="146">
        <v>2746.44</v>
      </c>
      <c r="N371" s="146">
        <v>2746.44</v>
      </c>
      <c r="O371" s="146">
        <v>0</v>
      </c>
      <c r="P371" s="146"/>
      <c r="Q371" s="146">
        <v>0</v>
      </c>
      <c r="R371" s="146">
        <v>0</v>
      </c>
      <c r="S371" s="146">
        <v>0</v>
      </c>
      <c r="T371" s="146">
        <v>439.43</v>
      </c>
      <c r="U371" s="146">
        <v>0</v>
      </c>
      <c r="V371" s="146">
        <v>109.86</v>
      </c>
      <c r="W371" s="146">
        <v>0</v>
      </c>
      <c r="X371" s="146">
        <v>0</v>
      </c>
      <c r="Y371" s="146">
        <v>3076.01</v>
      </c>
      <c r="Z371" s="146">
        <v>3076.01</v>
      </c>
      <c r="AA371" s="147">
        <v>1</v>
      </c>
      <c r="AB371" s="203">
        <v>2746.44</v>
      </c>
      <c r="AC371" s="203">
        <v>0</v>
      </c>
      <c r="AD371" s="203"/>
      <c r="AE371" s="203">
        <v>0</v>
      </c>
      <c r="AF371" s="203">
        <v>0</v>
      </c>
      <c r="AG371" s="203">
        <v>0</v>
      </c>
      <c r="AH371" s="203">
        <v>439.43</v>
      </c>
      <c r="AI371" s="203">
        <v>0</v>
      </c>
      <c r="AJ371" s="203">
        <v>109.86</v>
      </c>
      <c r="AK371" s="204">
        <v>0</v>
      </c>
      <c r="AL371" s="208">
        <f>AB371*4%</f>
        <v>109.85760000000001</v>
      </c>
      <c r="AM371" s="201">
        <f>AJ371-AL371</f>
        <v>2.3999999999944066E-3</v>
      </c>
      <c r="AN371" s="143" t="s">
        <v>5884</v>
      </c>
    </row>
    <row r="372" spans="2:40" ht="14.25" customHeight="1">
      <c r="B372" s="144" t="s">
        <v>4396</v>
      </c>
      <c r="C372" s="145" t="s">
        <v>5106</v>
      </c>
      <c r="D372" s="145" t="s">
        <v>2304</v>
      </c>
      <c r="E372" s="145" t="s">
        <v>4399</v>
      </c>
      <c r="F372" s="145" t="s">
        <v>856</v>
      </c>
      <c r="G372" s="145" t="s">
        <v>4401</v>
      </c>
      <c r="H372" s="145" t="s">
        <v>4401</v>
      </c>
      <c r="I372" s="145"/>
      <c r="J372" s="145"/>
      <c r="K372" s="145"/>
      <c r="L372" s="145"/>
      <c r="M372" s="146">
        <v>1555</v>
      </c>
      <c r="N372" s="146">
        <v>0</v>
      </c>
      <c r="O372" s="146">
        <v>0</v>
      </c>
      <c r="P372" s="146">
        <v>0</v>
      </c>
      <c r="Q372" s="146">
        <v>0</v>
      </c>
      <c r="R372" s="146">
        <v>0</v>
      </c>
      <c r="S372" s="146">
        <v>1555</v>
      </c>
      <c r="T372" s="146">
        <v>0</v>
      </c>
      <c r="U372" s="146">
        <v>0</v>
      </c>
      <c r="V372" s="146">
        <v>0</v>
      </c>
      <c r="W372" s="146">
        <v>0</v>
      </c>
      <c r="X372" s="146">
        <v>0</v>
      </c>
      <c r="Y372" s="146">
        <v>1555</v>
      </c>
      <c r="Z372" s="146">
        <v>1555</v>
      </c>
      <c r="AA372" s="147">
        <v>1</v>
      </c>
      <c r="AB372" s="203">
        <v>0</v>
      </c>
      <c r="AC372" s="203">
        <v>0</v>
      </c>
      <c r="AD372" s="203">
        <v>0</v>
      </c>
      <c r="AE372" s="203">
        <v>0</v>
      </c>
      <c r="AF372" s="203">
        <v>0</v>
      </c>
      <c r="AG372" s="203">
        <v>0</v>
      </c>
      <c r="AH372" s="203">
        <v>0</v>
      </c>
      <c r="AI372" s="203">
        <v>0</v>
      </c>
      <c r="AJ372" s="203">
        <v>0</v>
      </c>
      <c r="AK372" s="204">
        <v>0</v>
      </c>
    </row>
    <row r="373" spans="2:40" ht="14.25" customHeight="1">
      <c r="B373" s="144" t="s">
        <v>4356</v>
      </c>
      <c r="C373" s="145" t="s">
        <v>5774</v>
      </c>
      <c r="D373" s="145" t="s">
        <v>2304</v>
      </c>
      <c r="E373" s="145" t="s">
        <v>5961</v>
      </c>
      <c r="F373" s="145" t="s">
        <v>6235</v>
      </c>
      <c r="G373" s="145" t="s">
        <v>1060</v>
      </c>
      <c r="H373" s="145" t="s">
        <v>5939</v>
      </c>
      <c r="I373" s="145" t="s">
        <v>3330</v>
      </c>
      <c r="J373" s="145" t="s">
        <v>4362</v>
      </c>
      <c r="K373" s="145" t="s">
        <v>4363</v>
      </c>
      <c r="L373" s="145" t="s">
        <v>3332</v>
      </c>
      <c r="M373" s="146">
        <v>16500</v>
      </c>
      <c r="N373" s="146">
        <v>16500</v>
      </c>
      <c r="O373" s="146">
        <v>0</v>
      </c>
      <c r="P373" s="146"/>
      <c r="Q373" s="146">
        <v>0</v>
      </c>
      <c r="R373" s="146">
        <v>0</v>
      </c>
      <c r="S373" s="146">
        <v>0</v>
      </c>
      <c r="T373" s="146">
        <v>2640</v>
      </c>
      <c r="U373" s="146">
        <v>0</v>
      </c>
      <c r="V373" s="146">
        <v>660</v>
      </c>
      <c r="W373" s="146">
        <v>0</v>
      </c>
      <c r="X373" s="146">
        <v>0</v>
      </c>
      <c r="Y373" s="146">
        <v>18480</v>
      </c>
      <c r="Z373" s="146">
        <v>18480</v>
      </c>
      <c r="AA373" s="147">
        <v>1</v>
      </c>
      <c r="AB373" s="203">
        <v>16500</v>
      </c>
      <c r="AC373" s="203">
        <v>0</v>
      </c>
      <c r="AD373" s="203"/>
      <c r="AE373" s="203">
        <v>0</v>
      </c>
      <c r="AF373" s="203">
        <v>0</v>
      </c>
      <c r="AG373" s="203">
        <v>0</v>
      </c>
      <c r="AH373" s="203">
        <v>2640</v>
      </c>
      <c r="AI373" s="203">
        <v>0</v>
      </c>
      <c r="AJ373" s="203">
        <v>660</v>
      </c>
      <c r="AK373" s="204">
        <v>0</v>
      </c>
      <c r="AL373" s="208">
        <f>AB373*4%</f>
        <v>660</v>
      </c>
      <c r="AM373" s="201">
        <f>AJ373-AL373</f>
        <v>0</v>
      </c>
      <c r="AN373" s="143" t="s">
        <v>5776</v>
      </c>
    </row>
    <row r="374" spans="2:40" ht="14.25" customHeight="1">
      <c r="B374" s="144" t="s">
        <v>4356</v>
      </c>
      <c r="C374" s="145" t="s">
        <v>5774</v>
      </c>
      <c r="D374" s="145" t="s">
        <v>2304</v>
      </c>
      <c r="E374" s="145" t="s">
        <v>1944</v>
      </c>
      <c r="F374" s="145" t="s">
        <v>6236</v>
      </c>
      <c r="G374" s="145" t="s">
        <v>5780</v>
      </c>
      <c r="H374" s="145" t="s">
        <v>5781</v>
      </c>
      <c r="I374" s="145" t="s">
        <v>5782</v>
      </c>
      <c r="J374" s="145" t="s">
        <v>4362</v>
      </c>
      <c r="K374" s="145" t="s">
        <v>4363</v>
      </c>
      <c r="L374" s="145" t="s">
        <v>3332</v>
      </c>
      <c r="M374" s="146">
        <v>2746.44</v>
      </c>
      <c r="N374" s="146">
        <v>2746.44</v>
      </c>
      <c r="O374" s="146">
        <v>0</v>
      </c>
      <c r="P374" s="146"/>
      <c r="Q374" s="146">
        <v>0</v>
      </c>
      <c r="R374" s="146">
        <v>0</v>
      </c>
      <c r="S374" s="146">
        <v>0</v>
      </c>
      <c r="T374" s="146">
        <v>439.43</v>
      </c>
      <c r="U374" s="146">
        <v>0</v>
      </c>
      <c r="V374" s="146">
        <v>109.86</v>
      </c>
      <c r="W374" s="146">
        <v>0</v>
      </c>
      <c r="X374" s="146">
        <v>0</v>
      </c>
      <c r="Y374" s="146">
        <v>3076.01</v>
      </c>
      <c r="Z374" s="146">
        <v>3076.01</v>
      </c>
      <c r="AA374" s="147">
        <v>1</v>
      </c>
      <c r="AB374" s="203">
        <v>2746.44</v>
      </c>
      <c r="AC374" s="203">
        <v>0</v>
      </c>
      <c r="AD374" s="203"/>
      <c r="AE374" s="203">
        <v>0</v>
      </c>
      <c r="AF374" s="203">
        <v>0</v>
      </c>
      <c r="AG374" s="203">
        <v>0</v>
      </c>
      <c r="AH374" s="203">
        <v>439.43</v>
      </c>
      <c r="AI374" s="203">
        <v>0</v>
      </c>
      <c r="AJ374" s="203">
        <v>109.86</v>
      </c>
      <c r="AK374" s="204">
        <v>0</v>
      </c>
      <c r="AL374" s="208">
        <f>AB374*4%</f>
        <v>109.85760000000001</v>
      </c>
      <c r="AM374" s="201">
        <f>AJ374-AL374</f>
        <v>2.3999999999944066E-3</v>
      </c>
      <c r="AN374" s="143" t="s">
        <v>5884</v>
      </c>
    </row>
    <row r="375" spans="2:40" ht="14.25" customHeight="1">
      <c r="B375" s="144" t="s">
        <v>4356</v>
      </c>
      <c r="C375" s="145" t="s">
        <v>5774</v>
      </c>
      <c r="D375" s="145" t="s">
        <v>2304</v>
      </c>
      <c r="E375" s="145" t="s">
        <v>1944</v>
      </c>
      <c r="F375" s="145" t="s">
        <v>6237</v>
      </c>
      <c r="G375" s="145" t="s">
        <v>5780</v>
      </c>
      <c r="H375" s="145" t="s">
        <v>5781</v>
      </c>
      <c r="I375" s="145" t="s">
        <v>5782</v>
      </c>
      <c r="J375" s="145" t="s">
        <v>4362</v>
      </c>
      <c r="K375" s="145" t="s">
        <v>4363</v>
      </c>
      <c r="L375" s="145" t="s">
        <v>3332</v>
      </c>
      <c r="M375" s="146">
        <v>2746.44</v>
      </c>
      <c r="N375" s="146">
        <v>2746.44</v>
      </c>
      <c r="O375" s="146">
        <v>0</v>
      </c>
      <c r="P375" s="146"/>
      <c r="Q375" s="146">
        <v>0</v>
      </c>
      <c r="R375" s="146">
        <v>0</v>
      </c>
      <c r="S375" s="146">
        <v>0</v>
      </c>
      <c r="T375" s="146">
        <v>439.43</v>
      </c>
      <c r="U375" s="146">
        <v>0</v>
      </c>
      <c r="V375" s="146">
        <v>109.86</v>
      </c>
      <c r="W375" s="146">
        <v>0</v>
      </c>
      <c r="X375" s="146">
        <v>0</v>
      </c>
      <c r="Y375" s="146">
        <v>3076.01</v>
      </c>
      <c r="Z375" s="146">
        <v>3076.01</v>
      </c>
      <c r="AA375" s="147">
        <v>1</v>
      </c>
      <c r="AB375" s="203">
        <v>2746.44</v>
      </c>
      <c r="AC375" s="203">
        <v>0</v>
      </c>
      <c r="AD375" s="203"/>
      <c r="AE375" s="203">
        <v>0</v>
      </c>
      <c r="AF375" s="203">
        <v>0</v>
      </c>
      <c r="AG375" s="203">
        <v>0</v>
      </c>
      <c r="AH375" s="203">
        <v>439.43</v>
      </c>
      <c r="AI375" s="203">
        <v>0</v>
      </c>
      <c r="AJ375" s="203">
        <v>109.86</v>
      </c>
      <c r="AK375" s="204">
        <v>0</v>
      </c>
      <c r="AL375" s="208">
        <f>AB375*4%</f>
        <v>109.85760000000001</v>
      </c>
      <c r="AM375" s="201">
        <f>AJ375-AL375</f>
        <v>2.3999999999944066E-3</v>
      </c>
      <c r="AN375" s="143" t="s">
        <v>5884</v>
      </c>
    </row>
    <row r="376" spans="2:40" ht="14.25" customHeight="1">
      <c r="B376" s="144" t="s">
        <v>4396</v>
      </c>
      <c r="C376" s="145" t="s">
        <v>4397</v>
      </c>
      <c r="D376" s="145" t="s">
        <v>2304</v>
      </c>
      <c r="E376" s="145" t="s">
        <v>4399</v>
      </c>
      <c r="F376" s="145" t="s">
        <v>5783</v>
      </c>
      <c r="G376" s="145" t="s">
        <v>4401</v>
      </c>
      <c r="H376" s="145" t="s">
        <v>4401</v>
      </c>
      <c r="I376" s="145"/>
      <c r="J376" s="145"/>
      <c r="K376" s="145"/>
      <c r="L376" s="145"/>
      <c r="M376" s="146">
        <v>1511114.6</v>
      </c>
      <c r="N376" s="146">
        <v>0</v>
      </c>
      <c r="O376" s="146">
        <v>0</v>
      </c>
      <c r="P376" s="146">
        <v>0</v>
      </c>
      <c r="Q376" s="146">
        <v>0</v>
      </c>
      <c r="R376" s="146">
        <v>0</v>
      </c>
      <c r="S376" s="146">
        <v>1511114.6</v>
      </c>
      <c r="T376" s="146">
        <v>0</v>
      </c>
      <c r="U376" s="146">
        <v>0</v>
      </c>
      <c r="V376" s="146">
        <v>0</v>
      </c>
      <c r="W376" s="146">
        <v>0</v>
      </c>
      <c r="X376" s="146">
        <v>0</v>
      </c>
      <c r="Y376" s="146">
        <v>1511114.6</v>
      </c>
      <c r="Z376" s="146">
        <v>1511114.6</v>
      </c>
      <c r="AA376" s="147">
        <v>1</v>
      </c>
      <c r="AB376" s="203">
        <v>0</v>
      </c>
      <c r="AC376" s="203">
        <v>0</v>
      </c>
      <c r="AD376" s="203">
        <v>0</v>
      </c>
      <c r="AE376" s="203">
        <v>0</v>
      </c>
      <c r="AF376" s="203">
        <v>0</v>
      </c>
      <c r="AG376" s="203">
        <v>0</v>
      </c>
      <c r="AH376" s="203">
        <v>0</v>
      </c>
      <c r="AI376" s="203">
        <v>0</v>
      </c>
      <c r="AJ376" s="203">
        <v>0</v>
      </c>
      <c r="AK376" s="204">
        <v>0</v>
      </c>
    </row>
    <row r="377" spans="2:40" ht="14.25" customHeight="1">
      <c r="B377" s="144" t="s">
        <v>4356</v>
      </c>
      <c r="C377" s="145" t="s">
        <v>5774</v>
      </c>
      <c r="D377" s="145" t="s">
        <v>2304</v>
      </c>
      <c r="E377" s="145" t="s">
        <v>1944</v>
      </c>
      <c r="F377" s="145" t="s">
        <v>6238</v>
      </c>
      <c r="G377" s="145" t="s">
        <v>5780</v>
      </c>
      <c r="H377" s="145" t="s">
        <v>5781</v>
      </c>
      <c r="I377" s="145" t="s">
        <v>5782</v>
      </c>
      <c r="J377" s="145" t="s">
        <v>4362</v>
      </c>
      <c r="K377" s="145" t="s">
        <v>4363</v>
      </c>
      <c r="L377" s="145" t="s">
        <v>3332</v>
      </c>
      <c r="M377" s="146">
        <v>2746.44</v>
      </c>
      <c r="N377" s="146">
        <v>2746.44</v>
      </c>
      <c r="O377" s="146">
        <v>0</v>
      </c>
      <c r="P377" s="146"/>
      <c r="Q377" s="146">
        <v>0</v>
      </c>
      <c r="R377" s="146">
        <v>0</v>
      </c>
      <c r="S377" s="146">
        <v>0</v>
      </c>
      <c r="T377" s="146">
        <v>439.43</v>
      </c>
      <c r="U377" s="146">
        <v>0</v>
      </c>
      <c r="V377" s="146">
        <v>109.86</v>
      </c>
      <c r="W377" s="146">
        <v>0</v>
      </c>
      <c r="X377" s="146">
        <v>0</v>
      </c>
      <c r="Y377" s="146">
        <v>3076.01</v>
      </c>
      <c r="Z377" s="146">
        <v>3076.01</v>
      </c>
      <c r="AA377" s="147">
        <v>1</v>
      </c>
      <c r="AB377" s="203">
        <v>2746.44</v>
      </c>
      <c r="AC377" s="203">
        <v>0</v>
      </c>
      <c r="AD377" s="203"/>
      <c r="AE377" s="203">
        <v>0</v>
      </c>
      <c r="AF377" s="203">
        <v>0</v>
      </c>
      <c r="AG377" s="203">
        <v>0</v>
      </c>
      <c r="AH377" s="203">
        <v>439.43</v>
      </c>
      <c r="AI377" s="203">
        <v>0</v>
      </c>
      <c r="AJ377" s="203">
        <v>109.86</v>
      </c>
      <c r="AK377" s="204">
        <v>0</v>
      </c>
      <c r="AL377" s="208">
        <f>AB377*4%</f>
        <v>109.85760000000001</v>
      </c>
      <c r="AM377" s="201">
        <f>AJ377-AL377</f>
        <v>2.3999999999944066E-3</v>
      </c>
      <c r="AN377" s="143" t="s">
        <v>5884</v>
      </c>
    </row>
    <row r="378" spans="2:40" ht="14.25" customHeight="1">
      <c r="B378" s="144" t="s">
        <v>4356</v>
      </c>
      <c r="C378" s="145" t="s">
        <v>5777</v>
      </c>
      <c r="D378" s="145" t="s">
        <v>2304</v>
      </c>
      <c r="E378" s="145" t="s">
        <v>4403</v>
      </c>
      <c r="F378" s="145" t="s">
        <v>6239</v>
      </c>
      <c r="G378" s="145" t="s">
        <v>5780</v>
      </c>
      <c r="H378" s="145" t="s">
        <v>5781</v>
      </c>
      <c r="I378" s="145" t="s">
        <v>5782</v>
      </c>
      <c r="J378" s="145" t="s">
        <v>4362</v>
      </c>
      <c r="K378" s="145" t="s">
        <v>4363</v>
      </c>
      <c r="L378" s="145" t="s">
        <v>3332</v>
      </c>
      <c r="M378" s="146">
        <v>2743.13</v>
      </c>
      <c r="N378" s="146">
        <v>0</v>
      </c>
      <c r="O378" s="146">
        <v>0</v>
      </c>
      <c r="P378" s="146">
        <v>2743.13</v>
      </c>
      <c r="Q378" s="146">
        <v>0</v>
      </c>
      <c r="R378" s="146">
        <v>0</v>
      </c>
      <c r="S378" s="146">
        <v>0</v>
      </c>
      <c r="T378" s="146">
        <v>0</v>
      </c>
      <c r="U378" s="146">
        <v>0</v>
      </c>
      <c r="V378" s="146">
        <v>0</v>
      </c>
      <c r="W378" s="146">
        <v>0</v>
      </c>
      <c r="X378" s="146">
        <v>0</v>
      </c>
      <c r="Y378" s="146">
        <v>2743.13</v>
      </c>
      <c r="Z378" s="146">
        <v>2743.13</v>
      </c>
      <c r="AA378" s="147">
        <v>1</v>
      </c>
      <c r="AB378" s="203">
        <v>0</v>
      </c>
      <c r="AC378" s="203">
        <v>0</v>
      </c>
      <c r="AD378" s="203">
        <v>2743.13</v>
      </c>
      <c r="AE378" s="203">
        <v>0</v>
      </c>
      <c r="AF378" s="203">
        <v>0</v>
      </c>
      <c r="AG378" s="203">
        <v>0</v>
      </c>
      <c r="AH378" s="203">
        <v>0</v>
      </c>
      <c r="AI378" s="203">
        <v>0</v>
      </c>
      <c r="AJ378" s="203">
        <v>0</v>
      </c>
      <c r="AK378" s="204">
        <v>0</v>
      </c>
    </row>
    <row r="379" spans="2:40" ht="14.25" customHeight="1">
      <c r="B379" s="144" t="s">
        <v>4356</v>
      </c>
      <c r="C379" s="145" t="s">
        <v>5774</v>
      </c>
      <c r="D379" s="145" t="s">
        <v>2304</v>
      </c>
      <c r="E379" s="145" t="s">
        <v>2246</v>
      </c>
      <c r="F379" s="145" t="s">
        <v>6240</v>
      </c>
      <c r="G379" s="145" t="s">
        <v>5802</v>
      </c>
      <c r="H379" s="145" t="s">
        <v>5803</v>
      </c>
      <c r="I379" s="145" t="s">
        <v>3330</v>
      </c>
      <c r="J379" s="145" t="s">
        <v>4362</v>
      </c>
      <c r="K379" s="145" t="s">
        <v>4363</v>
      </c>
      <c r="L379" s="145" t="s">
        <v>3332</v>
      </c>
      <c r="M379" s="146">
        <v>315.19</v>
      </c>
      <c r="N379" s="146">
        <v>315.19</v>
      </c>
      <c r="O379" s="146">
        <v>0</v>
      </c>
      <c r="P379" s="146"/>
      <c r="Q379" s="146">
        <v>0</v>
      </c>
      <c r="R379" s="146">
        <v>0</v>
      </c>
      <c r="S379" s="146">
        <v>0</v>
      </c>
      <c r="T379" s="146">
        <v>50.43</v>
      </c>
      <c r="U379" s="146">
        <v>0</v>
      </c>
      <c r="V379" s="146">
        <v>0</v>
      </c>
      <c r="W379" s="146">
        <v>0</v>
      </c>
      <c r="X379" s="146">
        <v>0</v>
      </c>
      <c r="Y379" s="146">
        <v>365.62</v>
      </c>
      <c r="Z379" s="146">
        <v>365.62</v>
      </c>
      <c r="AA379" s="147">
        <v>1</v>
      </c>
      <c r="AB379" s="203">
        <v>315.19</v>
      </c>
      <c r="AC379" s="203">
        <v>0</v>
      </c>
      <c r="AD379" s="203"/>
      <c r="AE379" s="203">
        <v>0</v>
      </c>
      <c r="AF379" s="203">
        <v>0</v>
      </c>
      <c r="AG379" s="203">
        <v>0</v>
      </c>
      <c r="AH379" s="203">
        <v>50.43</v>
      </c>
      <c r="AI379" s="203">
        <v>0</v>
      </c>
      <c r="AJ379" s="203">
        <v>0</v>
      </c>
      <c r="AK379" s="204">
        <v>0</v>
      </c>
    </row>
    <row r="380" spans="2:40" ht="14.25" customHeight="1">
      <c r="B380" s="144" t="s">
        <v>4356</v>
      </c>
      <c r="C380" s="145" t="s">
        <v>6241</v>
      </c>
      <c r="D380" s="145" t="s">
        <v>2304</v>
      </c>
      <c r="E380" s="145" t="s">
        <v>4398</v>
      </c>
      <c r="F380" s="145" t="s">
        <v>6242</v>
      </c>
      <c r="G380" s="145" t="s">
        <v>6243</v>
      </c>
      <c r="H380" s="145" t="s">
        <v>6244</v>
      </c>
      <c r="I380" s="145" t="s">
        <v>3330</v>
      </c>
      <c r="J380" s="145" t="s">
        <v>4362</v>
      </c>
      <c r="K380" s="145" t="s">
        <v>4363</v>
      </c>
      <c r="L380" s="145" t="s">
        <v>3332</v>
      </c>
      <c r="M380" s="146">
        <v>28799</v>
      </c>
      <c r="N380" s="146">
        <v>28799</v>
      </c>
      <c r="O380" s="146">
        <v>0</v>
      </c>
      <c r="P380" s="146"/>
      <c r="Q380" s="146">
        <v>0</v>
      </c>
      <c r="R380" s="146">
        <v>0</v>
      </c>
      <c r="S380" s="146">
        <v>0</v>
      </c>
      <c r="T380" s="146">
        <v>4607.84</v>
      </c>
      <c r="U380" s="146">
        <v>0</v>
      </c>
      <c r="V380" s="146">
        <v>0</v>
      </c>
      <c r="W380" s="146">
        <v>0</v>
      </c>
      <c r="X380" s="146">
        <v>0</v>
      </c>
      <c r="Y380" s="146">
        <v>33406.839999999997</v>
      </c>
      <c r="Z380" s="146">
        <v>33406.839999999997</v>
      </c>
      <c r="AA380" s="147">
        <v>1</v>
      </c>
      <c r="AB380" s="203">
        <v>28799</v>
      </c>
      <c r="AC380" s="203">
        <v>0</v>
      </c>
      <c r="AD380" s="203"/>
      <c r="AE380" s="203">
        <v>0</v>
      </c>
      <c r="AF380" s="203">
        <v>0</v>
      </c>
      <c r="AG380" s="203">
        <v>0</v>
      </c>
      <c r="AH380" s="203">
        <v>4607.84</v>
      </c>
      <c r="AI380" s="203">
        <v>0</v>
      </c>
      <c r="AJ380" s="203">
        <v>0</v>
      </c>
      <c r="AK380" s="204">
        <v>0</v>
      </c>
    </row>
    <row r="381" spans="2:40" ht="14.25" customHeight="1">
      <c r="B381" s="144" t="s">
        <v>4356</v>
      </c>
      <c r="C381" s="145" t="s">
        <v>5774</v>
      </c>
      <c r="D381" s="145" t="s">
        <v>2304</v>
      </c>
      <c r="E381" s="145" t="s">
        <v>2246</v>
      </c>
      <c r="F381" s="145" t="s">
        <v>6245</v>
      </c>
      <c r="G381" s="145" t="s">
        <v>1060</v>
      </c>
      <c r="H381" s="145" t="s">
        <v>5939</v>
      </c>
      <c r="I381" s="145" t="s">
        <v>3330</v>
      </c>
      <c r="J381" s="145" t="s">
        <v>4362</v>
      </c>
      <c r="K381" s="145" t="s">
        <v>4363</v>
      </c>
      <c r="L381" s="145" t="s">
        <v>3332</v>
      </c>
      <c r="M381" s="146">
        <v>4600</v>
      </c>
      <c r="N381" s="146">
        <v>4600</v>
      </c>
      <c r="O381" s="146">
        <v>0</v>
      </c>
      <c r="P381" s="146"/>
      <c r="Q381" s="146">
        <v>0</v>
      </c>
      <c r="R381" s="146">
        <v>0</v>
      </c>
      <c r="S381" s="146">
        <v>0</v>
      </c>
      <c r="T381" s="146">
        <v>736</v>
      </c>
      <c r="U381" s="146">
        <v>0</v>
      </c>
      <c r="V381" s="146">
        <v>112</v>
      </c>
      <c r="W381" s="146">
        <v>0</v>
      </c>
      <c r="X381" s="146">
        <v>0</v>
      </c>
      <c r="Y381" s="146">
        <v>5224</v>
      </c>
      <c r="Z381" s="146">
        <v>5224</v>
      </c>
      <c r="AA381" s="147">
        <v>1</v>
      </c>
      <c r="AB381" s="203">
        <v>4600</v>
      </c>
      <c r="AC381" s="203">
        <v>0</v>
      </c>
      <c r="AD381" s="203"/>
      <c r="AE381" s="203">
        <v>0</v>
      </c>
      <c r="AF381" s="203">
        <v>0</v>
      </c>
      <c r="AG381" s="203">
        <v>0</v>
      </c>
      <c r="AH381" s="203">
        <v>736</v>
      </c>
      <c r="AI381" s="203">
        <v>0</v>
      </c>
      <c r="AJ381" s="203">
        <v>112</v>
      </c>
      <c r="AK381" s="204">
        <v>0</v>
      </c>
      <c r="AL381" s="208">
        <v>112</v>
      </c>
      <c r="AM381" s="201">
        <f>AJ381-AL381</f>
        <v>0</v>
      </c>
      <c r="AN381" s="201" t="s">
        <v>5982</v>
      </c>
    </row>
    <row r="382" spans="2:40" ht="14.25" customHeight="1">
      <c r="B382" s="144" t="s">
        <v>4356</v>
      </c>
      <c r="C382" s="145" t="s">
        <v>5913</v>
      </c>
      <c r="D382" s="145" t="s">
        <v>2304</v>
      </c>
      <c r="E382" s="145" t="s">
        <v>6246</v>
      </c>
      <c r="F382" s="145" t="s">
        <v>6247</v>
      </c>
      <c r="G382" s="145" t="s">
        <v>714</v>
      </c>
      <c r="H382" s="145" t="s">
        <v>5800</v>
      </c>
      <c r="I382" s="145" t="s">
        <v>3330</v>
      </c>
      <c r="J382" s="145" t="s">
        <v>4417</v>
      </c>
      <c r="K382" s="145" t="s">
        <v>4418</v>
      </c>
      <c r="L382" s="145" t="s">
        <v>3332</v>
      </c>
      <c r="M382" s="146">
        <v>5243.94</v>
      </c>
      <c r="N382" s="146">
        <v>5243.94</v>
      </c>
      <c r="O382" s="146">
        <v>0</v>
      </c>
      <c r="P382" s="146">
        <v>5243.94</v>
      </c>
      <c r="Q382" s="146">
        <v>0</v>
      </c>
      <c r="R382" s="146">
        <v>0</v>
      </c>
      <c r="S382" s="146">
        <v>-5243.94</v>
      </c>
      <c r="T382" s="146">
        <v>839.03039999999999</v>
      </c>
      <c r="U382" s="146">
        <v>0</v>
      </c>
      <c r="V382" s="146">
        <v>0</v>
      </c>
      <c r="W382" s="146">
        <v>0</v>
      </c>
      <c r="X382" s="146">
        <v>0</v>
      </c>
      <c r="Y382" s="146">
        <v>6082.9704000000002</v>
      </c>
      <c r="Z382" s="146">
        <v>6082.97</v>
      </c>
      <c r="AA382" s="147">
        <v>1</v>
      </c>
      <c r="AB382" s="203">
        <v>5243.94</v>
      </c>
      <c r="AC382" s="203">
        <v>0</v>
      </c>
      <c r="AD382" s="203">
        <v>5243.94</v>
      </c>
      <c r="AE382" s="203">
        <v>0</v>
      </c>
      <c r="AF382" s="203">
        <v>0</v>
      </c>
      <c r="AG382" s="203">
        <v>0</v>
      </c>
      <c r="AH382" s="203">
        <v>839.03039999999999</v>
      </c>
      <c r="AI382" s="203">
        <v>0</v>
      </c>
      <c r="AJ382" s="203">
        <v>0</v>
      </c>
      <c r="AK382" s="204">
        <v>0</v>
      </c>
    </row>
    <row r="383" spans="2:40" ht="14.25" customHeight="1">
      <c r="B383" s="144" t="s">
        <v>4356</v>
      </c>
      <c r="C383" s="145" t="s">
        <v>5774</v>
      </c>
      <c r="D383" s="145" t="s">
        <v>2304</v>
      </c>
      <c r="E383" s="145" t="s">
        <v>1961</v>
      </c>
      <c r="F383" s="145" t="s">
        <v>5440</v>
      </c>
      <c r="G383" s="145" t="s">
        <v>494</v>
      </c>
      <c r="H383" s="145" t="s">
        <v>5883</v>
      </c>
      <c r="I383" s="145" t="s">
        <v>4370</v>
      </c>
      <c r="J383" s="145" t="s">
        <v>4362</v>
      </c>
      <c r="K383" s="145" t="s">
        <v>4363</v>
      </c>
      <c r="L383" s="145" t="s">
        <v>3332</v>
      </c>
      <c r="M383" s="146">
        <v>8500</v>
      </c>
      <c r="N383" s="146">
        <v>8500</v>
      </c>
      <c r="O383" s="146">
        <v>0</v>
      </c>
      <c r="P383" s="146"/>
      <c r="Q383" s="146">
        <v>0</v>
      </c>
      <c r="R383" s="146">
        <v>0</v>
      </c>
      <c r="S383" s="146">
        <v>0</v>
      </c>
      <c r="T383" s="146">
        <v>1360</v>
      </c>
      <c r="U383" s="146">
        <v>0</v>
      </c>
      <c r="V383" s="146">
        <v>340</v>
      </c>
      <c r="W383" s="146">
        <v>0</v>
      </c>
      <c r="X383" s="146">
        <v>0</v>
      </c>
      <c r="Y383" s="146">
        <v>9520</v>
      </c>
      <c r="Z383" s="146">
        <v>9520</v>
      </c>
      <c r="AA383" s="147">
        <v>1</v>
      </c>
      <c r="AB383" s="203">
        <v>8500</v>
      </c>
      <c r="AC383" s="203">
        <v>0</v>
      </c>
      <c r="AD383" s="203"/>
      <c r="AE383" s="203">
        <v>0</v>
      </c>
      <c r="AF383" s="203">
        <v>0</v>
      </c>
      <c r="AG383" s="203">
        <v>0</v>
      </c>
      <c r="AH383" s="203">
        <v>1360</v>
      </c>
      <c r="AI383" s="203">
        <v>0</v>
      </c>
      <c r="AJ383" s="203">
        <v>340</v>
      </c>
      <c r="AK383" s="204">
        <v>0</v>
      </c>
      <c r="AL383" s="208">
        <f>AB383*4%</f>
        <v>340</v>
      </c>
      <c r="AM383" s="201">
        <f>AJ383-AL383</f>
        <v>0</v>
      </c>
      <c r="AN383" s="143" t="s">
        <v>5776</v>
      </c>
    </row>
    <row r="384" spans="2:40" ht="14.25" customHeight="1">
      <c r="B384" s="144" t="s">
        <v>4356</v>
      </c>
      <c r="C384" s="145" t="s">
        <v>5878</v>
      </c>
      <c r="D384" s="145" t="s">
        <v>2304</v>
      </c>
      <c r="E384" s="145" t="s">
        <v>4419</v>
      </c>
      <c r="F384" s="145" t="s">
        <v>6248</v>
      </c>
      <c r="G384" s="145" t="s">
        <v>852</v>
      </c>
      <c r="H384" s="145" t="s">
        <v>6249</v>
      </c>
      <c r="I384" s="145" t="s">
        <v>3330</v>
      </c>
      <c r="J384" s="145" t="s">
        <v>4362</v>
      </c>
      <c r="K384" s="145" t="s">
        <v>4363</v>
      </c>
      <c r="L384" s="145" t="s">
        <v>3332</v>
      </c>
      <c r="M384" s="146">
        <v>25123.81</v>
      </c>
      <c r="N384" s="146">
        <v>25123.810001000002</v>
      </c>
      <c r="O384" s="146">
        <v>0</v>
      </c>
      <c r="P384" s="146"/>
      <c r="Q384" s="146">
        <v>0</v>
      </c>
      <c r="R384" s="146">
        <v>0</v>
      </c>
      <c r="S384" s="146">
        <v>-9.9999999999999995E-7</v>
      </c>
      <c r="T384" s="146">
        <v>4019.81</v>
      </c>
      <c r="U384" s="146">
        <v>0</v>
      </c>
      <c r="V384" s="146">
        <v>0</v>
      </c>
      <c r="W384" s="146">
        <v>0</v>
      </c>
      <c r="X384" s="146">
        <v>0</v>
      </c>
      <c r="Y384" s="146">
        <v>29143.62</v>
      </c>
      <c r="Z384" s="146">
        <v>29143.62</v>
      </c>
      <c r="AA384" s="147">
        <v>1</v>
      </c>
      <c r="AB384" s="203">
        <v>25123.810001000002</v>
      </c>
      <c r="AC384" s="203">
        <v>0</v>
      </c>
      <c r="AD384" s="203"/>
      <c r="AE384" s="203">
        <v>0</v>
      </c>
      <c r="AF384" s="203">
        <v>0</v>
      </c>
      <c r="AG384" s="203">
        <v>0</v>
      </c>
      <c r="AH384" s="203">
        <v>4019.81</v>
      </c>
      <c r="AI384" s="203">
        <v>0</v>
      </c>
      <c r="AJ384" s="203">
        <v>0</v>
      </c>
      <c r="AK384" s="204">
        <v>0</v>
      </c>
    </row>
    <row r="385" spans="2:41" ht="14.25" customHeight="1">
      <c r="B385" s="144" t="s">
        <v>4356</v>
      </c>
      <c r="C385" s="145" t="s">
        <v>5774</v>
      </c>
      <c r="D385" s="145" t="s">
        <v>2304</v>
      </c>
      <c r="E385" s="145" t="s">
        <v>1944</v>
      </c>
      <c r="F385" s="145" t="s">
        <v>6250</v>
      </c>
      <c r="G385" s="145" t="s">
        <v>5780</v>
      </c>
      <c r="H385" s="145" t="s">
        <v>5781</v>
      </c>
      <c r="I385" s="145" t="s">
        <v>5782</v>
      </c>
      <c r="J385" s="145" t="s">
        <v>4362</v>
      </c>
      <c r="K385" s="145" t="s">
        <v>4363</v>
      </c>
      <c r="L385" s="145" t="s">
        <v>3332</v>
      </c>
      <c r="M385" s="146">
        <v>2746.44</v>
      </c>
      <c r="N385" s="146">
        <v>2746.44</v>
      </c>
      <c r="O385" s="146">
        <v>0</v>
      </c>
      <c r="P385" s="146"/>
      <c r="Q385" s="146">
        <v>0</v>
      </c>
      <c r="R385" s="146">
        <v>0</v>
      </c>
      <c r="S385" s="146">
        <v>0</v>
      </c>
      <c r="T385" s="146">
        <v>439.43</v>
      </c>
      <c r="U385" s="146">
        <v>0</v>
      </c>
      <c r="V385" s="146">
        <v>109.86</v>
      </c>
      <c r="W385" s="146">
        <v>0</v>
      </c>
      <c r="X385" s="146">
        <v>0</v>
      </c>
      <c r="Y385" s="146">
        <v>3076.01</v>
      </c>
      <c r="Z385" s="146">
        <v>3076.01</v>
      </c>
      <c r="AA385" s="147">
        <v>1</v>
      </c>
      <c r="AB385" s="203">
        <v>2746.44</v>
      </c>
      <c r="AC385" s="203">
        <v>0</v>
      </c>
      <c r="AD385" s="203"/>
      <c r="AE385" s="203">
        <v>0</v>
      </c>
      <c r="AF385" s="203">
        <v>0</v>
      </c>
      <c r="AG385" s="203">
        <v>0</v>
      </c>
      <c r="AH385" s="203">
        <v>439.43</v>
      </c>
      <c r="AI385" s="203">
        <v>0</v>
      </c>
      <c r="AJ385" s="203">
        <v>109.86</v>
      </c>
      <c r="AK385" s="204">
        <v>0</v>
      </c>
      <c r="AL385" s="208">
        <f>AB385*4%</f>
        <v>109.85760000000001</v>
      </c>
      <c r="AM385" s="201">
        <f>AJ385-AL385</f>
        <v>2.3999999999944066E-3</v>
      </c>
      <c r="AN385" s="143" t="s">
        <v>5884</v>
      </c>
    </row>
    <row r="386" spans="2:41" ht="14.25" customHeight="1">
      <c r="B386" s="144" t="s">
        <v>4356</v>
      </c>
      <c r="C386" s="145" t="s">
        <v>5913</v>
      </c>
      <c r="D386" s="145" t="s">
        <v>2396</v>
      </c>
      <c r="E386" s="145" t="s">
        <v>2304</v>
      </c>
      <c r="F386" s="145" t="s">
        <v>6251</v>
      </c>
      <c r="G386" s="145" t="s">
        <v>1235</v>
      </c>
      <c r="H386" s="145" t="s">
        <v>6166</v>
      </c>
      <c r="I386" s="145" t="s">
        <v>3929</v>
      </c>
      <c r="J386" s="145" t="s">
        <v>4417</v>
      </c>
      <c r="K386" s="145" t="s">
        <v>4418</v>
      </c>
      <c r="L386" s="145" t="s">
        <v>3332</v>
      </c>
      <c r="M386" s="146">
        <v>4000</v>
      </c>
      <c r="N386" s="146">
        <v>4000</v>
      </c>
      <c r="O386" s="146">
        <v>0</v>
      </c>
      <c r="P386" s="146"/>
      <c r="Q386" s="146">
        <v>0</v>
      </c>
      <c r="R386" s="146">
        <v>0</v>
      </c>
      <c r="S386" s="146">
        <v>0</v>
      </c>
      <c r="T386" s="146">
        <v>640</v>
      </c>
      <c r="U386" s="146">
        <v>0</v>
      </c>
      <c r="V386" s="146">
        <v>0</v>
      </c>
      <c r="W386" s="146">
        <v>0</v>
      </c>
      <c r="X386" s="146">
        <v>0</v>
      </c>
      <c r="Y386" s="146">
        <v>4640</v>
      </c>
      <c r="Z386" s="146">
        <v>4640</v>
      </c>
      <c r="AA386" s="147">
        <v>1</v>
      </c>
      <c r="AB386" s="203">
        <v>4000</v>
      </c>
      <c r="AC386" s="203">
        <v>0</v>
      </c>
      <c r="AD386" s="203"/>
      <c r="AE386" s="203">
        <v>0</v>
      </c>
      <c r="AF386" s="203">
        <v>0</v>
      </c>
      <c r="AG386" s="203">
        <v>0</v>
      </c>
      <c r="AH386" s="203">
        <v>640</v>
      </c>
      <c r="AI386" s="203">
        <v>0</v>
      </c>
      <c r="AJ386" s="203">
        <v>0</v>
      </c>
      <c r="AK386" s="204">
        <v>0</v>
      </c>
    </row>
    <row r="387" spans="2:41" ht="14.25" customHeight="1">
      <c r="B387" s="144" t="s">
        <v>4356</v>
      </c>
      <c r="C387" s="145" t="s">
        <v>5913</v>
      </c>
      <c r="D387" s="145" t="s">
        <v>2396</v>
      </c>
      <c r="E387" s="145" t="s">
        <v>2220</v>
      </c>
      <c r="F387" s="145" t="s">
        <v>6165</v>
      </c>
      <c r="G387" s="145" t="s">
        <v>1235</v>
      </c>
      <c r="H387" s="145" t="s">
        <v>6166</v>
      </c>
      <c r="I387" s="145" t="s">
        <v>3929</v>
      </c>
      <c r="J387" s="145" t="s">
        <v>4417</v>
      </c>
      <c r="K387" s="145" t="s">
        <v>4418</v>
      </c>
      <c r="L387" s="145" t="s">
        <v>3332</v>
      </c>
      <c r="M387" s="146">
        <v>12000</v>
      </c>
      <c r="N387" s="146">
        <v>12000</v>
      </c>
      <c r="O387" s="146">
        <v>0</v>
      </c>
      <c r="P387" s="146"/>
      <c r="Q387" s="146">
        <v>0</v>
      </c>
      <c r="R387" s="146">
        <v>0</v>
      </c>
      <c r="S387" s="146">
        <v>0</v>
      </c>
      <c r="T387" s="146">
        <v>1920</v>
      </c>
      <c r="U387" s="146">
        <v>0</v>
      </c>
      <c r="V387" s="146">
        <v>0</v>
      </c>
      <c r="W387" s="146">
        <v>0</v>
      </c>
      <c r="X387" s="146">
        <v>0</v>
      </c>
      <c r="Y387" s="146">
        <v>13920</v>
      </c>
      <c r="Z387" s="146">
        <v>6960</v>
      </c>
      <c r="AA387" s="147">
        <v>0.5</v>
      </c>
      <c r="AB387" s="203">
        <v>6000</v>
      </c>
      <c r="AC387" s="203">
        <v>0</v>
      </c>
      <c r="AD387" s="203"/>
      <c r="AE387" s="203">
        <v>0</v>
      </c>
      <c r="AF387" s="203">
        <v>0</v>
      </c>
      <c r="AG387" s="203">
        <v>0</v>
      </c>
      <c r="AH387" s="203">
        <v>960</v>
      </c>
      <c r="AI387" s="203">
        <v>0</v>
      </c>
      <c r="AJ387" s="203">
        <v>0</v>
      </c>
      <c r="AK387" s="204">
        <v>0</v>
      </c>
    </row>
    <row r="388" spans="2:41" ht="14.25" customHeight="1">
      <c r="B388" s="144" t="s">
        <v>4396</v>
      </c>
      <c r="C388" s="145" t="s">
        <v>5106</v>
      </c>
      <c r="D388" s="145" t="s">
        <v>2396</v>
      </c>
      <c r="E388" s="145" t="s">
        <v>4399</v>
      </c>
      <c r="F388" s="145" t="s">
        <v>856</v>
      </c>
      <c r="G388" s="145" t="s">
        <v>4401</v>
      </c>
      <c r="H388" s="145" t="s">
        <v>4401</v>
      </c>
      <c r="I388" s="145"/>
      <c r="J388" s="145"/>
      <c r="K388" s="145"/>
      <c r="L388" s="145"/>
      <c r="M388" s="146">
        <v>60</v>
      </c>
      <c r="N388" s="146">
        <v>0</v>
      </c>
      <c r="O388" s="146">
        <v>0</v>
      </c>
      <c r="P388" s="146">
        <v>0</v>
      </c>
      <c r="Q388" s="146">
        <v>0</v>
      </c>
      <c r="R388" s="146">
        <v>0</v>
      </c>
      <c r="S388" s="146">
        <v>60</v>
      </c>
      <c r="T388" s="146">
        <v>0</v>
      </c>
      <c r="U388" s="146">
        <v>0</v>
      </c>
      <c r="V388" s="146">
        <v>0</v>
      </c>
      <c r="W388" s="146">
        <v>0</v>
      </c>
      <c r="X388" s="146">
        <v>0</v>
      </c>
      <c r="Y388" s="146">
        <v>60</v>
      </c>
      <c r="Z388" s="146">
        <v>60</v>
      </c>
      <c r="AA388" s="147">
        <v>1</v>
      </c>
      <c r="AB388" s="203">
        <v>0</v>
      </c>
      <c r="AC388" s="203">
        <v>0</v>
      </c>
      <c r="AD388" s="203">
        <v>0</v>
      </c>
      <c r="AE388" s="203">
        <v>0</v>
      </c>
      <c r="AF388" s="203">
        <v>0</v>
      </c>
      <c r="AG388" s="203">
        <v>0</v>
      </c>
      <c r="AH388" s="203">
        <v>0</v>
      </c>
      <c r="AI388" s="203">
        <v>0</v>
      </c>
      <c r="AJ388" s="203">
        <v>0</v>
      </c>
      <c r="AK388" s="204">
        <v>0</v>
      </c>
    </row>
    <row r="389" spans="2:41" ht="14.25" customHeight="1" thickBot="1">
      <c r="B389" s="144" t="s">
        <v>4356</v>
      </c>
      <c r="C389" s="145" t="s">
        <v>5774</v>
      </c>
      <c r="D389" s="145" t="s">
        <v>2396</v>
      </c>
      <c r="E389" s="145" t="s">
        <v>4589</v>
      </c>
      <c r="F389" s="145" t="s">
        <v>6252</v>
      </c>
      <c r="G389" s="145" t="s">
        <v>1237</v>
      </c>
      <c r="H389" s="145" t="s">
        <v>5775</v>
      </c>
      <c r="I389" s="145" t="s">
        <v>4370</v>
      </c>
      <c r="J389" s="145" t="s">
        <v>4362</v>
      </c>
      <c r="K389" s="145" t="s">
        <v>4363</v>
      </c>
      <c r="L389" s="145" t="s">
        <v>3332</v>
      </c>
      <c r="M389" s="146">
        <v>17000</v>
      </c>
      <c r="N389" s="146">
        <v>17000</v>
      </c>
      <c r="O389" s="146">
        <v>0</v>
      </c>
      <c r="P389" s="146"/>
      <c r="Q389" s="146">
        <v>0</v>
      </c>
      <c r="R389" s="146">
        <v>0</v>
      </c>
      <c r="S389" s="146">
        <v>0</v>
      </c>
      <c r="T389" s="146">
        <v>2720</v>
      </c>
      <c r="U389" s="146">
        <v>0</v>
      </c>
      <c r="V389" s="146">
        <v>680</v>
      </c>
      <c r="W389" s="146">
        <v>0</v>
      </c>
      <c r="X389" s="146">
        <v>0</v>
      </c>
      <c r="Y389" s="146">
        <v>19040</v>
      </c>
      <c r="Z389" s="146">
        <v>60</v>
      </c>
      <c r="AA389" s="147">
        <v>3.1512605042016799E-3</v>
      </c>
      <c r="AB389" s="203">
        <v>53.571428571428562</v>
      </c>
      <c r="AC389" s="203">
        <v>0</v>
      </c>
      <c r="AD389" s="203"/>
      <c r="AE389" s="203">
        <v>0</v>
      </c>
      <c r="AF389" s="203">
        <v>0</v>
      </c>
      <c r="AG389" s="203">
        <v>0</v>
      </c>
      <c r="AH389" s="203">
        <v>8.5714285714285694</v>
      </c>
      <c r="AI389" s="203">
        <v>0</v>
      </c>
      <c r="AJ389" s="203">
        <v>2.1428571428571401</v>
      </c>
      <c r="AK389" s="204">
        <v>0</v>
      </c>
      <c r="AL389" s="208">
        <f>AB389*4%</f>
        <v>2.1428571428571423</v>
      </c>
      <c r="AM389" s="201">
        <f>AJ389-AL389</f>
        <v>0</v>
      </c>
      <c r="AN389" s="143" t="s">
        <v>6253</v>
      </c>
    </row>
    <row r="390" spans="2:41" ht="14.25" customHeight="1" thickBot="1">
      <c r="B390" s="137" t="s">
        <v>5573</v>
      </c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9">
        <v>21950608.685106002</v>
      </c>
      <c r="N390" s="139">
        <v>4892218.4459640002</v>
      </c>
      <c r="O390" s="139">
        <v>0</v>
      </c>
      <c r="P390" s="139">
        <v>905525.8</v>
      </c>
      <c r="Q390" s="139">
        <v>5809489.1600000001</v>
      </c>
      <c r="R390" s="139">
        <v>409912.67959499999</v>
      </c>
      <c r="S390" s="139">
        <v>9933483.7895470001</v>
      </c>
      <c r="T390" s="139">
        <v>782755.12157700001</v>
      </c>
      <c r="U390" s="139">
        <v>0</v>
      </c>
      <c r="V390" s="139">
        <v>134236.75219999999</v>
      </c>
      <c r="W390" s="139">
        <v>6580.7736000000004</v>
      </c>
      <c r="X390" s="139">
        <v>0</v>
      </c>
      <c r="Y390" s="139">
        <v>22592567.470883001</v>
      </c>
      <c r="Z390" s="139">
        <v>16715916.87655</v>
      </c>
      <c r="AA390" s="140">
        <v>0.97021291680826727</v>
      </c>
      <c r="AB390" s="205">
        <v>4701168.9369907724</v>
      </c>
      <c r="AC390" s="205">
        <v>0</v>
      </c>
      <c r="AD390" s="205">
        <v>905324.47629940219</v>
      </c>
      <c r="AE390" s="205">
        <v>237370.91999999978</v>
      </c>
      <c r="AF390" s="205">
        <v>411126.61260699999</v>
      </c>
      <c r="AG390" s="205">
        <v>0</v>
      </c>
      <c r="AH390" s="205">
        <v>752187.12828196818</v>
      </c>
      <c r="AI390" s="205">
        <v>0</v>
      </c>
      <c r="AJ390" s="205">
        <v>133558.89505714286</v>
      </c>
      <c r="AK390" s="206">
        <v>6580.7736000000004</v>
      </c>
      <c r="AL390" s="208">
        <f>AB390*4%</f>
        <v>188046.75747963091</v>
      </c>
      <c r="AM390" s="201">
        <f>AJ390-AL390</f>
        <v>-54487.862422488048</v>
      </c>
    </row>
    <row r="391" spans="2:41" ht="14.25" customHeight="1">
      <c r="AB391" s="201">
        <f>AB390+AC390+AD390+AE390</f>
        <v>5843864.3332901746</v>
      </c>
    </row>
    <row r="392" spans="2:41" ht="14.25" customHeight="1">
      <c r="N392" s="210"/>
    </row>
    <row r="393" spans="2:41" ht="14.25" customHeight="1">
      <c r="AI393" s="201" t="s">
        <v>6254</v>
      </c>
      <c r="AJ393" s="201">
        <v>132599.5</v>
      </c>
    </row>
    <row r="394" spans="2:41" ht="14.25" customHeight="1">
      <c r="AI394" s="201" t="s">
        <v>6255</v>
      </c>
      <c r="AJ394" s="201">
        <v>959.4</v>
      </c>
    </row>
    <row r="395" spans="2:41" ht="14.25" customHeight="1">
      <c r="AJ395" s="201">
        <f>AJ393+AJ394</f>
        <v>133558.9</v>
      </c>
    </row>
    <row r="396" spans="2:41" ht="14.25" customHeight="1" thickBot="1">
      <c r="AJ396" s="201">
        <f>AJ390-AJ395</f>
        <v>-4.9428571364842355E-3</v>
      </c>
    </row>
    <row r="397" spans="2:41" ht="14.25" customHeight="1" thickBot="1">
      <c r="B397" s="436" t="s">
        <v>6</v>
      </c>
      <c r="C397" s="437"/>
      <c r="D397" s="437"/>
      <c r="E397" s="437"/>
      <c r="F397" s="437"/>
      <c r="G397" s="437"/>
      <c r="H397" s="437"/>
      <c r="I397" s="437"/>
      <c r="J397" s="437"/>
      <c r="K397" s="437"/>
      <c r="L397" s="437"/>
      <c r="M397" s="437"/>
      <c r="N397" s="437"/>
      <c r="O397" s="437"/>
      <c r="P397" s="437"/>
      <c r="Q397" s="437"/>
      <c r="R397" s="437"/>
      <c r="S397" s="437"/>
      <c r="T397" s="437"/>
      <c r="U397" s="437"/>
      <c r="V397" s="437"/>
      <c r="W397" s="437"/>
      <c r="X397" s="437"/>
      <c r="Y397" s="437"/>
      <c r="Z397" s="437"/>
      <c r="AA397" s="437"/>
      <c r="AB397" s="437"/>
      <c r="AC397" s="437"/>
      <c r="AD397" s="437"/>
      <c r="AE397" s="437"/>
      <c r="AF397" s="437"/>
      <c r="AG397" s="437"/>
      <c r="AH397" s="437"/>
      <c r="AI397" s="437"/>
      <c r="AJ397" s="437"/>
      <c r="AK397" s="438"/>
      <c r="AL397" s="249"/>
    </row>
    <row r="398" spans="2:41" ht="14.25" customHeight="1" thickBot="1">
      <c r="B398" s="142" t="s">
        <v>4323</v>
      </c>
      <c r="C398" s="142" t="s">
        <v>4324</v>
      </c>
      <c r="D398" s="142" t="s">
        <v>5759</v>
      </c>
      <c r="E398" s="142" t="s">
        <v>4326</v>
      </c>
      <c r="F398" s="142" t="s">
        <v>3285</v>
      </c>
      <c r="G398" s="142" t="s">
        <v>5760</v>
      </c>
      <c r="H398" s="142" t="s">
        <v>4328</v>
      </c>
      <c r="I398" s="142" t="s">
        <v>4329</v>
      </c>
      <c r="J398" s="142" t="s">
        <v>4330</v>
      </c>
      <c r="K398" s="142" t="s">
        <v>4331</v>
      </c>
      <c r="L398" s="142" t="s">
        <v>4332</v>
      </c>
      <c r="M398" s="142" t="s">
        <v>4333</v>
      </c>
      <c r="N398" s="142" t="s">
        <v>4334</v>
      </c>
      <c r="O398" s="142" t="s">
        <v>4335</v>
      </c>
      <c r="P398" s="142" t="s">
        <v>4336</v>
      </c>
      <c r="Q398" s="142" t="s">
        <v>4337</v>
      </c>
      <c r="R398" s="142" t="s">
        <v>4338</v>
      </c>
      <c r="S398" s="142" t="s">
        <v>4339</v>
      </c>
      <c r="T398" s="142" t="s">
        <v>4340</v>
      </c>
      <c r="U398" s="142" t="s">
        <v>4341</v>
      </c>
      <c r="V398" s="142" t="s">
        <v>3316</v>
      </c>
      <c r="W398" s="142" t="s">
        <v>3315</v>
      </c>
      <c r="X398" s="142" t="s">
        <v>4342</v>
      </c>
      <c r="Y398" s="142" t="s">
        <v>4343</v>
      </c>
      <c r="Z398" s="142" t="s">
        <v>5761</v>
      </c>
      <c r="AA398" s="142" t="s">
        <v>5762</v>
      </c>
      <c r="AB398" s="202" t="s">
        <v>5763</v>
      </c>
      <c r="AC398" s="202" t="s">
        <v>5764</v>
      </c>
      <c r="AD398" s="202" t="s">
        <v>5765</v>
      </c>
      <c r="AE398" s="202" t="s">
        <v>5766</v>
      </c>
      <c r="AF398" s="202" t="s">
        <v>5767</v>
      </c>
      <c r="AG398" s="202" t="s">
        <v>5768</v>
      </c>
      <c r="AH398" s="202" t="s">
        <v>5769</v>
      </c>
      <c r="AI398" s="202" t="s">
        <v>5770</v>
      </c>
      <c r="AJ398" s="202" t="s">
        <v>5771</v>
      </c>
      <c r="AK398" s="202" t="s">
        <v>5772</v>
      </c>
      <c r="AL398" s="142" t="s">
        <v>5574</v>
      </c>
      <c r="AM398" s="243" t="s">
        <v>4608</v>
      </c>
      <c r="AN398" s="202" t="s">
        <v>155</v>
      </c>
      <c r="AO398" s="202" t="s">
        <v>5773</v>
      </c>
    </row>
    <row r="399" spans="2:41" ht="14.25" customHeight="1">
      <c r="B399" s="132" t="s">
        <v>4356</v>
      </c>
      <c r="C399" s="134" t="s">
        <v>5774</v>
      </c>
      <c r="D399" s="134" t="s">
        <v>5477</v>
      </c>
      <c r="E399" s="134" t="s">
        <v>6256</v>
      </c>
      <c r="F399" s="134" t="s">
        <v>6257</v>
      </c>
      <c r="G399" s="134" t="s">
        <v>638</v>
      </c>
      <c r="H399" s="134" t="s">
        <v>6258</v>
      </c>
      <c r="I399" s="134" t="s">
        <v>4370</v>
      </c>
      <c r="J399" s="134" t="s">
        <v>4362</v>
      </c>
      <c r="K399" s="134" t="s">
        <v>4363</v>
      </c>
      <c r="L399" s="134" t="s">
        <v>3332</v>
      </c>
      <c r="M399" s="135">
        <v>1500</v>
      </c>
      <c r="N399" s="135">
        <v>1500</v>
      </c>
      <c r="O399" s="135">
        <v>0</v>
      </c>
      <c r="P399" s="135"/>
      <c r="Q399" s="135">
        <v>0</v>
      </c>
      <c r="R399" s="135">
        <v>0</v>
      </c>
      <c r="S399" s="135">
        <v>0</v>
      </c>
      <c r="T399" s="135">
        <v>240</v>
      </c>
      <c r="U399" s="135">
        <v>0</v>
      </c>
      <c r="V399" s="135">
        <v>60</v>
      </c>
      <c r="W399" s="135">
        <v>0</v>
      </c>
      <c r="X399" s="135">
        <v>0</v>
      </c>
      <c r="Y399" s="135">
        <v>1680</v>
      </c>
      <c r="Z399" s="135">
        <v>1680</v>
      </c>
      <c r="AA399" s="136">
        <v>1</v>
      </c>
      <c r="AB399" s="135">
        <v>1500</v>
      </c>
      <c r="AC399" s="135">
        <v>0</v>
      </c>
      <c r="AD399" s="135"/>
      <c r="AE399" s="135">
        <v>0</v>
      </c>
      <c r="AF399" s="135">
        <v>0</v>
      </c>
      <c r="AG399" s="135">
        <v>0</v>
      </c>
      <c r="AH399" s="135">
        <v>240</v>
      </c>
      <c r="AI399" s="135">
        <v>0</v>
      </c>
      <c r="AJ399" s="289">
        <v>60</v>
      </c>
      <c r="AK399" s="135">
        <v>0</v>
      </c>
      <c r="AL399" s="212" t="s">
        <v>6259</v>
      </c>
      <c r="AM399" s="210">
        <f>AB399*0.04</f>
        <v>60</v>
      </c>
      <c r="AN399" s="210">
        <f>AJ399-AM399</f>
        <v>0</v>
      </c>
    </row>
    <row r="400" spans="2:41" ht="14.25" customHeight="1">
      <c r="B400" s="132" t="s">
        <v>4356</v>
      </c>
      <c r="C400" s="134" t="s">
        <v>5774</v>
      </c>
      <c r="D400" s="134" t="s">
        <v>2442</v>
      </c>
      <c r="E400" s="134" t="s">
        <v>1815</v>
      </c>
      <c r="F400" s="134" t="s">
        <v>6260</v>
      </c>
      <c r="G400" s="134" t="s">
        <v>720</v>
      </c>
      <c r="H400" s="134" t="s">
        <v>5832</v>
      </c>
      <c r="I400" s="134" t="s">
        <v>3330</v>
      </c>
      <c r="J400" s="134" t="s">
        <v>4362</v>
      </c>
      <c r="K400" s="134" t="s">
        <v>4363</v>
      </c>
      <c r="L400" s="134" t="s">
        <v>3332</v>
      </c>
      <c r="M400" s="135">
        <v>7097.2530999999999</v>
      </c>
      <c r="N400" s="135">
        <v>1613.9526000000001</v>
      </c>
      <c r="O400" s="135">
        <v>0</v>
      </c>
      <c r="P400" s="134"/>
      <c r="Q400" s="135">
        <v>0</v>
      </c>
      <c r="R400" s="135">
        <v>5483.3005000000003</v>
      </c>
      <c r="S400" s="135">
        <v>0</v>
      </c>
      <c r="T400" s="135">
        <v>258.232416</v>
      </c>
      <c r="U400" s="135">
        <v>0</v>
      </c>
      <c r="V400" s="135">
        <v>0</v>
      </c>
      <c r="W400" s="135">
        <v>0</v>
      </c>
      <c r="X400" s="135">
        <v>0</v>
      </c>
      <c r="Y400" s="135">
        <v>7355.4855159999997</v>
      </c>
      <c r="Z400" s="135">
        <v>7325.3052639999996</v>
      </c>
      <c r="AA400" s="136">
        <v>1</v>
      </c>
      <c r="AB400" s="135">
        <v>1607.3304000000001</v>
      </c>
      <c r="AC400" s="135">
        <v>0</v>
      </c>
      <c r="AD400" s="134"/>
      <c r="AE400" s="135">
        <v>0</v>
      </c>
      <c r="AF400" s="135">
        <v>5460.8019999999997</v>
      </c>
      <c r="AG400" s="135">
        <v>0</v>
      </c>
      <c r="AH400" s="135">
        <v>257.172864</v>
      </c>
      <c r="AI400" s="135">
        <v>0</v>
      </c>
      <c r="AJ400" s="289">
        <v>0</v>
      </c>
      <c r="AK400" s="135">
        <v>0</v>
      </c>
      <c r="AL400" s="212" t="s">
        <v>6261</v>
      </c>
    </row>
    <row r="401" spans="2:40" ht="14.25" customHeight="1">
      <c r="B401" s="132" t="s">
        <v>4356</v>
      </c>
      <c r="C401" s="134" t="s">
        <v>5817</v>
      </c>
      <c r="D401" s="134" t="s">
        <v>2442</v>
      </c>
      <c r="E401" s="134" t="s">
        <v>4403</v>
      </c>
      <c r="F401" s="134" t="s">
        <v>6262</v>
      </c>
      <c r="G401" s="134" t="s">
        <v>656</v>
      </c>
      <c r="H401" s="134" t="s">
        <v>6184</v>
      </c>
      <c r="I401" s="134" t="s">
        <v>3929</v>
      </c>
      <c r="J401" s="134" t="s">
        <v>4362</v>
      </c>
      <c r="K401" s="134" t="s">
        <v>4363</v>
      </c>
      <c r="L401" s="134" t="s">
        <v>3332</v>
      </c>
      <c r="M401" s="135">
        <v>23368</v>
      </c>
      <c r="N401" s="135">
        <v>0</v>
      </c>
      <c r="O401" s="135">
        <v>0</v>
      </c>
      <c r="P401" s="135">
        <v>0</v>
      </c>
      <c r="Q401" s="135">
        <v>0</v>
      </c>
      <c r="R401" s="135">
        <v>23368</v>
      </c>
      <c r="S401" s="135">
        <v>0</v>
      </c>
      <c r="T401" s="135">
        <v>0</v>
      </c>
      <c r="U401" s="135">
        <v>0</v>
      </c>
      <c r="V401" s="135">
        <v>0</v>
      </c>
      <c r="W401" s="135">
        <v>0</v>
      </c>
      <c r="X401" s="135">
        <v>0</v>
      </c>
      <c r="Y401" s="135">
        <v>23368</v>
      </c>
      <c r="Z401" s="135">
        <v>23368</v>
      </c>
      <c r="AA401" s="136">
        <v>1</v>
      </c>
      <c r="AB401" s="135">
        <v>0</v>
      </c>
      <c r="AC401" s="135">
        <v>0</v>
      </c>
      <c r="AD401" s="135">
        <v>0</v>
      </c>
      <c r="AE401" s="135">
        <v>0</v>
      </c>
      <c r="AF401" s="135">
        <v>23368</v>
      </c>
      <c r="AG401" s="135">
        <v>0</v>
      </c>
      <c r="AH401" s="135"/>
      <c r="AI401" s="135">
        <v>0</v>
      </c>
      <c r="AJ401" s="289">
        <v>0</v>
      </c>
      <c r="AK401" s="135">
        <v>0</v>
      </c>
      <c r="AL401" s="212" t="s">
        <v>6263</v>
      </c>
    </row>
    <row r="402" spans="2:40" ht="14.25" customHeight="1">
      <c r="B402" s="132" t="s">
        <v>4356</v>
      </c>
      <c r="C402" s="134" t="s">
        <v>5774</v>
      </c>
      <c r="D402" s="134" t="s">
        <v>5477</v>
      </c>
      <c r="E402" s="134" t="s">
        <v>6256</v>
      </c>
      <c r="F402" s="134" t="s">
        <v>5944</v>
      </c>
      <c r="G402" s="134" t="s">
        <v>638</v>
      </c>
      <c r="H402" s="134" t="s">
        <v>6258</v>
      </c>
      <c r="I402" s="134" t="s">
        <v>4370</v>
      </c>
      <c r="J402" s="134" t="s">
        <v>4362</v>
      </c>
      <c r="K402" s="134" t="s">
        <v>4363</v>
      </c>
      <c r="L402" s="134" t="s">
        <v>3332</v>
      </c>
      <c r="M402" s="135">
        <v>1500</v>
      </c>
      <c r="N402" s="135">
        <v>1500</v>
      </c>
      <c r="O402" s="135">
        <v>0</v>
      </c>
      <c r="P402" s="135"/>
      <c r="Q402" s="135">
        <v>0</v>
      </c>
      <c r="R402" s="135">
        <v>0</v>
      </c>
      <c r="S402" s="135">
        <v>0</v>
      </c>
      <c r="T402" s="135">
        <v>240</v>
      </c>
      <c r="U402" s="135">
        <v>0</v>
      </c>
      <c r="V402" s="135">
        <v>60</v>
      </c>
      <c r="W402" s="135">
        <v>0</v>
      </c>
      <c r="X402" s="135">
        <v>0</v>
      </c>
      <c r="Y402" s="135">
        <v>1680</v>
      </c>
      <c r="Z402" s="135">
        <v>1680</v>
      </c>
      <c r="AA402" s="136">
        <v>1</v>
      </c>
      <c r="AB402" s="135">
        <v>1500</v>
      </c>
      <c r="AC402" s="135">
        <v>0</v>
      </c>
      <c r="AD402" s="135"/>
      <c r="AE402" s="135">
        <v>0</v>
      </c>
      <c r="AF402" s="135">
        <v>0</v>
      </c>
      <c r="AG402" s="135">
        <v>0</v>
      </c>
      <c r="AH402" s="135">
        <v>240</v>
      </c>
      <c r="AI402" s="135">
        <v>0</v>
      </c>
      <c r="AJ402" s="289">
        <v>60</v>
      </c>
      <c r="AK402" s="135">
        <v>0</v>
      </c>
      <c r="AL402" s="212" t="s">
        <v>6264</v>
      </c>
      <c r="AM402" s="210">
        <f>AB402*0.04</f>
        <v>60</v>
      </c>
      <c r="AN402" s="210">
        <f>AJ402-AM402</f>
        <v>0</v>
      </c>
    </row>
    <row r="403" spans="2:40" ht="14.25" customHeight="1">
      <c r="B403" s="132" t="s">
        <v>4356</v>
      </c>
      <c r="C403" s="134" t="s">
        <v>5777</v>
      </c>
      <c r="D403" s="134" t="s">
        <v>2442</v>
      </c>
      <c r="E403" s="134" t="s">
        <v>4419</v>
      </c>
      <c r="F403" s="134" t="s">
        <v>6265</v>
      </c>
      <c r="G403" s="134" t="s">
        <v>5904</v>
      </c>
      <c r="H403" s="134" t="s">
        <v>5905</v>
      </c>
      <c r="I403" s="134" t="s">
        <v>3330</v>
      </c>
      <c r="J403" s="134" t="s">
        <v>4362</v>
      </c>
      <c r="K403" s="134" t="s">
        <v>4363</v>
      </c>
      <c r="L403" s="134" t="s">
        <v>3332</v>
      </c>
      <c r="M403" s="135">
        <v>32500</v>
      </c>
      <c r="N403" s="135">
        <v>0</v>
      </c>
      <c r="O403" s="135">
        <v>0</v>
      </c>
      <c r="P403" s="135">
        <v>32500</v>
      </c>
      <c r="Q403" s="135">
        <v>0</v>
      </c>
      <c r="R403" s="135">
        <v>0</v>
      </c>
      <c r="S403" s="135">
        <v>0</v>
      </c>
      <c r="T403" s="135">
        <v>0</v>
      </c>
      <c r="U403" s="135">
        <v>0</v>
      </c>
      <c r="V403" s="135">
        <v>0</v>
      </c>
      <c r="W403" s="135">
        <v>0</v>
      </c>
      <c r="X403" s="135">
        <v>0</v>
      </c>
      <c r="Y403" s="135">
        <v>32500</v>
      </c>
      <c r="Z403" s="135">
        <v>32500</v>
      </c>
      <c r="AA403" s="136">
        <v>1</v>
      </c>
      <c r="AB403" s="135">
        <v>0</v>
      </c>
      <c r="AC403" s="135">
        <v>0</v>
      </c>
      <c r="AD403" s="135">
        <v>32500</v>
      </c>
      <c r="AE403" s="135">
        <v>0</v>
      </c>
      <c r="AF403" s="135">
        <v>0</v>
      </c>
      <c r="AG403" s="135">
        <v>0</v>
      </c>
      <c r="AH403" s="135"/>
      <c r="AI403" s="135">
        <v>0</v>
      </c>
      <c r="AJ403" s="289">
        <v>0</v>
      </c>
      <c r="AK403" s="135">
        <v>0</v>
      </c>
      <c r="AL403" s="212" t="s">
        <v>6266</v>
      </c>
    </row>
    <row r="404" spans="2:40" ht="14.25" customHeight="1">
      <c r="B404" s="132" t="s">
        <v>4356</v>
      </c>
      <c r="C404" s="134" t="s">
        <v>5774</v>
      </c>
      <c r="D404" s="134" t="s">
        <v>5527</v>
      </c>
      <c r="E404" s="134" t="s">
        <v>2261</v>
      </c>
      <c r="F404" s="134" t="s">
        <v>6267</v>
      </c>
      <c r="G404" s="134" t="s">
        <v>1060</v>
      </c>
      <c r="H404" s="134" t="s">
        <v>5939</v>
      </c>
      <c r="I404" s="134" t="s">
        <v>3330</v>
      </c>
      <c r="J404" s="134" t="s">
        <v>4362</v>
      </c>
      <c r="K404" s="134" t="s">
        <v>4363</v>
      </c>
      <c r="L404" s="134" t="s">
        <v>3332</v>
      </c>
      <c r="M404" s="135">
        <v>1800</v>
      </c>
      <c r="N404" s="135">
        <v>1800</v>
      </c>
      <c r="O404" s="135">
        <v>0</v>
      </c>
      <c r="P404" s="135"/>
      <c r="Q404" s="135">
        <v>0</v>
      </c>
      <c r="R404" s="135">
        <v>0</v>
      </c>
      <c r="S404" s="135">
        <v>0</v>
      </c>
      <c r="T404" s="135">
        <v>288</v>
      </c>
      <c r="U404" s="135">
        <v>0</v>
      </c>
      <c r="V404" s="135">
        <v>72</v>
      </c>
      <c r="W404" s="135">
        <v>0</v>
      </c>
      <c r="X404" s="135">
        <v>0</v>
      </c>
      <c r="Y404" s="135">
        <v>2016</v>
      </c>
      <c r="Z404" s="135">
        <v>2016</v>
      </c>
      <c r="AA404" s="136">
        <v>1</v>
      </c>
      <c r="AB404" s="135">
        <v>1800</v>
      </c>
      <c r="AC404" s="135">
        <v>0</v>
      </c>
      <c r="AD404" s="135"/>
      <c r="AE404" s="135">
        <v>0</v>
      </c>
      <c r="AF404" s="135">
        <v>0</v>
      </c>
      <c r="AG404" s="135">
        <v>0</v>
      </c>
      <c r="AH404" s="135">
        <v>288</v>
      </c>
      <c r="AI404" s="135">
        <v>0</v>
      </c>
      <c r="AJ404" s="289">
        <v>72</v>
      </c>
      <c r="AK404" s="135">
        <v>0</v>
      </c>
      <c r="AL404" s="212" t="s">
        <v>6268</v>
      </c>
      <c r="AM404" s="210">
        <f t="shared" ref="AM404:AM407" si="2">AB404*0.04</f>
        <v>72</v>
      </c>
      <c r="AN404" s="210">
        <f t="shared" ref="AN404:AN407" si="3">AJ404-AM404</f>
        <v>0</v>
      </c>
    </row>
    <row r="405" spans="2:40" ht="14.25" customHeight="1">
      <c r="B405" s="132" t="s">
        <v>4356</v>
      </c>
      <c r="C405" s="134" t="s">
        <v>5774</v>
      </c>
      <c r="D405" s="134" t="s">
        <v>5527</v>
      </c>
      <c r="E405" s="134" t="s">
        <v>2261</v>
      </c>
      <c r="F405" s="134" t="s">
        <v>6269</v>
      </c>
      <c r="G405" s="134" t="s">
        <v>1060</v>
      </c>
      <c r="H405" s="134" t="s">
        <v>5939</v>
      </c>
      <c r="I405" s="134" t="s">
        <v>3330</v>
      </c>
      <c r="J405" s="134" t="s">
        <v>4362</v>
      </c>
      <c r="K405" s="134" t="s">
        <v>4363</v>
      </c>
      <c r="L405" s="134" t="s">
        <v>3332</v>
      </c>
      <c r="M405" s="135">
        <v>1800</v>
      </c>
      <c r="N405" s="135">
        <v>1800</v>
      </c>
      <c r="O405" s="135">
        <v>0</v>
      </c>
      <c r="P405" s="135"/>
      <c r="Q405" s="135">
        <v>0</v>
      </c>
      <c r="R405" s="135">
        <v>0</v>
      </c>
      <c r="S405" s="135">
        <v>0</v>
      </c>
      <c r="T405" s="135">
        <v>288</v>
      </c>
      <c r="U405" s="135">
        <v>0</v>
      </c>
      <c r="V405" s="135">
        <v>72</v>
      </c>
      <c r="W405" s="135">
        <v>0</v>
      </c>
      <c r="X405" s="135">
        <v>0</v>
      </c>
      <c r="Y405" s="135">
        <v>2016</v>
      </c>
      <c r="Z405" s="135">
        <v>2016</v>
      </c>
      <c r="AA405" s="136">
        <v>1</v>
      </c>
      <c r="AB405" s="135">
        <v>1800</v>
      </c>
      <c r="AC405" s="135">
        <v>0</v>
      </c>
      <c r="AD405" s="135"/>
      <c r="AE405" s="135">
        <v>0</v>
      </c>
      <c r="AF405" s="135">
        <v>0</v>
      </c>
      <c r="AG405" s="135">
        <v>0</v>
      </c>
      <c r="AH405" s="135">
        <v>288</v>
      </c>
      <c r="AI405" s="135">
        <v>0</v>
      </c>
      <c r="AJ405" s="289">
        <v>72</v>
      </c>
      <c r="AK405" s="135">
        <v>0</v>
      </c>
      <c r="AL405" s="212" t="s">
        <v>6270</v>
      </c>
      <c r="AM405" s="210">
        <f t="shared" si="2"/>
        <v>72</v>
      </c>
      <c r="AN405" s="210">
        <f t="shared" si="3"/>
        <v>0</v>
      </c>
    </row>
    <row r="406" spans="2:40" ht="14.25" customHeight="1">
      <c r="B406" s="132" t="s">
        <v>4356</v>
      </c>
      <c r="C406" s="134" t="s">
        <v>5774</v>
      </c>
      <c r="D406" s="134" t="s">
        <v>5527</v>
      </c>
      <c r="E406" s="134" t="s">
        <v>4573</v>
      </c>
      <c r="F406" s="134" t="s">
        <v>6271</v>
      </c>
      <c r="G406" s="134" t="s">
        <v>891</v>
      </c>
      <c r="H406" s="134" t="s">
        <v>5877</v>
      </c>
      <c r="I406" s="134" t="s">
        <v>4370</v>
      </c>
      <c r="J406" s="134" t="s">
        <v>4362</v>
      </c>
      <c r="K406" s="134" t="s">
        <v>4363</v>
      </c>
      <c r="L406" s="134" t="s">
        <v>3332</v>
      </c>
      <c r="M406" s="135">
        <v>2038.87</v>
      </c>
      <c r="N406" s="135">
        <v>2038.87</v>
      </c>
      <c r="O406" s="135">
        <v>0</v>
      </c>
      <c r="P406" s="135"/>
      <c r="Q406" s="135">
        <v>0</v>
      </c>
      <c r="R406" s="135">
        <v>0</v>
      </c>
      <c r="S406" s="135">
        <v>0</v>
      </c>
      <c r="T406" s="135">
        <v>326.22000000000003</v>
      </c>
      <c r="U406" s="135">
        <v>0</v>
      </c>
      <c r="V406" s="135">
        <v>81.55</v>
      </c>
      <c r="W406" s="135">
        <v>0</v>
      </c>
      <c r="X406" s="135">
        <v>0</v>
      </c>
      <c r="Y406" s="135">
        <v>2283.54</v>
      </c>
      <c r="Z406" s="135">
        <v>2283.54</v>
      </c>
      <c r="AA406" s="136">
        <v>1</v>
      </c>
      <c r="AB406" s="135">
        <v>2038.87</v>
      </c>
      <c r="AC406" s="135">
        <v>0</v>
      </c>
      <c r="AD406" s="135"/>
      <c r="AE406" s="135">
        <v>0</v>
      </c>
      <c r="AF406" s="135">
        <v>0</v>
      </c>
      <c r="AG406" s="135">
        <v>0</v>
      </c>
      <c r="AH406" s="135">
        <v>326.22000000000003</v>
      </c>
      <c r="AI406" s="135">
        <v>0</v>
      </c>
      <c r="AJ406" s="289">
        <v>81.55</v>
      </c>
      <c r="AK406" s="135">
        <v>0</v>
      </c>
      <c r="AL406" s="212" t="s">
        <v>6272</v>
      </c>
      <c r="AM406" s="210">
        <f t="shared" si="2"/>
        <v>81.5548</v>
      </c>
      <c r="AN406" s="210">
        <f t="shared" si="3"/>
        <v>-4.8000000000030241E-3</v>
      </c>
    </row>
    <row r="407" spans="2:40" ht="14.25" customHeight="1">
      <c r="B407" s="132" t="s">
        <v>4356</v>
      </c>
      <c r="C407" s="134" t="s">
        <v>5774</v>
      </c>
      <c r="D407" s="134" t="s">
        <v>5527</v>
      </c>
      <c r="E407" s="134" t="s">
        <v>2498</v>
      </c>
      <c r="F407" s="134" t="s">
        <v>6273</v>
      </c>
      <c r="G407" s="134" t="s">
        <v>736</v>
      </c>
      <c r="H407" s="134" t="s">
        <v>5969</v>
      </c>
      <c r="I407" s="134" t="s">
        <v>5970</v>
      </c>
      <c r="J407" s="134" t="s">
        <v>4362</v>
      </c>
      <c r="K407" s="134" t="s">
        <v>4363</v>
      </c>
      <c r="L407" s="134" t="s">
        <v>3332</v>
      </c>
      <c r="M407" s="135">
        <v>2665</v>
      </c>
      <c r="N407" s="135">
        <v>2665</v>
      </c>
      <c r="O407" s="135">
        <v>0</v>
      </c>
      <c r="P407" s="135"/>
      <c r="Q407" s="135">
        <v>0</v>
      </c>
      <c r="R407" s="135">
        <v>0</v>
      </c>
      <c r="S407" s="135">
        <v>0</v>
      </c>
      <c r="T407" s="135">
        <v>426.4</v>
      </c>
      <c r="U407" s="135">
        <v>0</v>
      </c>
      <c r="V407" s="135">
        <v>106.6</v>
      </c>
      <c r="W407" s="135">
        <v>0</v>
      </c>
      <c r="X407" s="135">
        <v>0</v>
      </c>
      <c r="Y407" s="135">
        <v>2984.8</v>
      </c>
      <c r="Z407" s="135">
        <v>2984.8</v>
      </c>
      <c r="AA407" s="136">
        <v>1</v>
      </c>
      <c r="AB407" s="135">
        <v>2665</v>
      </c>
      <c r="AC407" s="135">
        <v>0</v>
      </c>
      <c r="AD407" s="135"/>
      <c r="AE407" s="135">
        <v>0</v>
      </c>
      <c r="AF407" s="135">
        <v>0</v>
      </c>
      <c r="AG407" s="135">
        <v>0</v>
      </c>
      <c r="AH407" s="135">
        <v>426.4</v>
      </c>
      <c r="AI407" s="135">
        <v>0</v>
      </c>
      <c r="AJ407" s="289">
        <v>106.6</v>
      </c>
      <c r="AK407" s="135">
        <v>0</v>
      </c>
      <c r="AL407" s="212" t="s">
        <v>6274</v>
      </c>
      <c r="AM407" s="210">
        <f t="shared" si="2"/>
        <v>106.60000000000001</v>
      </c>
      <c r="AN407" s="210">
        <f t="shared" si="3"/>
        <v>0</v>
      </c>
    </row>
    <row r="408" spans="2:40" ht="14.25" customHeight="1">
      <c r="B408" s="132" t="s">
        <v>4356</v>
      </c>
      <c r="C408" s="134" t="s">
        <v>6275</v>
      </c>
      <c r="D408" s="134" t="s">
        <v>2442</v>
      </c>
      <c r="E408" s="134" t="s">
        <v>2442</v>
      </c>
      <c r="F408" s="134" t="s">
        <v>6276</v>
      </c>
      <c r="G408" s="134" t="s">
        <v>1568</v>
      </c>
      <c r="H408" s="134" t="s">
        <v>6277</v>
      </c>
      <c r="I408" s="134" t="s">
        <v>3330</v>
      </c>
      <c r="J408" s="134" t="s">
        <v>6278</v>
      </c>
      <c r="K408" s="134" t="s">
        <v>4418</v>
      </c>
      <c r="L408" s="134" t="s">
        <v>3332</v>
      </c>
      <c r="M408" s="135">
        <v>1599</v>
      </c>
      <c r="N408" s="135">
        <v>1599</v>
      </c>
      <c r="O408" s="135">
        <v>0</v>
      </c>
      <c r="P408" s="135"/>
      <c r="Q408" s="135">
        <v>0</v>
      </c>
      <c r="R408" s="135">
        <v>0</v>
      </c>
      <c r="S408" s="135">
        <v>0</v>
      </c>
      <c r="T408" s="135">
        <v>255.84</v>
      </c>
      <c r="U408" s="135">
        <v>0</v>
      </c>
      <c r="V408" s="135">
        <v>0</v>
      </c>
      <c r="W408" s="135">
        <v>0</v>
      </c>
      <c r="X408" s="135">
        <v>0</v>
      </c>
      <c r="Y408" s="135">
        <v>1854.84</v>
      </c>
      <c r="Z408" s="135">
        <v>1854.84</v>
      </c>
      <c r="AA408" s="136">
        <v>1</v>
      </c>
      <c r="AB408" s="135">
        <v>1599</v>
      </c>
      <c r="AC408" s="135">
        <v>0</v>
      </c>
      <c r="AD408" s="135"/>
      <c r="AE408" s="135">
        <v>0</v>
      </c>
      <c r="AF408" s="135">
        <v>0</v>
      </c>
      <c r="AG408" s="135">
        <v>0</v>
      </c>
      <c r="AH408" s="135">
        <v>255.84</v>
      </c>
      <c r="AI408" s="135">
        <v>0</v>
      </c>
      <c r="AJ408" s="289">
        <v>0</v>
      </c>
      <c r="AK408" s="135">
        <v>0</v>
      </c>
      <c r="AL408" s="212" t="s">
        <v>6279</v>
      </c>
    </row>
    <row r="409" spans="2:40" ht="14.25" customHeight="1">
      <c r="B409" s="132" t="s">
        <v>4356</v>
      </c>
      <c r="C409" s="134" t="s">
        <v>5774</v>
      </c>
      <c r="D409" s="134" t="s">
        <v>2442</v>
      </c>
      <c r="E409" s="134" t="s">
        <v>4474</v>
      </c>
      <c r="F409" s="134" t="s">
        <v>6280</v>
      </c>
      <c r="G409" s="134" t="s">
        <v>5780</v>
      </c>
      <c r="H409" s="134" t="s">
        <v>5781</v>
      </c>
      <c r="I409" s="134" t="s">
        <v>5782</v>
      </c>
      <c r="J409" s="134" t="s">
        <v>4362</v>
      </c>
      <c r="K409" s="134" t="s">
        <v>4363</v>
      </c>
      <c r="L409" s="134" t="s">
        <v>3332</v>
      </c>
      <c r="M409" s="135">
        <v>2765.81</v>
      </c>
      <c r="N409" s="135">
        <v>2765.81</v>
      </c>
      <c r="O409" s="135">
        <v>0</v>
      </c>
      <c r="P409" s="135"/>
      <c r="Q409" s="135">
        <v>0</v>
      </c>
      <c r="R409" s="135">
        <v>0</v>
      </c>
      <c r="S409" s="135">
        <v>0</v>
      </c>
      <c r="T409" s="135">
        <v>442.53</v>
      </c>
      <c r="U409" s="135">
        <v>0</v>
      </c>
      <c r="V409" s="135">
        <v>110.63</v>
      </c>
      <c r="W409" s="135">
        <v>0</v>
      </c>
      <c r="X409" s="135">
        <v>0</v>
      </c>
      <c r="Y409" s="135">
        <v>3097.71</v>
      </c>
      <c r="Z409" s="135">
        <v>3097.71</v>
      </c>
      <c r="AA409" s="136">
        <v>1</v>
      </c>
      <c r="AB409" s="135">
        <v>2765.81</v>
      </c>
      <c r="AC409" s="135">
        <v>0</v>
      </c>
      <c r="AD409" s="135"/>
      <c r="AE409" s="135">
        <v>0</v>
      </c>
      <c r="AF409" s="135">
        <v>0</v>
      </c>
      <c r="AG409" s="135">
        <v>0</v>
      </c>
      <c r="AH409" s="135">
        <v>442.53</v>
      </c>
      <c r="AI409" s="135">
        <v>0</v>
      </c>
      <c r="AJ409" s="289">
        <v>110.63</v>
      </c>
      <c r="AK409" s="135">
        <v>0</v>
      </c>
      <c r="AL409" s="212" t="s">
        <v>6281</v>
      </c>
      <c r="AM409" s="210">
        <f t="shared" ref="AM409:AM412" si="4">AB409*0.04</f>
        <v>110.6324</v>
      </c>
      <c r="AN409" s="210">
        <f t="shared" ref="AN409:AN412" si="5">AJ409-AM409</f>
        <v>-2.4000000000086175E-3</v>
      </c>
    </row>
    <row r="410" spans="2:40" ht="14.25" customHeight="1">
      <c r="B410" s="132" t="s">
        <v>4356</v>
      </c>
      <c r="C410" s="134" t="s">
        <v>5774</v>
      </c>
      <c r="D410" s="134" t="s">
        <v>5477</v>
      </c>
      <c r="E410" s="134" t="s">
        <v>2139</v>
      </c>
      <c r="F410" s="134" t="s">
        <v>6282</v>
      </c>
      <c r="G410" s="134" t="s">
        <v>1060</v>
      </c>
      <c r="H410" s="134" t="s">
        <v>5939</v>
      </c>
      <c r="I410" s="134" t="s">
        <v>3330</v>
      </c>
      <c r="J410" s="134" t="s">
        <v>4362</v>
      </c>
      <c r="K410" s="134" t="s">
        <v>4363</v>
      </c>
      <c r="L410" s="134" t="s">
        <v>3332</v>
      </c>
      <c r="M410" s="135">
        <v>2800</v>
      </c>
      <c r="N410" s="135">
        <v>2800</v>
      </c>
      <c r="O410" s="135">
        <v>0</v>
      </c>
      <c r="P410" s="135"/>
      <c r="Q410" s="135">
        <v>0</v>
      </c>
      <c r="R410" s="135">
        <v>0</v>
      </c>
      <c r="S410" s="135">
        <v>0</v>
      </c>
      <c r="T410" s="135">
        <v>448</v>
      </c>
      <c r="U410" s="135">
        <v>0</v>
      </c>
      <c r="V410" s="135">
        <v>112</v>
      </c>
      <c r="W410" s="135">
        <v>0</v>
      </c>
      <c r="X410" s="135">
        <v>0</v>
      </c>
      <c r="Y410" s="135">
        <v>3136</v>
      </c>
      <c r="Z410" s="135">
        <v>3136</v>
      </c>
      <c r="AA410" s="136">
        <v>1</v>
      </c>
      <c r="AB410" s="135">
        <v>2800</v>
      </c>
      <c r="AC410" s="135">
        <v>0</v>
      </c>
      <c r="AD410" s="135"/>
      <c r="AE410" s="135">
        <v>0</v>
      </c>
      <c r="AF410" s="135">
        <v>0</v>
      </c>
      <c r="AG410" s="135">
        <v>0</v>
      </c>
      <c r="AH410" s="135">
        <v>448</v>
      </c>
      <c r="AI410" s="135">
        <v>0</v>
      </c>
      <c r="AJ410" s="289">
        <v>112</v>
      </c>
      <c r="AK410" s="135">
        <v>0</v>
      </c>
      <c r="AL410" s="212" t="s">
        <v>6283</v>
      </c>
      <c r="AM410" s="210">
        <f t="shared" si="4"/>
        <v>112</v>
      </c>
      <c r="AN410" s="210">
        <f t="shared" si="5"/>
        <v>0</v>
      </c>
    </row>
    <row r="411" spans="2:40" ht="14.25" customHeight="1">
      <c r="B411" s="132" t="s">
        <v>4356</v>
      </c>
      <c r="C411" s="134" t="s">
        <v>5774</v>
      </c>
      <c r="D411" s="134" t="s">
        <v>5527</v>
      </c>
      <c r="E411" s="134" t="s">
        <v>5909</v>
      </c>
      <c r="F411" s="134" t="s">
        <v>5026</v>
      </c>
      <c r="G411" s="134" t="s">
        <v>1237</v>
      </c>
      <c r="H411" s="134" t="s">
        <v>5775</v>
      </c>
      <c r="I411" s="134" t="s">
        <v>4370</v>
      </c>
      <c r="J411" s="134" t="s">
        <v>4362</v>
      </c>
      <c r="K411" s="134" t="s">
        <v>4363</v>
      </c>
      <c r="L411" s="134" t="s">
        <v>3332</v>
      </c>
      <c r="M411" s="135">
        <v>3000</v>
      </c>
      <c r="N411" s="135">
        <v>3000</v>
      </c>
      <c r="O411" s="135">
        <v>0</v>
      </c>
      <c r="P411" s="135"/>
      <c r="Q411" s="135">
        <v>0</v>
      </c>
      <c r="R411" s="135">
        <v>0</v>
      </c>
      <c r="S411" s="135">
        <v>0</v>
      </c>
      <c r="T411" s="135">
        <v>480</v>
      </c>
      <c r="U411" s="135">
        <v>0</v>
      </c>
      <c r="V411" s="135">
        <v>120</v>
      </c>
      <c r="W411" s="135">
        <v>0</v>
      </c>
      <c r="X411" s="135">
        <v>0</v>
      </c>
      <c r="Y411" s="135">
        <v>3360</v>
      </c>
      <c r="Z411" s="135">
        <v>3360</v>
      </c>
      <c r="AA411" s="136">
        <v>1</v>
      </c>
      <c r="AB411" s="135">
        <v>3000</v>
      </c>
      <c r="AC411" s="135">
        <v>0</v>
      </c>
      <c r="AD411" s="135"/>
      <c r="AE411" s="135">
        <v>0</v>
      </c>
      <c r="AF411" s="135">
        <v>0</v>
      </c>
      <c r="AG411" s="135">
        <v>0</v>
      </c>
      <c r="AH411" s="135">
        <v>480</v>
      </c>
      <c r="AI411" s="135">
        <v>0</v>
      </c>
      <c r="AJ411" s="289">
        <v>120</v>
      </c>
      <c r="AK411" s="135">
        <v>0</v>
      </c>
      <c r="AL411" s="212" t="s">
        <v>6284</v>
      </c>
      <c r="AM411" s="210">
        <f t="shared" si="4"/>
        <v>120</v>
      </c>
      <c r="AN411" s="210">
        <f t="shared" si="5"/>
        <v>0</v>
      </c>
    </row>
    <row r="412" spans="2:40" ht="14.25" customHeight="1">
      <c r="B412" s="132" t="s">
        <v>4356</v>
      </c>
      <c r="C412" s="134" t="s">
        <v>5774</v>
      </c>
      <c r="D412" s="134" t="s">
        <v>4927</v>
      </c>
      <c r="E412" s="134" t="s">
        <v>4468</v>
      </c>
      <c r="F412" s="134" t="s">
        <v>6285</v>
      </c>
      <c r="G412" s="134" t="s">
        <v>1187</v>
      </c>
      <c r="H412" s="134" t="s">
        <v>5965</v>
      </c>
      <c r="I412" s="134" t="s">
        <v>3330</v>
      </c>
      <c r="J412" s="134" t="s">
        <v>4362</v>
      </c>
      <c r="K412" s="134" t="s">
        <v>4363</v>
      </c>
      <c r="L412" s="134" t="s">
        <v>3332</v>
      </c>
      <c r="M412" s="135">
        <v>3500</v>
      </c>
      <c r="N412" s="135">
        <v>3500</v>
      </c>
      <c r="O412" s="135">
        <v>0</v>
      </c>
      <c r="P412" s="135"/>
      <c r="Q412" s="135">
        <v>0</v>
      </c>
      <c r="R412" s="135">
        <v>0</v>
      </c>
      <c r="S412" s="135">
        <v>0</v>
      </c>
      <c r="T412" s="135">
        <v>560</v>
      </c>
      <c r="U412" s="135">
        <v>0</v>
      </c>
      <c r="V412" s="135">
        <v>140</v>
      </c>
      <c r="W412" s="135">
        <v>0</v>
      </c>
      <c r="X412" s="135">
        <v>0</v>
      </c>
      <c r="Y412" s="135">
        <v>3920</v>
      </c>
      <c r="Z412" s="135">
        <v>3920</v>
      </c>
      <c r="AA412" s="136">
        <v>1</v>
      </c>
      <c r="AB412" s="135">
        <v>3500</v>
      </c>
      <c r="AC412" s="135">
        <v>0</v>
      </c>
      <c r="AD412" s="135"/>
      <c r="AE412" s="135">
        <v>0</v>
      </c>
      <c r="AF412" s="135">
        <v>0</v>
      </c>
      <c r="AG412" s="135">
        <v>0</v>
      </c>
      <c r="AH412" s="135">
        <v>560</v>
      </c>
      <c r="AI412" s="135">
        <v>0</v>
      </c>
      <c r="AJ412" s="289">
        <v>140</v>
      </c>
      <c r="AK412" s="135">
        <v>0</v>
      </c>
      <c r="AL412" s="212" t="s">
        <v>6286</v>
      </c>
      <c r="AM412" s="210">
        <f t="shared" si="4"/>
        <v>140</v>
      </c>
      <c r="AN412" s="210">
        <f t="shared" si="5"/>
        <v>0</v>
      </c>
    </row>
    <row r="413" spans="2:40" ht="14.25" customHeight="1">
      <c r="B413" s="132" t="s">
        <v>4356</v>
      </c>
      <c r="C413" s="134" t="s">
        <v>5918</v>
      </c>
      <c r="D413" s="134" t="s">
        <v>2442</v>
      </c>
      <c r="E413" s="134" t="s">
        <v>2435</v>
      </c>
      <c r="F413" s="134" t="s">
        <v>6287</v>
      </c>
      <c r="G413" s="134" t="s">
        <v>1245</v>
      </c>
      <c r="H413" s="134" t="s">
        <v>5920</v>
      </c>
      <c r="I413" s="134" t="s">
        <v>3330</v>
      </c>
      <c r="J413" s="134" t="s">
        <v>4362</v>
      </c>
      <c r="K413" s="134" t="s">
        <v>4363</v>
      </c>
      <c r="L413" s="134" t="s">
        <v>3332</v>
      </c>
      <c r="M413" s="135">
        <v>24</v>
      </c>
      <c r="N413" s="135">
        <v>24</v>
      </c>
      <c r="O413" s="135">
        <v>0</v>
      </c>
      <c r="P413" s="135"/>
      <c r="Q413" s="135">
        <v>0</v>
      </c>
      <c r="R413" s="135">
        <v>0</v>
      </c>
      <c r="S413" s="135">
        <v>0</v>
      </c>
      <c r="T413" s="135">
        <v>3.84</v>
      </c>
      <c r="U413" s="135">
        <v>0</v>
      </c>
      <c r="V413" s="135">
        <v>0</v>
      </c>
      <c r="W413" s="135">
        <v>0</v>
      </c>
      <c r="X413" s="135">
        <v>0</v>
      </c>
      <c r="Y413" s="135">
        <v>27.84</v>
      </c>
      <c r="Z413" s="135">
        <v>27.84</v>
      </c>
      <c r="AA413" s="136">
        <v>1</v>
      </c>
      <c r="AB413" s="135">
        <v>24</v>
      </c>
      <c r="AC413" s="135">
        <v>0</v>
      </c>
      <c r="AD413" s="135"/>
      <c r="AE413" s="135">
        <v>0</v>
      </c>
      <c r="AF413" s="135">
        <v>0</v>
      </c>
      <c r="AG413" s="135">
        <v>0</v>
      </c>
      <c r="AH413" s="135">
        <v>3.84</v>
      </c>
      <c r="AI413" s="135">
        <v>0</v>
      </c>
      <c r="AJ413" s="289">
        <v>0</v>
      </c>
      <c r="AK413" s="135">
        <v>0</v>
      </c>
      <c r="AL413" s="212" t="s">
        <v>6288</v>
      </c>
    </row>
    <row r="414" spans="2:40" ht="14.25" customHeight="1">
      <c r="B414" s="132" t="s">
        <v>4356</v>
      </c>
      <c r="C414" s="134" t="s">
        <v>5774</v>
      </c>
      <c r="D414" s="134" t="s">
        <v>2442</v>
      </c>
      <c r="E414" s="134" t="s">
        <v>1815</v>
      </c>
      <c r="F414" s="134" t="s">
        <v>5338</v>
      </c>
      <c r="G414" s="134" t="s">
        <v>1237</v>
      </c>
      <c r="H414" s="134" t="s">
        <v>5775</v>
      </c>
      <c r="I414" s="134" t="s">
        <v>4370</v>
      </c>
      <c r="J414" s="134" t="s">
        <v>4362</v>
      </c>
      <c r="K414" s="134" t="s">
        <v>4363</v>
      </c>
      <c r="L414" s="134" t="s">
        <v>3332</v>
      </c>
      <c r="M414" s="135">
        <v>4500</v>
      </c>
      <c r="N414" s="135">
        <v>4500</v>
      </c>
      <c r="O414" s="135">
        <v>0</v>
      </c>
      <c r="P414" s="135"/>
      <c r="Q414" s="135">
        <v>0</v>
      </c>
      <c r="R414" s="135">
        <v>0</v>
      </c>
      <c r="S414" s="135">
        <v>0</v>
      </c>
      <c r="T414" s="135">
        <v>720</v>
      </c>
      <c r="U414" s="135">
        <v>0</v>
      </c>
      <c r="V414" s="135">
        <v>180</v>
      </c>
      <c r="W414" s="135">
        <v>0</v>
      </c>
      <c r="X414" s="135">
        <v>0</v>
      </c>
      <c r="Y414" s="135">
        <v>5040</v>
      </c>
      <c r="Z414" s="135">
        <v>5040</v>
      </c>
      <c r="AA414" s="136">
        <v>1</v>
      </c>
      <c r="AB414" s="135">
        <v>4500</v>
      </c>
      <c r="AC414" s="135">
        <v>0</v>
      </c>
      <c r="AD414" s="135"/>
      <c r="AE414" s="135">
        <v>0</v>
      </c>
      <c r="AF414" s="135">
        <v>0</v>
      </c>
      <c r="AG414" s="135">
        <v>0</v>
      </c>
      <c r="AH414" s="135">
        <v>720</v>
      </c>
      <c r="AI414" s="135">
        <v>0</v>
      </c>
      <c r="AJ414" s="289">
        <v>180</v>
      </c>
      <c r="AK414" s="135">
        <v>0</v>
      </c>
      <c r="AL414" s="212" t="s">
        <v>6289</v>
      </c>
      <c r="AM414" s="210">
        <f>AB414*0.04</f>
        <v>180</v>
      </c>
      <c r="AN414" s="210">
        <f>AJ414-AM414</f>
        <v>0</v>
      </c>
    </row>
    <row r="415" spans="2:40" ht="14.25" customHeight="1">
      <c r="B415" s="132" t="s">
        <v>4356</v>
      </c>
      <c r="C415" s="134" t="s">
        <v>5913</v>
      </c>
      <c r="D415" s="134" t="s">
        <v>2442</v>
      </c>
      <c r="E415" s="134" t="s">
        <v>5474</v>
      </c>
      <c r="F415" s="134" t="s">
        <v>6290</v>
      </c>
      <c r="G415" s="134" t="s">
        <v>1044</v>
      </c>
      <c r="H415" s="134" t="s">
        <v>5915</v>
      </c>
      <c r="I415" s="134" t="s">
        <v>3330</v>
      </c>
      <c r="J415" s="134" t="s">
        <v>6291</v>
      </c>
      <c r="K415" s="134" t="s">
        <v>4418</v>
      </c>
      <c r="L415" s="134" t="s">
        <v>3332</v>
      </c>
      <c r="M415" s="135">
        <v>650.42999999999995</v>
      </c>
      <c r="N415" s="135">
        <v>149.12</v>
      </c>
      <c r="O415" s="135">
        <v>0</v>
      </c>
      <c r="P415" s="135">
        <v>510.02</v>
      </c>
      <c r="Q415" s="135">
        <v>0</v>
      </c>
      <c r="R415" s="135">
        <v>0</v>
      </c>
      <c r="S415" s="135">
        <v>0</v>
      </c>
      <c r="T415" s="135">
        <v>23.86</v>
      </c>
      <c r="U415" s="135">
        <v>0</v>
      </c>
      <c r="V415" s="135">
        <v>0</v>
      </c>
      <c r="W415" s="135">
        <v>0</v>
      </c>
      <c r="X415" s="135">
        <v>0</v>
      </c>
      <c r="Y415" s="135">
        <v>683</v>
      </c>
      <c r="Z415" s="135">
        <v>683</v>
      </c>
      <c r="AA415" s="136">
        <v>1</v>
      </c>
      <c r="AB415" s="135">
        <v>149.12</v>
      </c>
      <c r="AC415" s="135">
        <v>0</v>
      </c>
      <c r="AD415" s="135">
        <v>510.02</v>
      </c>
      <c r="AE415" s="135">
        <v>0</v>
      </c>
      <c r="AF415" s="135">
        <v>0</v>
      </c>
      <c r="AG415" s="135">
        <v>0</v>
      </c>
      <c r="AH415" s="135">
        <v>23.86</v>
      </c>
      <c r="AI415" s="135">
        <v>0</v>
      </c>
      <c r="AJ415" s="289">
        <v>0</v>
      </c>
      <c r="AK415" s="135">
        <v>0</v>
      </c>
      <c r="AL415" s="212" t="s">
        <v>6292</v>
      </c>
    </row>
    <row r="416" spans="2:40" ht="14.25" customHeight="1">
      <c r="B416" s="132" t="s">
        <v>4356</v>
      </c>
      <c r="C416" s="134" t="s">
        <v>5774</v>
      </c>
      <c r="D416" s="134" t="s">
        <v>2442</v>
      </c>
      <c r="E416" s="134" t="s">
        <v>1815</v>
      </c>
      <c r="F416" s="134" t="s">
        <v>5176</v>
      </c>
      <c r="G416" s="134" t="s">
        <v>1237</v>
      </c>
      <c r="H416" s="134" t="s">
        <v>5775</v>
      </c>
      <c r="I416" s="134" t="s">
        <v>4370</v>
      </c>
      <c r="J416" s="134" t="s">
        <v>4362</v>
      </c>
      <c r="K416" s="134" t="s">
        <v>4363</v>
      </c>
      <c r="L416" s="134" t="s">
        <v>3332</v>
      </c>
      <c r="M416" s="135">
        <v>4800</v>
      </c>
      <c r="N416" s="135">
        <v>4800</v>
      </c>
      <c r="O416" s="135">
        <v>0</v>
      </c>
      <c r="P416" s="135"/>
      <c r="Q416" s="135">
        <v>0</v>
      </c>
      <c r="R416" s="135">
        <v>0</v>
      </c>
      <c r="S416" s="135">
        <v>0</v>
      </c>
      <c r="T416" s="135">
        <v>768</v>
      </c>
      <c r="U416" s="135">
        <v>0</v>
      </c>
      <c r="V416" s="135">
        <v>192</v>
      </c>
      <c r="W416" s="135">
        <v>0</v>
      </c>
      <c r="X416" s="135">
        <v>0</v>
      </c>
      <c r="Y416" s="135">
        <v>5376</v>
      </c>
      <c r="Z416" s="135">
        <v>5376</v>
      </c>
      <c r="AA416" s="136">
        <v>1</v>
      </c>
      <c r="AB416" s="135">
        <v>4800</v>
      </c>
      <c r="AC416" s="135">
        <v>0</v>
      </c>
      <c r="AD416" s="135"/>
      <c r="AE416" s="135">
        <v>0</v>
      </c>
      <c r="AF416" s="135">
        <v>0</v>
      </c>
      <c r="AG416" s="135">
        <v>0</v>
      </c>
      <c r="AH416" s="135">
        <v>768</v>
      </c>
      <c r="AI416" s="135">
        <v>0</v>
      </c>
      <c r="AJ416" s="289">
        <v>192</v>
      </c>
      <c r="AK416" s="135">
        <v>0</v>
      </c>
      <c r="AL416" s="212" t="s">
        <v>6293</v>
      </c>
      <c r="AM416" s="210">
        <f t="shared" ref="AM416:AM418" si="6">AB416*0.04</f>
        <v>192</v>
      </c>
      <c r="AN416" s="210">
        <f t="shared" ref="AN416:AN418" si="7">AJ416-AM416</f>
        <v>0</v>
      </c>
    </row>
    <row r="417" spans="2:40" ht="14.25" customHeight="1">
      <c r="B417" s="132" t="s">
        <v>4356</v>
      </c>
      <c r="C417" s="134" t="s">
        <v>5774</v>
      </c>
      <c r="D417" s="134" t="s">
        <v>2442</v>
      </c>
      <c r="E417" s="134" t="s">
        <v>4398</v>
      </c>
      <c r="F417" s="134" t="s">
        <v>6294</v>
      </c>
      <c r="G417" s="134" t="s">
        <v>1237</v>
      </c>
      <c r="H417" s="134" t="s">
        <v>5775</v>
      </c>
      <c r="I417" s="134" t="s">
        <v>4370</v>
      </c>
      <c r="J417" s="134" t="s">
        <v>4362</v>
      </c>
      <c r="K417" s="134" t="s">
        <v>4363</v>
      </c>
      <c r="L417" s="134" t="s">
        <v>3332</v>
      </c>
      <c r="M417" s="135">
        <v>5800</v>
      </c>
      <c r="N417" s="135">
        <v>5800</v>
      </c>
      <c r="O417" s="135">
        <v>0</v>
      </c>
      <c r="P417" s="135"/>
      <c r="Q417" s="135">
        <v>0</v>
      </c>
      <c r="R417" s="135">
        <v>0</v>
      </c>
      <c r="S417" s="135">
        <v>0</v>
      </c>
      <c r="T417" s="135">
        <v>928</v>
      </c>
      <c r="U417" s="135">
        <v>0</v>
      </c>
      <c r="V417" s="135">
        <v>232</v>
      </c>
      <c r="W417" s="135">
        <v>0</v>
      </c>
      <c r="X417" s="135">
        <v>0</v>
      </c>
      <c r="Y417" s="135">
        <v>6496</v>
      </c>
      <c r="Z417" s="135">
        <v>6496</v>
      </c>
      <c r="AA417" s="136">
        <v>1</v>
      </c>
      <c r="AB417" s="135">
        <v>5800</v>
      </c>
      <c r="AC417" s="135">
        <v>0</v>
      </c>
      <c r="AD417" s="135"/>
      <c r="AE417" s="135">
        <v>0</v>
      </c>
      <c r="AF417" s="135">
        <v>0</v>
      </c>
      <c r="AG417" s="135">
        <v>0</v>
      </c>
      <c r="AH417" s="135">
        <v>928</v>
      </c>
      <c r="AI417" s="135">
        <v>0</v>
      </c>
      <c r="AJ417" s="289">
        <v>232</v>
      </c>
      <c r="AK417" s="135">
        <v>0</v>
      </c>
      <c r="AL417" s="212" t="s">
        <v>6295</v>
      </c>
      <c r="AM417" s="210">
        <f t="shared" si="6"/>
        <v>232</v>
      </c>
      <c r="AN417" s="210">
        <f t="shared" si="7"/>
        <v>0</v>
      </c>
    </row>
    <row r="418" spans="2:40" ht="14.25" customHeight="1">
      <c r="B418" s="132" t="s">
        <v>4356</v>
      </c>
      <c r="C418" s="134" t="s">
        <v>5774</v>
      </c>
      <c r="D418" s="134" t="s">
        <v>5527</v>
      </c>
      <c r="E418" s="134" t="s">
        <v>2261</v>
      </c>
      <c r="F418" s="134" t="s">
        <v>6296</v>
      </c>
      <c r="G418" s="134" t="s">
        <v>1060</v>
      </c>
      <c r="H418" s="134" t="s">
        <v>5939</v>
      </c>
      <c r="I418" s="134" t="s">
        <v>3330</v>
      </c>
      <c r="J418" s="134" t="s">
        <v>4362</v>
      </c>
      <c r="K418" s="134" t="s">
        <v>4363</v>
      </c>
      <c r="L418" s="134" t="s">
        <v>3332</v>
      </c>
      <c r="M418" s="135">
        <v>6000</v>
      </c>
      <c r="N418" s="135">
        <v>6000</v>
      </c>
      <c r="O418" s="135">
        <v>0</v>
      </c>
      <c r="P418" s="135"/>
      <c r="Q418" s="135">
        <v>0</v>
      </c>
      <c r="R418" s="135">
        <v>0</v>
      </c>
      <c r="S418" s="135">
        <v>0</v>
      </c>
      <c r="T418" s="135">
        <v>960</v>
      </c>
      <c r="U418" s="135">
        <v>0</v>
      </c>
      <c r="V418" s="135">
        <v>240</v>
      </c>
      <c r="W418" s="135">
        <v>0</v>
      </c>
      <c r="X418" s="135">
        <v>0</v>
      </c>
      <c r="Y418" s="135">
        <v>6720</v>
      </c>
      <c r="Z418" s="135">
        <v>6720</v>
      </c>
      <c r="AA418" s="136">
        <v>1</v>
      </c>
      <c r="AB418" s="135">
        <v>6000</v>
      </c>
      <c r="AC418" s="135">
        <v>0</v>
      </c>
      <c r="AD418" s="135"/>
      <c r="AE418" s="135">
        <v>0</v>
      </c>
      <c r="AF418" s="135">
        <v>0</v>
      </c>
      <c r="AG418" s="135">
        <v>0</v>
      </c>
      <c r="AH418" s="135">
        <v>960</v>
      </c>
      <c r="AI418" s="135">
        <v>0</v>
      </c>
      <c r="AJ418" s="289">
        <v>240</v>
      </c>
      <c r="AK418" s="135">
        <v>0</v>
      </c>
      <c r="AL418" s="212" t="s">
        <v>6297</v>
      </c>
      <c r="AM418" s="210">
        <f t="shared" si="6"/>
        <v>240</v>
      </c>
      <c r="AN418" s="210">
        <f t="shared" si="7"/>
        <v>0</v>
      </c>
    </row>
    <row r="419" spans="2:40" ht="14.25" customHeight="1">
      <c r="B419" s="132" t="s">
        <v>4356</v>
      </c>
      <c r="C419" s="134" t="s">
        <v>5777</v>
      </c>
      <c r="D419" s="134" t="s">
        <v>2442</v>
      </c>
      <c r="E419" s="134" t="s">
        <v>2139</v>
      </c>
      <c r="F419" s="134" t="s">
        <v>6298</v>
      </c>
      <c r="G419" s="134" t="s">
        <v>5780</v>
      </c>
      <c r="H419" s="134" t="s">
        <v>5781</v>
      </c>
      <c r="I419" s="134" t="s">
        <v>5782</v>
      </c>
      <c r="J419" s="134" t="s">
        <v>4362</v>
      </c>
      <c r="K419" s="134" t="s">
        <v>4363</v>
      </c>
      <c r="L419" s="134" t="s">
        <v>3332</v>
      </c>
      <c r="M419" s="135">
        <v>2804.38</v>
      </c>
      <c r="N419" s="135">
        <v>0</v>
      </c>
      <c r="O419" s="135">
        <v>0</v>
      </c>
      <c r="P419" s="135">
        <v>2804.38</v>
      </c>
      <c r="Q419" s="135">
        <v>0</v>
      </c>
      <c r="R419" s="135">
        <v>0</v>
      </c>
      <c r="S419" s="135">
        <v>0</v>
      </c>
      <c r="T419" s="135">
        <v>0</v>
      </c>
      <c r="U419" s="135">
        <v>0</v>
      </c>
      <c r="V419" s="135">
        <v>0</v>
      </c>
      <c r="W419" s="135">
        <v>0</v>
      </c>
      <c r="X419" s="135">
        <v>0</v>
      </c>
      <c r="Y419" s="135">
        <v>2804.38</v>
      </c>
      <c r="Z419" s="135">
        <v>2804.38</v>
      </c>
      <c r="AA419" s="136">
        <v>1</v>
      </c>
      <c r="AB419" s="135">
        <v>0</v>
      </c>
      <c r="AC419" s="135">
        <v>0</v>
      </c>
      <c r="AD419" s="135">
        <v>2804.38</v>
      </c>
      <c r="AE419" s="135">
        <v>0</v>
      </c>
      <c r="AF419" s="135">
        <v>0</v>
      </c>
      <c r="AG419" s="135">
        <v>0</v>
      </c>
      <c r="AH419" s="135"/>
      <c r="AI419" s="135">
        <v>0</v>
      </c>
      <c r="AJ419" s="289">
        <v>0</v>
      </c>
      <c r="AK419" s="135">
        <v>0</v>
      </c>
      <c r="AL419" s="212" t="s">
        <v>6299</v>
      </c>
    </row>
    <row r="420" spans="2:40" ht="14.25" customHeight="1">
      <c r="B420" s="132" t="s">
        <v>4356</v>
      </c>
      <c r="C420" s="134" t="s">
        <v>5774</v>
      </c>
      <c r="D420" s="134" t="s">
        <v>2442</v>
      </c>
      <c r="E420" s="134" t="s">
        <v>2435</v>
      </c>
      <c r="F420" s="134" t="s">
        <v>6300</v>
      </c>
      <c r="G420" s="134" t="s">
        <v>5799</v>
      </c>
      <c r="H420" s="134" t="s">
        <v>5800</v>
      </c>
      <c r="I420" s="134" t="s">
        <v>3330</v>
      </c>
      <c r="J420" s="134" t="s">
        <v>4362</v>
      </c>
      <c r="K420" s="134" t="s">
        <v>4363</v>
      </c>
      <c r="L420" s="134" t="s">
        <v>3332</v>
      </c>
      <c r="M420" s="135">
        <v>6067.21</v>
      </c>
      <c r="N420" s="135">
        <v>6067.21</v>
      </c>
      <c r="O420" s="135">
        <v>0</v>
      </c>
      <c r="P420" s="135"/>
      <c r="Q420" s="135">
        <v>0</v>
      </c>
      <c r="R420" s="135">
        <v>0</v>
      </c>
      <c r="S420" s="135">
        <v>0</v>
      </c>
      <c r="T420" s="135">
        <v>970.74</v>
      </c>
      <c r="U420" s="135">
        <v>0</v>
      </c>
      <c r="V420" s="135">
        <v>0</v>
      </c>
      <c r="W420" s="135">
        <v>0</v>
      </c>
      <c r="X420" s="135">
        <v>0</v>
      </c>
      <c r="Y420" s="135">
        <v>7037.95</v>
      </c>
      <c r="Z420" s="135">
        <v>7037.95</v>
      </c>
      <c r="AA420" s="136">
        <v>1</v>
      </c>
      <c r="AB420" s="135">
        <v>6067.21</v>
      </c>
      <c r="AC420" s="135">
        <v>0</v>
      </c>
      <c r="AD420" s="135"/>
      <c r="AE420" s="135">
        <v>0</v>
      </c>
      <c r="AF420" s="135">
        <v>0</v>
      </c>
      <c r="AG420" s="135">
        <v>0</v>
      </c>
      <c r="AH420" s="135">
        <v>970.74</v>
      </c>
      <c r="AI420" s="135">
        <v>0</v>
      </c>
      <c r="AJ420" s="289">
        <v>0</v>
      </c>
      <c r="AK420" s="135">
        <v>0</v>
      </c>
      <c r="AL420" s="212" t="s">
        <v>6301</v>
      </c>
    </row>
    <row r="421" spans="2:40" ht="14.25" customHeight="1">
      <c r="B421" s="132" t="s">
        <v>4356</v>
      </c>
      <c r="C421" s="134" t="s">
        <v>5817</v>
      </c>
      <c r="D421" s="134" t="s">
        <v>2442</v>
      </c>
      <c r="E421" s="134" t="s">
        <v>4398</v>
      </c>
      <c r="F421" s="134" t="s">
        <v>6302</v>
      </c>
      <c r="G421" s="134" t="s">
        <v>5819</v>
      </c>
      <c r="H421" s="134" t="s">
        <v>5820</v>
      </c>
      <c r="I421" s="134" t="s">
        <v>3330</v>
      </c>
      <c r="J421" s="134" t="s">
        <v>4362</v>
      </c>
      <c r="K421" s="134" t="s">
        <v>4363</v>
      </c>
      <c r="L421" s="134" t="s">
        <v>3332</v>
      </c>
      <c r="M421" s="135">
        <v>36086.400000000001</v>
      </c>
      <c r="N421" s="135">
        <v>36086.400000000001</v>
      </c>
      <c r="O421" s="135">
        <v>0</v>
      </c>
      <c r="P421" s="135"/>
      <c r="Q421" s="135">
        <v>0</v>
      </c>
      <c r="R421" s="135">
        <v>0</v>
      </c>
      <c r="S421" s="135">
        <v>0</v>
      </c>
      <c r="T421" s="135">
        <v>5773.82</v>
      </c>
      <c r="U421" s="135">
        <v>0</v>
      </c>
      <c r="V421" s="135">
        <v>0</v>
      </c>
      <c r="W421" s="135">
        <v>0</v>
      </c>
      <c r="X421" s="135">
        <v>0</v>
      </c>
      <c r="Y421" s="135">
        <v>41860.22</v>
      </c>
      <c r="Z421" s="135">
        <v>41860.22</v>
      </c>
      <c r="AA421" s="136">
        <v>1</v>
      </c>
      <c r="AB421" s="135">
        <v>36086.400000000001</v>
      </c>
      <c r="AC421" s="135">
        <v>0</v>
      </c>
      <c r="AD421" s="135"/>
      <c r="AE421" s="135">
        <v>0</v>
      </c>
      <c r="AF421" s="135">
        <v>0</v>
      </c>
      <c r="AG421" s="135">
        <v>0</v>
      </c>
      <c r="AH421" s="135">
        <v>5773.82</v>
      </c>
      <c r="AI421" s="135">
        <v>0</v>
      </c>
      <c r="AJ421" s="289">
        <v>0</v>
      </c>
      <c r="AK421" s="135">
        <v>0</v>
      </c>
      <c r="AL421" s="212" t="s">
        <v>6303</v>
      </c>
    </row>
    <row r="422" spans="2:40" ht="14.25" customHeight="1">
      <c r="B422" s="132" t="s">
        <v>4356</v>
      </c>
      <c r="C422" s="134" t="s">
        <v>5774</v>
      </c>
      <c r="D422" s="134" t="s">
        <v>5527</v>
      </c>
      <c r="E422" s="134" t="s">
        <v>4573</v>
      </c>
      <c r="F422" s="134" t="s">
        <v>6304</v>
      </c>
      <c r="G422" s="134" t="s">
        <v>891</v>
      </c>
      <c r="H422" s="134" t="s">
        <v>5877</v>
      </c>
      <c r="I422" s="134" t="s">
        <v>4370</v>
      </c>
      <c r="J422" s="134" t="s">
        <v>4362</v>
      </c>
      <c r="K422" s="134" t="s">
        <v>4363</v>
      </c>
      <c r="L422" s="134" t="s">
        <v>3332</v>
      </c>
      <c r="M422" s="135">
        <v>6500</v>
      </c>
      <c r="N422" s="135">
        <v>6500</v>
      </c>
      <c r="O422" s="135">
        <v>0</v>
      </c>
      <c r="P422" s="135"/>
      <c r="Q422" s="135">
        <v>0</v>
      </c>
      <c r="R422" s="135">
        <v>0</v>
      </c>
      <c r="S422" s="135">
        <v>0</v>
      </c>
      <c r="T422" s="135">
        <v>1040</v>
      </c>
      <c r="U422" s="135">
        <v>0</v>
      </c>
      <c r="V422" s="135">
        <v>260</v>
      </c>
      <c r="W422" s="135">
        <v>0</v>
      </c>
      <c r="X422" s="135">
        <v>0</v>
      </c>
      <c r="Y422" s="135">
        <v>7280</v>
      </c>
      <c r="Z422" s="135">
        <v>7280</v>
      </c>
      <c r="AA422" s="136">
        <v>1</v>
      </c>
      <c r="AB422" s="135">
        <v>6500</v>
      </c>
      <c r="AC422" s="135">
        <v>0</v>
      </c>
      <c r="AD422" s="135"/>
      <c r="AE422" s="135">
        <v>0</v>
      </c>
      <c r="AF422" s="135">
        <v>0</v>
      </c>
      <c r="AG422" s="135">
        <v>0</v>
      </c>
      <c r="AH422" s="135">
        <v>1040</v>
      </c>
      <c r="AI422" s="135">
        <v>0</v>
      </c>
      <c r="AJ422" s="289">
        <v>260</v>
      </c>
      <c r="AK422" s="135">
        <v>0</v>
      </c>
      <c r="AL422" s="212" t="s">
        <v>6305</v>
      </c>
      <c r="AM422" s="210">
        <f t="shared" ref="AM422:AM423" si="8">AB422*0.04</f>
        <v>260</v>
      </c>
      <c r="AN422" s="210">
        <f t="shared" ref="AN422:AN423" si="9">AJ422-AM422</f>
        <v>0</v>
      </c>
    </row>
    <row r="423" spans="2:40" ht="14.25" customHeight="1">
      <c r="B423" s="132" t="s">
        <v>4356</v>
      </c>
      <c r="C423" s="134" t="s">
        <v>5774</v>
      </c>
      <c r="D423" s="134" t="s">
        <v>2442</v>
      </c>
      <c r="E423" s="134" t="s">
        <v>1815</v>
      </c>
      <c r="F423" s="134" t="s">
        <v>6306</v>
      </c>
      <c r="G423" s="134" t="s">
        <v>1237</v>
      </c>
      <c r="H423" s="134" t="s">
        <v>5775</v>
      </c>
      <c r="I423" s="134" t="s">
        <v>4370</v>
      </c>
      <c r="J423" s="134" t="s">
        <v>4362</v>
      </c>
      <c r="K423" s="134" t="s">
        <v>4363</v>
      </c>
      <c r="L423" s="134" t="s">
        <v>3332</v>
      </c>
      <c r="M423" s="135">
        <v>6800</v>
      </c>
      <c r="N423" s="135">
        <v>6800</v>
      </c>
      <c r="O423" s="135">
        <v>0</v>
      </c>
      <c r="P423" s="135"/>
      <c r="Q423" s="135">
        <v>0</v>
      </c>
      <c r="R423" s="135">
        <v>0</v>
      </c>
      <c r="S423" s="135">
        <v>0</v>
      </c>
      <c r="T423" s="135">
        <v>1088</v>
      </c>
      <c r="U423" s="135">
        <v>0</v>
      </c>
      <c r="V423" s="135">
        <v>272</v>
      </c>
      <c r="W423" s="135">
        <v>0</v>
      </c>
      <c r="X423" s="135">
        <v>0</v>
      </c>
      <c r="Y423" s="135">
        <v>7616</v>
      </c>
      <c r="Z423" s="135">
        <v>7616</v>
      </c>
      <c r="AA423" s="136">
        <v>1</v>
      </c>
      <c r="AB423" s="135">
        <v>6800</v>
      </c>
      <c r="AC423" s="135">
        <v>0</v>
      </c>
      <c r="AD423" s="135"/>
      <c r="AE423" s="135">
        <v>0</v>
      </c>
      <c r="AF423" s="135">
        <v>0</v>
      </c>
      <c r="AG423" s="135">
        <v>0</v>
      </c>
      <c r="AH423" s="135">
        <v>1088</v>
      </c>
      <c r="AI423" s="135">
        <v>0</v>
      </c>
      <c r="AJ423" s="289">
        <v>272</v>
      </c>
      <c r="AK423" s="135">
        <v>0</v>
      </c>
      <c r="AL423" s="212" t="s">
        <v>6307</v>
      </c>
      <c r="AM423" s="210">
        <f t="shared" si="8"/>
        <v>272</v>
      </c>
      <c r="AN423" s="210">
        <f t="shared" si="9"/>
        <v>0</v>
      </c>
    </row>
    <row r="424" spans="2:40" ht="14.25" customHeight="1">
      <c r="B424" s="132" t="s">
        <v>4396</v>
      </c>
      <c r="C424" s="134" t="s">
        <v>6308</v>
      </c>
      <c r="D424" s="134" t="s">
        <v>2442</v>
      </c>
      <c r="E424" s="134" t="s">
        <v>4399</v>
      </c>
      <c r="F424" s="134" t="s">
        <v>5923</v>
      </c>
      <c r="G424" s="134" t="s">
        <v>4401</v>
      </c>
      <c r="H424" s="134" t="s">
        <v>4401</v>
      </c>
      <c r="I424" s="134"/>
      <c r="J424" s="134"/>
      <c r="K424" s="134"/>
      <c r="L424" s="134"/>
      <c r="M424" s="135">
        <v>827.84</v>
      </c>
      <c r="N424" s="135">
        <v>0</v>
      </c>
      <c r="O424" s="135">
        <v>0</v>
      </c>
      <c r="P424" s="135">
        <v>0</v>
      </c>
      <c r="Q424" s="135">
        <v>0</v>
      </c>
      <c r="R424" s="135">
        <v>0</v>
      </c>
      <c r="S424" s="135">
        <v>827.84</v>
      </c>
      <c r="T424" s="135">
        <v>0</v>
      </c>
      <c r="U424" s="135">
        <v>0</v>
      </c>
      <c r="V424" s="135">
        <v>0</v>
      </c>
      <c r="W424" s="135">
        <v>0</v>
      </c>
      <c r="X424" s="135">
        <v>0</v>
      </c>
      <c r="Y424" s="135">
        <v>827.84</v>
      </c>
      <c r="Z424" s="135">
        <v>827.84</v>
      </c>
      <c r="AA424" s="136">
        <v>1</v>
      </c>
      <c r="AB424" s="135">
        <v>0</v>
      </c>
      <c r="AC424" s="135">
        <v>0</v>
      </c>
      <c r="AD424" s="135">
        <v>0</v>
      </c>
      <c r="AE424" s="135">
        <v>0</v>
      </c>
      <c r="AF424" s="135">
        <v>0</v>
      </c>
      <c r="AG424" s="135">
        <v>0</v>
      </c>
      <c r="AH424" s="135">
        <v>0</v>
      </c>
      <c r="AI424" s="135">
        <v>0</v>
      </c>
      <c r="AJ424" s="289">
        <v>0</v>
      </c>
      <c r="AK424" s="135">
        <v>0</v>
      </c>
      <c r="AL424" s="212"/>
    </row>
    <row r="425" spans="2:40" ht="14.25" customHeight="1">
      <c r="B425" s="132" t="s">
        <v>4356</v>
      </c>
      <c r="C425" s="134" t="s">
        <v>5774</v>
      </c>
      <c r="D425" s="134" t="s">
        <v>2442</v>
      </c>
      <c r="E425" s="134" t="s">
        <v>4398</v>
      </c>
      <c r="F425" s="134" t="s">
        <v>6309</v>
      </c>
      <c r="G425" s="134" t="s">
        <v>686</v>
      </c>
      <c r="H425" s="134" t="s">
        <v>5867</v>
      </c>
      <c r="I425" s="134" t="s">
        <v>4370</v>
      </c>
      <c r="J425" s="134" t="s">
        <v>4362</v>
      </c>
      <c r="K425" s="134" t="s">
        <v>4363</v>
      </c>
      <c r="L425" s="134" t="s">
        <v>3332</v>
      </c>
      <c r="M425" s="135">
        <v>50000</v>
      </c>
      <c r="N425" s="135">
        <v>50000</v>
      </c>
      <c r="O425" s="135">
        <v>0</v>
      </c>
      <c r="P425" s="135"/>
      <c r="Q425" s="135">
        <v>0</v>
      </c>
      <c r="R425" s="135">
        <v>0</v>
      </c>
      <c r="S425" s="135">
        <v>0</v>
      </c>
      <c r="T425" s="135">
        <v>8000</v>
      </c>
      <c r="U425" s="135">
        <v>0</v>
      </c>
      <c r="V425" s="135">
        <v>2000</v>
      </c>
      <c r="W425" s="135">
        <v>0</v>
      </c>
      <c r="X425" s="135">
        <v>0</v>
      </c>
      <c r="Y425" s="135">
        <v>56000</v>
      </c>
      <c r="Z425" s="135">
        <v>8000</v>
      </c>
      <c r="AA425" s="136">
        <v>0.14285714285714299</v>
      </c>
      <c r="AB425" s="135">
        <v>7142.8571428571504</v>
      </c>
      <c r="AC425" s="135">
        <v>0</v>
      </c>
      <c r="AD425" s="135"/>
      <c r="AE425" s="135">
        <v>0</v>
      </c>
      <c r="AF425" s="135">
        <v>0</v>
      </c>
      <c r="AG425" s="135">
        <v>0</v>
      </c>
      <c r="AH425" s="135">
        <v>1142.8571428571399</v>
      </c>
      <c r="AI425" s="135">
        <v>0</v>
      </c>
      <c r="AJ425" s="289">
        <v>285.71428571428601</v>
      </c>
      <c r="AK425" s="135">
        <v>0</v>
      </c>
      <c r="AL425" s="212" t="s">
        <v>6310</v>
      </c>
      <c r="AM425" s="210">
        <f t="shared" ref="AM425:AM427" si="10">AB425*0.04</f>
        <v>285.71428571428601</v>
      </c>
      <c r="AN425" s="210">
        <f t="shared" ref="AN425:AN427" si="11">AJ425-AM425</f>
        <v>0</v>
      </c>
    </row>
    <row r="426" spans="2:40" ht="14.25" customHeight="1">
      <c r="B426" s="132" t="s">
        <v>4356</v>
      </c>
      <c r="C426" s="134" t="s">
        <v>5774</v>
      </c>
      <c r="D426" s="134" t="s">
        <v>5527</v>
      </c>
      <c r="E426" s="134" t="s">
        <v>2261</v>
      </c>
      <c r="F426" s="134" t="s">
        <v>6311</v>
      </c>
      <c r="G426" s="134" t="s">
        <v>1060</v>
      </c>
      <c r="H426" s="134" t="s">
        <v>5939</v>
      </c>
      <c r="I426" s="134" t="s">
        <v>3330</v>
      </c>
      <c r="J426" s="134" t="s">
        <v>4362</v>
      </c>
      <c r="K426" s="134" t="s">
        <v>4363</v>
      </c>
      <c r="L426" s="134" t="s">
        <v>3332</v>
      </c>
      <c r="M426" s="135">
        <v>7500</v>
      </c>
      <c r="N426" s="135">
        <v>7500</v>
      </c>
      <c r="O426" s="135">
        <v>0</v>
      </c>
      <c r="P426" s="135"/>
      <c r="Q426" s="135">
        <v>0</v>
      </c>
      <c r="R426" s="135">
        <v>0</v>
      </c>
      <c r="S426" s="135">
        <v>0</v>
      </c>
      <c r="T426" s="135">
        <v>1200</v>
      </c>
      <c r="U426" s="135">
        <v>0</v>
      </c>
      <c r="V426" s="135">
        <v>300</v>
      </c>
      <c r="W426" s="135">
        <v>0</v>
      </c>
      <c r="X426" s="135">
        <v>0</v>
      </c>
      <c r="Y426" s="135">
        <v>8400</v>
      </c>
      <c r="Z426" s="135">
        <v>8400</v>
      </c>
      <c r="AA426" s="136">
        <v>1</v>
      </c>
      <c r="AB426" s="135">
        <v>7500</v>
      </c>
      <c r="AC426" s="135">
        <v>0</v>
      </c>
      <c r="AD426" s="135"/>
      <c r="AE426" s="135">
        <v>0</v>
      </c>
      <c r="AF426" s="135">
        <v>0</v>
      </c>
      <c r="AG426" s="135">
        <v>0</v>
      </c>
      <c r="AH426" s="135">
        <v>1200</v>
      </c>
      <c r="AI426" s="135">
        <v>0</v>
      </c>
      <c r="AJ426" s="289">
        <v>300</v>
      </c>
      <c r="AK426" s="135">
        <v>0</v>
      </c>
      <c r="AL426" s="212" t="s">
        <v>6312</v>
      </c>
      <c r="AM426" s="210">
        <f t="shared" si="10"/>
        <v>300</v>
      </c>
      <c r="AN426" s="210">
        <f t="shared" si="11"/>
        <v>0</v>
      </c>
    </row>
    <row r="427" spans="2:40" ht="14.25" customHeight="1">
      <c r="B427" s="132" t="s">
        <v>4356</v>
      </c>
      <c r="C427" s="134" t="s">
        <v>5774</v>
      </c>
      <c r="D427" s="134" t="s">
        <v>4927</v>
      </c>
      <c r="E427" s="134" t="s">
        <v>2246</v>
      </c>
      <c r="F427" s="134" t="s">
        <v>6313</v>
      </c>
      <c r="G427" s="134" t="s">
        <v>5823</v>
      </c>
      <c r="H427" s="134" t="s">
        <v>5824</v>
      </c>
      <c r="I427" s="134" t="s">
        <v>5782</v>
      </c>
      <c r="J427" s="134" t="s">
        <v>4362</v>
      </c>
      <c r="K427" s="134" t="s">
        <v>4363</v>
      </c>
      <c r="L427" s="134" t="s">
        <v>3332</v>
      </c>
      <c r="M427" s="135">
        <v>8000</v>
      </c>
      <c r="N427" s="135">
        <v>8000</v>
      </c>
      <c r="O427" s="135">
        <v>0</v>
      </c>
      <c r="P427" s="135"/>
      <c r="Q427" s="135">
        <v>0</v>
      </c>
      <c r="R427" s="135">
        <v>0</v>
      </c>
      <c r="S427" s="135">
        <v>0</v>
      </c>
      <c r="T427" s="135">
        <v>1280</v>
      </c>
      <c r="U427" s="135">
        <v>0</v>
      </c>
      <c r="V427" s="135">
        <v>320</v>
      </c>
      <c r="W427" s="135">
        <v>0</v>
      </c>
      <c r="X427" s="135">
        <v>0</v>
      </c>
      <c r="Y427" s="135">
        <v>8960</v>
      </c>
      <c r="Z427" s="135">
        <v>8960</v>
      </c>
      <c r="AA427" s="136">
        <v>1</v>
      </c>
      <c r="AB427" s="135">
        <v>8000</v>
      </c>
      <c r="AC427" s="135">
        <v>0</v>
      </c>
      <c r="AD427" s="135"/>
      <c r="AE427" s="135">
        <v>0</v>
      </c>
      <c r="AF427" s="135">
        <v>0</v>
      </c>
      <c r="AG427" s="135">
        <v>0</v>
      </c>
      <c r="AH427" s="135">
        <v>1280</v>
      </c>
      <c r="AI427" s="135">
        <v>0</v>
      </c>
      <c r="AJ427" s="289">
        <v>320</v>
      </c>
      <c r="AK427" s="135">
        <v>0</v>
      </c>
      <c r="AL427" s="212" t="s">
        <v>6314</v>
      </c>
      <c r="AM427" s="210">
        <f t="shared" si="10"/>
        <v>320</v>
      </c>
      <c r="AN427" s="210">
        <f t="shared" si="11"/>
        <v>0</v>
      </c>
    </row>
    <row r="428" spans="2:40" ht="14.25" customHeight="1">
      <c r="B428" s="132" t="s">
        <v>4396</v>
      </c>
      <c r="C428" s="134" t="s">
        <v>6308</v>
      </c>
      <c r="D428" s="134" t="s">
        <v>2442</v>
      </c>
      <c r="E428" s="134" t="s">
        <v>4399</v>
      </c>
      <c r="F428" s="134" t="s">
        <v>5875</v>
      </c>
      <c r="G428" s="134" t="s">
        <v>4401</v>
      </c>
      <c r="H428" s="134" t="s">
        <v>4401</v>
      </c>
      <c r="I428" s="134"/>
      <c r="J428" s="134"/>
      <c r="K428" s="134"/>
      <c r="L428" s="134"/>
      <c r="M428" s="135">
        <v>0.06</v>
      </c>
      <c r="N428" s="135">
        <v>0</v>
      </c>
      <c r="O428" s="135">
        <v>0</v>
      </c>
      <c r="P428" s="135">
        <v>0</v>
      </c>
      <c r="Q428" s="135">
        <v>0</v>
      </c>
      <c r="R428" s="135">
        <v>0</v>
      </c>
      <c r="S428" s="135">
        <v>0.06</v>
      </c>
      <c r="T428" s="135">
        <v>0</v>
      </c>
      <c r="U428" s="135">
        <v>0</v>
      </c>
      <c r="V428" s="135">
        <v>0</v>
      </c>
      <c r="W428" s="135">
        <v>0</v>
      </c>
      <c r="X428" s="135">
        <v>0</v>
      </c>
      <c r="Y428" s="135">
        <v>0.06</v>
      </c>
      <c r="Z428" s="135">
        <v>0.06</v>
      </c>
      <c r="AA428" s="136">
        <v>1</v>
      </c>
      <c r="AB428" s="135">
        <v>0</v>
      </c>
      <c r="AC428" s="135">
        <v>0</v>
      </c>
      <c r="AD428" s="135">
        <v>0</v>
      </c>
      <c r="AE428" s="135">
        <v>0</v>
      </c>
      <c r="AF428" s="135">
        <v>0</v>
      </c>
      <c r="AG428" s="135">
        <v>0</v>
      </c>
      <c r="AH428" s="135">
        <v>0</v>
      </c>
      <c r="AI428" s="135">
        <v>0</v>
      </c>
      <c r="AJ428" s="289">
        <v>0</v>
      </c>
      <c r="AK428" s="135">
        <v>0</v>
      </c>
      <c r="AL428" s="212"/>
    </row>
    <row r="429" spans="2:40" ht="14.25" customHeight="1">
      <c r="B429" s="132" t="s">
        <v>4356</v>
      </c>
      <c r="C429" s="134" t="s">
        <v>5878</v>
      </c>
      <c r="D429" s="134" t="s">
        <v>2442</v>
      </c>
      <c r="E429" s="134" t="s">
        <v>5909</v>
      </c>
      <c r="F429" s="134" t="s">
        <v>6315</v>
      </c>
      <c r="G429" s="134" t="s">
        <v>792</v>
      </c>
      <c r="H429" s="134" t="s">
        <v>5881</v>
      </c>
      <c r="I429" s="134" t="s">
        <v>3330</v>
      </c>
      <c r="J429" s="134" t="s">
        <v>4362</v>
      </c>
      <c r="K429" s="134" t="s">
        <v>4363</v>
      </c>
      <c r="L429" s="134" t="s">
        <v>3332</v>
      </c>
      <c r="M429" s="135">
        <v>1089.74</v>
      </c>
      <c r="N429" s="135">
        <v>1089.74</v>
      </c>
      <c r="O429" s="135">
        <v>0</v>
      </c>
      <c r="P429" s="135"/>
      <c r="Q429" s="135">
        <v>0</v>
      </c>
      <c r="R429" s="135">
        <v>0</v>
      </c>
      <c r="S429" s="135">
        <v>0</v>
      </c>
      <c r="T429" s="135">
        <v>174.36</v>
      </c>
      <c r="U429" s="135">
        <v>0</v>
      </c>
      <c r="V429" s="135">
        <v>0</v>
      </c>
      <c r="W429" s="135">
        <v>0</v>
      </c>
      <c r="X429" s="135">
        <v>0</v>
      </c>
      <c r="Y429" s="135">
        <v>1264.0999999999999</v>
      </c>
      <c r="Z429" s="135">
        <v>1264</v>
      </c>
      <c r="AA429" s="136">
        <v>0.99992089233446702</v>
      </c>
      <c r="AB429" s="135">
        <v>1089.6537932125621</v>
      </c>
      <c r="AC429" s="135">
        <v>0</v>
      </c>
      <c r="AD429" s="135"/>
      <c r="AE429" s="135">
        <v>0</v>
      </c>
      <c r="AF429" s="135">
        <v>0</v>
      </c>
      <c r="AG429" s="135">
        <v>0</v>
      </c>
      <c r="AH429" s="135">
        <v>174.34620678743801</v>
      </c>
      <c r="AI429" s="135">
        <v>0</v>
      </c>
      <c r="AJ429" s="289">
        <v>0</v>
      </c>
      <c r="AK429" s="135">
        <v>0</v>
      </c>
      <c r="AL429" s="212" t="s">
        <v>6316</v>
      </c>
    </row>
    <row r="430" spans="2:40" ht="14.25" customHeight="1">
      <c r="B430" s="132" t="s">
        <v>4356</v>
      </c>
      <c r="C430" s="134" t="s">
        <v>6317</v>
      </c>
      <c r="D430" s="134" t="s">
        <v>2442</v>
      </c>
      <c r="E430" s="134" t="s">
        <v>2426</v>
      </c>
      <c r="F430" s="134" t="s">
        <v>5664</v>
      </c>
      <c r="G430" s="134" t="s">
        <v>1229</v>
      </c>
      <c r="H430" s="134" t="s">
        <v>6318</v>
      </c>
      <c r="I430" s="134" t="s">
        <v>3929</v>
      </c>
      <c r="J430" s="134" t="s">
        <v>4417</v>
      </c>
      <c r="K430" s="134" t="s">
        <v>4418</v>
      </c>
      <c r="L430" s="134" t="s">
        <v>3332</v>
      </c>
      <c r="M430" s="135">
        <v>36000</v>
      </c>
      <c r="N430" s="135">
        <v>36000</v>
      </c>
      <c r="O430" s="135">
        <v>0</v>
      </c>
      <c r="P430" s="135"/>
      <c r="Q430" s="135">
        <v>0</v>
      </c>
      <c r="R430" s="135">
        <v>0</v>
      </c>
      <c r="S430" s="135">
        <v>0</v>
      </c>
      <c r="T430" s="135">
        <v>5760</v>
      </c>
      <c r="U430" s="135">
        <v>0</v>
      </c>
      <c r="V430" s="135">
        <v>0</v>
      </c>
      <c r="W430" s="135">
        <v>0</v>
      </c>
      <c r="X430" s="135">
        <v>0</v>
      </c>
      <c r="Y430" s="135">
        <v>41760</v>
      </c>
      <c r="Z430" s="135">
        <v>41760</v>
      </c>
      <c r="AA430" s="136">
        <v>1</v>
      </c>
      <c r="AB430" s="135">
        <v>36000</v>
      </c>
      <c r="AC430" s="135">
        <v>0</v>
      </c>
      <c r="AD430" s="135"/>
      <c r="AE430" s="135">
        <v>0</v>
      </c>
      <c r="AF430" s="135">
        <v>0</v>
      </c>
      <c r="AG430" s="135">
        <v>0</v>
      </c>
      <c r="AH430" s="135">
        <v>5760</v>
      </c>
      <c r="AI430" s="135">
        <v>0</v>
      </c>
      <c r="AJ430" s="289">
        <v>0</v>
      </c>
      <c r="AK430" s="135">
        <v>0</v>
      </c>
      <c r="AL430" s="212" t="s">
        <v>6319</v>
      </c>
    </row>
    <row r="431" spans="2:40" ht="14.25" customHeight="1">
      <c r="B431" s="132" t="s">
        <v>4356</v>
      </c>
      <c r="C431" s="134" t="s">
        <v>5955</v>
      </c>
      <c r="D431" s="134" t="s">
        <v>2442</v>
      </c>
      <c r="E431" s="134" t="s">
        <v>6320</v>
      </c>
      <c r="F431" s="134" t="s">
        <v>6321</v>
      </c>
      <c r="G431" s="134" t="s">
        <v>993</v>
      </c>
      <c r="H431" s="134" t="s">
        <v>5958</v>
      </c>
      <c r="I431" s="134" t="s">
        <v>3330</v>
      </c>
      <c r="J431" s="134" t="s">
        <v>4417</v>
      </c>
      <c r="K431" s="134" t="s">
        <v>4418</v>
      </c>
      <c r="L431" s="134" t="s">
        <v>3332</v>
      </c>
      <c r="M431" s="135">
        <v>42696.2</v>
      </c>
      <c r="N431" s="135">
        <v>42696.2</v>
      </c>
      <c r="O431" s="135">
        <v>0</v>
      </c>
      <c r="P431" s="135"/>
      <c r="Q431" s="135">
        <v>0</v>
      </c>
      <c r="R431" s="135">
        <v>0</v>
      </c>
      <c r="S431" s="135">
        <v>0</v>
      </c>
      <c r="T431" s="135">
        <v>6831.3919999999998</v>
      </c>
      <c r="U431" s="135">
        <v>0</v>
      </c>
      <c r="V431" s="135">
        <v>0</v>
      </c>
      <c r="W431" s="135">
        <v>0</v>
      </c>
      <c r="X431" s="135">
        <v>0</v>
      </c>
      <c r="Y431" s="135">
        <v>49527.591999999997</v>
      </c>
      <c r="Z431" s="135">
        <v>49527.59</v>
      </c>
      <c r="AA431" s="136">
        <v>1</v>
      </c>
      <c r="AB431" s="135">
        <v>42696.2</v>
      </c>
      <c r="AC431" s="135">
        <v>0</v>
      </c>
      <c r="AD431" s="135"/>
      <c r="AE431" s="135">
        <v>0</v>
      </c>
      <c r="AF431" s="135">
        <v>0</v>
      </c>
      <c r="AG431" s="135">
        <v>0</v>
      </c>
      <c r="AH431" s="135">
        <v>6831.3919999999998</v>
      </c>
      <c r="AI431" s="135">
        <v>0</v>
      </c>
      <c r="AJ431" s="289">
        <v>0</v>
      </c>
      <c r="AK431" s="135">
        <v>0</v>
      </c>
      <c r="AL431" s="212" t="s">
        <v>6322</v>
      </c>
    </row>
    <row r="432" spans="2:40" ht="14.25" customHeight="1">
      <c r="B432" s="132" t="s">
        <v>4356</v>
      </c>
      <c r="C432" s="134" t="s">
        <v>5777</v>
      </c>
      <c r="D432" s="134" t="s">
        <v>2442</v>
      </c>
      <c r="E432" s="134" t="s">
        <v>2139</v>
      </c>
      <c r="F432" s="134" t="s">
        <v>6323</v>
      </c>
      <c r="G432" s="134" t="s">
        <v>5780</v>
      </c>
      <c r="H432" s="134" t="s">
        <v>5781</v>
      </c>
      <c r="I432" s="134" t="s">
        <v>5782</v>
      </c>
      <c r="J432" s="134" t="s">
        <v>4362</v>
      </c>
      <c r="K432" s="134" t="s">
        <v>4363</v>
      </c>
      <c r="L432" s="134" t="s">
        <v>3332</v>
      </c>
      <c r="M432" s="135">
        <v>2804.38</v>
      </c>
      <c r="N432" s="135">
        <v>0</v>
      </c>
      <c r="O432" s="135">
        <v>0</v>
      </c>
      <c r="P432" s="135">
        <v>2804.38</v>
      </c>
      <c r="Q432" s="135">
        <v>0</v>
      </c>
      <c r="R432" s="135">
        <v>0</v>
      </c>
      <c r="S432" s="135">
        <v>0</v>
      </c>
      <c r="T432" s="135">
        <v>0</v>
      </c>
      <c r="U432" s="135">
        <v>0</v>
      </c>
      <c r="V432" s="135">
        <v>0</v>
      </c>
      <c r="W432" s="135">
        <v>0</v>
      </c>
      <c r="X432" s="135">
        <v>0</v>
      </c>
      <c r="Y432" s="135">
        <v>2804.38</v>
      </c>
      <c r="Z432" s="135">
        <v>2804.38</v>
      </c>
      <c r="AA432" s="136">
        <v>1</v>
      </c>
      <c r="AB432" s="135">
        <v>0</v>
      </c>
      <c r="AC432" s="135">
        <v>0</v>
      </c>
      <c r="AD432" s="135">
        <v>2804.38</v>
      </c>
      <c r="AE432" s="135">
        <v>0</v>
      </c>
      <c r="AF432" s="135">
        <v>0</v>
      </c>
      <c r="AG432" s="135">
        <v>0</v>
      </c>
      <c r="AH432" s="135"/>
      <c r="AI432" s="135">
        <v>0</v>
      </c>
      <c r="AJ432" s="289">
        <v>0</v>
      </c>
      <c r="AK432" s="135">
        <v>0</v>
      </c>
      <c r="AL432" s="212" t="s">
        <v>6324</v>
      </c>
    </row>
    <row r="433" spans="2:40" ht="14.25" customHeight="1">
      <c r="B433" s="132" t="s">
        <v>4356</v>
      </c>
      <c r="C433" s="134" t="s">
        <v>5774</v>
      </c>
      <c r="D433" s="134" t="s">
        <v>5527</v>
      </c>
      <c r="E433" s="134" t="s">
        <v>2426</v>
      </c>
      <c r="F433" s="134" t="s">
        <v>6325</v>
      </c>
      <c r="G433" s="134" t="s">
        <v>6000</v>
      </c>
      <c r="H433" s="134" t="s">
        <v>6001</v>
      </c>
      <c r="I433" s="134" t="s">
        <v>5782</v>
      </c>
      <c r="J433" s="134" t="s">
        <v>4362</v>
      </c>
      <c r="K433" s="134" t="s">
        <v>4363</v>
      </c>
      <c r="L433" s="134" t="s">
        <v>3332</v>
      </c>
      <c r="M433" s="135">
        <v>8200</v>
      </c>
      <c r="N433" s="135">
        <v>8200</v>
      </c>
      <c r="O433" s="135">
        <v>0</v>
      </c>
      <c r="P433" s="135"/>
      <c r="Q433" s="135">
        <v>0</v>
      </c>
      <c r="R433" s="135">
        <v>0</v>
      </c>
      <c r="S433" s="135">
        <v>0</v>
      </c>
      <c r="T433" s="135">
        <v>1312</v>
      </c>
      <c r="U433" s="135">
        <v>0</v>
      </c>
      <c r="V433" s="135">
        <v>328</v>
      </c>
      <c r="W433" s="135">
        <v>0</v>
      </c>
      <c r="X433" s="135">
        <v>0</v>
      </c>
      <c r="Y433" s="135">
        <v>9184</v>
      </c>
      <c r="Z433" s="135">
        <v>9184</v>
      </c>
      <c r="AA433" s="136">
        <v>1</v>
      </c>
      <c r="AB433" s="135">
        <v>8200</v>
      </c>
      <c r="AC433" s="135">
        <v>0</v>
      </c>
      <c r="AD433" s="135"/>
      <c r="AE433" s="135">
        <v>0</v>
      </c>
      <c r="AF433" s="135">
        <v>0</v>
      </c>
      <c r="AG433" s="135">
        <v>0</v>
      </c>
      <c r="AH433" s="135">
        <v>1312</v>
      </c>
      <c r="AI433" s="135">
        <v>0</v>
      </c>
      <c r="AJ433" s="289">
        <v>328</v>
      </c>
      <c r="AK433" s="135">
        <v>0</v>
      </c>
      <c r="AL433" s="212" t="s">
        <v>6326</v>
      </c>
      <c r="AM433" s="210">
        <f t="shared" ref="AM433:AM434" si="12">AB433*0.04</f>
        <v>328</v>
      </c>
      <c r="AN433" s="210">
        <f t="shared" ref="AN433:AN434" si="13">AJ433-AM433</f>
        <v>0</v>
      </c>
    </row>
    <row r="434" spans="2:40" ht="14.25" customHeight="1">
      <c r="B434" s="132" t="s">
        <v>4356</v>
      </c>
      <c r="C434" s="134" t="s">
        <v>5774</v>
      </c>
      <c r="D434" s="134" t="s">
        <v>2442</v>
      </c>
      <c r="E434" s="134" t="s">
        <v>4398</v>
      </c>
      <c r="F434" s="134" t="s">
        <v>5075</v>
      </c>
      <c r="G434" s="134" t="s">
        <v>1237</v>
      </c>
      <c r="H434" s="134" t="s">
        <v>5775</v>
      </c>
      <c r="I434" s="134" t="s">
        <v>4370</v>
      </c>
      <c r="J434" s="134" t="s">
        <v>4362</v>
      </c>
      <c r="K434" s="134" t="s">
        <v>4363</v>
      </c>
      <c r="L434" s="134" t="s">
        <v>3332</v>
      </c>
      <c r="M434" s="135">
        <v>8500</v>
      </c>
      <c r="N434" s="135">
        <v>8500</v>
      </c>
      <c r="O434" s="135">
        <v>0</v>
      </c>
      <c r="P434" s="135"/>
      <c r="Q434" s="135">
        <v>0</v>
      </c>
      <c r="R434" s="135">
        <v>0</v>
      </c>
      <c r="S434" s="135">
        <v>0</v>
      </c>
      <c r="T434" s="135">
        <v>1360</v>
      </c>
      <c r="U434" s="135">
        <v>0</v>
      </c>
      <c r="V434" s="135">
        <v>340</v>
      </c>
      <c r="W434" s="135">
        <v>0</v>
      </c>
      <c r="X434" s="135">
        <v>0</v>
      </c>
      <c r="Y434" s="135">
        <v>9520</v>
      </c>
      <c r="Z434" s="135">
        <v>9520</v>
      </c>
      <c r="AA434" s="136">
        <v>1</v>
      </c>
      <c r="AB434" s="135">
        <v>8500</v>
      </c>
      <c r="AC434" s="135">
        <v>0</v>
      </c>
      <c r="AD434" s="135"/>
      <c r="AE434" s="135">
        <v>0</v>
      </c>
      <c r="AF434" s="135">
        <v>0</v>
      </c>
      <c r="AG434" s="135">
        <v>0</v>
      </c>
      <c r="AH434" s="135">
        <v>1360</v>
      </c>
      <c r="AI434" s="135">
        <v>0</v>
      </c>
      <c r="AJ434" s="289">
        <v>340</v>
      </c>
      <c r="AK434" s="135">
        <v>0</v>
      </c>
      <c r="AL434" s="212" t="s">
        <v>6327</v>
      </c>
      <c r="AM434" s="210">
        <f t="shared" si="12"/>
        <v>340</v>
      </c>
      <c r="AN434" s="210">
        <f t="shared" si="13"/>
        <v>0</v>
      </c>
    </row>
    <row r="435" spans="2:40" ht="14.25" customHeight="1">
      <c r="B435" s="132" t="s">
        <v>4356</v>
      </c>
      <c r="C435" s="134" t="s">
        <v>5777</v>
      </c>
      <c r="D435" s="134" t="s">
        <v>2442</v>
      </c>
      <c r="E435" s="134" t="s">
        <v>4468</v>
      </c>
      <c r="F435" s="134" t="s">
        <v>6328</v>
      </c>
      <c r="G435" s="134" t="s">
        <v>5780</v>
      </c>
      <c r="H435" s="134" t="s">
        <v>5781</v>
      </c>
      <c r="I435" s="134" t="s">
        <v>5782</v>
      </c>
      <c r="J435" s="134" t="s">
        <v>4362</v>
      </c>
      <c r="K435" s="134" t="s">
        <v>4363</v>
      </c>
      <c r="L435" s="134" t="s">
        <v>3332</v>
      </c>
      <c r="M435" s="135">
        <v>2765.07</v>
      </c>
      <c r="N435" s="135">
        <v>0</v>
      </c>
      <c r="O435" s="135">
        <v>0</v>
      </c>
      <c r="P435" s="135">
        <v>2765.07</v>
      </c>
      <c r="Q435" s="135">
        <v>0</v>
      </c>
      <c r="R435" s="135">
        <v>0</v>
      </c>
      <c r="S435" s="135">
        <v>0</v>
      </c>
      <c r="T435" s="135">
        <v>0</v>
      </c>
      <c r="U435" s="135">
        <v>0</v>
      </c>
      <c r="V435" s="135">
        <v>0</v>
      </c>
      <c r="W435" s="135">
        <v>0</v>
      </c>
      <c r="X435" s="135">
        <v>0</v>
      </c>
      <c r="Y435" s="135">
        <v>2765.07</v>
      </c>
      <c r="Z435" s="135">
        <v>2765.07</v>
      </c>
      <c r="AA435" s="136">
        <v>1</v>
      </c>
      <c r="AB435" s="135">
        <v>0</v>
      </c>
      <c r="AC435" s="135">
        <v>0</v>
      </c>
      <c r="AD435" s="135">
        <v>2765.07</v>
      </c>
      <c r="AE435" s="135">
        <v>0</v>
      </c>
      <c r="AF435" s="135">
        <v>0</v>
      </c>
      <c r="AG435" s="135">
        <v>0</v>
      </c>
      <c r="AH435" s="135"/>
      <c r="AI435" s="135">
        <v>0</v>
      </c>
      <c r="AJ435" s="289">
        <v>0</v>
      </c>
      <c r="AK435" s="135">
        <v>0</v>
      </c>
      <c r="AL435" s="212" t="s">
        <v>6329</v>
      </c>
    </row>
    <row r="436" spans="2:40" ht="14.25" customHeight="1">
      <c r="B436" s="132" t="s">
        <v>4356</v>
      </c>
      <c r="C436" s="134" t="s">
        <v>5777</v>
      </c>
      <c r="D436" s="134" t="s">
        <v>2442</v>
      </c>
      <c r="E436" s="134" t="s">
        <v>1961</v>
      </c>
      <c r="F436" s="134" t="s">
        <v>6330</v>
      </c>
      <c r="G436" s="134" t="s">
        <v>5780</v>
      </c>
      <c r="H436" s="134" t="s">
        <v>5781</v>
      </c>
      <c r="I436" s="134" t="s">
        <v>5782</v>
      </c>
      <c r="J436" s="134" t="s">
        <v>4362</v>
      </c>
      <c r="K436" s="134" t="s">
        <v>4363</v>
      </c>
      <c r="L436" s="134" t="s">
        <v>3332</v>
      </c>
      <c r="M436" s="135">
        <v>4882.5600000000004</v>
      </c>
      <c r="N436" s="135">
        <v>0</v>
      </c>
      <c r="O436" s="135">
        <v>0</v>
      </c>
      <c r="P436" s="135">
        <v>4882.5600000000004</v>
      </c>
      <c r="Q436" s="135">
        <v>0</v>
      </c>
      <c r="R436" s="135">
        <v>0</v>
      </c>
      <c r="S436" s="135">
        <v>0</v>
      </c>
      <c r="T436" s="135">
        <v>0</v>
      </c>
      <c r="U436" s="135">
        <v>0</v>
      </c>
      <c r="V436" s="135">
        <v>0</v>
      </c>
      <c r="W436" s="135">
        <v>0</v>
      </c>
      <c r="X436" s="135">
        <v>0</v>
      </c>
      <c r="Y436" s="135">
        <v>4882.5600000000004</v>
      </c>
      <c r="Z436" s="135">
        <v>4882.5600000000004</v>
      </c>
      <c r="AA436" s="136">
        <v>1</v>
      </c>
      <c r="AB436" s="135">
        <v>0</v>
      </c>
      <c r="AC436" s="135">
        <v>0</v>
      </c>
      <c r="AD436" s="135">
        <v>4882.5600000000004</v>
      </c>
      <c r="AE436" s="135">
        <v>0</v>
      </c>
      <c r="AF436" s="135">
        <v>0</v>
      </c>
      <c r="AG436" s="135">
        <v>0</v>
      </c>
      <c r="AH436" s="135"/>
      <c r="AI436" s="135">
        <v>0</v>
      </c>
      <c r="AJ436" s="289">
        <v>0</v>
      </c>
      <c r="AK436" s="135">
        <v>0</v>
      </c>
      <c r="AL436" s="212" t="s">
        <v>6331</v>
      </c>
    </row>
    <row r="437" spans="2:40" ht="14.25" customHeight="1">
      <c r="B437" s="132" t="s">
        <v>4356</v>
      </c>
      <c r="C437" s="134" t="s">
        <v>5774</v>
      </c>
      <c r="D437" s="134" t="s">
        <v>2442</v>
      </c>
      <c r="E437" s="134" t="s">
        <v>2139</v>
      </c>
      <c r="F437" s="134" t="s">
        <v>5317</v>
      </c>
      <c r="G437" s="134" t="s">
        <v>494</v>
      </c>
      <c r="H437" s="134" t="s">
        <v>5883</v>
      </c>
      <c r="I437" s="134" t="s">
        <v>4370</v>
      </c>
      <c r="J437" s="134" t="s">
        <v>4362</v>
      </c>
      <c r="K437" s="134" t="s">
        <v>4363</v>
      </c>
      <c r="L437" s="134" t="s">
        <v>3332</v>
      </c>
      <c r="M437" s="135">
        <v>8500</v>
      </c>
      <c r="N437" s="135">
        <v>8500</v>
      </c>
      <c r="O437" s="135">
        <v>0</v>
      </c>
      <c r="P437" s="135"/>
      <c r="Q437" s="135">
        <v>0</v>
      </c>
      <c r="R437" s="135">
        <v>0</v>
      </c>
      <c r="S437" s="135">
        <v>0</v>
      </c>
      <c r="T437" s="135">
        <v>1360</v>
      </c>
      <c r="U437" s="135">
        <v>0</v>
      </c>
      <c r="V437" s="135">
        <v>340</v>
      </c>
      <c r="W437" s="135">
        <v>0</v>
      </c>
      <c r="X437" s="135">
        <v>0</v>
      </c>
      <c r="Y437" s="135">
        <v>9520</v>
      </c>
      <c r="Z437" s="135">
        <v>9520</v>
      </c>
      <c r="AA437" s="136">
        <v>1</v>
      </c>
      <c r="AB437" s="135">
        <v>8500</v>
      </c>
      <c r="AC437" s="135">
        <v>0</v>
      </c>
      <c r="AD437" s="135"/>
      <c r="AE437" s="135">
        <v>0</v>
      </c>
      <c r="AF437" s="135">
        <v>0</v>
      </c>
      <c r="AG437" s="135">
        <v>0</v>
      </c>
      <c r="AH437" s="135">
        <v>1360</v>
      </c>
      <c r="AI437" s="135">
        <v>0</v>
      </c>
      <c r="AJ437" s="289">
        <v>340</v>
      </c>
      <c r="AK437" s="135">
        <v>0</v>
      </c>
      <c r="AL437" s="212" t="s">
        <v>6332</v>
      </c>
      <c r="AM437" s="210">
        <f>AB437*0.04</f>
        <v>340</v>
      </c>
      <c r="AN437" s="210">
        <f>AJ437-AM437</f>
        <v>0</v>
      </c>
    </row>
    <row r="438" spans="2:40" ht="14.25" customHeight="1">
      <c r="B438" s="132" t="s">
        <v>4396</v>
      </c>
      <c r="C438" s="134" t="s">
        <v>6308</v>
      </c>
      <c r="D438" s="134" t="s">
        <v>2442</v>
      </c>
      <c r="E438" s="134" t="s">
        <v>4399</v>
      </c>
      <c r="F438" s="134" t="s">
        <v>5923</v>
      </c>
      <c r="G438" s="134" t="s">
        <v>4401</v>
      </c>
      <c r="H438" s="134" t="s">
        <v>4401</v>
      </c>
      <c r="I438" s="134"/>
      <c r="J438" s="134"/>
      <c r="K438" s="134"/>
      <c r="L438" s="134"/>
      <c r="M438" s="135">
        <v>117</v>
      </c>
      <c r="N438" s="135">
        <v>0</v>
      </c>
      <c r="O438" s="135">
        <v>0</v>
      </c>
      <c r="P438" s="135">
        <v>0</v>
      </c>
      <c r="Q438" s="135">
        <v>0</v>
      </c>
      <c r="R438" s="135">
        <v>0</v>
      </c>
      <c r="S438" s="135">
        <v>117</v>
      </c>
      <c r="T438" s="135">
        <v>0</v>
      </c>
      <c r="U438" s="135">
        <v>0</v>
      </c>
      <c r="V438" s="135">
        <v>0</v>
      </c>
      <c r="W438" s="135">
        <v>0</v>
      </c>
      <c r="X438" s="135">
        <v>0</v>
      </c>
      <c r="Y438" s="135">
        <v>117</v>
      </c>
      <c r="Z438" s="135">
        <v>117</v>
      </c>
      <c r="AA438" s="136">
        <v>1</v>
      </c>
      <c r="AB438" s="135">
        <v>0</v>
      </c>
      <c r="AC438" s="135">
        <v>0</v>
      </c>
      <c r="AD438" s="135">
        <v>0</v>
      </c>
      <c r="AE438" s="135">
        <v>0</v>
      </c>
      <c r="AF438" s="135">
        <v>0</v>
      </c>
      <c r="AG438" s="135">
        <v>0</v>
      </c>
      <c r="AH438" s="135">
        <v>0</v>
      </c>
      <c r="AI438" s="135">
        <v>0</v>
      </c>
      <c r="AJ438" s="289">
        <v>0</v>
      </c>
      <c r="AK438" s="135">
        <v>0</v>
      </c>
      <c r="AL438" s="212"/>
    </row>
    <row r="439" spans="2:40" ht="14.25" customHeight="1">
      <c r="B439" s="132" t="s">
        <v>4356</v>
      </c>
      <c r="C439" s="134" t="s">
        <v>5777</v>
      </c>
      <c r="D439" s="134" t="s">
        <v>2442</v>
      </c>
      <c r="E439" s="134" t="s">
        <v>4403</v>
      </c>
      <c r="F439" s="134" t="s">
        <v>6333</v>
      </c>
      <c r="G439" s="134" t="s">
        <v>5888</v>
      </c>
      <c r="H439" s="134" t="s">
        <v>5889</v>
      </c>
      <c r="I439" s="134" t="s">
        <v>5782</v>
      </c>
      <c r="J439" s="134" t="s">
        <v>4362</v>
      </c>
      <c r="K439" s="134" t="s">
        <v>4363</v>
      </c>
      <c r="L439" s="134" t="s">
        <v>3332</v>
      </c>
      <c r="M439" s="135">
        <v>11782.356</v>
      </c>
      <c r="N439" s="135">
        <v>0</v>
      </c>
      <c r="O439" s="135">
        <v>0</v>
      </c>
      <c r="P439" s="135">
        <v>0</v>
      </c>
      <c r="Q439" s="135">
        <v>0</v>
      </c>
      <c r="R439" s="135">
        <v>11782.356</v>
      </c>
      <c r="S439" s="135">
        <v>0</v>
      </c>
      <c r="T439" s="135">
        <v>0</v>
      </c>
      <c r="U439" s="135">
        <v>0</v>
      </c>
      <c r="V439" s="135">
        <v>0</v>
      </c>
      <c r="W439" s="135">
        <v>0</v>
      </c>
      <c r="X439" s="135">
        <v>0</v>
      </c>
      <c r="Y439" s="135">
        <v>11782.356</v>
      </c>
      <c r="Z439" s="135">
        <v>11582.055947999999</v>
      </c>
      <c r="AA439" s="136">
        <v>0.98299999999999998</v>
      </c>
      <c r="AB439" s="135">
        <v>0</v>
      </c>
      <c r="AC439" s="135">
        <v>0</v>
      </c>
      <c r="AD439" s="135">
        <v>0</v>
      </c>
      <c r="AE439" s="135">
        <v>0</v>
      </c>
      <c r="AF439" s="135">
        <v>11582.055947999999</v>
      </c>
      <c r="AG439" s="135">
        <v>0</v>
      </c>
      <c r="AH439" s="135"/>
      <c r="AI439" s="135">
        <v>0</v>
      </c>
      <c r="AJ439" s="289">
        <v>0</v>
      </c>
      <c r="AK439" s="135">
        <v>0</v>
      </c>
      <c r="AL439" s="212" t="s">
        <v>6334</v>
      </c>
    </row>
    <row r="440" spans="2:40" ht="14.25" customHeight="1">
      <c r="B440" s="132" t="s">
        <v>4356</v>
      </c>
      <c r="C440" s="134" t="s">
        <v>5913</v>
      </c>
      <c r="D440" s="134" t="s">
        <v>2442</v>
      </c>
      <c r="E440" s="134" t="s">
        <v>2220</v>
      </c>
      <c r="F440" s="134" t="s">
        <v>1536</v>
      </c>
      <c r="G440" s="134" t="s">
        <v>1280</v>
      </c>
      <c r="H440" s="134" t="s">
        <v>6094</v>
      </c>
      <c r="I440" s="134" t="s">
        <v>3330</v>
      </c>
      <c r="J440" s="134" t="s">
        <v>4362</v>
      </c>
      <c r="K440" s="134" t="s">
        <v>4363</v>
      </c>
      <c r="L440" s="134" t="s">
        <v>3332</v>
      </c>
      <c r="M440" s="135">
        <v>48720</v>
      </c>
      <c r="N440" s="135">
        <v>48720</v>
      </c>
      <c r="O440" s="135">
        <v>0</v>
      </c>
      <c r="P440" s="135"/>
      <c r="Q440" s="135">
        <v>0</v>
      </c>
      <c r="R440" s="135">
        <v>0</v>
      </c>
      <c r="S440" s="135">
        <v>0</v>
      </c>
      <c r="T440" s="135">
        <v>7795.2</v>
      </c>
      <c r="U440" s="135">
        <v>0</v>
      </c>
      <c r="V440" s="135">
        <v>0</v>
      </c>
      <c r="W440" s="135">
        <v>0</v>
      </c>
      <c r="X440" s="135">
        <v>0</v>
      </c>
      <c r="Y440" s="135">
        <v>56515.199999999997</v>
      </c>
      <c r="Z440" s="135">
        <v>22606.080000000002</v>
      </c>
      <c r="AA440" s="136">
        <v>0.4</v>
      </c>
      <c r="AB440" s="135">
        <v>19488</v>
      </c>
      <c r="AC440" s="135">
        <v>0</v>
      </c>
      <c r="AD440" s="135"/>
      <c r="AE440" s="135">
        <v>0</v>
      </c>
      <c r="AF440" s="135">
        <v>0</v>
      </c>
      <c r="AG440" s="135">
        <v>0</v>
      </c>
      <c r="AH440" s="135">
        <v>3118.08</v>
      </c>
      <c r="AI440" s="135">
        <v>0</v>
      </c>
      <c r="AJ440" s="289">
        <v>0</v>
      </c>
      <c r="AK440" s="135">
        <v>0</v>
      </c>
      <c r="AL440" s="212" t="s">
        <v>6335</v>
      </c>
    </row>
    <row r="441" spans="2:40" ht="14.25" customHeight="1">
      <c r="B441" s="132" t="s">
        <v>4356</v>
      </c>
      <c r="C441" s="134" t="s">
        <v>5774</v>
      </c>
      <c r="D441" s="134" t="s">
        <v>2442</v>
      </c>
      <c r="E441" s="134" t="s">
        <v>4474</v>
      </c>
      <c r="F441" s="134" t="s">
        <v>6336</v>
      </c>
      <c r="G441" s="134" t="s">
        <v>5823</v>
      </c>
      <c r="H441" s="134" t="s">
        <v>5824</v>
      </c>
      <c r="I441" s="134" t="s">
        <v>5782</v>
      </c>
      <c r="J441" s="134" t="s">
        <v>4362</v>
      </c>
      <c r="K441" s="134" t="s">
        <v>4363</v>
      </c>
      <c r="L441" s="134" t="s">
        <v>3332</v>
      </c>
      <c r="M441" s="135">
        <v>9000</v>
      </c>
      <c r="N441" s="135">
        <v>9000</v>
      </c>
      <c r="O441" s="135">
        <v>0</v>
      </c>
      <c r="P441" s="135"/>
      <c r="Q441" s="135">
        <v>0</v>
      </c>
      <c r="R441" s="135">
        <v>0</v>
      </c>
      <c r="S441" s="135">
        <v>0</v>
      </c>
      <c r="T441" s="135">
        <v>1440</v>
      </c>
      <c r="U441" s="135">
        <v>0</v>
      </c>
      <c r="V441" s="135">
        <v>360</v>
      </c>
      <c r="W441" s="135">
        <v>0</v>
      </c>
      <c r="X441" s="135">
        <v>0</v>
      </c>
      <c r="Y441" s="135">
        <v>10080</v>
      </c>
      <c r="Z441" s="135">
        <v>10080</v>
      </c>
      <c r="AA441" s="136">
        <v>1</v>
      </c>
      <c r="AB441" s="135">
        <v>9000</v>
      </c>
      <c r="AC441" s="135">
        <v>0</v>
      </c>
      <c r="AD441" s="135"/>
      <c r="AE441" s="135">
        <v>0</v>
      </c>
      <c r="AF441" s="135">
        <v>0</v>
      </c>
      <c r="AG441" s="135">
        <v>0</v>
      </c>
      <c r="AH441" s="135">
        <v>1440</v>
      </c>
      <c r="AI441" s="135">
        <v>0</v>
      </c>
      <c r="AJ441" s="289">
        <v>360</v>
      </c>
      <c r="AK441" s="135">
        <v>0</v>
      </c>
      <c r="AL441" s="212" t="s">
        <v>6337</v>
      </c>
      <c r="AM441" s="210">
        <f>AB441*0.04</f>
        <v>360</v>
      </c>
      <c r="AN441" s="210">
        <f>AJ441-AM441</f>
        <v>0</v>
      </c>
    </row>
    <row r="442" spans="2:40" ht="14.25" customHeight="1">
      <c r="B442" s="132" t="s">
        <v>4396</v>
      </c>
      <c r="C442" s="134" t="s">
        <v>6308</v>
      </c>
      <c r="D442" s="134" t="s">
        <v>2442</v>
      </c>
      <c r="E442" s="134" t="s">
        <v>4399</v>
      </c>
      <c r="F442" s="134" t="s">
        <v>5923</v>
      </c>
      <c r="G442" s="134" t="s">
        <v>4401</v>
      </c>
      <c r="H442" s="134" t="s">
        <v>4401</v>
      </c>
      <c r="I442" s="134"/>
      <c r="J442" s="134"/>
      <c r="K442" s="134"/>
      <c r="L442" s="134"/>
      <c r="M442" s="135">
        <v>10464</v>
      </c>
      <c r="N442" s="135">
        <v>0</v>
      </c>
      <c r="O442" s="135">
        <v>0</v>
      </c>
      <c r="P442" s="135">
        <v>0</v>
      </c>
      <c r="Q442" s="135">
        <v>0</v>
      </c>
      <c r="R442" s="135">
        <v>0</v>
      </c>
      <c r="S442" s="135">
        <v>10464</v>
      </c>
      <c r="T442" s="135">
        <v>0</v>
      </c>
      <c r="U442" s="135">
        <v>0</v>
      </c>
      <c r="V442" s="135">
        <v>0</v>
      </c>
      <c r="W442" s="135">
        <v>0</v>
      </c>
      <c r="X442" s="135">
        <v>0</v>
      </c>
      <c r="Y442" s="135">
        <v>10464</v>
      </c>
      <c r="Z442" s="135">
        <v>10464</v>
      </c>
      <c r="AA442" s="136">
        <v>1</v>
      </c>
      <c r="AB442" s="135">
        <v>0</v>
      </c>
      <c r="AC442" s="135">
        <v>0</v>
      </c>
      <c r="AD442" s="135">
        <v>0</v>
      </c>
      <c r="AE442" s="135">
        <v>0</v>
      </c>
      <c r="AF442" s="135">
        <v>0</v>
      </c>
      <c r="AG442" s="135">
        <v>0</v>
      </c>
      <c r="AH442" s="135">
        <v>0</v>
      </c>
      <c r="AI442" s="135">
        <v>0</v>
      </c>
      <c r="AJ442" s="289">
        <v>0</v>
      </c>
      <c r="AK442" s="135">
        <v>0</v>
      </c>
      <c r="AL442" s="212"/>
    </row>
    <row r="443" spans="2:40" ht="14.25" customHeight="1">
      <c r="B443" s="132" t="s">
        <v>4356</v>
      </c>
      <c r="C443" s="134" t="s">
        <v>5774</v>
      </c>
      <c r="D443" s="134" t="s">
        <v>2442</v>
      </c>
      <c r="E443" s="134" t="s">
        <v>6210</v>
      </c>
      <c r="F443" s="134" t="s">
        <v>6338</v>
      </c>
      <c r="G443" s="134" t="s">
        <v>5904</v>
      </c>
      <c r="H443" s="134" t="s">
        <v>5905</v>
      </c>
      <c r="I443" s="134" t="s">
        <v>3330</v>
      </c>
      <c r="J443" s="134" t="s">
        <v>4362</v>
      </c>
      <c r="K443" s="134" t="s">
        <v>4363</v>
      </c>
      <c r="L443" s="134" t="s">
        <v>3332</v>
      </c>
      <c r="M443" s="135">
        <v>28500</v>
      </c>
      <c r="N443" s="135">
        <v>0</v>
      </c>
      <c r="O443" s="135">
        <v>0</v>
      </c>
      <c r="P443" s="135">
        <v>28500</v>
      </c>
      <c r="Q443" s="135">
        <v>0</v>
      </c>
      <c r="R443" s="135">
        <v>0</v>
      </c>
      <c r="S443" s="135">
        <v>0</v>
      </c>
      <c r="T443" s="135">
        <v>0</v>
      </c>
      <c r="U443" s="135">
        <v>0</v>
      </c>
      <c r="V443" s="135">
        <v>0</v>
      </c>
      <c r="W443" s="135">
        <v>0</v>
      </c>
      <c r="X443" s="135">
        <v>0</v>
      </c>
      <c r="Y443" s="135">
        <v>28500</v>
      </c>
      <c r="Z443" s="135">
        <v>28500</v>
      </c>
      <c r="AA443" s="136">
        <v>1</v>
      </c>
      <c r="AB443" s="135">
        <v>0</v>
      </c>
      <c r="AC443" s="135">
        <v>0</v>
      </c>
      <c r="AD443" s="135">
        <v>28500</v>
      </c>
      <c r="AE443" s="135">
        <v>0</v>
      </c>
      <c r="AF443" s="135">
        <v>0</v>
      </c>
      <c r="AG443" s="135">
        <v>0</v>
      </c>
      <c r="AH443" s="135"/>
      <c r="AI443" s="135">
        <v>0</v>
      </c>
      <c r="AJ443" s="289">
        <v>0</v>
      </c>
      <c r="AK443" s="135">
        <v>0</v>
      </c>
      <c r="AL443" s="212" t="s">
        <v>6339</v>
      </c>
    </row>
    <row r="444" spans="2:40" ht="14.25" customHeight="1">
      <c r="B444" s="132" t="s">
        <v>4356</v>
      </c>
      <c r="C444" s="134" t="s">
        <v>5774</v>
      </c>
      <c r="D444" s="134" t="s">
        <v>2442</v>
      </c>
      <c r="E444" s="134" t="s">
        <v>4358</v>
      </c>
      <c r="F444" s="134" t="s">
        <v>6340</v>
      </c>
      <c r="G444" s="134" t="s">
        <v>720</v>
      </c>
      <c r="H444" s="134" t="s">
        <v>5832</v>
      </c>
      <c r="I444" s="134" t="s">
        <v>3330</v>
      </c>
      <c r="J444" s="134" t="s">
        <v>4362</v>
      </c>
      <c r="K444" s="134" t="s">
        <v>4363</v>
      </c>
      <c r="L444" s="134" t="s">
        <v>3332</v>
      </c>
      <c r="M444" s="135">
        <v>11398.804328</v>
      </c>
      <c r="N444" s="135">
        <v>1611.289168</v>
      </c>
      <c r="O444" s="135">
        <v>0</v>
      </c>
      <c r="P444" s="135"/>
      <c r="Q444" s="135">
        <v>0</v>
      </c>
      <c r="R444" s="135">
        <v>9787.5151600000008</v>
      </c>
      <c r="S444" s="135">
        <v>0</v>
      </c>
      <c r="T444" s="135">
        <v>257.81447100000003</v>
      </c>
      <c r="U444" s="135">
        <v>0</v>
      </c>
      <c r="V444" s="135">
        <v>0</v>
      </c>
      <c r="W444" s="135">
        <v>0</v>
      </c>
      <c r="X444" s="135">
        <v>0</v>
      </c>
      <c r="Y444" s="135">
        <v>11656.618799</v>
      </c>
      <c r="Z444" s="135">
        <v>11711.462643999999</v>
      </c>
      <c r="AA444" s="136">
        <v>1</v>
      </c>
      <c r="AB444" s="135">
        <v>1618.870208</v>
      </c>
      <c r="AC444" s="135">
        <v>0</v>
      </c>
      <c r="AD444" s="135"/>
      <c r="AE444" s="135">
        <v>0</v>
      </c>
      <c r="AF444" s="135">
        <v>9833.5649599999997</v>
      </c>
      <c r="AG444" s="135">
        <v>0</v>
      </c>
      <c r="AH444" s="135">
        <v>259.02747599999998</v>
      </c>
      <c r="AI444" s="135">
        <v>0</v>
      </c>
      <c r="AJ444" s="289">
        <v>0</v>
      </c>
      <c r="AK444" s="135">
        <v>0</v>
      </c>
      <c r="AL444" s="212" t="s">
        <v>6341</v>
      </c>
    </row>
    <row r="445" spans="2:40" ht="14.25" customHeight="1">
      <c r="B445" s="132" t="s">
        <v>4356</v>
      </c>
      <c r="C445" s="134" t="s">
        <v>5774</v>
      </c>
      <c r="D445" s="134" t="s">
        <v>4927</v>
      </c>
      <c r="E445" s="134" t="s">
        <v>4419</v>
      </c>
      <c r="F445" s="134" t="s">
        <v>6342</v>
      </c>
      <c r="G445" s="134" t="s">
        <v>1233</v>
      </c>
      <c r="H445" s="134" t="s">
        <v>5810</v>
      </c>
      <c r="I445" s="134" t="s">
        <v>3330</v>
      </c>
      <c r="J445" s="134" t="s">
        <v>4362</v>
      </c>
      <c r="K445" s="134" t="s">
        <v>4363</v>
      </c>
      <c r="L445" s="134" t="s">
        <v>3332</v>
      </c>
      <c r="M445" s="135">
        <v>9000</v>
      </c>
      <c r="N445" s="135">
        <v>9000</v>
      </c>
      <c r="O445" s="135">
        <v>0</v>
      </c>
      <c r="P445" s="135"/>
      <c r="Q445" s="135">
        <v>0</v>
      </c>
      <c r="R445" s="135">
        <v>0</v>
      </c>
      <c r="S445" s="135">
        <v>0</v>
      </c>
      <c r="T445" s="135">
        <v>1440</v>
      </c>
      <c r="U445" s="135">
        <v>0</v>
      </c>
      <c r="V445" s="135">
        <v>360</v>
      </c>
      <c r="W445" s="135">
        <v>0</v>
      </c>
      <c r="X445" s="135">
        <v>0</v>
      </c>
      <c r="Y445" s="135">
        <v>10080</v>
      </c>
      <c r="Z445" s="135">
        <v>10080</v>
      </c>
      <c r="AA445" s="136">
        <v>1</v>
      </c>
      <c r="AB445" s="135">
        <v>9000</v>
      </c>
      <c r="AC445" s="135">
        <v>0</v>
      </c>
      <c r="AD445" s="135"/>
      <c r="AE445" s="135">
        <v>0</v>
      </c>
      <c r="AF445" s="135">
        <v>0</v>
      </c>
      <c r="AG445" s="135">
        <v>0</v>
      </c>
      <c r="AH445" s="135">
        <v>1440</v>
      </c>
      <c r="AI445" s="135">
        <v>0</v>
      </c>
      <c r="AJ445" s="289">
        <v>360</v>
      </c>
      <c r="AK445" s="135">
        <v>0</v>
      </c>
      <c r="AL445" s="212" t="s">
        <v>6343</v>
      </c>
      <c r="AM445" s="210">
        <f t="shared" ref="AM445:AM450" si="14">AB445*0.04</f>
        <v>360</v>
      </c>
      <c r="AN445" s="210">
        <f t="shared" ref="AN445:AN450" si="15">AJ445-AM445</f>
        <v>0</v>
      </c>
    </row>
    <row r="446" spans="2:40" ht="14.25" customHeight="1">
      <c r="B446" s="132" t="s">
        <v>4356</v>
      </c>
      <c r="C446" s="134" t="s">
        <v>5774</v>
      </c>
      <c r="D446" s="134" t="s">
        <v>4927</v>
      </c>
      <c r="E446" s="134" t="s">
        <v>4420</v>
      </c>
      <c r="F446" s="134" t="s">
        <v>6344</v>
      </c>
      <c r="G446" s="134" t="s">
        <v>5788</v>
      </c>
      <c r="H446" s="134" t="s">
        <v>5789</v>
      </c>
      <c r="I446" s="134" t="s">
        <v>3330</v>
      </c>
      <c r="J446" s="134" t="s">
        <v>4362</v>
      </c>
      <c r="K446" s="134" t="s">
        <v>4363</v>
      </c>
      <c r="L446" s="134" t="s">
        <v>3332</v>
      </c>
      <c r="M446" s="135">
        <v>9000</v>
      </c>
      <c r="N446" s="135">
        <v>9000</v>
      </c>
      <c r="O446" s="135">
        <v>0</v>
      </c>
      <c r="P446" s="135"/>
      <c r="Q446" s="135">
        <v>0</v>
      </c>
      <c r="R446" s="135">
        <v>0</v>
      </c>
      <c r="S446" s="135">
        <v>0</v>
      </c>
      <c r="T446" s="135">
        <v>1440</v>
      </c>
      <c r="U446" s="135">
        <v>0</v>
      </c>
      <c r="V446" s="135">
        <v>360</v>
      </c>
      <c r="W446" s="135">
        <v>0</v>
      </c>
      <c r="X446" s="135">
        <v>0</v>
      </c>
      <c r="Y446" s="135">
        <v>10080</v>
      </c>
      <c r="Z446" s="135">
        <v>10080</v>
      </c>
      <c r="AA446" s="136">
        <v>1</v>
      </c>
      <c r="AB446" s="135">
        <v>9000</v>
      </c>
      <c r="AC446" s="135">
        <v>0</v>
      </c>
      <c r="AD446" s="135"/>
      <c r="AE446" s="135">
        <v>0</v>
      </c>
      <c r="AF446" s="135">
        <v>0</v>
      </c>
      <c r="AG446" s="135">
        <v>0</v>
      </c>
      <c r="AH446" s="135">
        <v>1440</v>
      </c>
      <c r="AI446" s="135">
        <v>0</v>
      </c>
      <c r="AJ446" s="289">
        <v>360</v>
      </c>
      <c r="AK446" s="135">
        <v>0</v>
      </c>
      <c r="AL446" s="212" t="s">
        <v>6345</v>
      </c>
      <c r="AM446" s="210">
        <f t="shared" si="14"/>
        <v>360</v>
      </c>
      <c r="AN446" s="210">
        <f t="shared" si="15"/>
        <v>0</v>
      </c>
    </row>
    <row r="447" spans="2:40" ht="14.25" customHeight="1">
      <c r="B447" s="132" t="s">
        <v>4356</v>
      </c>
      <c r="C447" s="134" t="s">
        <v>5774</v>
      </c>
      <c r="D447" s="134" t="s">
        <v>5477</v>
      </c>
      <c r="E447" s="134" t="s">
        <v>2396</v>
      </c>
      <c r="F447" s="134" t="s">
        <v>6346</v>
      </c>
      <c r="G447" s="134" t="s">
        <v>5823</v>
      </c>
      <c r="H447" s="134" t="s">
        <v>5824</v>
      </c>
      <c r="I447" s="134" t="s">
        <v>5782</v>
      </c>
      <c r="J447" s="134" t="s">
        <v>4362</v>
      </c>
      <c r="K447" s="134" t="s">
        <v>4363</v>
      </c>
      <c r="L447" s="134" t="s">
        <v>3332</v>
      </c>
      <c r="M447" s="135">
        <v>9000</v>
      </c>
      <c r="N447" s="135">
        <v>9000</v>
      </c>
      <c r="O447" s="135">
        <v>0</v>
      </c>
      <c r="P447" s="135"/>
      <c r="Q447" s="135">
        <v>0</v>
      </c>
      <c r="R447" s="135">
        <v>0</v>
      </c>
      <c r="S447" s="135">
        <v>0</v>
      </c>
      <c r="T447" s="135">
        <v>1440</v>
      </c>
      <c r="U447" s="135">
        <v>0</v>
      </c>
      <c r="V447" s="135">
        <v>360</v>
      </c>
      <c r="W447" s="135">
        <v>0</v>
      </c>
      <c r="X447" s="135">
        <v>0</v>
      </c>
      <c r="Y447" s="135">
        <v>10080</v>
      </c>
      <c r="Z447" s="135">
        <v>10080</v>
      </c>
      <c r="AA447" s="136">
        <v>1</v>
      </c>
      <c r="AB447" s="135">
        <v>9000</v>
      </c>
      <c r="AC447" s="135">
        <v>0</v>
      </c>
      <c r="AD447" s="135"/>
      <c r="AE447" s="135">
        <v>0</v>
      </c>
      <c r="AF447" s="135">
        <v>0</v>
      </c>
      <c r="AG447" s="135">
        <v>0</v>
      </c>
      <c r="AH447" s="135">
        <v>1440</v>
      </c>
      <c r="AI447" s="135">
        <v>0</v>
      </c>
      <c r="AJ447" s="289">
        <v>360</v>
      </c>
      <c r="AK447" s="135">
        <v>0</v>
      </c>
      <c r="AL447" s="212" t="s">
        <v>6347</v>
      </c>
      <c r="AM447" s="210">
        <f t="shared" si="14"/>
        <v>360</v>
      </c>
      <c r="AN447" s="210">
        <f t="shared" si="15"/>
        <v>0</v>
      </c>
    </row>
    <row r="448" spans="2:40" ht="14.25" customHeight="1">
      <c r="B448" s="132" t="s">
        <v>4356</v>
      </c>
      <c r="C448" s="134" t="s">
        <v>5774</v>
      </c>
      <c r="D448" s="134" t="s">
        <v>2442</v>
      </c>
      <c r="E448" s="134" t="s">
        <v>1815</v>
      </c>
      <c r="F448" s="134" t="s">
        <v>5172</v>
      </c>
      <c r="G448" s="134" t="s">
        <v>1237</v>
      </c>
      <c r="H448" s="134" t="s">
        <v>5775</v>
      </c>
      <c r="I448" s="134" t="s">
        <v>4370</v>
      </c>
      <c r="J448" s="134" t="s">
        <v>4362</v>
      </c>
      <c r="K448" s="134" t="s">
        <v>4363</v>
      </c>
      <c r="L448" s="134" t="s">
        <v>3332</v>
      </c>
      <c r="M448" s="135">
        <v>9950</v>
      </c>
      <c r="N448" s="135">
        <v>9950</v>
      </c>
      <c r="O448" s="135">
        <v>0</v>
      </c>
      <c r="P448" s="134"/>
      <c r="Q448" s="135">
        <v>0</v>
      </c>
      <c r="R448" s="135">
        <v>0</v>
      </c>
      <c r="S448" s="135">
        <v>0</v>
      </c>
      <c r="T448" s="135">
        <v>1592</v>
      </c>
      <c r="U448" s="135">
        <v>0</v>
      </c>
      <c r="V448" s="135">
        <v>398</v>
      </c>
      <c r="W448" s="135">
        <v>0</v>
      </c>
      <c r="X448" s="135">
        <v>0</v>
      </c>
      <c r="Y448" s="135">
        <v>11144</v>
      </c>
      <c r="Z448" s="135">
        <v>11144</v>
      </c>
      <c r="AA448" s="136">
        <v>1</v>
      </c>
      <c r="AB448" s="135">
        <v>9950</v>
      </c>
      <c r="AC448" s="135">
        <v>0</v>
      </c>
      <c r="AD448" s="134"/>
      <c r="AE448" s="135">
        <v>0</v>
      </c>
      <c r="AF448" s="135">
        <v>0</v>
      </c>
      <c r="AG448" s="135">
        <v>0</v>
      </c>
      <c r="AH448" s="135">
        <v>1592</v>
      </c>
      <c r="AI448" s="135">
        <v>0</v>
      </c>
      <c r="AJ448" s="289">
        <v>398</v>
      </c>
      <c r="AK448" s="135">
        <v>0</v>
      </c>
      <c r="AL448" s="212" t="s">
        <v>6348</v>
      </c>
      <c r="AM448" s="210">
        <f t="shared" si="14"/>
        <v>398</v>
      </c>
      <c r="AN448" s="210">
        <f t="shared" si="15"/>
        <v>0</v>
      </c>
    </row>
    <row r="449" spans="2:40" ht="14.25" customHeight="1">
      <c r="B449" s="132" t="s">
        <v>4356</v>
      </c>
      <c r="C449" s="134" t="s">
        <v>5774</v>
      </c>
      <c r="D449" s="134" t="s">
        <v>4927</v>
      </c>
      <c r="E449" s="134" t="s">
        <v>4453</v>
      </c>
      <c r="F449" s="134" t="s">
        <v>5271</v>
      </c>
      <c r="G449" s="134" t="s">
        <v>1237</v>
      </c>
      <c r="H449" s="134" t="s">
        <v>5775</v>
      </c>
      <c r="I449" s="134" t="s">
        <v>4370</v>
      </c>
      <c r="J449" s="134" t="s">
        <v>4362</v>
      </c>
      <c r="K449" s="134" t="s">
        <v>4363</v>
      </c>
      <c r="L449" s="134" t="s">
        <v>3332</v>
      </c>
      <c r="M449" s="135">
        <v>9950</v>
      </c>
      <c r="N449" s="135">
        <v>9950</v>
      </c>
      <c r="O449" s="135">
        <v>0</v>
      </c>
      <c r="P449" s="135"/>
      <c r="Q449" s="135">
        <v>0</v>
      </c>
      <c r="R449" s="135">
        <v>0</v>
      </c>
      <c r="S449" s="135">
        <v>0</v>
      </c>
      <c r="T449" s="135">
        <v>1592</v>
      </c>
      <c r="U449" s="135">
        <v>0</v>
      </c>
      <c r="V449" s="135">
        <v>398</v>
      </c>
      <c r="W449" s="135">
        <v>0</v>
      </c>
      <c r="X449" s="135">
        <v>0</v>
      </c>
      <c r="Y449" s="135">
        <v>11144</v>
      </c>
      <c r="Z449" s="135">
        <v>11144</v>
      </c>
      <c r="AA449" s="136">
        <v>1</v>
      </c>
      <c r="AB449" s="135">
        <v>9950</v>
      </c>
      <c r="AC449" s="135">
        <v>0</v>
      </c>
      <c r="AD449" s="135"/>
      <c r="AE449" s="135">
        <v>0</v>
      </c>
      <c r="AF449" s="135">
        <v>0</v>
      </c>
      <c r="AG449" s="135">
        <v>0</v>
      </c>
      <c r="AH449" s="135">
        <v>1592</v>
      </c>
      <c r="AI449" s="135">
        <v>0</v>
      </c>
      <c r="AJ449" s="289">
        <v>398</v>
      </c>
      <c r="AK449" s="135">
        <v>0</v>
      </c>
      <c r="AL449" s="212" t="s">
        <v>6349</v>
      </c>
      <c r="AM449" s="210">
        <f t="shared" si="14"/>
        <v>398</v>
      </c>
      <c r="AN449" s="210">
        <f t="shared" si="15"/>
        <v>0</v>
      </c>
    </row>
    <row r="450" spans="2:40" ht="14.25" customHeight="1">
      <c r="B450" s="132" t="s">
        <v>4356</v>
      </c>
      <c r="C450" s="134" t="s">
        <v>5774</v>
      </c>
      <c r="D450" s="134" t="s">
        <v>4927</v>
      </c>
      <c r="E450" s="134" t="s">
        <v>4453</v>
      </c>
      <c r="F450" s="134" t="s">
        <v>6350</v>
      </c>
      <c r="G450" s="134" t="s">
        <v>5788</v>
      </c>
      <c r="H450" s="134" t="s">
        <v>5789</v>
      </c>
      <c r="I450" s="134" t="s">
        <v>3330</v>
      </c>
      <c r="J450" s="134" t="s">
        <v>4362</v>
      </c>
      <c r="K450" s="134" t="s">
        <v>4363</v>
      </c>
      <c r="L450" s="134" t="s">
        <v>3332</v>
      </c>
      <c r="M450" s="135">
        <v>11000</v>
      </c>
      <c r="N450" s="135">
        <v>11000</v>
      </c>
      <c r="O450" s="135">
        <v>0</v>
      </c>
      <c r="P450" s="135"/>
      <c r="Q450" s="135">
        <v>0</v>
      </c>
      <c r="R450" s="135">
        <v>0</v>
      </c>
      <c r="S450" s="135">
        <v>0</v>
      </c>
      <c r="T450" s="135">
        <v>1760</v>
      </c>
      <c r="U450" s="135">
        <v>0</v>
      </c>
      <c r="V450" s="135">
        <v>440</v>
      </c>
      <c r="W450" s="135">
        <v>0</v>
      </c>
      <c r="X450" s="135">
        <v>0</v>
      </c>
      <c r="Y450" s="135">
        <v>12320</v>
      </c>
      <c r="Z450" s="135">
        <v>12320</v>
      </c>
      <c r="AA450" s="136">
        <v>1</v>
      </c>
      <c r="AB450" s="135">
        <v>11000</v>
      </c>
      <c r="AC450" s="135">
        <v>0</v>
      </c>
      <c r="AD450" s="135"/>
      <c r="AE450" s="135">
        <v>0</v>
      </c>
      <c r="AF450" s="135">
        <v>0</v>
      </c>
      <c r="AG450" s="135">
        <v>0</v>
      </c>
      <c r="AH450" s="135">
        <v>1760</v>
      </c>
      <c r="AI450" s="135">
        <v>0</v>
      </c>
      <c r="AJ450" s="289">
        <v>440</v>
      </c>
      <c r="AK450" s="135">
        <v>0</v>
      </c>
      <c r="AL450" s="212" t="s">
        <v>6351</v>
      </c>
      <c r="AM450" s="210">
        <f t="shared" si="14"/>
        <v>440</v>
      </c>
      <c r="AN450" s="210">
        <f t="shared" si="15"/>
        <v>0</v>
      </c>
    </row>
    <row r="451" spans="2:40" ht="14.25" customHeight="1">
      <c r="B451" s="132" t="s">
        <v>4356</v>
      </c>
      <c r="C451" s="134" t="s">
        <v>6352</v>
      </c>
      <c r="D451" s="134" t="s">
        <v>2442</v>
      </c>
      <c r="E451" s="134" t="s">
        <v>2442</v>
      </c>
      <c r="F451" s="134" t="s">
        <v>6353</v>
      </c>
      <c r="G451" s="134" t="s">
        <v>6354</v>
      </c>
      <c r="H451" s="134" t="s">
        <v>6355</v>
      </c>
      <c r="I451" s="134" t="s">
        <v>3330</v>
      </c>
      <c r="J451" s="134" t="s">
        <v>4362</v>
      </c>
      <c r="K451" s="134" t="s">
        <v>4363</v>
      </c>
      <c r="L451" s="134" t="s">
        <v>3332</v>
      </c>
      <c r="M451" s="135">
        <v>20289.2</v>
      </c>
      <c r="N451" s="135">
        <v>20289.2</v>
      </c>
      <c r="O451" s="135">
        <v>0</v>
      </c>
      <c r="P451" s="135"/>
      <c r="Q451" s="135">
        <v>0</v>
      </c>
      <c r="R451" s="135">
        <v>0</v>
      </c>
      <c r="S451" s="135">
        <v>0</v>
      </c>
      <c r="T451" s="135">
        <v>3246.27</v>
      </c>
      <c r="U451" s="135">
        <v>0</v>
      </c>
      <c r="V451" s="135">
        <v>0</v>
      </c>
      <c r="W451" s="135">
        <v>0</v>
      </c>
      <c r="X451" s="135">
        <v>0</v>
      </c>
      <c r="Y451" s="135">
        <v>23535.47</v>
      </c>
      <c r="Z451" s="135">
        <v>23535.47</v>
      </c>
      <c r="AA451" s="136">
        <v>1</v>
      </c>
      <c r="AB451" s="135">
        <v>20289.2</v>
      </c>
      <c r="AC451" s="135">
        <v>0</v>
      </c>
      <c r="AD451" s="135"/>
      <c r="AE451" s="135">
        <v>0</v>
      </c>
      <c r="AF451" s="135">
        <v>0</v>
      </c>
      <c r="AG451" s="135">
        <v>0</v>
      </c>
      <c r="AH451" s="135">
        <v>3246.27</v>
      </c>
      <c r="AI451" s="135">
        <v>0</v>
      </c>
      <c r="AJ451" s="289">
        <v>0</v>
      </c>
      <c r="AK451" s="135">
        <v>0</v>
      </c>
      <c r="AL451" s="212" t="s">
        <v>6356</v>
      </c>
    </row>
    <row r="452" spans="2:40" ht="14.25" customHeight="1">
      <c r="B452" s="132" t="s">
        <v>4356</v>
      </c>
      <c r="C452" s="134" t="s">
        <v>5774</v>
      </c>
      <c r="D452" s="134" t="s">
        <v>2442</v>
      </c>
      <c r="E452" s="134" t="s">
        <v>2435</v>
      </c>
      <c r="F452" s="134" t="s">
        <v>6357</v>
      </c>
      <c r="G452" s="134" t="s">
        <v>5799</v>
      </c>
      <c r="H452" s="134" t="s">
        <v>5800</v>
      </c>
      <c r="I452" s="134" t="s">
        <v>3330</v>
      </c>
      <c r="J452" s="134" t="s">
        <v>4362</v>
      </c>
      <c r="K452" s="134" t="s">
        <v>4363</v>
      </c>
      <c r="L452" s="134" t="s">
        <v>3332</v>
      </c>
      <c r="M452" s="135">
        <v>6067.21</v>
      </c>
      <c r="N452" s="135">
        <v>6067.21</v>
      </c>
      <c r="O452" s="135">
        <v>0</v>
      </c>
      <c r="P452" s="135"/>
      <c r="Q452" s="135">
        <v>0</v>
      </c>
      <c r="R452" s="135">
        <v>0</v>
      </c>
      <c r="S452" s="135">
        <v>0</v>
      </c>
      <c r="T452" s="135">
        <v>970.74</v>
      </c>
      <c r="U452" s="135">
        <v>0</v>
      </c>
      <c r="V452" s="135">
        <v>0</v>
      </c>
      <c r="W452" s="135">
        <v>0</v>
      </c>
      <c r="X452" s="135">
        <v>0</v>
      </c>
      <c r="Y452" s="135">
        <v>7037.95</v>
      </c>
      <c r="Z452" s="135">
        <v>7037.95</v>
      </c>
      <c r="AA452" s="136">
        <v>1</v>
      </c>
      <c r="AB452" s="135">
        <v>6067.21</v>
      </c>
      <c r="AC452" s="135">
        <v>0</v>
      </c>
      <c r="AD452" s="135"/>
      <c r="AE452" s="135">
        <v>0</v>
      </c>
      <c r="AF452" s="135">
        <v>0</v>
      </c>
      <c r="AG452" s="135">
        <v>0</v>
      </c>
      <c r="AH452" s="135">
        <v>970.74</v>
      </c>
      <c r="AI452" s="135">
        <v>0</v>
      </c>
      <c r="AJ452" s="289">
        <v>0</v>
      </c>
      <c r="AK452" s="135">
        <v>0</v>
      </c>
      <c r="AL452" s="212" t="s">
        <v>6358</v>
      </c>
    </row>
    <row r="453" spans="2:40" ht="14.25" customHeight="1">
      <c r="B453" s="132" t="s">
        <v>4396</v>
      </c>
      <c r="C453" s="134" t="s">
        <v>6308</v>
      </c>
      <c r="D453" s="134" t="s">
        <v>2442</v>
      </c>
      <c r="E453" s="134" t="s">
        <v>4399</v>
      </c>
      <c r="F453" s="134" t="s">
        <v>6359</v>
      </c>
      <c r="G453" s="134" t="s">
        <v>4401</v>
      </c>
      <c r="H453" s="134" t="s">
        <v>4401</v>
      </c>
      <c r="I453" s="134"/>
      <c r="J453" s="134"/>
      <c r="K453" s="134"/>
      <c r="L453" s="134"/>
      <c r="M453" s="135">
        <v>4006.49</v>
      </c>
      <c r="N453" s="135">
        <v>0</v>
      </c>
      <c r="O453" s="135">
        <v>0</v>
      </c>
      <c r="P453" s="135">
        <v>0</v>
      </c>
      <c r="Q453" s="135">
        <v>0</v>
      </c>
      <c r="R453" s="135">
        <v>0</v>
      </c>
      <c r="S453" s="135">
        <v>4006.49</v>
      </c>
      <c r="T453" s="135">
        <v>0</v>
      </c>
      <c r="U453" s="135">
        <v>0</v>
      </c>
      <c r="V453" s="135">
        <v>0</v>
      </c>
      <c r="W453" s="135">
        <v>0</v>
      </c>
      <c r="X453" s="135">
        <v>0</v>
      </c>
      <c r="Y453" s="135">
        <v>4006.49</v>
      </c>
      <c r="Z453" s="135">
        <v>4006.49</v>
      </c>
      <c r="AA453" s="136">
        <v>1</v>
      </c>
      <c r="AB453" s="135">
        <v>0</v>
      </c>
      <c r="AC453" s="135">
        <v>0</v>
      </c>
      <c r="AD453" s="135">
        <v>0</v>
      </c>
      <c r="AE453" s="135">
        <v>0</v>
      </c>
      <c r="AF453" s="135">
        <v>0</v>
      </c>
      <c r="AG453" s="135">
        <v>0</v>
      </c>
      <c r="AH453" s="135">
        <v>0</v>
      </c>
      <c r="AI453" s="135">
        <v>0</v>
      </c>
      <c r="AJ453" s="289">
        <v>0</v>
      </c>
      <c r="AK453" s="135">
        <v>0</v>
      </c>
      <c r="AL453" s="212"/>
    </row>
    <row r="454" spans="2:40" ht="14.25" customHeight="1">
      <c r="B454" s="132" t="s">
        <v>4396</v>
      </c>
      <c r="C454" s="134" t="s">
        <v>6308</v>
      </c>
      <c r="D454" s="134" t="s">
        <v>2442</v>
      </c>
      <c r="E454" s="134" t="s">
        <v>4399</v>
      </c>
      <c r="F454" s="134" t="s">
        <v>5923</v>
      </c>
      <c r="G454" s="134" t="s">
        <v>4401</v>
      </c>
      <c r="H454" s="134" t="s">
        <v>4401</v>
      </c>
      <c r="I454" s="134"/>
      <c r="J454" s="134"/>
      <c r="K454" s="134"/>
      <c r="L454" s="134"/>
      <c r="M454" s="135">
        <v>827.84</v>
      </c>
      <c r="N454" s="135">
        <v>0</v>
      </c>
      <c r="O454" s="135">
        <v>0</v>
      </c>
      <c r="P454" s="135">
        <v>0</v>
      </c>
      <c r="Q454" s="135">
        <v>0</v>
      </c>
      <c r="R454" s="135">
        <v>0</v>
      </c>
      <c r="S454" s="135">
        <v>827.84</v>
      </c>
      <c r="T454" s="135">
        <v>0</v>
      </c>
      <c r="U454" s="135">
        <v>0</v>
      </c>
      <c r="V454" s="135">
        <v>0</v>
      </c>
      <c r="W454" s="135">
        <v>0</v>
      </c>
      <c r="X454" s="135">
        <v>0</v>
      </c>
      <c r="Y454" s="135">
        <v>827.84</v>
      </c>
      <c r="Z454" s="135">
        <v>827.84</v>
      </c>
      <c r="AA454" s="136">
        <v>1</v>
      </c>
      <c r="AB454" s="135">
        <v>0</v>
      </c>
      <c r="AC454" s="135">
        <v>0</v>
      </c>
      <c r="AD454" s="135">
        <v>0</v>
      </c>
      <c r="AE454" s="135">
        <v>0</v>
      </c>
      <c r="AF454" s="135">
        <v>0</v>
      </c>
      <c r="AG454" s="135">
        <v>0</v>
      </c>
      <c r="AH454" s="135">
        <v>0</v>
      </c>
      <c r="AI454" s="135">
        <v>0</v>
      </c>
      <c r="AJ454" s="289">
        <v>0</v>
      </c>
      <c r="AK454" s="135">
        <v>0</v>
      </c>
      <c r="AL454" s="212"/>
    </row>
    <row r="455" spans="2:40" ht="14.25" customHeight="1">
      <c r="B455" s="132" t="s">
        <v>4356</v>
      </c>
      <c r="C455" s="134" t="s">
        <v>5777</v>
      </c>
      <c r="D455" s="134" t="s">
        <v>2442</v>
      </c>
      <c r="E455" s="134" t="s">
        <v>1961</v>
      </c>
      <c r="F455" s="134" t="s">
        <v>6360</v>
      </c>
      <c r="G455" s="134" t="s">
        <v>5780</v>
      </c>
      <c r="H455" s="134" t="s">
        <v>5781</v>
      </c>
      <c r="I455" s="134" t="s">
        <v>5782</v>
      </c>
      <c r="J455" s="134" t="s">
        <v>4362</v>
      </c>
      <c r="K455" s="134" t="s">
        <v>4363</v>
      </c>
      <c r="L455" s="134" t="s">
        <v>3332</v>
      </c>
      <c r="M455" s="135">
        <v>24961.439999999999</v>
      </c>
      <c r="N455" s="135">
        <v>0</v>
      </c>
      <c r="O455" s="135">
        <v>0</v>
      </c>
      <c r="P455" s="135">
        <v>24961.439999999999</v>
      </c>
      <c r="Q455" s="135">
        <v>0</v>
      </c>
      <c r="R455" s="135">
        <v>0</v>
      </c>
      <c r="S455" s="135">
        <v>0</v>
      </c>
      <c r="T455" s="135">
        <v>0</v>
      </c>
      <c r="U455" s="135">
        <v>0</v>
      </c>
      <c r="V455" s="135">
        <v>0</v>
      </c>
      <c r="W455" s="135">
        <v>0</v>
      </c>
      <c r="X455" s="135">
        <v>0</v>
      </c>
      <c r="Y455" s="135">
        <v>24961.439999999999</v>
      </c>
      <c r="Z455" s="135">
        <v>24961.439999999999</v>
      </c>
      <c r="AA455" s="136">
        <v>1</v>
      </c>
      <c r="AB455" s="135">
        <v>0</v>
      </c>
      <c r="AC455" s="135">
        <v>0</v>
      </c>
      <c r="AD455" s="135">
        <v>24961.439999999999</v>
      </c>
      <c r="AE455" s="135">
        <v>0</v>
      </c>
      <c r="AF455" s="135">
        <v>0</v>
      </c>
      <c r="AG455" s="135">
        <v>0</v>
      </c>
      <c r="AH455" s="135"/>
      <c r="AI455" s="135">
        <v>0</v>
      </c>
      <c r="AJ455" s="289">
        <v>0</v>
      </c>
      <c r="AK455" s="135">
        <v>0</v>
      </c>
      <c r="AL455" s="212" t="s">
        <v>6361</v>
      </c>
    </row>
    <row r="456" spans="2:40" ht="14.25" customHeight="1">
      <c r="B456" s="132" t="s">
        <v>4396</v>
      </c>
      <c r="C456" s="134" t="s">
        <v>5106</v>
      </c>
      <c r="D456" s="134" t="s">
        <v>2445</v>
      </c>
      <c r="E456" s="134" t="s">
        <v>4399</v>
      </c>
      <c r="F456" s="134" t="s">
        <v>6362</v>
      </c>
      <c r="G456" s="134" t="s">
        <v>4401</v>
      </c>
      <c r="H456" s="134" t="s">
        <v>4401</v>
      </c>
      <c r="I456" s="134"/>
      <c r="J456" s="134"/>
      <c r="K456" s="134"/>
      <c r="L456" s="134"/>
      <c r="M456" s="135">
        <v>17628.334999999999</v>
      </c>
      <c r="N456" s="135">
        <v>0</v>
      </c>
      <c r="O456" s="135">
        <v>0</v>
      </c>
      <c r="P456" s="135">
        <v>0</v>
      </c>
      <c r="Q456" s="135">
        <v>0</v>
      </c>
      <c r="R456" s="135">
        <v>0</v>
      </c>
      <c r="S456" s="135">
        <v>17628.334999999999</v>
      </c>
      <c r="T456" s="135">
        <v>0</v>
      </c>
      <c r="U456" s="135">
        <v>0</v>
      </c>
      <c r="V456" s="135">
        <v>0</v>
      </c>
      <c r="W456" s="135">
        <v>0</v>
      </c>
      <c r="X456" s="135">
        <v>0</v>
      </c>
      <c r="Y456" s="135">
        <v>17628.334999999999</v>
      </c>
      <c r="Z456" s="135">
        <v>17628.334999999999</v>
      </c>
      <c r="AA456" s="136">
        <v>1</v>
      </c>
      <c r="AB456" s="135">
        <v>0</v>
      </c>
      <c r="AC456" s="135">
        <v>0</v>
      </c>
      <c r="AD456" s="135">
        <v>0</v>
      </c>
      <c r="AE456" s="135">
        <v>0</v>
      </c>
      <c r="AF456" s="135">
        <v>0</v>
      </c>
      <c r="AG456" s="135">
        <v>0</v>
      </c>
      <c r="AH456" s="135">
        <v>0</v>
      </c>
      <c r="AI456" s="135">
        <v>0</v>
      </c>
      <c r="AJ456" s="289">
        <v>0</v>
      </c>
      <c r="AK456" s="135">
        <v>0</v>
      </c>
      <c r="AL456" s="212"/>
    </row>
    <row r="457" spans="2:40" ht="14.25" customHeight="1">
      <c r="B457" s="132" t="s">
        <v>4356</v>
      </c>
      <c r="C457" s="134" t="s">
        <v>6116</v>
      </c>
      <c r="D457" s="134" t="s">
        <v>2478</v>
      </c>
      <c r="E457" s="134" t="s">
        <v>2445</v>
      </c>
      <c r="F457" s="134" t="s">
        <v>4572</v>
      </c>
      <c r="G457" s="134" t="s">
        <v>1582</v>
      </c>
      <c r="H457" s="134" t="s">
        <v>6363</v>
      </c>
      <c r="I457" s="134" t="s">
        <v>3330</v>
      </c>
      <c r="J457" s="134" t="s">
        <v>4417</v>
      </c>
      <c r="K457" s="134" t="s">
        <v>4418</v>
      </c>
      <c r="L457" s="134" t="s">
        <v>3332</v>
      </c>
      <c r="M457" s="135">
        <v>50000</v>
      </c>
      <c r="N457" s="135">
        <v>50000</v>
      </c>
      <c r="O457" s="135">
        <v>0</v>
      </c>
      <c r="P457" s="135"/>
      <c r="Q457" s="135">
        <v>0</v>
      </c>
      <c r="R457" s="135">
        <v>0</v>
      </c>
      <c r="S457" s="135">
        <v>0</v>
      </c>
      <c r="T457" s="135">
        <v>8000</v>
      </c>
      <c r="U457" s="135">
        <v>0</v>
      </c>
      <c r="V457" s="135">
        <v>0</v>
      </c>
      <c r="W457" s="135">
        <v>0</v>
      </c>
      <c r="X457" s="135">
        <v>0</v>
      </c>
      <c r="Y457" s="135">
        <v>58000</v>
      </c>
      <c r="Z457" s="135">
        <v>58000</v>
      </c>
      <c r="AA457" s="136">
        <v>1</v>
      </c>
      <c r="AB457" s="135">
        <v>50000</v>
      </c>
      <c r="AC457" s="135">
        <v>0</v>
      </c>
      <c r="AD457" s="135"/>
      <c r="AE457" s="135">
        <v>0</v>
      </c>
      <c r="AF457" s="135">
        <v>0</v>
      </c>
      <c r="AG457" s="135">
        <v>0</v>
      </c>
      <c r="AH457" s="135">
        <v>8000</v>
      </c>
      <c r="AI457" s="135">
        <v>0</v>
      </c>
      <c r="AJ457" s="289">
        <v>0</v>
      </c>
      <c r="AK457" s="135">
        <v>0</v>
      </c>
      <c r="AL457" s="212" t="s">
        <v>6364</v>
      </c>
    </row>
    <row r="458" spans="2:40" ht="14.25" customHeight="1">
      <c r="B458" s="132" t="s">
        <v>4356</v>
      </c>
      <c r="C458" s="134" t="s">
        <v>5955</v>
      </c>
      <c r="D458" s="134" t="s">
        <v>2478</v>
      </c>
      <c r="E458" s="134" t="s">
        <v>2445</v>
      </c>
      <c r="F458" s="134" t="s">
        <v>6365</v>
      </c>
      <c r="G458" s="134" t="s">
        <v>788</v>
      </c>
      <c r="H458" s="134" t="s">
        <v>6177</v>
      </c>
      <c r="I458" s="134" t="s">
        <v>3330</v>
      </c>
      <c r="J458" s="134" t="s">
        <v>4362</v>
      </c>
      <c r="K458" s="134" t="s">
        <v>4363</v>
      </c>
      <c r="L458" s="134" t="s">
        <v>3332</v>
      </c>
      <c r="M458" s="135">
        <v>693</v>
      </c>
      <c r="N458" s="135">
        <v>693</v>
      </c>
      <c r="O458" s="135">
        <v>0</v>
      </c>
      <c r="P458" s="135"/>
      <c r="Q458" s="135">
        <v>0</v>
      </c>
      <c r="R458" s="135">
        <v>0</v>
      </c>
      <c r="S458" s="135">
        <v>0</v>
      </c>
      <c r="T458" s="135">
        <v>110.88</v>
      </c>
      <c r="U458" s="135">
        <v>0</v>
      </c>
      <c r="V458" s="135">
        <v>0</v>
      </c>
      <c r="W458" s="135">
        <v>0</v>
      </c>
      <c r="X458" s="135">
        <v>0</v>
      </c>
      <c r="Y458" s="135">
        <v>803.88</v>
      </c>
      <c r="Z458" s="135">
        <v>803.88</v>
      </c>
      <c r="AA458" s="136">
        <v>1</v>
      </c>
      <c r="AB458" s="135">
        <v>693</v>
      </c>
      <c r="AC458" s="135">
        <v>0</v>
      </c>
      <c r="AD458" s="135"/>
      <c r="AE458" s="135">
        <v>0</v>
      </c>
      <c r="AF458" s="135">
        <v>0</v>
      </c>
      <c r="AG458" s="135">
        <v>0</v>
      </c>
      <c r="AH458" s="135">
        <v>110.88</v>
      </c>
      <c r="AI458" s="135">
        <v>0</v>
      </c>
      <c r="AJ458" s="289">
        <v>0</v>
      </c>
      <c r="AK458" s="135">
        <v>0</v>
      </c>
      <c r="AL458" s="212" t="s">
        <v>6366</v>
      </c>
    </row>
    <row r="459" spans="2:40" ht="14.25" customHeight="1">
      <c r="B459" s="132" t="s">
        <v>4396</v>
      </c>
      <c r="C459" s="134" t="s">
        <v>6367</v>
      </c>
      <c r="D459" s="134" t="s">
        <v>6368</v>
      </c>
      <c r="E459" s="134" t="s">
        <v>4399</v>
      </c>
      <c r="F459" s="134" t="s">
        <v>478</v>
      </c>
      <c r="G459" s="134" t="s">
        <v>4401</v>
      </c>
      <c r="H459" s="134" t="s">
        <v>4401</v>
      </c>
      <c r="I459" s="134"/>
      <c r="J459" s="134"/>
      <c r="K459" s="134"/>
      <c r="L459" s="134"/>
      <c r="M459" s="135">
        <v>10000</v>
      </c>
      <c r="N459" s="135">
        <v>0</v>
      </c>
      <c r="O459" s="135">
        <v>0</v>
      </c>
      <c r="P459" s="135">
        <v>0</v>
      </c>
      <c r="Q459" s="135">
        <v>0</v>
      </c>
      <c r="R459" s="135">
        <v>0</v>
      </c>
      <c r="S459" s="135">
        <v>10000</v>
      </c>
      <c r="T459" s="135">
        <v>0</v>
      </c>
      <c r="U459" s="135">
        <v>0</v>
      </c>
      <c r="V459" s="135">
        <v>0</v>
      </c>
      <c r="W459" s="135">
        <v>0</v>
      </c>
      <c r="X459" s="135">
        <v>0</v>
      </c>
      <c r="Y459" s="135">
        <v>10000</v>
      </c>
      <c r="Z459" s="135">
        <v>10000</v>
      </c>
      <c r="AA459" s="136">
        <v>1</v>
      </c>
      <c r="AB459" s="135">
        <v>0</v>
      </c>
      <c r="AC459" s="135">
        <v>0</v>
      </c>
      <c r="AD459" s="135">
        <v>0</v>
      </c>
      <c r="AE459" s="135">
        <v>0</v>
      </c>
      <c r="AF459" s="135">
        <v>0</v>
      </c>
      <c r="AG459" s="135">
        <v>0</v>
      </c>
      <c r="AH459" s="135">
        <v>0</v>
      </c>
      <c r="AI459" s="135">
        <v>0</v>
      </c>
      <c r="AJ459" s="289">
        <v>0</v>
      </c>
      <c r="AK459" s="135">
        <v>0</v>
      </c>
      <c r="AL459" s="212"/>
    </row>
    <row r="460" spans="2:40" ht="14.25" customHeight="1">
      <c r="B460" s="132" t="s">
        <v>4396</v>
      </c>
      <c r="C460" s="134" t="s">
        <v>5106</v>
      </c>
      <c r="D460" s="134" t="s">
        <v>2503</v>
      </c>
      <c r="E460" s="134" t="s">
        <v>4399</v>
      </c>
      <c r="F460" s="134" t="s">
        <v>5959</v>
      </c>
      <c r="G460" s="134" t="s">
        <v>4401</v>
      </c>
      <c r="H460" s="134" t="s">
        <v>4401</v>
      </c>
      <c r="I460" s="134"/>
      <c r="J460" s="134"/>
      <c r="K460" s="134"/>
      <c r="L460" s="134"/>
      <c r="M460" s="135">
        <v>636</v>
      </c>
      <c r="N460" s="135">
        <v>0</v>
      </c>
      <c r="O460" s="135">
        <v>0</v>
      </c>
      <c r="P460" s="135">
        <v>0</v>
      </c>
      <c r="Q460" s="135">
        <v>0</v>
      </c>
      <c r="R460" s="135">
        <v>0</v>
      </c>
      <c r="S460" s="135">
        <v>636</v>
      </c>
      <c r="T460" s="135">
        <v>0</v>
      </c>
      <c r="U460" s="135">
        <v>0</v>
      </c>
      <c r="V460" s="135">
        <v>0</v>
      </c>
      <c r="W460" s="135">
        <v>0</v>
      </c>
      <c r="X460" s="135">
        <v>0</v>
      </c>
      <c r="Y460" s="135">
        <v>636</v>
      </c>
      <c r="Z460" s="135">
        <v>636</v>
      </c>
      <c r="AA460" s="136">
        <v>1</v>
      </c>
      <c r="AB460" s="135">
        <v>0</v>
      </c>
      <c r="AC460" s="135">
        <v>0</v>
      </c>
      <c r="AD460" s="135">
        <v>0</v>
      </c>
      <c r="AE460" s="135">
        <v>0</v>
      </c>
      <c r="AF460" s="135">
        <v>0</v>
      </c>
      <c r="AG460" s="135">
        <v>0</v>
      </c>
      <c r="AH460" s="135">
        <v>0</v>
      </c>
      <c r="AI460" s="135">
        <v>0</v>
      </c>
      <c r="AJ460" s="289">
        <v>0</v>
      </c>
      <c r="AK460" s="135">
        <v>0</v>
      </c>
      <c r="AL460" s="212"/>
    </row>
    <row r="461" spans="2:40" ht="14.25" customHeight="1">
      <c r="B461" s="132" t="s">
        <v>4356</v>
      </c>
      <c r="C461" s="134" t="s">
        <v>5774</v>
      </c>
      <c r="D461" s="134" t="s">
        <v>2442</v>
      </c>
      <c r="E461" s="134" t="s">
        <v>1944</v>
      </c>
      <c r="F461" s="134" t="s">
        <v>6369</v>
      </c>
      <c r="G461" s="134" t="s">
        <v>5788</v>
      </c>
      <c r="H461" s="134" t="s">
        <v>5789</v>
      </c>
      <c r="I461" s="134" t="s">
        <v>3330</v>
      </c>
      <c r="J461" s="134" t="s">
        <v>4362</v>
      </c>
      <c r="K461" s="134" t="s">
        <v>4363</v>
      </c>
      <c r="L461" s="134" t="s">
        <v>3332</v>
      </c>
      <c r="M461" s="135">
        <v>11500</v>
      </c>
      <c r="N461" s="135">
        <v>11500</v>
      </c>
      <c r="O461" s="135">
        <v>0</v>
      </c>
      <c r="P461" s="135"/>
      <c r="Q461" s="135">
        <v>0</v>
      </c>
      <c r="R461" s="135">
        <v>0</v>
      </c>
      <c r="S461" s="135">
        <v>0</v>
      </c>
      <c r="T461" s="135">
        <v>1840</v>
      </c>
      <c r="U461" s="135">
        <v>0</v>
      </c>
      <c r="V461" s="135">
        <v>460</v>
      </c>
      <c r="W461" s="135">
        <v>0</v>
      </c>
      <c r="X461" s="135">
        <v>0</v>
      </c>
      <c r="Y461" s="135">
        <v>12880</v>
      </c>
      <c r="Z461" s="135">
        <v>12880</v>
      </c>
      <c r="AA461" s="136">
        <v>1</v>
      </c>
      <c r="AB461" s="135">
        <v>11500</v>
      </c>
      <c r="AC461" s="135">
        <v>0</v>
      </c>
      <c r="AD461" s="135"/>
      <c r="AE461" s="135">
        <v>0</v>
      </c>
      <c r="AF461" s="135">
        <v>0</v>
      </c>
      <c r="AG461" s="135">
        <v>0</v>
      </c>
      <c r="AH461" s="135">
        <v>1840</v>
      </c>
      <c r="AI461" s="135">
        <v>0</v>
      </c>
      <c r="AJ461" s="289">
        <v>460</v>
      </c>
      <c r="AK461" s="135">
        <v>0</v>
      </c>
      <c r="AL461" s="212" t="s">
        <v>6370</v>
      </c>
      <c r="AM461" s="210">
        <f>AB461*0.04</f>
        <v>460</v>
      </c>
      <c r="AN461" s="210">
        <f>AJ461-AM461</f>
        <v>0</v>
      </c>
    </row>
    <row r="462" spans="2:40" ht="14.25" customHeight="1">
      <c r="B462" s="132" t="s">
        <v>4356</v>
      </c>
      <c r="C462" s="134" t="s">
        <v>5913</v>
      </c>
      <c r="D462" s="134" t="s">
        <v>4927</v>
      </c>
      <c r="E462" s="134" t="s">
        <v>4474</v>
      </c>
      <c r="F462" s="134" t="s">
        <v>6371</v>
      </c>
      <c r="G462" s="134" t="s">
        <v>5819</v>
      </c>
      <c r="H462" s="134" t="s">
        <v>5820</v>
      </c>
      <c r="I462" s="134" t="s">
        <v>3330</v>
      </c>
      <c r="J462" s="134" t="s">
        <v>4362</v>
      </c>
      <c r="K462" s="134" t="s">
        <v>4363</v>
      </c>
      <c r="L462" s="134" t="s">
        <v>3332</v>
      </c>
      <c r="M462" s="135">
        <v>35000</v>
      </c>
      <c r="N462" s="135">
        <v>35000</v>
      </c>
      <c r="O462" s="135">
        <v>0</v>
      </c>
      <c r="P462" s="135"/>
      <c r="Q462" s="135">
        <v>0</v>
      </c>
      <c r="R462" s="135">
        <v>0</v>
      </c>
      <c r="S462" s="135">
        <v>0</v>
      </c>
      <c r="T462" s="135">
        <v>5600</v>
      </c>
      <c r="U462" s="135">
        <v>0</v>
      </c>
      <c r="V462" s="135">
        <v>0</v>
      </c>
      <c r="W462" s="135">
        <v>0</v>
      </c>
      <c r="X462" s="135">
        <v>0</v>
      </c>
      <c r="Y462" s="135">
        <v>40600</v>
      </c>
      <c r="Z462" s="135">
        <v>40600</v>
      </c>
      <c r="AA462" s="136">
        <v>1</v>
      </c>
      <c r="AB462" s="135">
        <v>35000</v>
      </c>
      <c r="AC462" s="135">
        <v>0</v>
      </c>
      <c r="AD462" s="135"/>
      <c r="AE462" s="135">
        <v>0</v>
      </c>
      <c r="AF462" s="135">
        <v>0</v>
      </c>
      <c r="AG462" s="135">
        <v>0</v>
      </c>
      <c r="AH462" s="135">
        <v>5600</v>
      </c>
      <c r="AI462" s="135">
        <v>0</v>
      </c>
      <c r="AJ462" s="289">
        <v>0</v>
      </c>
      <c r="AK462" s="135">
        <v>0</v>
      </c>
      <c r="AL462" s="212" t="s">
        <v>6372</v>
      </c>
    </row>
    <row r="463" spans="2:40" ht="14.25" customHeight="1">
      <c r="B463" s="132" t="s">
        <v>4356</v>
      </c>
      <c r="C463" s="134" t="s">
        <v>5774</v>
      </c>
      <c r="D463" s="134" t="s">
        <v>4927</v>
      </c>
      <c r="E463" s="134" t="s">
        <v>2261</v>
      </c>
      <c r="F463" s="134" t="s">
        <v>5378</v>
      </c>
      <c r="G463" s="134" t="s">
        <v>494</v>
      </c>
      <c r="H463" s="134" t="s">
        <v>5883</v>
      </c>
      <c r="I463" s="134" t="s">
        <v>4370</v>
      </c>
      <c r="J463" s="134" t="s">
        <v>4362</v>
      </c>
      <c r="K463" s="134" t="s">
        <v>4363</v>
      </c>
      <c r="L463" s="134" t="s">
        <v>3332</v>
      </c>
      <c r="M463" s="135">
        <v>11500</v>
      </c>
      <c r="N463" s="135">
        <v>11500</v>
      </c>
      <c r="O463" s="135">
        <v>0</v>
      </c>
      <c r="P463" s="135"/>
      <c r="Q463" s="135">
        <v>0</v>
      </c>
      <c r="R463" s="135">
        <v>0</v>
      </c>
      <c r="S463" s="135">
        <v>0</v>
      </c>
      <c r="T463" s="135">
        <v>1840</v>
      </c>
      <c r="U463" s="135">
        <v>0</v>
      </c>
      <c r="V463" s="135">
        <v>460</v>
      </c>
      <c r="W463" s="135">
        <v>0</v>
      </c>
      <c r="X463" s="135">
        <v>0</v>
      </c>
      <c r="Y463" s="135">
        <v>12880</v>
      </c>
      <c r="Z463" s="135">
        <v>12880</v>
      </c>
      <c r="AA463" s="136">
        <v>1</v>
      </c>
      <c r="AB463" s="135">
        <v>11500</v>
      </c>
      <c r="AC463" s="135">
        <v>0</v>
      </c>
      <c r="AD463" s="135"/>
      <c r="AE463" s="135">
        <v>0</v>
      </c>
      <c r="AF463" s="135">
        <v>0</v>
      </c>
      <c r="AG463" s="135">
        <v>0</v>
      </c>
      <c r="AH463" s="135">
        <v>1840</v>
      </c>
      <c r="AI463" s="135">
        <v>0</v>
      </c>
      <c r="AJ463" s="289">
        <v>460</v>
      </c>
      <c r="AK463" s="135">
        <v>0</v>
      </c>
      <c r="AL463" s="212" t="s">
        <v>6373</v>
      </c>
      <c r="AM463" s="210">
        <f t="shared" ref="AM463:AM465" si="16">AB463*0.04</f>
        <v>460</v>
      </c>
      <c r="AN463" s="210">
        <f t="shared" ref="AN463:AN465" si="17">AJ463-AM463</f>
        <v>0</v>
      </c>
    </row>
    <row r="464" spans="2:40" ht="14.25" customHeight="1">
      <c r="B464" s="132" t="s">
        <v>4356</v>
      </c>
      <c r="C464" s="134" t="s">
        <v>5774</v>
      </c>
      <c r="D464" s="134" t="s">
        <v>5527</v>
      </c>
      <c r="E464" s="134" t="s">
        <v>2261</v>
      </c>
      <c r="F464" s="134" t="s">
        <v>6374</v>
      </c>
      <c r="G464" s="134" t="s">
        <v>1060</v>
      </c>
      <c r="H464" s="134" t="s">
        <v>5939</v>
      </c>
      <c r="I464" s="134" t="s">
        <v>3330</v>
      </c>
      <c r="J464" s="134" t="s">
        <v>4362</v>
      </c>
      <c r="K464" s="134" t="s">
        <v>4363</v>
      </c>
      <c r="L464" s="134" t="s">
        <v>3332</v>
      </c>
      <c r="M464" s="135">
        <v>12000</v>
      </c>
      <c r="N464" s="135">
        <v>12000</v>
      </c>
      <c r="O464" s="135">
        <v>0</v>
      </c>
      <c r="P464" s="135"/>
      <c r="Q464" s="135">
        <v>0</v>
      </c>
      <c r="R464" s="135">
        <v>0</v>
      </c>
      <c r="S464" s="135">
        <v>0</v>
      </c>
      <c r="T464" s="135">
        <v>1920</v>
      </c>
      <c r="U464" s="135">
        <v>0</v>
      </c>
      <c r="V464" s="135">
        <v>480</v>
      </c>
      <c r="W464" s="135">
        <v>0</v>
      </c>
      <c r="X464" s="135">
        <v>0</v>
      </c>
      <c r="Y464" s="135">
        <v>13440</v>
      </c>
      <c r="Z464" s="135">
        <v>13440</v>
      </c>
      <c r="AA464" s="136">
        <v>1</v>
      </c>
      <c r="AB464" s="135">
        <v>12000</v>
      </c>
      <c r="AC464" s="135">
        <v>0</v>
      </c>
      <c r="AD464" s="135"/>
      <c r="AE464" s="135">
        <v>0</v>
      </c>
      <c r="AF464" s="135">
        <v>0</v>
      </c>
      <c r="AG464" s="135">
        <v>0</v>
      </c>
      <c r="AH464" s="135">
        <v>1920</v>
      </c>
      <c r="AI464" s="135">
        <v>0</v>
      </c>
      <c r="AJ464" s="289">
        <v>480</v>
      </c>
      <c r="AK464" s="135">
        <v>0</v>
      </c>
      <c r="AL464" s="212" t="s">
        <v>6375</v>
      </c>
      <c r="AM464" s="210">
        <f t="shared" si="16"/>
        <v>480</v>
      </c>
      <c r="AN464" s="210">
        <f t="shared" si="17"/>
        <v>0</v>
      </c>
    </row>
    <row r="465" spans="2:40" ht="14.25" customHeight="1">
      <c r="B465" s="132" t="s">
        <v>4356</v>
      </c>
      <c r="C465" s="134" t="s">
        <v>5774</v>
      </c>
      <c r="D465" s="134" t="s">
        <v>2442</v>
      </c>
      <c r="E465" s="134" t="s">
        <v>4398</v>
      </c>
      <c r="F465" s="134" t="s">
        <v>1629</v>
      </c>
      <c r="G465" s="134" t="s">
        <v>1237</v>
      </c>
      <c r="H465" s="134" t="s">
        <v>5775</v>
      </c>
      <c r="I465" s="134" t="s">
        <v>4370</v>
      </c>
      <c r="J465" s="134" t="s">
        <v>4362</v>
      </c>
      <c r="K465" s="134" t="s">
        <v>4363</v>
      </c>
      <c r="L465" s="134" t="s">
        <v>3332</v>
      </c>
      <c r="M465" s="135">
        <v>12500</v>
      </c>
      <c r="N465" s="135">
        <v>12500</v>
      </c>
      <c r="O465" s="135">
        <v>0</v>
      </c>
      <c r="P465" s="135"/>
      <c r="Q465" s="135">
        <v>0</v>
      </c>
      <c r="R465" s="135">
        <v>0</v>
      </c>
      <c r="S465" s="135">
        <v>0</v>
      </c>
      <c r="T465" s="135">
        <v>2000</v>
      </c>
      <c r="U465" s="135">
        <v>0</v>
      </c>
      <c r="V465" s="135">
        <v>500</v>
      </c>
      <c r="W465" s="135">
        <v>0</v>
      </c>
      <c r="X465" s="135">
        <v>0</v>
      </c>
      <c r="Y465" s="135">
        <v>14000</v>
      </c>
      <c r="Z465" s="135">
        <v>14000</v>
      </c>
      <c r="AA465" s="136">
        <v>1</v>
      </c>
      <c r="AB465" s="135">
        <v>12500</v>
      </c>
      <c r="AC465" s="135">
        <v>0</v>
      </c>
      <c r="AD465" s="135"/>
      <c r="AE465" s="135">
        <v>0</v>
      </c>
      <c r="AF465" s="135">
        <v>0</v>
      </c>
      <c r="AG465" s="135">
        <v>0</v>
      </c>
      <c r="AH465" s="135">
        <v>2000</v>
      </c>
      <c r="AI465" s="135">
        <v>0</v>
      </c>
      <c r="AJ465" s="289">
        <v>500</v>
      </c>
      <c r="AK465" s="135">
        <v>0</v>
      </c>
      <c r="AL465" s="212" t="s">
        <v>6376</v>
      </c>
      <c r="AM465" s="210">
        <f t="shared" si="16"/>
        <v>500</v>
      </c>
      <c r="AN465" s="210">
        <f t="shared" si="17"/>
        <v>0</v>
      </c>
    </row>
    <row r="466" spans="2:40" ht="14.25" customHeight="1">
      <c r="B466" s="132" t="s">
        <v>4356</v>
      </c>
      <c r="C466" s="134" t="s">
        <v>5774</v>
      </c>
      <c r="D466" s="134" t="s">
        <v>4927</v>
      </c>
      <c r="E466" s="134" t="s">
        <v>2426</v>
      </c>
      <c r="F466" s="134" t="s">
        <v>6377</v>
      </c>
      <c r="G466" s="134" t="s">
        <v>5802</v>
      </c>
      <c r="H466" s="134" t="s">
        <v>5803</v>
      </c>
      <c r="I466" s="134" t="s">
        <v>3330</v>
      </c>
      <c r="J466" s="134" t="s">
        <v>4362</v>
      </c>
      <c r="K466" s="134" t="s">
        <v>4363</v>
      </c>
      <c r="L466" s="134" t="s">
        <v>3332</v>
      </c>
      <c r="M466" s="135">
        <v>73422.45</v>
      </c>
      <c r="N466" s="135">
        <v>18355.68</v>
      </c>
      <c r="O466" s="135">
        <v>0</v>
      </c>
      <c r="P466" s="135"/>
      <c r="Q466" s="135">
        <v>55066.77</v>
      </c>
      <c r="R466" s="135">
        <v>0</v>
      </c>
      <c r="S466" s="135">
        <v>0</v>
      </c>
      <c r="T466" s="135">
        <v>2936.92</v>
      </c>
      <c r="U466" s="135">
        <v>0</v>
      </c>
      <c r="V466" s="135">
        <v>0</v>
      </c>
      <c r="W466" s="135">
        <v>0</v>
      </c>
      <c r="X466" s="135">
        <v>0</v>
      </c>
      <c r="Y466" s="135">
        <v>76359.37</v>
      </c>
      <c r="Z466" s="135">
        <v>76359.37</v>
      </c>
      <c r="AA466" s="136">
        <v>1</v>
      </c>
      <c r="AB466" s="135">
        <v>18355.68</v>
      </c>
      <c r="AC466" s="135">
        <v>0</v>
      </c>
      <c r="AD466" s="135"/>
      <c r="AE466" s="135">
        <v>55066.77</v>
      </c>
      <c r="AF466" s="135">
        <v>0</v>
      </c>
      <c r="AG466" s="135">
        <v>0</v>
      </c>
      <c r="AH466" s="135">
        <v>2936.92</v>
      </c>
      <c r="AI466" s="135">
        <v>0</v>
      </c>
      <c r="AJ466" s="289">
        <v>0</v>
      </c>
      <c r="AK466" s="135">
        <v>0</v>
      </c>
      <c r="AL466" s="212" t="s">
        <v>6378</v>
      </c>
    </row>
    <row r="467" spans="2:40" ht="14.25" customHeight="1">
      <c r="B467" s="132" t="s">
        <v>4396</v>
      </c>
      <c r="C467" s="134" t="s">
        <v>5106</v>
      </c>
      <c r="D467" s="134" t="s">
        <v>4927</v>
      </c>
      <c r="E467" s="134" t="s">
        <v>4399</v>
      </c>
      <c r="F467" s="134" t="s">
        <v>6379</v>
      </c>
      <c r="G467" s="134" t="s">
        <v>4401</v>
      </c>
      <c r="H467" s="134" t="s">
        <v>4401</v>
      </c>
      <c r="I467" s="134"/>
      <c r="J467" s="134"/>
      <c r="K467" s="134"/>
      <c r="L467" s="134"/>
      <c r="M467" s="135">
        <v>263.2704</v>
      </c>
      <c r="N467" s="135">
        <v>0</v>
      </c>
      <c r="O467" s="135">
        <v>0</v>
      </c>
      <c r="P467" s="135">
        <v>0</v>
      </c>
      <c r="Q467" s="135">
        <v>0</v>
      </c>
      <c r="R467" s="135">
        <v>0</v>
      </c>
      <c r="S467" s="135">
        <v>263.2704</v>
      </c>
      <c r="T467" s="135">
        <v>0</v>
      </c>
      <c r="U467" s="135">
        <v>0</v>
      </c>
      <c r="V467" s="135">
        <v>0</v>
      </c>
      <c r="W467" s="135">
        <v>0</v>
      </c>
      <c r="X467" s="135">
        <v>0</v>
      </c>
      <c r="Y467" s="135">
        <v>263.2704</v>
      </c>
      <c r="Z467" s="135">
        <v>263.2704</v>
      </c>
      <c r="AA467" s="136">
        <v>1</v>
      </c>
      <c r="AB467" s="135">
        <v>0</v>
      </c>
      <c r="AC467" s="135">
        <v>0</v>
      </c>
      <c r="AD467" s="135">
        <v>0</v>
      </c>
      <c r="AE467" s="135">
        <v>0</v>
      </c>
      <c r="AF467" s="135">
        <v>0</v>
      </c>
      <c r="AG467" s="135">
        <v>0</v>
      </c>
      <c r="AH467" s="135">
        <v>0</v>
      </c>
      <c r="AI467" s="135">
        <v>0</v>
      </c>
      <c r="AJ467" s="289">
        <v>0</v>
      </c>
      <c r="AK467" s="135">
        <v>0</v>
      </c>
      <c r="AL467" s="212"/>
    </row>
    <row r="468" spans="2:40" ht="14.25" customHeight="1">
      <c r="B468" s="132" t="s">
        <v>4396</v>
      </c>
      <c r="C468" s="134" t="s">
        <v>5106</v>
      </c>
      <c r="D468" s="134" t="s">
        <v>4927</v>
      </c>
      <c r="E468" s="134" t="s">
        <v>4399</v>
      </c>
      <c r="F468" s="134" t="s">
        <v>6379</v>
      </c>
      <c r="G468" s="134" t="s">
        <v>4401</v>
      </c>
      <c r="H468" s="134" t="s">
        <v>4401</v>
      </c>
      <c r="I468" s="134"/>
      <c r="J468" s="134"/>
      <c r="K468" s="134"/>
      <c r="L468" s="134"/>
      <c r="M468" s="135">
        <v>1645.44</v>
      </c>
      <c r="N468" s="135">
        <v>0</v>
      </c>
      <c r="O468" s="135">
        <v>0</v>
      </c>
      <c r="P468" s="135">
        <v>0</v>
      </c>
      <c r="Q468" s="135">
        <v>0</v>
      </c>
      <c r="R468" s="135">
        <v>0</v>
      </c>
      <c r="S468" s="135">
        <v>1645.44</v>
      </c>
      <c r="T468" s="135">
        <v>0</v>
      </c>
      <c r="U468" s="135">
        <v>0</v>
      </c>
      <c r="V468" s="135">
        <v>0</v>
      </c>
      <c r="W468" s="135">
        <v>0</v>
      </c>
      <c r="X468" s="135">
        <v>0</v>
      </c>
      <c r="Y468" s="135">
        <v>1645.44</v>
      </c>
      <c r="Z468" s="135">
        <v>1645.44</v>
      </c>
      <c r="AA468" s="136">
        <v>1</v>
      </c>
      <c r="AB468" s="135">
        <v>0</v>
      </c>
      <c r="AC468" s="135">
        <v>0</v>
      </c>
      <c r="AD468" s="135">
        <v>0</v>
      </c>
      <c r="AE468" s="135">
        <v>0</v>
      </c>
      <c r="AF468" s="135">
        <v>0</v>
      </c>
      <c r="AG468" s="135">
        <v>0</v>
      </c>
      <c r="AH468" s="135">
        <v>0</v>
      </c>
      <c r="AI468" s="135">
        <v>0</v>
      </c>
      <c r="AJ468" s="289">
        <v>0</v>
      </c>
      <c r="AK468" s="135">
        <v>0</v>
      </c>
      <c r="AL468" s="212"/>
    </row>
    <row r="469" spans="2:40" ht="14.25" customHeight="1">
      <c r="B469" s="132" t="s">
        <v>4356</v>
      </c>
      <c r="C469" s="134" t="s">
        <v>5774</v>
      </c>
      <c r="D469" s="134" t="s">
        <v>4927</v>
      </c>
      <c r="E469" s="134" t="s">
        <v>4474</v>
      </c>
      <c r="F469" s="134" t="s">
        <v>6380</v>
      </c>
      <c r="G469" s="134" t="s">
        <v>1255</v>
      </c>
      <c r="H469" s="134" t="s">
        <v>5816</v>
      </c>
      <c r="I469" s="134" t="s">
        <v>4370</v>
      </c>
      <c r="J469" s="134" t="s">
        <v>4362</v>
      </c>
      <c r="K469" s="134" t="s">
        <v>4363</v>
      </c>
      <c r="L469" s="134" t="s">
        <v>3332</v>
      </c>
      <c r="M469" s="135">
        <v>22000</v>
      </c>
      <c r="N469" s="135">
        <v>22000</v>
      </c>
      <c r="O469" s="135">
        <v>0</v>
      </c>
      <c r="P469" s="135"/>
      <c r="Q469" s="135">
        <v>0</v>
      </c>
      <c r="R469" s="135">
        <v>0</v>
      </c>
      <c r="S469" s="135">
        <v>0</v>
      </c>
      <c r="T469" s="135">
        <v>3520</v>
      </c>
      <c r="U469" s="135">
        <v>0</v>
      </c>
      <c r="V469" s="135">
        <v>0</v>
      </c>
      <c r="W469" s="135">
        <v>0</v>
      </c>
      <c r="X469" s="135">
        <v>0</v>
      </c>
      <c r="Y469" s="135">
        <v>25520</v>
      </c>
      <c r="Z469" s="135">
        <v>25520</v>
      </c>
      <c r="AA469" s="136">
        <v>1</v>
      </c>
      <c r="AB469" s="135">
        <v>22000</v>
      </c>
      <c r="AC469" s="135">
        <v>0</v>
      </c>
      <c r="AD469" s="135"/>
      <c r="AE469" s="135">
        <v>0</v>
      </c>
      <c r="AF469" s="135">
        <v>0</v>
      </c>
      <c r="AG469" s="135">
        <v>0</v>
      </c>
      <c r="AH469" s="135">
        <v>3520</v>
      </c>
      <c r="AI469" s="135">
        <v>0</v>
      </c>
      <c r="AJ469" s="289">
        <v>0</v>
      </c>
      <c r="AK469" s="135">
        <v>0</v>
      </c>
      <c r="AL469" s="212" t="s">
        <v>6381</v>
      </c>
    </row>
    <row r="470" spans="2:40" ht="14.25" customHeight="1">
      <c r="B470" s="132" t="s">
        <v>4356</v>
      </c>
      <c r="C470" s="134" t="s">
        <v>5774</v>
      </c>
      <c r="D470" s="134" t="s">
        <v>4927</v>
      </c>
      <c r="E470" s="134" t="s">
        <v>4474</v>
      </c>
      <c r="F470" s="134" t="s">
        <v>6382</v>
      </c>
      <c r="G470" s="134" t="s">
        <v>6000</v>
      </c>
      <c r="H470" s="134" t="s">
        <v>6001</v>
      </c>
      <c r="I470" s="134" t="s">
        <v>5782</v>
      </c>
      <c r="J470" s="134" t="s">
        <v>4362</v>
      </c>
      <c r="K470" s="134" t="s">
        <v>4363</v>
      </c>
      <c r="L470" s="134" t="s">
        <v>3332</v>
      </c>
      <c r="M470" s="135">
        <v>12500</v>
      </c>
      <c r="N470" s="135">
        <v>12500</v>
      </c>
      <c r="O470" s="135">
        <v>0</v>
      </c>
      <c r="P470" s="135"/>
      <c r="Q470" s="135">
        <v>0</v>
      </c>
      <c r="R470" s="135">
        <v>0</v>
      </c>
      <c r="S470" s="135">
        <v>0</v>
      </c>
      <c r="T470" s="135">
        <v>2000</v>
      </c>
      <c r="U470" s="135">
        <v>0</v>
      </c>
      <c r="V470" s="135">
        <v>500</v>
      </c>
      <c r="W470" s="135">
        <v>0</v>
      </c>
      <c r="X470" s="135">
        <v>0</v>
      </c>
      <c r="Y470" s="135">
        <v>14000</v>
      </c>
      <c r="Z470" s="135">
        <v>14000</v>
      </c>
      <c r="AA470" s="136">
        <v>1</v>
      </c>
      <c r="AB470" s="135">
        <v>12500</v>
      </c>
      <c r="AC470" s="135">
        <v>0</v>
      </c>
      <c r="AD470" s="135"/>
      <c r="AE470" s="135">
        <v>0</v>
      </c>
      <c r="AF470" s="135">
        <v>0</v>
      </c>
      <c r="AG470" s="135">
        <v>0</v>
      </c>
      <c r="AH470" s="135">
        <v>2000</v>
      </c>
      <c r="AI470" s="135">
        <v>0</v>
      </c>
      <c r="AJ470" s="289">
        <v>500</v>
      </c>
      <c r="AK470" s="135">
        <v>0</v>
      </c>
      <c r="AL470" s="212" t="s">
        <v>6383</v>
      </c>
      <c r="AM470" s="210">
        <f>AB470*0.04</f>
        <v>500</v>
      </c>
      <c r="AN470" s="210">
        <f>AJ470-AM470</f>
        <v>0</v>
      </c>
    </row>
    <row r="471" spans="2:40" ht="14.25" customHeight="1">
      <c r="B471" s="132" t="s">
        <v>4396</v>
      </c>
      <c r="C471" s="134" t="s">
        <v>5106</v>
      </c>
      <c r="D471" s="134" t="s">
        <v>4927</v>
      </c>
      <c r="E471" s="134" t="s">
        <v>4399</v>
      </c>
      <c r="F471" s="134" t="s">
        <v>4926</v>
      </c>
      <c r="G471" s="134" t="s">
        <v>4401</v>
      </c>
      <c r="H471" s="134" t="s">
        <v>4401</v>
      </c>
      <c r="I471" s="134"/>
      <c r="J471" s="134"/>
      <c r="K471" s="134"/>
      <c r="L471" s="134"/>
      <c r="M471" s="135">
        <v>297</v>
      </c>
      <c r="N471" s="135">
        <v>0</v>
      </c>
      <c r="O471" s="135">
        <v>0</v>
      </c>
      <c r="P471" s="135">
        <v>0</v>
      </c>
      <c r="Q471" s="135">
        <v>0</v>
      </c>
      <c r="R471" s="135">
        <v>0</v>
      </c>
      <c r="S471" s="135">
        <v>297</v>
      </c>
      <c r="T471" s="135">
        <v>0</v>
      </c>
      <c r="U471" s="135">
        <v>0</v>
      </c>
      <c r="V471" s="135">
        <v>0</v>
      </c>
      <c r="W471" s="135">
        <v>0</v>
      </c>
      <c r="X471" s="135">
        <v>0</v>
      </c>
      <c r="Y471" s="135">
        <v>297</v>
      </c>
      <c r="Z471" s="135">
        <v>297</v>
      </c>
      <c r="AA471" s="136">
        <v>1</v>
      </c>
      <c r="AB471" s="135">
        <v>0</v>
      </c>
      <c r="AC471" s="135">
        <v>0</v>
      </c>
      <c r="AD471" s="135">
        <v>0</v>
      </c>
      <c r="AE471" s="135">
        <v>0</v>
      </c>
      <c r="AF471" s="135">
        <v>0</v>
      </c>
      <c r="AG471" s="135">
        <v>0</v>
      </c>
      <c r="AH471" s="135">
        <v>0</v>
      </c>
      <c r="AI471" s="135">
        <v>0</v>
      </c>
      <c r="AJ471" s="289">
        <v>0</v>
      </c>
      <c r="AK471" s="135">
        <v>0</v>
      </c>
      <c r="AL471" s="212"/>
    </row>
    <row r="472" spans="2:40" ht="14.25" customHeight="1">
      <c r="B472" s="132" t="s">
        <v>4396</v>
      </c>
      <c r="C472" s="134" t="s">
        <v>5106</v>
      </c>
      <c r="D472" s="134" t="s">
        <v>4927</v>
      </c>
      <c r="E472" s="134" t="s">
        <v>4399</v>
      </c>
      <c r="F472" s="134" t="s">
        <v>6384</v>
      </c>
      <c r="G472" s="134" t="s">
        <v>4401</v>
      </c>
      <c r="H472" s="134" t="s">
        <v>4401</v>
      </c>
      <c r="I472" s="134"/>
      <c r="J472" s="134"/>
      <c r="K472" s="134"/>
      <c r="L472" s="134"/>
      <c r="M472" s="135">
        <v>1860</v>
      </c>
      <c r="N472" s="135">
        <v>0</v>
      </c>
      <c r="O472" s="135">
        <v>0</v>
      </c>
      <c r="P472" s="135">
        <v>0</v>
      </c>
      <c r="Q472" s="135">
        <v>0</v>
      </c>
      <c r="R472" s="135">
        <v>0</v>
      </c>
      <c r="S472" s="135">
        <v>1860</v>
      </c>
      <c r="T472" s="135">
        <v>0</v>
      </c>
      <c r="U472" s="135">
        <v>0</v>
      </c>
      <c r="V472" s="135">
        <v>0</v>
      </c>
      <c r="W472" s="135">
        <v>0</v>
      </c>
      <c r="X472" s="135">
        <v>0</v>
      </c>
      <c r="Y472" s="135">
        <v>1860</v>
      </c>
      <c r="Z472" s="135">
        <v>1860</v>
      </c>
      <c r="AA472" s="136">
        <v>1</v>
      </c>
      <c r="AB472" s="135">
        <v>0</v>
      </c>
      <c r="AC472" s="135">
        <v>0</v>
      </c>
      <c r="AD472" s="135">
        <v>0</v>
      </c>
      <c r="AE472" s="135">
        <v>0</v>
      </c>
      <c r="AF472" s="135">
        <v>0</v>
      </c>
      <c r="AG472" s="135">
        <v>0</v>
      </c>
      <c r="AH472" s="135">
        <v>0</v>
      </c>
      <c r="AI472" s="135">
        <v>0</v>
      </c>
      <c r="AJ472" s="289">
        <v>0</v>
      </c>
      <c r="AK472" s="135">
        <v>0</v>
      </c>
      <c r="AL472" s="212"/>
    </row>
    <row r="473" spans="2:40" ht="14.25" customHeight="1">
      <c r="B473" s="132" t="s">
        <v>4396</v>
      </c>
      <c r="C473" s="134" t="s">
        <v>5106</v>
      </c>
      <c r="D473" s="134" t="s">
        <v>4927</v>
      </c>
      <c r="E473" s="134" t="s">
        <v>4399</v>
      </c>
      <c r="F473" s="134" t="s">
        <v>6385</v>
      </c>
      <c r="G473" s="134" t="s">
        <v>4401</v>
      </c>
      <c r="H473" s="134" t="s">
        <v>4401</v>
      </c>
      <c r="I473" s="134"/>
      <c r="J473" s="134"/>
      <c r="K473" s="134"/>
      <c r="L473" s="134"/>
      <c r="M473" s="135">
        <v>0.02</v>
      </c>
      <c r="N473" s="135">
        <v>0</v>
      </c>
      <c r="O473" s="135">
        <v>0</v>
      </c>
      <c r="P473" s="135">
        <v>0</v>
      </c>
      <c r="Q473" s="135">
        <v>0</v>
      </c>
      <c r="R473" s="135">
        <v>0</v>
      </c>
      <c r="S473" s="135">
        <v>0.02</v>
      </c>
      <c r="T473" s="135">
        <v>0</v>
      </c>
      <c r="U473" s="135">
        <v>0</v>
      </c>
      <c r="V473" s="135">
        <v>0</v>
      </c>
      <c r="W473" s="135">
        <v>0</v>
      </c>
      <c r="X473" s="135">
        <v>0</v>
      </c>
      <c r="Y473" s="135">
        <v>0.02</v>
      </c>
      <c r="Z473" s="135">
        <v>0.02</v>
      </c>
      <c r="AA473" s="136">
        <v>1</v>
      </c>
      <c r="AB473" s="135">
        <v>0</v>
      </c>
      <c r="AC473" s="135">
        <v>0</v>
      </c>
      <c r="AD473" s="135">
        <v>0</v>
      </c>
      <c r="AE473" s="135">
        <v>0</v>
      </c>
      <c r="AF473" s="135">
        <v>0</v>
      </c>
      <c r="AG473" s="135">
        <v>0</v>
      </c>
      <c r="AH473" s="135">
        <v>0</v>
      </c>
      <c r="AI473" s="135">
        <v>0</v>
      </c>
      <c r="AJ473" s="289">
        <v>0</v>
      </c>
      <c r="AK473" s="135">
        <v>0</v>
      </c>
      <c r="AL473" s="212"/>
    </row>
    <row r="474" spans="2:40" ht="14.25" customHeight="1">
      <c r="B474" s="132" t="s">
        <v>4356</v>
      </c>
      <c r="C474" s="134" t="s">
        <v>5777</v>
      </c>
      <c r="D474" s="134" t="s">
        <v>4927</v>
      </c>
      <c r="E474" s="134" t="s">
        <v>5879</v>
      </c>
      <c r="F474" s="134" t="s">
        <v>6386</v>
      </c>
      <c r="G474" s="134" t="s">
        <v>5757</v>
      </c>
      <c r="H474" s="134" t="s">
        <v>5946</v>
      </c>
      <c r="I474" s="134" t="s">
        <v>5782</v>
      </c>
      <c r="J474" s="134" t="s">
        <v>4362</v>
      </c>
      <c r="K474" s="134" t="s">
        <v>4363</v>
      </c>
      <c r="L474" s="134" t="s">
        <v>3332</v>
      </c>
      <c r="M474" s="135">
        <v>67452.66</v>
      </c>
      <c r="N474" s="135">
        <v>0</v>
      </c>
      <c r="O474" s="135">
        <v>0</v>
      </c>
      <c r="P474" s="135">
        <v>67452.66</v>
      </c>
      <c r="Q474" s="135">
        <v>0</v>
      </c>
      <c r="R474" s="135">
        <v>0</v>
      </c>
      <c r="S474" s="135">
        <v>0</v>
      </c>
      <c r="T474" s="135">
        <v>0</v>
      </c>
      <c r="U474" s="135">
        <v>0</v>
      </c>
      <c r="V474" s="135">
        <v>0</v>
      </c>
      <c r="W474" s="135">
        <v>0</v>
      </c>
      <c r="X474" s="135">
        <v>0</v>
      </c>
      <c r="Y474" s="135">
        <v>67452.66</v>
      </c>
      <c r="Z474" s="135">
        <v>67452.66</v>
      </c>
      <c r="AA474" s="136">
        <v>1</v>
      </c>
      <c r="AB474" s="135">
        <v>0</v>
      </c>
      <c r="AC474" s="135">
        <v>0</v>
      </c>
      <c r="AD474" s="135">
        <v>67452.66</v>
      </c>
      <c r="AE474" s="135">
        <v>0</v>
      </c>
      <c r="AF474" s="135">
        <v>0</v>
      </c>
      <c r="AG474" s="135">
        <v>0</v>
      </c>
      <c r="AH474" s="135"/>
      <c r="AI474" s="135">
        <v>0</v>
      </c>
      <c r="AJ474" s="289">
        <v>0</v>
      </c>
      <c r="AK474" s="135">
        <v>0</v>
      </c>
      <c r="AL474" s="212" t="s">
        <v>6387</v>
      </c>
    </row>
    <row r="475" spans="2:40" ht="14.25" customHeight="1">
      <c r="B475" s="132" t="s">
        <v>4356</v>
      </c>
      <c r="C475" s="134" t="s">
        <v>5774</v>
      </c>
      <c r="D475" s="134" t="s">
        <v>2442</v>
      </c>
      <c r="E475" s="134" t="s">
        <v>4453</v>
      </c>
      <c r="F475" s="134" t="s">
        <v>6388</v>
      </c>
      <c r="G475" s="134" t="s">
        <v>5823</v>
      </c>
      <c r="H475" s="134" t="s">
        <v>5824</v>
      </c>
      <c r="I475" s="134" t="s">
        <v>5782</v>
      </c>
      <c r="J475" s="134" t="s">
        <v>4362</v>
      </c>
      <c r="K475" s="134" t="s">
        <v>4363</v>
      </c>
      <c r="L475" s="134" t="s">
        <v>3332</v>
      </c>
      <c r="M475" s="135">
        <v>13000</v>
      </c>
      <c r="N475" s="135">
        <v>13000</v>
      </c>
      <c r="O475" s="135">
        <v>0</v>
      </c>
      <c r="P475" s="135"/>
      <c r="Q475" s="135">
        <v>0</v>
      </c>
      <c r="R475" s="135">
        <v>0</v>
      </c>
      <c r="S475" s="135">
        <v>0</v>
      </c>
      <c r="T475" s="135">
        <v>2080</v>
      </c>
      <c r="U475" s="135">
        <v>0</v>
      </c>
      <c r="V475" s="135">
        <v>520</v>
      </c>
      <c r="W475" s="135">
        <v>0</v>
      </c>
      <c r="X475" s="135">
        <v>0</v>
      </c>
      <c r="Y475" s="135">
        <v>14560</v>
      </c>
      <c r="Z475" s="135">
        <v>14560</v>
      </c>
      <c r="AA475" s="136">
        <v>1</v>
      </c>
      <c r="AB475" s="135">
        <v>13000</v>
      </c>
      <c r="AC475" s="135">
        <v>0</v>
      </c>
      <c r="AD475" s="135"/>
      <c r="AE475" s="135">
        <v>0</v>
      </c>
      <c r="AF475" s="135">
        <v>0</v>
      </c>
      <c r="AG475" s="135">
        <v>0</v>
      </c>
      <c r="AH475" s="135">
        <v>2080</v>
      </c>
      <c r="AI475" s="135">
        <v>0</v>
      </c>
      <c r="AJ475" s="289">
        <v>520</v>
      </c>
      <c r="AK475" s="135">
        <v>0</v>
      </c>
      <c r="AL475" s="212" t="s">
        <v>6389</v>
      </c>
      <c r="AM475" s="210">
        <f>AB475*0.04</f>
        <v>520</v>
      </c>
      <c r="AN475" s="210">
        <f>AJ475-AM475</f>
        <v>0</v>
      </c>
    </row>
    <row r="476" spans="2:40" ht="14.25" customHeight="1">
      <c r="B476" s="132" t="s">
        <v>4356</v>
      </c>
      <c r="C476" s="134" t="s">
        <v>5774</v>
      </c>
      <c r="D476" s="134" t="s">
        <v>4927</v>
      </c>
      <c r="E476" s="134" t="s">
        <v>4420</v>
      </c>
      <c r="F476" s="134" t="s">
        <v>5811</v>
      </c>
      <c r="G476" s="134" t="s">
        <v>1129</v>
      </c>
      <c r="H476" s="134" t="s">
        <v>6035</v>
      </c>
      <c r="I476" s="134" t="s">
        <v>5782</v>
      </c>
      <c r="J476" s="134" t="s">
        <v>4362</v>
      </c>
      <c r="K476" s="134" t="s">
        <v>4363</v>
      </c>
      <c r="L476" s="134" t="s">
        <v>3332</v>
      </c>
      <c r="M476" s="135">
        <v>80510.085000000006</v>
      </c>
      <c r="N476" s="135">
        <v>0</v>
      </c>
      <c r="O476" s="135">
        <v>0</v>
      </c>
      <c r="P476" s="135">
        <v>0</v>
      </c>
      <c r="Q476" s="135">
        <v>0</v>
      </c>
      <c r="R476" s="135">
        <v>80510.085000000006</v>
      </c>
      <c r="S476" s="135">
        <v>0</v>
      </c>
      <c r="T476" s="135">
        <v>0</v>
      </c>
      <c r="U476" s="135">
        <v>0</v>
      </c>
      <c r="V476" s="135">
        <v>0</v>
      </c>
      <c r="W476" s="135">
        <v>0</v>
      </c>
      <c r="X476" s="135">
        <v>0</v>
      </c>
      <c r="Y476" s="135">
        <v>80510.085000000006</v>
      </c>
      <c r="Z476" s="135">
        <v>80942.214999999997</v>
      </c>
      <c r="AA476" s="136">
        <v>1</v>
      </c>
      <c r="AB476" s="135">
        <v>0</v>
      </c>
      <c r="AC476" s="135">
        <v>0</v>
      </c>
      <c r="AD476" s="135">
        <v>0</v>
      </c>
      <c r="AE476" s="135">
        <v>0</v>
      </c>
      <c r="AF476" s="135">
        <v>80942.214999999997</v>
      </c>
      <c r="AG476" s="135">
        <v>0</v>
      </c>
      <c r="AH476" s="135"/>
      <c r="AI476" s="135">
        <v>0</v>
      </c>
      <c r="AJ476" s="289">
        <v>0</v>
      </c>
      <c r="AK476" s="135">
        <v>0</v>
      </c>
      <c r="AL476" s="212" t="s">
        <v>6390</v>
      </c>
    </row>
    <row r="477" spans="2:40" ht="14.25" customHeight="1">
      <c r="B477" s="132" t="s">
        <v>4356</v>
      </c>
      <c r="C477" s="134" t="s">
        <v>5913</v>
      </c>
      <c r="D477" s="134" t="s">
        <v>4927</v>
      </c>
      <c r="E477" s="134" t="s">
        <v>4573</v>
      </c>
      <c r="F477" s="134" t="s">
        <v>6391</v>
      </c>
      <c r="G477" s="134" t="s">
        <v>774</v>
      </c>
      <c r="H477" s="134" t="s">
        <v>6392</v>
      </c>
      <c r="I477" s="134" t="s">
        <v>5782</v>
      </c>
      <c r="J477" s="134" t="s">
        <v>4362</v>
      </c>
      <c r="K477" s="134" t="s">
        <v>4363</v>
      </c>
      <c r="L477" s="134" t="s">
        <v>3332</v>
      </c>
      <c r="M477" s="135">
        <v>7078.92</v>
      </c>
      <c r="N477" s="135">
        <v>7078.92</v>
      </c>
      <c r="O477" s="135">
        <v>0</v>
      </c>
      <c r="P477" s="135"/>
      <c r="Q477" s="135">
        <v>0</v>
      </c>
      <c r="R477" s="135">
        <v>0</v>
      </c>
      <c r="S477" s="135">
        <v>0</v>
      </c>
      <c r="T477" s="135">
        <v>1132.6271999999999</v>
      </c>
      <c r="U477" s="135">
        <v>0</v>
      </c>
      <c r="V477" s="135">
        <v>0</v>
      </c>
      <c r="W477" s="135">
        <v>0</v>
      </c>
      <c r="X477" s="135">
        <v>0</v>
      </c>
      <c r="Y477" s="135">
        <v>8211.5472000000009</v>
      </c>
      <c r="Z477" s="135">
        <v>8211.5499999999993</v>
      </c>
      <c r="AA477" s="136">
        <v>1</v>
      </c>
      <c r="AB477" s="135">
        <v>7078.92</v>
      </c>
      <c r="AC477" s="135">
        <v>0</v>
      </c>
      <c r="AD477" s="135"/>
      <c r="AE477" s="135">
        <v>0</v>
      </c>
      <c r="AF477" s="135">
        <v>0</v>
      </c>
      <c r="AG477" s="135">
        <v>0</v>
      </c>
      <c r="AH477" s="135">
        <v>1132.6271999999999</v>
      </c>
      <c r="AI477" s="135">
        <v>0</v>
      </c>
      <c r="AJ477" s="289">
        <v>0</v>
      </c>
      <c r="AK477" s="135">
        <v>0</v>
      </c>
      <c r="AL477" s="212" t="s">
        <v>6393</v>
      </c>
    </row>
    <row r="478" spans="2:40" ht="14.25" customHeight="1">
      <c r="B478" s="132" t="s">
        <v>4356</v>
      </c>
      <c r="C478" s="134" t="s">
        <v>5774</v>
      </c>
      <c r="D478" s="134" t="s">
        <v>4927</v>
      </c>
      <c r="E478" s="134" t="s">
        <v>4573</v>
      </c>
      <c r="F478" s="134" t="s">
        <v>6394</v>
      </c>
      <c r="G478" s="134" t="s">
        <v>770</v>
      </c>
      <c r="H478" s="134" t="s">
        <v>5857</v>
      </c>
      <c r="I478" s="134" t="s">
        <v>3330</v>
      </c>
      <c r="J478" s="134" t="s">
        <v>4362</v>
      </c>
      <c r="K478" s="134" t="s">
        <v>4363</v>
      </c>
      <c r="L478" s="134" t="s">
        <v>3332</v>
      </c>
      <c r="M478" s="135">
        <v>13000</v>
      </c>
      <c r="N478" s="135">
        <v>13000</v>
      </c>
      <c r="O478" s="135">
        <v>0</v>
      </c>
      <c r="P478" s="135"/>
      <c r="Q478" s="135">
        <v>0</v>
      </c>
      <c r="R478" s="135">
        <v>0</v>
      </c>
      <c r="S478" s="135">
        <v>0</v>
      </c>
      <c r="T478" s="135">
        <v>2080</v>
      </c>
      <c r="U478" s="135">
        <v>0</v>
      </c>
      <c r="V478" s="135">
        <v>520</v>
      </c>
      <c r="W478" s="135">
        <v>0</v>
      </c>
      <c r="X478" s="135">
        <v>0</v>
      </c>
      <c r="Y478" s="135">
        <v>14560</v>
      </c>
      <c r="Z478" s="135">
        <v>14560</v>
      </c>
      <c r="AA478" s="136">
        <v>1</v>
      </c>
      <c r="AB478" s="135">
        <v>13000</v>
      </c>
      <c r="AC478" s="135">
        <v>0</v>
      </c>
      <c r="AD478" s="135"/>
      <c r="AE478" s="135">
        <v>0</v>
      </c>
      <c r="AF478" s="135">
        <v>0</v>
      </c>
      <c r="AG478" s="135">
        <v>0</v>
      </c>
      <c r="AH478" s="135">
        <v>2080</v>
      </c>
      <c r="AI478" s="135">
        <v>0</v>
      </c>
      <c r="AJ478" s="292">
        <v>520</v>
      </c>
      <c r="AK478" s="135">
        <v>0</v>
      </c>
      <c r="AL478" s="212" t="s">
        <v>6395</v>
      </c>
      <c r="AM478" s="210">
        <f>AB478*0.04</f>
        <v>520</v>
      </c>
      <c r="AN478" s="210">
        <f>AJ478-AM478</f>
        <v>0</v>
      </c>
    </row>
    <row r="479" spans="2:40" ht="14.25" customHeight="1">
      <c r="B479" s="132" t="s">
        <v>4356</v>
      </c>
      <c r="C479" s="134" t="s">
        <v>6040</v>
      </c>
      <c r="D479" s="134" t="s">
        <v>4927</v>
      </c>
      <c r="E479" s="134" t="s">
        <v>2478</v>
      </c>
      <c r="F479" s="134" t="s">
        <v>6396</v>
      </c>
      <c r="G479" s="134" t="s">
        <v>484</v>
      </c>
      <c r="H479" s="134" t="s">
        <v>6042</v>
      </c>
      <c r="I479" s="134" t="s">
        <v>3330</v>
      </c>
      <c r="J479" s="134" t="s">
        <v>4362</v>
      </c>
      <c r="K479" s="134" t="s">
        <v>4363</v>
      </c>
      <c r="L479" s="134" t="s">
        <v>3332</v>
      </c>
      <c r="M479" s="135">
        <v>10775.42</v>
      </c>
      <c r="N479" s="135">
        <v>10775.42</v>
      </c>
      <c r="O479" s="135">
        <v>0</v>
      </c>
      <c r="P479" s="135"/>
      <c r="Q479" s="135">
        <v>0</v>
      </c>
      <c r="R479" s="135">
        <v>0</v>
      </c>
      <c r="S479" s="135">
        <v>0</v>
      </c>
      <c r="T479" s="135">
        <v>1724.07</v>
      </c>
      <c r="U479" s="135">
        <v>0</v>
      </c>
      <c r="V479" s="135">
        <v>0</v>
      </c>
      <c r="W479" s="135">
        <v>0</v>
      </c>
      <c r="X479" s="135">
        <v>0</v>
      </c>
      <c r="Y479" s="135">
        <v>12499.49</v>
      </c>
      <c r="Z479" s="135">
        <v>2379.62</v>
      </c>
      <c r="AA479" s="136">
        <v>0.19037736739659</v>
      </c>
      <c r="AB479" s="135">
        <v>2051.3960921925636</v>
      </c>
      <c r="AC479" s="135">
        <v>0</v>
      </c>
      <c r="AD479" s="135"/>
      <c r="AE479" s="135">
        <v>0</v>
      </c>
      <c r="AF479" s="135">
        <v>0</v>
      </c>
      <c r="AG479" s="135">
        <v>0</v>
      </c>
      <c r="AH479" s="135">
        <v>328.22390780743899</v>
      </c>
      <c r="AI479" s="135">
        <v>0</v>
      </c>
      <c r="AJ479" s="289">
        <v>0</v>
      </c>
      <c r="AK479" s="135">
        <v>0</v>
      </c>
      <c r="AL479" s="212" t="s">
        <v>6397</v>
      </c>
    </row>
    <row r="480" spans="2:40" ht="14.25" customHeight="1">
      <c r="B480" s="132" t="s">
        <v>4356</v>
      </c>
      <c r="C480" s="134" t="s">
        <v>5774</v>
      </c>
      <c r="D480" s="134" t="s">
        <v>4927</v>
      </c>
      <c r="E480" s="134" t="s">
        <v>4420</v>
      </c>
      <c r="F480" s="134" t="s">
        <v>6398</v>
      </c>
      <c r="G480" s="134" t="s">
        <v>720</v>
      </c>
      <c r="H480" s="134" t="s">
        <v>5832</v>
      </c>
      <c r="I480" s="134" t="s">
        <v>3330</v>
      </c>
      <c r="J480" s="134" t="s">
        <v>4362</v>
      </c>
      <c r="K480" s="134" t="s">
        <v>4363</v>
      </c>
      <c r="L480" s="134" t="s">
        <v>3332</v>
      </c>
      <c r="M480" s="135">
        <v>3197.9828699999998</v>
      </c>
      <c r="N480" s="135">
        <v>2290.1552280000001</v>
      </c>
      <c r="O480" s="135">
        <v>0</v>
      </c>
      <c r="P480" s="135"/>
      <c r="Q480" s="135">
        <v>0</v>
      </c>
      <c r="R480" s="135">
        <v>907.82764199999997</v>
      </c>
      <c r="S480" s="135">
        <v>0</v>
      </c>
      <c r="T480" s="135">
        <v>366.47375399999999</v>
      </c>
      <c r="U480" s="135">
        <v>0</v>
      </c>
      <c r="V480" s="135">
        <v>0</v>
      </c>
      <c r="W480" s="135">
        <v>0</v>
      </c>
      <c r="X480" s="135">
        <v>0</v>
      </c>
      <c r="Y480" s="135">
        <v>3564.4566239999999</v>
      </c>
      <c r="Z480" s="135">
        <v>3583.5884959999999</v>
      </c>
      <c r="AA480" s="136">
        <v>1</v>
      </c>
      <c r="AB480" s="135">
        <v>2302.447412</v>
      </c>
      <c r="AC480" s="135">
        <v>0</v>
      </c>
      <c r="AD480" s="135"/>
      <c r="AE480" s="135">
        <v>0</v>
      </c>
      <c r="AF480" s="135">
        <v>912.70031800000004</v>
      </c>
      <c r="AG480" s="135">
        <v>0</v>
      </c>
      <c r="AH480" s="135">
        <v>368.440766</v>
      </c>
      <c r="AI480" s="135">
        <v>0</v>
      </c>
      <c r="AJ480" s="289">
        <v>0</v>
      </c>
      <c r="AK480" s="135">
        <v>0</v>
      </c>
      <c r="AL480" s="212" t="s">
        <v>6399</v>
      </c>
    </row>
    <row r="481" spans="2:40" ht="14.25" customHeight="1">
      <c r="B481" s="132" t="s">
        <v>4356</v>
      </c>
      <c r="C481" s="134" t="s">
        <v>5774</v>
      </c>
      <c r="D481" s="134" t="s">
        <v>4927</v>
      </c>
      <c r="E481" s="134" t="s">
        <v>2426</v>
      </c>
      <c r="F481" s="134" t="s">
        <v>6400</v>
      </c>
      <c r="G481" s="134" t="s">
        <v>5802</v>
      </c>
      <c r="H481" s="134" t="s">
        <v>5803</v>
      </c>
      <c r="I481" s="134" t="s">
        <v>3330</v>
      </c>
      <c r="J481" s="134" t="s">
        <v>4362</v>
      </c>
      <c r="K481" s="134" t="s">
        <v>4363</v>
      </c>
      <c r="L481" s="134" t="s">
        <v>3332</v>
      </c>
      <c r="M481" s="135">
        <v>216.83</v>
      </c>
      <c r="N481" s="135">
        <v>216.83</v>
      </c>
      <c r="O481" s="135">
        <v>0</v>
      </c>
      <c r="P481" s="135"/>
      <c r="Q481" s="135">
        <v>0</v>
      </c>
      <c r="R481" s="135">
        <v>0</v>
      </c>
      <c r="S481" s="135">
        <v>0</v>
      </c>
      <c r="T481" s="135">
        <v>34.69</v>
      </c>
      <c r="U481" s="135">
        <v>0</v>
      </c>
      <c r="V481" s="135">
        <v>0</v>
      </c>
      <c r="W481" s="135">
        <v>0</v>
      </c>
      <c r="X481" s="135">
        <v>0</v>
      </c>
      <c r="Y481" s="135">
        <v>251.52</v>
      </c>
      <c r="Z481" s="135">
        <v>251.52</v>
      </c>
      <c r="AA481" s="136">
        <v>1</v>
      </c>
      <c r="AB481" s="135">
        <v>216.83</v>
      </c>
      <c r="AC481" s="135">
        <v>0</v>
      </c>
      <c r="AD481" s="135"/>
      <c r="AE481" s="135">
        <v>0</v>
      </c>
      <c r="AF481" s="135">
        <v>0</v>
      </c>
      <c r="AG481" s="135">
        <v>0</v>
      </c>
      <c r="AH481" s="135">
        <v>34.69</v>
      </c>
      <c r="AI481" s="135">
        <v>0</v>
      </c>
      <c r="AJ481" s="289">
        <v>0</v>
      </c>
      <c r="AK481" s="135">
        <v>0</v>
      </c>
      <c r="AL481" s="212" t="s">
        <v>6401</v>
      </c>
    </row>
    <row r="482" spans="2:40" ht="14.25" customHeight="1">
      <c r="B482" s="132" t="s">
        <v>4356</v>
      </c>
      <c r="C482" s="134" t="s">
        <v>5774</v>
      </c>
      <c r="D482" s="134" t="s">
        <v>4927</v>
      </c>
      <c r="E482" s="134" t="s">
        <v>2194</v>
      </c>
      <c r="F482" s="134" t="s">
        <v>6402</v>
      </c>
      <c r="G482" s="134" t="s">
        <v>5823</v>
      </c>
      <c r="H482" s="134" t="s">
        <v>5824</v>
      </c>
      <c r="I482" s="134" t="s">
        <v>5782</v>
      </c>
      <c r="J482" s="134" t="s">
        <v>4362</v>
      </c>
      <c r="K482" s="134" t="s">
        <v>4363</v>
      </c>
      <c r="L482" s="134" t="s">
        <v>3332</v>
      </c>
      <c r="M482" s="135">
        <v>13000</v>
      </c>
      <c r="N482" s="135">
        <v>13000</v>
      </c>
      <c r="O482" s="135">
        <v>0</v>
      </c>
      <c r="P482" s="135"/>
      <c r="Q482" s="135">
        <v>0</v>
      </c>
      <c r="R482" s="135">
        <v>0</v>
      </c>
      <c r="S482" s="135">
        <v>0</v>
      </c>
      <c r="T482" s="135">
        <v>2080</v>
      </c>
      <c r="U482" s="135">
        <v>0</v>
      </c>
      <c r="V482" s="135">
        <v>520</v>
      </c>
      <c r="W482" s="135">
        <v>0</v>
      </c>
      <c r="X482" s="135">
        <v>0</v>
      </c>
      <c r="Y482" s="135">
        <v>14560</v>
      </c>
      <c r="Z482" s="135">
        <v>14560</v>
      </c>
      <c r="AA482" s="136">
        <v>1</v>
      </c>
      <c r="AB482" s="135">
        <v>13000</v>
      </c>
      <c r="AC482" s="135">
        <v>0</v>
      </c>
      <c r="AD482" s="135"/>
      <c r="AE482" s="135">
        <v>0</v>
      </c>
      <c r="AF482" s="135">
        <v>0</v>
      </c>
      <c r="AG482" s="135">
        <v>0</v>
      </c>
      <c r="AH482" s="135">
        <v>2080</v>
      </c>
      <c r="AI482" s="135">
        <v>0</v>
      </c>
      <c r="AJ482" s="289">
        <v>520</v>
      </c>
      <c r="AK482" s="135">
        <v>0</v>
      </c>
      <c r="AL482" s="212" t="s">
        <v>6403</v>
      </c>
      <c r="AM482" s="210">
        <f>AB482*0.04</f>
        <v>520</v>
      </c>
      <c r="AN482" s="210">
        <f>AJ482-AM482</f>
        <v>0</v>
      </c>
    </row>
    <row r="483" spans="2:40" ht="14.25" customHeight="1">
      <c r="B483" s="132" t="s">
        <v>4356</v>
      </c>
      <c r="C483" s="134" t="s">
        <v>6404</v>
      </c>
      <c r="D483" s="134" t="s">
        <v>4927</v>
      </c>
      <c r="E483" s="134" t="s">
        <v>2426</v>
      </c>
      <c r="F483" s="134" t="s">
        <v>6405</v>
      </c>
      <c r="G483" s="134" t="s">
        <v>848</v>
      </c>
      <c r="H483" s="134" t="s">
        <v>6123</v>
      </c>
      <c r="I483" s="134" t="s">
        <v>4370</v>
      </c>
      <c r="J483" s="134" t="s">
        <v>4417</v>
      </c>
      <c r="K483" s="134" t="s">
        <v>4418</v>
      </c>
      <c r="L483" s="134" t="s">
        <v>3332</v>
      </c>
      <c r="M483" s="135">
        <v>3600</v>
      </c>
      <c r="N483" s="135">
        <v>3600</v>
      </c>
      <c r="O483" s="135">
        <v>0</v>
      </c>
      <c r="P483" s="135"/>
      <c r="Q483" s="135">
        <v>0</v>
      </c>
      <c r="R483" s="135">
        <v>0</v>
      </c>
      <c r="S483" s="135">
        <v>0</v>
      </c>
      <c r="T483" s="135">
        <v>576</v>
      </c>
      <c r="U483" s="135">
        <v>0</v>
      </c>
      <c r="V483" s="135">
        <v>383.76</v>
      </c>
      <c r="W483" s="135">
        <v>0</v>
      </c>
      <c r="X483" s="135">
        <v>0</v>
      </c>
      <c r="Y483" s="135">
        <v>3792.24</v>
      </c>
      <c r="Z483" s="135">
        <v>3792.24</v>
      </c>
      <c r="AA483" s="136">
        <v>1</v>
      </c>
      <c r="AB483" s="135">
        <v>3600</v>
      </c>
      <c r="AC483" s="135">
        <v>0</v>
      </c>
      <c r="AD483" s="135"/>
      <c r="AE483" s="135">
        <v>0</v>
      </c>
      <c r="AF483" s="135">
        <v>0</v>
      </c>
      <c r="AG483" s="135">
        <v>0</v>
      </c>
      <c r="AH483" s="135">
        <v>576</v>
      </c>
      <c r="AI483" s="135">
        <v>0</v>
      </c>
      <c r="AJ483" s="289">
        <v>383.76</v>
      </c>
      <c r="AK483" s="135">
        <v>0</v>
      </c>
      <c r="AL483" s="212" t="s">
        <v>6406</v>
      </c>
    </row>
    <row r="484" spans="2:40" ht="14.25" customHeight="1">
      <c r="B484" s="132" t="s">
        <v>4396</v>
      </c>
      <c r="C484" s="134" t="s">
        <v>5106</v>
      </c>
      <c r="D484" s="134" t="s">
        <v>4927</v>
      </c>
      <c r="E484" s="134" t="s">
        <v>4399</v>
      </c>
      <c r="F484" s="134" t="s">
        <v>6407</v>
      </c>
      <c r="G484" s="134" t="s">
        <v>4401</v>
      </c>
      <c r="H484" s="134" t="s">
        <v>4401</v>
      </c>
      <c r="I484" s="134"/>
      <c r="J484" s="134"/>
      <c r="K484" s="134"/>
      <c r="L484" s="134"/>
      <c r="M484" s="135">
        <v>142.85</v>
      </c>
      <c r="N484" s="135">
        <v>0</v>
      </c>
      <c r="O484" s="135">
        <v>0</v>
      </c>
      <c r="P484" s="135">
        <v>0</v>
      </c>
      <c r="Q484" s="135">
        <v>0</v>
      </c>
      <c r="R484" s="135">
        <v>0</v>
      </c>
      <c r="S484" s="135">
        <v>142.85</v>
      </c>
      <c r="T484" s="135">
        <v>0</v>
      </c>
      <c r="U484" s="135">
        <v>0</v>
      </c>
      <c r="V484" s="135">
        <v>0</v>
      </c>
      <c r="W484" s="135">
        <v>0</v>
      </c>
      <c r="X484" s="135">
        <v>0</v>
      </c>
      <c r="Y484" s="135">
        <v>142.85</v>
      </c>
      <c r="Z484" s="135">
        <v>142.85</v>
      </c>
      <c r="AA484" s="136">
        <v>1</v>
      </c>
      <c r="AB484" s="135">
        <v>0</v>
      </c>
      <c r="AC484" s="135">
        <v>0</v>
      </c>
      <c r="AD484" s="135">
        <v>0</v>
      </c>
      <c r="AE484" s="135">
        <v>0</v>
      </c>
      <c r="AF484" s="135">
        <v>0</v>
      </c>
      <c r="AG484" s="135">
        <v>0</v>
      </c>
      <c r="AH484" s="135">
        <v>0</v>
      </c>
      <c r="AI484" s="135">
        <v>0</v>
      </c>
      <c r="AJ484" s="289">
        <v>0</v>
      </c>
      <c r="AK484" s="135">
        <v>0</v>
      </c>
      <c r="AL484" s="212"/>
    </row>
    <row r="485" spans="2:40" ht="14.25" customHeight="1">
      <c r="B485" s="132" t="s">
        <v>4356</v>
      </c>
      <c r="C485" s="134" t="s">
        <v>5774</v>
      </c>
      <c r="D485" s="134" t="s">
        <v>5477</v>
      </c>
      <c r="E485" s="134" t="s">
        <v>4573</v>
      </c>
      <c r="F485" s="134" t="s">
        <v>6408</v>
      </c>
      <c r="G485" s="134" t="s">
        <v>5823</v>
      </c>
      <c r="H485" s="134" t="s">
        <v>5824</v>
      </c>
      <c r="I485" s="134" t="s">
        <v>5782</v>
      </c>
      <c r="J485" s="134" t="s">
        <v>4362</v>
      </c>
      <c r="K485" s="134" t="s">
        <v>4363</v>
      </c>
      <c r="L485" s="134" t="s">
        <v>3332</v>
      </c>
      <c r="M485" s="135">
        <v>13000</v>
      </c>
      <c r="N485" s="135">
        <v>13000</v>
      </c>
      <c r="O485" s="135">
        <v>0</v>
      </c>
      <c r="P485" s="135"/>
      <c r="Q485" s="135">
        <v>0</v>
      </c>
      <c r="R485" s="135">
        <v>0</v>
      </c>
      <c r="S485" s="135">
        <v>0</v>
      </c>
      <c r="T485" s="135">
        <v>2080</v>
      </c>
      <c r="U485" s="135">
        <v>0</v>
      </c>
      <c r="V485" s="135">
        <v>520</v>
      </c>
      <c r="W485" s="135">
        <v>0</v>
      </c>
      <c r="X485" s="135">
        <v>0</v>
      </c>
      <c r="Y485" s="135">
        <v>14560</v>
      </c>
      <c r="Z485" s="135">
        <v>14560</v>
      </c>
      <c r="AA485" s="136">
        <v>1</v>
      </c>
      <c r="AB485" s="135">
        <v>13000</v>
      </c>
      <c r="AC485" s="135">
        <v>0</v>
      </c>
      <c r="AD485" s="135"/>
      <c r="AE485" s="135">
        <v>0</v>
      </c>
      <c r="AF485" s="135">
        <v>0</v>
      </c>
      <c r="AG485" s="135">
        <v>0</v>
      </c>
      <c r="AH485" s="135">
        <v>2080</v>
      </c>
      <c r="AI485" s="135">
        <v>0</v>
      </c>
      <c r="AJ485" s="289">
        <v>520</v>
      </c>
      <c r="AK485" s="135">
        <v>0</v>
      </c>
      <c r="AL485" s="212" t="s">
        <v>6409</v>
      </c>
      <c r="AM485" s="210">
        <f>AB485*0.04</f>
        <v>520</v>
      </c>
      <c r="AN485" s="210">
        <f>AJ485-AM485</f>
        <v>0</v>
      </c>
    </row>
    <row r="486" spans="2:40" ht="14.25" customHeight="1">
      <c r="B486" s="132" t="s">
        <v>4356</v>
      </c>
      <c r="C486" s="134" t="s">
        <v>5777</v>
      </c>
      <c r="D486" s="134" t="s">
        <v>4927</v>
      </c>
      <c r="E486" s="134" t="s">
        <v>2139</v>
      </c>
      <c r="F486" s="134" t="s">
        <v>6410</v>
      </c>
      <c r="G486" s="134" t="s">
        <v>758</v>
      </c>
      <c r="H486" s="134" t="s">
        <v>5974</v>
      </c>
      <c r="I486" s="134" t="s">
        <v>4370</v>
      </c>
      <c r="J486" s="134" t="s">
        <v>4362</v>
      </c>
      <c r="K486" s="134" t="s">
        <v>4363</v>
      </c>
      <c r="L486" s="134" t="s">
        <v>3332</v>
      </c>
      <c r="M486" s="135">
        <v>10243.75</v>
      </c>
      <c r="N486" s="135">
        <v>0</v>
      </c>
      <c r="O486" s="135">
        <v>0</v>
      </c>
      <c r="P486" s="135">
        <v>0</v>
      </c>
      <c r="Q486" s="135">
        <v>0</v>
      </c>
      <c r="R486" s="135">
        <v>10243.75</v>
      </c>
      <c r="S486" s="135">
        <v>0</v>
      </c>
      <c r="T486" s="135">
        <v>0</v>
      </c>
      <c r="U486" s="135">
        <v>0</v>
      </c>
      <c r="V486" s="135">
        <v>0</v>
      </c>
      <c r="W486" s="135">
        <v>0</v>
      </c>
      <c r="X486" s="135">
        <v>0</v>
      </c>
      <c r="Y486" s="135">
        <v>10243.75</v>
      </c>
      <c r="Z486" s="135">
        <v>10243.75</v>
      </c>
      <c r="AA486" s="136">
        <v>1</v>
      </c>
      <c r="AB486" s="135">
        <v>0</v>
      </c>
      <c r="AC486" s="135">
        <v>0</v>
      </c>
      <c r="AD486" s="135">
        <v>0</v>
      </c>
      <c r="AE486" s="135">
        <v>0</v>
      </c>
      <c r="AF486" s="135">
        <v>10243.75</v>
      </c>
      <c r="AG486" s="135">
        <v>0</v>
      </c>
      <c r="AH486" s="135"/>
      <c r="AI486" s="135">
        <v>0</v>
      </c>
      <c r="AJ486" s="289">
        <v>0</v>
      </c>
      <c r="AK486" s="135">
        <v>0</v>
      </c>
      <c r="AL486" s="212" t="s">
        <v>6411</v>
      </c>
    </row>
    <row r="487" spans="2:40" ht="14.25" customHeight="1">
      <c r="B487" s="132" t="s">
        <v>4356</v>
      </c>
      <c r="C487" s="134" t="s">
        <v>5774</v>
      </c>
      <c r="D487" s="134" t="s">
        <v>5477</v>
      </c>
      <c r="E487" s="134" t="s">
        <v>2304</v>
      </c>
      <c r="F487" s="134" t="s">
        <v>6412</v>
      </c>
      <c r="G487" s="134" t="s">
        <v>1290</v>
      </c>
      <c r="H487" s="134" t="s">
        <v>6413</v>
      </c>
      <c r="I487" s="134" t="s">
        <v>5782</v>
      </c>
      <c r="J487" s="134" t="s">
        <v>4362</v>
      </c>
      <c r="K487" s="134" t="s">
        <v>4363</v>
      </c>
      <c r="L487" s="134" t="s">
        <v>3332</v>
      </c>
      <c r="M487" s="135">
        <v>13000</v>
      </c>
      <c r="N487" s="135">
        <v>13000</v>
      </c>
      <c r="O487" s="135">
        <v>0</v>
      </c>
      <c r="P487" s="135"/>
      <c r="Q487" s="135">
        <v>0</v>
      </c>
      <c r="R487" s="135">
        <v>0</v>
      </c>
      <c r="S487" s="135">
        <v>0</v>
      </c>
      <c r="T487" s="135">
        <v>2080</v>
      </c>
      <c r="U487" s="135">
        <v>0</v>
      </c>
      <c r="V487" s="135">
        <v>520</v>
      </c>
      <c r="W487" s="135">
        <v>0</v>
      </c>
      <c r="X487" s="135">
        <v>0</v>
      </c>
      <c r="Y487" s="135">
        <v>14560</v>
      </c>
      <c r="Z487" s="135">
        <v>14560</v>
      </c>
      <c r="AA487" s="136">
        <v>1</v>
      </c>
      <c r="AB487" s="135">
        <v>13000</v>
      </c>
      <c r="AC487" s="135">
        <v>0</v>
      </c>
      <c r="AD487" s="135"/>
      <c r="AE487" s="135">
        <v>0</v>
      </c>
      <c r="AF487" s="135">
        <v>0</v>
      </c>
      <c r="AG487" s="135">
        <v>0</v>
      </c>
      <c r="AH487" s="135">
        <v>2080</v>
      </c>
      <c r="AI487" s="135">
        <v>0</v>
      </c>
      <c r="AJ487" s="289">
        <v>520</v>
      </c>
      <c r="AK487" s="135">
        <v>0</v>
      </c>
      <c r="AL487" s="212" t="s">
        <v>6414</v>
      </c>
      <c r="AM487" s="210">
        <f t="shared" ref="AM487:AM488" si="18">AB487*0.04</f>
        <v>520</v>
      </c>
      <c r="AN487" s="210">
        <f t="shared" ref="AN487:AN488" si="19">AJ487-AM487</f>
        <v>0</v>
      </c>
    </row>
    <row r="488" spans="2:40" ht="14.25" customHeight="1">
      <c r="B488" s="132" t="s">
        <v>4356</v>
      </c>
      <c r="C488" s="134" t="s">
        <v>5774</v>
      </c>
      <c r="D488" s="134" t="s">
        <v>2442</v>
      </c>
      <c r="E488" s="134" t="s">
        <v>4398</v>
      </c>
      <c r="F488" s="134" t="s">
        <v>5089</v>
      </c>
      <c r="G488" s="134" t="s">
        <v>1237</v>
      </c>
      <c r="H488" s="134" t="s">
        <v>5775</v>
      </c>
      <c r="I488" s="134" t="s">
        <v>4370</v>
      </c>
      <c r="J488" s="134" t="s">
        <v>4362</v>
      </c>
      <c r="K488" s="134" t="s">
        <v>4363</v>
      </c>
      <c r="L488" s="134" t="s">
        <v>3332</v>
      </c>
      <c r="M488" s="135">
        <v>14000</v>
      </c>
      <c r="N488" s="135">
        <v>14000</v>
      </c>
      <c r="O488" s="135">
        <v>0</v>
      </c>
      <c r="P488" s="135"/>
      <c r="Q488" s="135">
        <v>0</v>
      </c>
      <c r="R488" s="135">
        <v>0</v>
      </c>
      <c r="S488" s="135">
        <v>0</v>
      </c>
      <c r="T488" s="135">
        <v>2240</v>
      </c>
      <c r="U488" s="135">
        <v>0</v>
      </c>
      <c r="V488" s="135">
        <v>560</v>
      </c>
      <c r="W488" s="135">
        <v>0</v>
      </c>
      <c r="X488" s="135">
        <v>0</v>
      </c>
      <c r="Y488" s="135">
        <v>15680</v>
      </c>
      <c r="Z488" s="135">
        <v>15680</v>
      </c>
      <c r="AA488" s="136">
        <v>1</v>
      </c>
      <c r="AB488" s="135">
        <v>14000</v>
      </c>
      <c r="AC488" s="135">
        <v>0</v>
      </c>
      <c r="AD488" s="135"/>
      <c r="AE488" s="135">
        <v>0</v>
      </c>
      <c r="AF488" s="135">
        <v>0</v>
      </c>
      <c r="AG488" s="135">
        <v>0</v>
      </c>
      <c r="AH488" s="135">
        <v>2240</v>
      </c>
      <c r="AI488" s="135">
        <v>0</v>
      </c>
      <c r="AJ488" s="289">
        <v>560</v>
      </c>
      <c r="AK488" s="135">
        <v>0</v>
      </c>
      <c r="AL488" s="212" t="s">
        <v>6415</v>
      </c>
      <c r="AM488" s="210">
        <f t="shared" si="18"/>
        <v>560</v>
      </c>
      <c r="AN488" s="210">
        <f t="shared" si="19"/>
        <v>0</v>
      </c>
    </row>
    <row r="489" spans="2:40" ht="14.25" customHeight="1">
      <c r="B489" s="132" t="s">
        <v>4356</v>
      </c>
      <c r="C489" s="134" t="s">
        <v>5777</v>
      </c>
      <c r="D489" s="134" t="s">
        <v>4927</v>
      </c>
      <c r="E489" s="134" t="s">
        <v>4453</v>
      </c>
      <c r="F489" s="134" t="s">
        <v>6416</v>
      </c>
      <c r="G489" s="134" t="s">
        <v>5757</v>
      </c>
      <c r="H489" s="134" t="s">
        <v>5946</v>
      </c>
      <c r="I489" s="134" t="s">
        <v>5782</v>
      </c>
      <c r="J489" s="134" t="s">
        <v>4362</v>
      </c>
      <c r="K489" s="134" t="s">
        <v>4363</v>
      </c>
      <c r="L489" s="134" t="s">
        <v>3332</v>
      </c>
      <c r="M489" s="135">
        <v>67564.86</v>
      </c>
      <c r="N489" s="135">
        <v>0</v>
      </c>
      <c r="O489" s="135">
        <v>0</v>
      </c>
      <c r="P489" s="135">
        <v>67564.86</v>
      </c>
      <c r="Q489" s="135">
        <v>0</v>
      </c>
      <c r="R489" s="135">
        <v>0</v>
      </c>
      <c r="S489" s="135">
        <v>0</v>
      </c>
      <c r="T489" s="135">
        <v>0</v>
      </c>
      <c r="U489" s="135">
        <v>0</v>
      </c>
      <c r="V489" s="135">
        <v>0</v>
      </c>
      <c r="W489" s="135">
        <v>0</v>
      </c>
      <c r="X489" s="135">
        <v>0</v>
      </c>
      <c r="Y489" s="135">
        <v>67564.86</v>
      </c>
      <c r="Z489" s="135">
        <v>67564.86</v>
      </c>
      <c r="AA489" s="136">
        <v>1</v>
      </c>
      <c r="AB489" s="135">
        <v>0</v>
      </c>
      <c r="AC489" s="135">
        <v>0</v>
      </c>
      <c r="AD489" s="135">
        <v>67564.86</v>
      </c>
      <c r="AE489" s="135">
        <v>0</v>
      </c>
      <c r="AF489" s="135">
        <v>0</v>
      </c>
      <c r="AG489" s="135">
        <v>0</v>
      </c>
      <c r="AH489" s="135"/>
      <c r="AI489" s="135">
        <v>0</v>
      </c>
      <c r="AJ489" s="289">
        <v>0</v>
      </c>
      <c r="AK489" s="135">
        <v>0</v>
      </c>
      <c r="AL489" s="212" t="s">
        <v>6417</v>
      </c>
    </row>
    <row r="490" spans="2:40" ht="14.25" customHeight="1">
      <c r="B490" s="132" t="s">
        <v>4356</v>
      </c>
      <c r="C490" s="134" t="s">
        <v>5774</v>
      </c>
      <c r="D490" s="134" t="s">
        <v>4927</v>
      </c>
      <c r="E490" s="134" t="s">
        <v>4419</v>
      </c>
      <c r="F490" s="134" t="s">
        <v>6418</v>
      </c>
      <c r="G490" s="134" t="s">
        <v>736</v>
      </c>
      <c r="H490" s="134" t="s">
        <v>5969</v>
      </c>
      <c r="I490" s="134" t="s">
        <v>5970</v>
      </c>
      <c r="J490" s="134" t="s">
        <v>4362</v>
      </c>
      <c r="K490" s="134" t="s">
        <v>4363</v>
      </c>
      <c r="L490" s="134" t="s">
        <v>3332</v>
      </c>
      <c r="M490" s="135">
        <v>19000</v>
      </c>
      <c r="N490" s="135">
        <v>0</v>
      </c>
      <c r="O490" s="135">
        <v>0</v>
      </c>
      <c r="P490" s="135">
        <v>19000</v>
      </c>
      <c r="Q490" s="135">
        <v>0</v>
      </c>
      <c r="R490" s="135">
        <v>0</v>
      </c>
      <c r="S490" s="135">
        <v>0</v>
      </c>
      <c r="T490" s="135">
        <v>0</v>
      </c>
      <c r="U490" s="135">
        <v>0</v>
      </c>
      <c r="V490" s="135">
        <v>0</v>
      </c>
      <c r="W490" s="135">
        <v>0</v>
      </c>
      <c r="X490" s="135">
        <v>0</v>
      </c>
      <c r="Y490" s="135">
        <v>19000</v>
      </c>
      <c r="Z490" s="135">
        <v>19000</v>
      </c>
      <c r="AA490" s="136">
        <v>1</v>
      </c>
      <c r="AB490" s="135">
        <v>0</v>
      </c>
      <c r="AC490" s="135">
        <v>0</v>
      </c>
      <c r="AD490" s="135">
        <v>19000</v>
      </c>
      <c r="AE490" s="135">
        <v>0</v>
      </c>
      <c r="AF490" s="135">
        <v>0</v>
      </c>
      <c r="AG490" s="135">
        <v>0</v>
      </c>
      <c r="AH490" s="135"/>
      <c r="AI490" s="135">
        <v>0</v>
      </c>
      <c r="AJ490" s="289">
        <v>0</v>
      </c>
      <c r="AK490" s="135">
        <v>0</v>
      </c>
      <c r="AL490" s="212" t="s">
        <v>6419</v>
      </c>
    </row>
    <row r="491" spans="2:40" ht="14.25" customHeight="1">
      <c r="B491" s="132" t="s">
        <v>4356</v>
      </c>
      <c r="C491" s="134" t="s">
        <v>5774</v>
      </c>
      <c r="D491" s="134" t="s">
        <v>5527</v>
      </c>
      <c r="E491" s="134" t="s">
        <v>2478</v>
      </c>
      <c r="F491" s="134" t="s">
        <v>6420</v>
      </c>
      <c r="G491" s="134" t="s">
        <v>6000</v>
      </c>
      <c r="H491" s="134" t="s">
        <v>6001</v>
      </c>
      <c r="I491" s="134" t="s">
        <v>5782</v>
      </c>
      <c r="J491" s="134" t="s">
        <v>4362</v>
      </c>
      <c r="K491" s="134" t="s">
        <v>4363</v>
      </c>
      <c r="L491" s="134" t="s">
        <v>3332</v>
      </c>
      <c r="M491" s="135">
        <v>14000</v>
      </c>
      <c r="N491" s="135">
        <v>14000</v>
      </c>
      <c r="O491" s="135">
        <v>0</v>
      </c>
      <c r="P491" s="135"/>
      <c r="Q491" s="135">
        <v>0</v>
      </c>
      <c r="R491" s="135">
        <v>0</v>
      </c>
      <c r="S491" s="135">
        <v>0</v>
      </c>
      <c r="T491" s="135">
        <v>2240</v>
      </c>
      <c r="U491" s="135">
        <v>0</v>
      </c>
      <c r="V491" s="135">
        <v>560</v>
      </c>
      <c r="W491" s="135">
        <v>0</v>
      </c>
      <c r="X491" s="135">
        <v>0</v>
      </c>
      <c r="Y491" s="135">
        <v>15680</v>
      </c>
      <c r="Z491" s="135">
        <v>15680</v>
      </c>
      <c r="AA491" s="136">
        <v>1</v>
      </c>
      <c r="AB491" s="135">
        <v>14000</v>
      </c>
      <c r="AC491" s="135">
        <v>0</v>
      </c>
      <c r="AD491" s="135"/>
      <c r="AE491" s="135">
        <v>0</v>
      </c>
      <c r="AF491" s="135">
        <v>0</v>
      </c>
      <c r="AG491" s="135">
        <v>0</v>
      </c>
      <c r="AH491" s="135">
        <v>2240</v>
      </c>
      <c r="AI491" s="135">
        <v>0</v>
      </c>
      <c r="AJ491" s="289">
        <v>560</v>
      </c>
      <c r="AK491" s="135">
        <v>0</v>
      </c>
      <c r="AL491" s="212" t="s">
        <v>6421</v>
      </c>
      <c r="AM491" s="210">
        <f t="shared" ref="AM491:AM492" si="20">AB491*0.04</f>
        <v>560</v>
      </c>
      <c r="AN491" s="210">
        <f t="shared" ref="AN491:AN492" si="21">AJ491-AM491</f>
        <v>0</v>
      </c>
    </row>
    <row r="492" spans="2:40" ht="14.25" customHeight="1">
      <c r="B492" s="132" t="s">
        <v>4356</v>
      </c>
      <c r="C492" s="134" t="s">
        <v>5774</v>
      </c>
      <c r="D492" s="134" t="s">
        <v>5527</v>
      </c>
      <c r="E492" s="134" t="s">
        <v>2246</v>
      </c>
      <c r="F492" s="134" t="s">
        <v>6422</v>
      </c>
      <c r="G492" s="134" t="s">
        <v>1060</v>
      </c>
      <c r="H492" s="134" t="s">
        <v>5939</v>
      </c>
      <c r="I492" s="134" t="s">
        <v>3330</v>
      </c>
      <c r="J492" s="134" t="s">
        <v>4362</v>
      </c>
      <c r="K492" s="134" t="s">
        <v>4363</v>
      </c>
      <c r="L492" s="134" t="s">
        <v>3332</v>
      </c>
      <c r="M492" s="135">
        <v>14000</v>
      </c>
      <c r="N492" s="135">
        <v>14000</v>
      </c>
      <c r="O492" s="135">
        <v>0</v>
      </c>
      <c r="P492" s="135"/>
      <c r="Q492" s="135">
        <v>0</v>
      </c>
      <c r="R492" s="135">
        <v>0</v>
      </c>
      <c r="S492" s="135">
        <v>0</v>
      </c>
      <c r="T492" s="135">
        <v>2240</v>
      </c>
      <c r="U492" s="135">
        <v>0</v>
      </c>
      <c r="V492" s="135">
        <v>560</v>
      </c>
      <c r="W492" s="135">
        <v>0</v>
      </c>
      <c r="X492" s="135">
        <v>0</v>
      </c>
      <c r="Y492" s="135">
        <v>15680</v>
      </c>
      <c r="Z492" s="135">
        <v>15680</v>
      </c>
      <c r="AA492" s="136">
        <v>1</v>
      </c>
      <c r="AB492" s="135">
        <v>14000</v>
      </c>
      <c r="AC492" s="135">
        <v>0</v>
      </c>
      <c r="AD492" s="135"/>
      <c r="AE492" s="135">
        <v>0</v>
      </c>
      <c r="AF492" s="135">
        <v>0</v>
      </c>
      <c r="AG492" s="135">
        <v>0</v>
      </c>
      <c r="AH492" s="135">
        <v>2240</v>
      </c>
      <c r="AI492" s="135">
        <v>0</v>
      </c>
      <c r="AJ492" s="289">
        <v>560</v>
      </c>
      <c r="AK492" s="135">
        <v>0</v>
      </c>
      <c r="AL492" s="212" t="s">
        <v>6423</v>
      </c>
      <c r="AM492" s="210">
        <f t="shared" si="20"/>
        <v>560</v>
      </c>
      <c r="AN492" s="210">
        <f t="shared" si="21"/>
        <v>0</v>
      </c>
    </row>
    <row r="493" spans="2:40" ht="14.25" customHeight="1">
      <c r="B493" s="132" t="s">
        <v>4356</v>
      </c>
      <c r="C493" s="134" t="s">
        <v>5777</v>
      </c>
      <c r="D493" s="134" t="s">
        <v>4927</v>
      </c>
      <c r="E493" s="134" t="s">
        <v>2194</v>
      </c>
      <c r="F493" s="134" t="s">
        <v>6424</v>
      </c>
      <c r="G493" s="134" t="s">
        <v>736</v>
      </c>
      <c r="H493" s="134" t="s">
        <v>5969</v>
      </c>
      <c r="I493" s="134" t="s">
        <v>5970</v>
      </c>
      <c r="J493" s="134" t="s">
        <v>4362</v>
      </c>
      <c r="K493" s="134" t="s">
        <v>4363</v>
      </c>
      <c r="L493" s="134" t="s">
        <v>3332</v>
      </c>
      <c r="M493" s="135">
        <v>2600</v>
      </c>
      <c r="N493" s="135">
        <v>0</v>
      </c>
      <c r="O493" s="135">
        <v>0</v>
      </c>
      <c r="P493" s="135"/>
      <c r="Q493" s="135">
        <v>2600</v>
      </c>
      <c r="R493" s="135">
        <v>0</v>
      </c>
      <c r="S493" s="135">
        <v>0</v>
      </c>
      <c r="T493" s="135">
        <v>0</v>
      </c>
      <c r="U493" s="135">
        <v>0</v>
      </c>
      <c r="V493" s="135">
        <v>0</v>
      </c>
      <c r="W493" s="135">
        <v>0</v>
      </c>
      <c r="X493" s="135">
        <v>0</v>
      </c>
      <c r="Y493" s="135">
        <v>2600</v>
      </c>
      <c r="Z493" s="135">
        <v>2600</v>
      </c>
      <c r="AA493" s="136">
        <v>1</v>
      </c>
      <c r="AB493" s="135">
        <v>0</v>
      </c>
      <c r="AC493" s="135">
        <v>0</v>
      </c>
      <c r="AD493" s="135"/>
      <c r="AE493" s="135">
        <v>2600</v>
      </c>
      <c r="AF493" s="135">
        <v>0</v>
      </c>
      <c r="AG493" s="135">
        <v>0</v>
      </c>
      <c r="AH493" s="135"/>
      <c r="AI493" s="135">
        <v>0</v>
      </c>
      <c r="AJ493" s="289">
        <v>0</v>
      </c>
      <c r="AK493" s="135">
        <v>0</v>
      </c>
      <c r="AL493" s="212" t="s">
        <v>6425</v>
      </c>
    </row>
    <row r="494" spans="2:40" ht="14.25" customHeight="1">
      <c r="B494" s="132" t="s">
        <v>4356</v>
      </c>
      <c r="C494" s="134" t="s">
        <v>5774</v>
      </c>
      <c r="D494" s="134" t="s">
        <v>4927</v>
      </c>
      <c r="E494" s="134" t="s">
        <v>6426</v>
      </c>
      <c r="F494" s="134" t="s">
        <v>6427</v>
      </c>
      <c r="G494" s="134" t="s">
        <v>1060</v>
      </c>
      <c r="H494" s="134" t="s">
        <v>5939</v>
      </c>
      <c r="I494" s="134" t="s">
        <v>3330</v>
      </c>
      <c r="J494" s="134" t="s">
        <v>4362</v>
      </c>
      <c r="K494" s="134" t="s">
        <v>4363</v>
      </c>
      <c r="L494" s="134" t="s">
        <v>3332</v>
      </c>
      <c r="M494" s="135">
        <v>14500</v>
      </c>
      <c r="N494" s="135">
        <v>14500</v>
      </c>
      <c r="O494" s="135">
        <v>0</v>
      </c>
      <c r="P494" s="135"/>
      <c r="Q494" s="135">
        <v>0</v>
      </c>
      <c r="R494" s="135">
        <v>0</v>
      </c>
      <c r="S494" s="135">
        <v>0</v>
      </c>
      <c r="T494" s="135">
        <v>2320</v>
      </c>
      <c r="U494" s="135">
        <v>0</v>
      </c>
      <c r="V494" s="135">
        <v>580</v>
      </c>
      <c r="W494" s="135">
        <v>0</v>
      </c>
      <c r="X494" s="135">
        <v>0</v>
      </c>
      <c r="Y494" s="135">
        <v>16240</v>
      </c>
      <c r="Z494" s="135">
        <v>16240</v>
      </c>
      <c r="AA494" s="136">
        <v>1</v>
      </c>
      <c r="AB494" s="135">
        <v>14500</v>
      </c>
      <c r="AC494" s="135">
        <v>0</v>
      </c>
      <c r="AD494" s="135"/>
      <c r="AE494" s="135">
        <v>0</v>
      </c>
      <c r="AF494" s="135">
        <v>0</v>
      </c>
      <c r="AG494" s="135">
        <v>0</v>
      </c>
      <c r="AH494" s="135">
        <v>2320</v>
      </c>
      <c r="AI494" s="135">
        <v>0</v>
      </c>
      <c r="AJ494" s="289">
        <v>580</v>
      </c>
      <c r="AK494" s="135">
        <v>0</v>
      </c>
      <c r="AL494" s="212" t="s">
        <v>6428</v>
      </c>
      <c r="AM494" s="210">
        <f t="shared" ref="AM494:AM495" si="22">AB494*0.04</f>
        <v>580</v>
      </c>
      <c r="AN494" s="210">
        <f t="shared" ref="AN494:AN495" si="23">AJ494-AM494</f>
        <v>0</v>
      </c>
    </row>
    <row r="495" spans="2:40" ht="14.25" customHeight="1">
      <c r="B495" s="132" t="s">
        <v>4356</v>
      </c>
      <c r="C495" s="134" t="s">
        <v>5774</v>
      </c>
      <c r="D495" s="134" t="s">
        <v>2442</v>
      </c>
      <c r="E495" s="134" t="s">
        <v>2139</v>
      </c>
      <c r="F495" s="134" t="s">
        <v>6429</v>
      </c>
      <c r="G495" s="134" t="s">
        <v>5823</v>
      </c>
      <c r="H495" s="134" t="s">
        <v>5824</v>
      </c>
      <c r="I495" s="134" t="s">
        <v>5782</v>
      </c>
      <c r="J495" s="134" t="s">
        <v>4362</v>
      </c>
      <c r="K495" s="134" t="s">
        <v>4363</v>
      </c>
      <c r="L495" s="134" t="s">
        <v>3332</v>
      </c>
      <c r="M495" s="135">
        <v>15000</v>
      </c>
      <c r="N495" s="135">
        <v>15000</v>
      </c>
      <c r="O495" s="135">
        <v>0</v>
      </c>
      <c r="P495" s="135"/>
      <c r="Q495" s="135">
        <v>0</v>
      </c>
      <c r="R495" s="135">
        <v>0</v>
      </c>
      <c r="S495" s="135">
        <v>0</v>
      </c>
      <c r="T495" s="135">
        <v>2400</v>
      </c>
      <c r="U495" s="135">
        <v>0</v>
      </c>
      <c r="V495" s="135">
        <v>600</v>
      </c>
      <c r="W495" s="135">
        <v>0</v>
      </c>
      <c r="X495" s="135">
        <v>0</v>
      </c>
      <c r="Y495" s="135">
        <v>16800</v>
      </c>
      <c r="Z495" s="135">
        <v>16800</v>
      </c>
      <c r="AA495" s="136">
        <v>1</v>
      </c>
      <c r="AB495" s="135">
        <v>15000</v>
      </c>
      <c r="AC495" s="135">
        <v>0</v>
      </c>
      <c r="AD495" s="135"/>
      <c r="AE495" s="135">
        <v>0</v>
      </c>
      <c r="AF495" s="135">
        <v>0</v>
      </c>
      <c r="AG495" s="135">
        <v>0</v>
      </c>
      <c r="AH495" s="135">
        <v>2400</v>
      </c>
      <c r="AI495" s="135">
        <v>0</v>
      </c>
      <c r="AJ495" s="289">
        <v>600</v>
      </c>
      <c r="AK495" s="135">
        <v>0</v>
      </c>
      <c r="AL495" s="212" t="s">
        <v>6430</v>
      </c>
      <c r="AM495" s="210">
        <f t="shared" si="22"/>
        <v>600</v>
      </c>
      <c r="AN495" s="210">
        <f t="shared" si="23"/>
        <v>0</v>
      </c>
    </row>
    <row r="496" spans="2:40" ht="14.25" customHeight="1">
      <c r="B496" s="132" t="s">
        <v>4396</v>
      </c>
      <c r="C496" s="134" t="s">
        <v>5854</v>
      </c>
      <c r="D496" s="134" t="s">
        <v>4927</v>
      </c>
      <c r="E496" s="134" t="s">
        <v>4399</v>
      </c>
      <c r="F496" s="134" t="s">
        <v>6431</v>
      </c>
      <c r="G496" s="134" t="s">
        <v>4401</v>
      </c>
      <c r="H496" s="134" t="s">
        <v>4401</v>
      </c>
      <c r="I496" s="134"/>
      <c r="J496" s="134"/>
      <c r="K496" s="134"/>
      <c r="L496" s="134"/>
      <c r="M496" s="135">
        <v>2783.58</v>
      </c>
      <c r="N496" s="135">
        <v>0</v>
      </c>
      <c r="O496" s="135">
        <v>0</v>
      </c>
      <c r="P496" s="135">
        <v>0</v>
      </c>
      <c r="Q496" s="135">
        <v>0</v>
      </c>
      <c r="R496" s="135">
        <v>0</v>
      </c>
      <c r="S496" s="135">
        <v>2783.58</v>
      </c>
      <c r="T496" s="135">
        <v>0</v>
      </c>
      <c r="U496" s="135">
        <v>0</v>
      </c>
      <c r="V496" s="135">
        <v>0</v>
      </c>
      <c r="W496" s="135">
        <v>0</v>
      </c>
      <c r="X496" s="135">
        <v>0</v>
      </c>
      <c r="Y496" s="135">
        <v>2783.58</v>
      </c>
      <c r="Z496" s="135">
        <v>2783.58</v>
      </c>
      <c r="AA496" s="136">
        <v>1</v>
      </c>
      <c r="AB496" s="135">
        <v>0</v>
      </c>
      <c r="AC496" s="135">
        <v>0</v>
      </c>
      <c r="AD496" s="135">
        <v>0</v>
      </c>
      <c r="AE496" s="135">
        <v>0</v>
      </c>
      <c r="AF496" s="135">
        <v>0</v>
      </c>
      <c r="AG496" s="135">
        <v>0</v>
      </c>
      <c r="AH496" s="135">
        <v>0</v>
      </c>
      <c r="AI496" s="135">
        <v>0</v>
      </c>
      <c r="AJ496" s="289">
        <v>0</v>
      </c>
      <c r="AK496" s="135">
        <v>0</v>
      </c>
      <c r="AL496" s="212"/>
    </row>
    <row r="497" spans="2:40" ht="14.25" customHeight="1">
      <c r="B497" s="132" t="s">
        <v>4356</v>
      </c>
      <c r="C497" s="134" t="s">
        <v>5817</v>
      </c>
      <c r="D497" s="134" t="s">
        <v>4927</v>
      </c>
      <c r="E497" s="134" t="s">
        <v>1961</v>
      </c>
      <c r="F497" s="134" t="s">
        <v>6432</v>
      </c>
      <c r="G497" s="134" t="s">
        <v>5819</v>
      </c>
      <c r="H497" s="134" t="s">
        <v>5820</v>
      </c>
      <c r="I497" s="134" t="s">
        <v>3330</v>
      </c>
      <c r="J497" s="134" t="s">
        <v>4362</v>
      </c>
      <c r="K497" s="134" t="s">
        <v>4363</v>
      </c>
      <c r="L497" s="134" t="s">
        <v>3332</v>
      </c>
      <c r="M497" s="135">
        <v>62981.49</v>
      </c>
      <c r="N497" s="135">
        <v>62981.49</v>
      </c>
      <c r="O497" s="135">
        <v>0</v>
      </c>
      <c r="P497" s="135"/>
      <c r="Q497" s="135">
        <v>0</v>
      </c>
      <c r="R497" s="135">
        <v>0</v>
      </c>
      <c r="S497" s="135">
        <v>0</v>
      </c>
      <c r="T497" s="135">
        <v>10077.040000000001</v>
      </c>
      <c r="U497" s="135">
        <v>0</v>
      </c>
      <c r="V497" s="135">
        <v>0</v>
      </c>
      <c r="W497" s="135">
        <v>0</v>
      </c>
      <c r="X497" s="135">
        <v>0</v>
      </c>
      <c r="Y497" s="135">
        <v>73058.53</v>
      </c>
      <c r="Z497" s="135">
        <v>73058.53</v>
      </c>
      <c r="AA497" s="136">
        <v>1</v>
      </c>
      <c r="AB497" s="135">
        <v>62981.49</v>
      </c>
      <c r="AC497" s="135">
        <v>0</v>
      </c>
      <c r="AD497" s="135"/>
      <c r="AE497" s="135">
        <v>0</v>
      </c>
      <c r="AF497" s="135">
        <v>0</v>
      </c>
      <c r="AG497" s="135">
        <v>0</v>
      </c>
      <c r="AH497" s="135">
        <v>10077.040000000001</v>
      </c>
      <c r="AI497" s="135">
        <v>0</v>
      </c>
      <c r="AJ497" s="289">
        <v>0</v>
      </c>
      <c r="AK497" s="135">
        <v>0</v>
      </c>
      <c r="AL497" s="212" t="s">
        <v>6433</v>
      </c>
    </row>
    <row r="498" spans="2:40" ht="14.25" customHeight="1">
      <c r="B498" s="132" t="s">
        <v>4396</v>
      </c>
      <c r="C498" s="134" t="s">
        <v>5106</v>
      </c>
      <c r="D498" s="134" t="s">
        <v>4927</v>
      </c>
      <c r="E498" s="134" t="s">
        <v>4399</v>
      </c>
      <c r="F498" s="134" t="s">
        <v>6434</v>
      </c>
      <c r="G498" s="134" t="s">
        <v>4401</v>
      </c>
      <c r="H498" s="134" t="s">
        <v>4401</v>
      </c>
      <c r="I498" s="134"/>
      <c r="J498" s="134"/>
      <c r="K498" s="134"/>
      <c r="L498" s="134"/>
      <c r="M498" s="135">
        <v>2094.8000000000002</v>
      </c>
      <c r="N498" s="135">
        <v>0</v>
      </c>
      <c r="O498" s="135">
        <v>0</v>
      </c>
      <c r="P498" s="135">
        <v>0</v>
      </c>
      <c r="Q498" s="135">
        <v>0</v>
      </c>
      <c r="R498" s="135">
        <v>0</v>
      </c>
      <c r="S498" s="135">
        <v>2094.8000000000002</v>
      </c>
      <c r="T498" s="135">
        <v>0</v>
      </c>
      <c r="U498" s="135">
        <v>0</v>
      </c>
      <c r="V498" s="135">
        <v>0</v>
      </c>
      <c r="W498" s="135">
        <v>0</v>
      </c>
      <c r="X498" s="135">
        <v>0</v>
      </c>
      <c r="Y498" s="135">
        <v>2094.8000000000002</v>
      </c>
      <c r="Z498" s="135">
        <v>2094.8000000000002</v>
      </c>
      <c r="AA498" s="136">
        <v>1</v>
      </c>
      <c r="AB498" s="135">
        <v>0</v>
      </c>
      <c r="AC498" s="135">
        <v>0</v>
      </c>
      <c r="AD498" s="135">
        <v>0</v>
      </c>
      <c r="AE498" s="135">
        <v>0</v>
      </c>
      <c r="AF498" s="135">
        <v>0</v>
      </c>
      <c r="AG498" s="135">
        <v>0</v>
      </c>
      <c r="AH498" s="135">
        <v>0</v>
      </c>
      <c r="AI498" s="135">
        <v>0</v>
      </c>
      <c r="AJ498" s="289">
        <v>0</v>
      </c>
      <c r="AK498" s="135">
        <v>0</v>
      </c>
      <c r="AL498" s="212"/>
    </row>
    <row r="499" spans="2:40" ht="14.25" customHeight="1">
      <c r="B499" s="132" t="s">
        <v>4356</v>
      </c>
      <c r="C499" s="134" t="s">
        <v>5774</v>
      </c>
      <c r="D499" s="134" t="s">
        <v>4927</v>
      </c>
      <c r="E499" s="134" t="s">
        <v>4468</v>
      </c>
      <c r="F499" s="134" t="s">
        <v>5380</v>
      </c>
      <c r="G499" s="134" t="s">
        <v>1237</v>
      </c>
      <c r="H499" s="134" t="s">
        <v>5775</v>
      </c>
      <c r="I499" s="134" t="s">
        <v>4370</v>
      </c>
      <c r="J499" s="134" t="s">
        <v>6435</v>
      </c>
      <c r="K499" s="134" t="s">
        <v>4418</v>
      </c>
      <c r="L499" s="134" t="s">
        <v>3332</v>
      </c>
      <c r="M499" s="135">
        <v>15000</v>
      </c>
      <c r="N499" s="135">
        <v>15000</v>
      </c>
      <c r="O499" s="135">
        <v>0</v>
      </c>
      <c r="P499" s="135"/>
      <c r="Q499" s="135">
        <v>0</v>
      </c>
      <c r="R499" s="135">
        <v>0</v>
      </c>
      <c r="S499" s="135">
        <v>0</v>
      </c>
      <c r="T499" s="135">
        <v>2400</v>
      </c>
      <c r="U499" s="135">
        <v>0</v>
      </c>
      <c r="V499" s="135">
        <v>600</v>
      </c>
      <c r="W499" s="135">
        <v>0</v>
      </c>
      <c r="X499" s="135">
        <v>0</v>
      </c>
      <c r="Y499" s="135">
        <v>16800</v>
      </c>
      <c r="Z499" s="135">
        <v>16800</v>
      </c>
      <c r="AA499" s="136">
        <v>1</v>
      </c>
      <c r="AB499" s="135">
        <v>15000</v>
      </c>
      <c r="AC499" s="135">
        <v>0</v>
      </c>
      <c r="AD499" s="135"/>
      <c r="AE499" s="135">
        <v>0</v>
      </c>
      <c r="AF499" s="135">
        <v>0</v>
      </c>
      <c r="AG499" s="135">
        <v>0</v>
      </c>
      <c r="AH499" s="135">
        <v>2400</v>
      </c>
      <c r="AI499" s="135">
        <v>0</v>
      </c>
      <c r="AJ499" s="289">
        <v>600</v>
      </c>
      <c r="AK499" s="135">
        <v>0</v>
      </c>
      <c r="AL499" s="212" t="s">
        <v>6436</v>
      </c>
      <c r="AM499" s="210">
        <f>AB499*0.04</f>
        <v>600</v>
      </c>
      <c r="AN499" s="210">
        <f>AJ499-AM499</f>
        <v>0</v>
      </c>
    </row>
    <row r="500" spans="2:40" ht="14.25" customHeight="1">
      <c r="B500" s="132" t="s">
        <v>4356</v>
      </c>
      <c r="C500" s="134" t="s">
        <v>5817</v>
      </c>
      <c r="D500" s="134" t="s">
        <v>4927</v>
      </c>
      <c r="E500" s="134" t="s">
        <v>4420</v>
      </c>
      <c r="F500" s="134" t="s">
        <v>6437</v>
      </c>
      <c r="G500" s="134" t="s">
        <v>5828</v>
      </c>
      <c r="H500" s="134" t="s">
        <v>5829</v>
      </c>
      <c r="I500" s="134" t="s">
        <v>3330</v>
      </c>
      <c r="J500" s="134" t="s">
        <v>4362</v>
      </c>
      <c r="K500" s="134" t="s">
        <v>4363</v>
      </c>
      <c r="L500" s="134" t="s">
        <v>3332</v>
      </c>
      <c r="M500" s="135">
        <v>6300</v>
      </c>
      <c r="N500" s="135">
        <v>6300</v>
      </c>
      <c r="O500" s="135">
        <v>0</v>
      </c>
      <c r="P500" s="135"/>
      <c r="Q500" s="135">
        <v>0</v>
      </c>
      <c r="R500" s="135">
        <v>0</v>
      </c>
      <c r="S500" s="135">
        <v>0</v>
      </c>
      <c r="T500" s="135">
        <v>1008</v>
      </c>
      <c r="U500" s="135">
        <v>0</v>
      </c>
      <c r="V500" s="135">
        <v>0</v>
      </c>
      <c r="W500" s="135">
        <v>0</v>
      </c>
      <c r="X500" s="135">
        <v>0</v>
      </c>
      <c r="Y500" s="135">
        <v>7308</v>
      </c>
      <c r="Z500" s="135">
        <v>7308</v>
      </c>
      <c r="AA500" s="136">
        <v>1</v>
      </c>
      <c r="AB500" s="135">
        <v>6300</v>
      </c>
      <c r="AC500" s="135">
        <v>0</v>
      </c>
      <c r="AD500" s="135"/>
      <c r="AE500" s="135">
        <v>0</v>
      </c>
      <c r="AF500" s="135">
        <v>0</v>
      </c>
      <c r="AG500" s="135">
        <v>0</v>
      </c>
      <c r="AH500" s="135">
        <v>1008</v>
      </c>
      <c r="AI500" s="135">
        <v>0</v>
      </c>
      <c r="AJ500" s="289">
        <v>0</v>
      </c>
      <c r="AK500" s="135">
        <v>0</v>
      </c>
      <c r="AL500" s="212" t="s">
        <v>6438</v>
      </c>
    </row>
    <row r="501" spans="2:40" ht="14.25" customHeight="1">
      <c r="B501" s="132" t="s">
        <v>4356</v>
      </c>
      <c r="C501" s="134" t="s">
        <v>5774</v>
      </c>
      <c r="D501" s="134" t="s">
        <v>4927</v>
      </c>
      <c r="E501" s="134" t="s">
        <v>4468</v>
      </c>
      <c r="F501" s="134" t="s">
        <v>5006</v>
      </c>
      <c r="G501" s="134" t="s">
        <v>1237</v>
      </c>
      <c r="H501" s="134" t="s">
        <v>5775</v>
      </c>
      <c r="I501" s="134" t="s">
        <v>4370</v>
      </c>
      <c r="J501" s="134" t="s">
        <v>6435</v>
      </c>
      <c r="K501" s="134" t="s">
        <v>4418</v>
      </c>
      <c r="L501" s="134" t="s">
        <v>3332</v>
      </c>
      <c r="M501" s="135">
        <v>15200</v>
      </c>
      <c r="N501" s="135">
        <v>15200</v>
      </c>
      <c r="O501" s="135">
        <v>0</v>
      </c>
      <c r="P501" s="135"/>
      <c r="Q501" s="135">
        <v>0</v>
      </c>
      <c r="R501" s="135">
        <v>0</v>
      </c>
      <c r="S501" s="135">
        <v>0</v>
      </c>
      <c r="T501" s="135">
        <v>2432</v>
      </c>
      <c r="U501" s="135">
        <v>0</v>
      </c>
      <c r="V501" s="135">
        <v>608</v>
      </c>
      <c r="W501" s="135">
        <v>0</v>
      </c>
      <c r="X501" s="135">
        <v>0</v>
      </c>
      <c r="Y501" s="135">
        <v>17024</v>
      </c>
      <c r="Z501" s="135">
        <v>17024</v>
      </c>
      <c r="AA501" s="136">
        <v>1</v>
      </c>
      <c r="AB501" s="135">
        <v>15200</v>
      </c>
      <c r="AC501" s="135">
        <v>0</v>
      </c>
      <c r="AD501" s="135"/>
      <c r="AE501" s="135">
        <v>0</v>
      </c>
      <c r="AF501" s="135">
        <v>0</v>
      </c>
      <c r="AG501" s="135">
        <v>0</v>
      </c>
      <c r="AH501" s="135">
        <v>2432</v>
      </c>
      <c r="AI501" s="135">
        <v>0</v>
      </c>
      <c r="AJ501" s="289">
        <v>608</v>
      </c>
      <c r="AK501" s="135">
        <v>0</v>
      </c>
      <c r="AL501" s="212" t="s">
        <v>6439</v>
      </c>
      <c r="AM501" s="210">
        <f t="shared" ref="AM501:AM502" si="24">AB501*0.04</f>
        <v>608</v>
      </c>
      <c r="AN501" s="210">
        <f t="shared" ref="AN501:AN502" si="25">AJ501-AM501</f>
        <v>0</v>
      </c>
    </row>
    <row r="502" spans="2:40" ht="14.25" customHeight="1">
      <c r="B502" s="132" t="s">
        <v>4356</v>
      </c>
      <c r="C502" s="134" t="s">
        <v>5774</v>
      </c>
      <c r="D502" s="134" t="s">
        <v>4927</v>
      </c>
      <c r="E502" s="134" t="s">
        <v>4420</v>
      </c>
      <c r="F502" s="134" t="s">
        <v>5264</v>
      </c>
      <c r="G502" s="134" t="s">
        <v>1237</v>
      </c>
      <c r="H502" s="134" t="s">
        <v>5775</v>
      </c>
      <c r="I502" s="134" t="s">
        <v>4370</v>
      </c>
      <c r="J502" s="134" t="s">
        <v>4362</v>
      </c>
      <c r="K502" s="134" t="s">
        <v>4363</v>
      </c>
      <c r="L502" s="134" t="s">
        <v>3332</v>
      </c>
      <c r="M502" s="135">
        <v>15500</v>
      </c>
      <c r="N502" s="135">
        <v>15500</v>
      </c>
      <c r="O502" s="135">
        <v>0</v>
      </c>
      <c r="P502" s="135"/>
      <c r="Q502" s="135">
        <v>0</v>
      </c>
      <c r="R502" s="135">
        <v>0</v>
      </c>
      <c r="S502" s="135">
        <v>0</v>
      </c>
      <c r="T502" s="135">
        <v>2480</v>
      </c>
      <c r="U502" s="135">
        <v>0</v>
      </c>
      <c r="V502" s="135">
        <v>620</v>
      </c>
      <c r="W502" s="135">
        <v>0</v>
      </c>
      <c r="X502" s="135">
        <v>0</v>
      </c>
      <c r="Y502" s="135">
        <v>17360</v>
      </c>
      <c r="Z502" s="135">
        <v>17360</v>
      </c>
      <c r="AA502" s="136">
        <v>1</v>
      </c>
      <c r="AB502" s="135">
        <v>15500</v>
      </c>
      <c r="AC502" s="135">
        <v>0</v>
      </c>
      <c r="AD502" s="135"/>
      <c r="AE502" s="135">
        <v>0</v>
      </c>
      <c r="AF502" s="135">
        <v>0</v>
      </c>
      <c r="AG502" s="135">
        <v>0</v>
      </c>
      <c r="AH502" s="135">
        <v>2480</v>
      </c>
      <c r="AI502" s="135">
        <v>0</v>
      </c>
      <c r="AJ502" s="289">
        <v>620</v>
      </c>
      <c r="AK502" s="135">
        <v>0</v>
      </c>
      <c r="AL502" s="212" t="s">
        <v>6440</v>
      </c>
      <c r="AM502" s="210">
        <f t="shared" si="24"/>
        <v>620</v>
      </c>
      <c r="AN502" s="210">
        <f t="shared" si="25"/>
        <v>0</v>
      </c>
    </row>
    <row r="503" spans="2:40" ht="14.25" customHeight="1">
      <c r="B503" s="132" t="s">
        <v>4356</v>
      </c>
      <c r="C503" s="134" t="s">
        <v>5817</v>
      </c>
      <c r="D503" s="134" t="s">
        <v>4927</v>
      </c>
      <c r="E503" s="134" t="s">
        <v>4474</v>
      </c>
      <c r="F503" s="134" t="s">
        <v>6441</v>
      </c>
      <c r="G503" s="134" t="s">
        <v>5828</v>
      </c>
      <c r="H503" s="134" t="s">
        <v>5829</v>
      </c>
      <c r="I503" s="134" t="s">
        <v>3330</v>
      </c>
      <c r="J503" s="134" t="s">
        <v>4362</v>
      </c>
      <c r="K503" s="134" t="s">
        <v>4363</v>
      </c>
      <c r="L503" s="134" t="s">
        <v>3332</v>
      </c>
      <c r="M503" s="135">
        <v>1986.75</v>
      </c>
      <c r="N503" s="135">
        <v>1986.75</v>
      </c>
      <c r="O503" s="135">
        <v>0</v>
      </c>
      <c r="P503" s="135"/>
      <c r="Q503" s="135">
        <v>0</v>
      </c>
      <c r="R503" s="135">
        <v>0</v>
      </c>
      <c r="S503" s="135">
        <v>0</v>
      </c>
      <c r="T503" s="135">
        <v>317.88</v>
      </c>
      <c r="U503" s="135">
        <v>0</v>
      </c>
      <c r="V503" s="135">
        <v>0</v>
      </c>
      <c r="W503" s="135">
        <v>0</v>
      </c>
      <c r="X503" s="135">
        <v>0</v>
      </c>
      <c r="Y503" s="135">
        <v>2304.63</v>
      </c>
      <c r="Z503" s="135">
        <v>2304.63</v>
      </c>
      <c r="AA503" s="136">
        <v>1</v>
      </c>
      <c r="AB503" s="135">
        <v>1986.75</v>
      </c>
      <c r="AC503" s="135">
        <v>0</v>
      </c>
      <c r="AD503" s="135"/>
      <c r="AE503" s="135">
        <v>0</v>
      </c>
      <c r="AF503" s="135">
        <v>0</v>
      </c>
      <c r="AG503" s="135">
        <v>0</v>
      </c>
      <c r="AH503" s="135">
        <v>317.88</v>
      </c>
      <c r="AI503" s="135">
        <v>0</v>
      </c>
      <c r="AJ503" s="289">
        <v>0</v>
      </c>
      <c r="AK503" s="135">
        <v>0</v>
      </c>
      <c r="AL503" s="212" t="s">
        <v>6442</v>
      </c>
    </row>
    <row r="504" spans="2:40" ht="14.25" customHeight="1">
      <c r="B504" s="132" t="s">
        <v>4356</v>
      </c>
      <c r="C504" s="134" t="s">
        <v>5774</v>
      </c>
      <c r="D504" s="134" t="s">
        <v>4927</v>
      </c>
      <c r="E504" s="134" t="s">
        <v>6443</v>
      </c>
      <c r="F504" s="134" t="s">
        <v>6444</v>
      </c>
      <c r="G504" s="134" t="s">
        <v>1060</v>
      </c>
      <c r="H504" s="134" t="s">
        <v>5939</v>
      </c>
      <c r="I504" s="134" t="s">
        <v>3330</v>
      </c>
      <c r="J504" s="134" t="s">
        <v>4362</v>
      </c>
      <c r="K504" s="134" t="s">
        <v>4363</v>
      </c>
      <c r="L504" s="134" t="s">
        <v>3332</v>
      </c>
      <c r="M504" s="135">
        <v>16000</v>
      </c>
      <c r="N504" s="135">
        <v>16000</v>
      </c>
      <c r="O504" s="135">
        <v>0</v>
      </c>
      <c r="P504" s="135"/>
      <c r="Q504" s="135">
        <v>0</v>
      </c>
      <c r="R504" s="135">
        <v>0</v>
      </c>
      <c r="S504" s="135">
        <v>0</v>
      </c>
      <c r="T504" s="135">
        <v>2560</v>
      </c>
      <c r="U504" s="135">
        <v>0</v>
      </c>
      <c r="V504" s="135">
        <v>640</v>
      </c>
      <c r="W504" s="135">
        <v>0</v>
      </c>
      <c r="X504" s="135">
        <v>0</v>
      </c>
      <c r="Y504" s="135">
        <v>17920</v>
      </c>
      <c r="Z504" s="135">
        <v>17920</v>
      </c>
      <c r="AA504" s="136">
        <v>1</v>
      </c>
      <c r="AB504" s="135">
        <v>16000</v>
      </c>
      <c r="AC504" s="135">
        <v>0</v>
      </c>
      <c r="AD504" s="135"/>
      <c r="AE504" s="135">
        <v>0</v>
      </c>
      <c r="AF504" s="135">
        <v>0</v>
      </c>
      <c r="AG504" s="135">
        <v>0</v>
      </c>
      <c r="AH504" s="135">
        <v>2560</v>
      </c>
      <c r="AI504" s="135">
        <v>0</v>
      </c>
      <c r="AJ504" s="289">
        <v>640</v>
      </c>
      <c r="AK504" s="135">
        <v>0</v>
      </c>
      <c r="AL504" s="212" t="s">
        <v>6445</v>
      </c>
      <c r="AM504" s="210">
        <f t="shared" ref="AM504:AM506" si="26">AB504*0.04</f>
        <v>640</v>
      </c>
      <c r="AN504" s="210">
        <f t="shared" ref="AN504:AN506" si="27">AJ504-AM504</f>
        <v>0</v>
      </c>
    </row>
    <row r="505" spans="2:40" ht="14.25" customHeight="1">
      <c r="B505" s="132" t="s">
        <v>4356</v>
      </c>
      <c r="C505" s="134" t="s">
        <v>5774</v>
      </c>
      <c r="D505" s="134" t="s">
        <v>2442</v>
      </c>
      <c r="E505" s="134" t="s">
        <v>4419</v>
      </c>
      <c r="F505" s="134" t="s">
        <v>6446</v>
      </c>
      <c r="G505" s="134" t="s">
        <v>5904</v>
      </c>
      <c r="H505" s="134" t="s">
        <v>5905</v>
      </c>
      <c r="I505" s="134" t="s">
        <v>3330</v>
      </c>
      <c r="J505" s="134" t="s">
        <v>4362</v>
      </c>
      <c r="K505" s="134" t="s">
        <v>4363</v>
      </c>
      <c r="L505" s="134" t="s">
        <v>3332</v>
      </c>
      <c r="M505" s="135">
        <v>17000</v>
      </c>
      <c r="N505" s="135">
        <v>17000</v>
      </c>
      <c r="O505" s="135">
        <v>0</v>
      </c>
      <c r="P505" s="135"/>
      <c r="Q505" s="135">
        <v>0</v>
      </c>
      <c r="R505" s="135">
        <v>0</v>
      </c>
      <c r="S505" s="135">
        <v>0</v>
      </c>
      <c r="T505" s="135">
        <v>2720</v>
      </c>
      <c r="U505" s="135">
        <v>0</v>
      </c>
      <c r="V505" s="135">
        <v>680</v>
      </c>
      <c r="W505" s="135">
        <v>0</v>
      </c>
      <c r="X505" s="135">
        <v>0</v>
      </c>
      <c r="Y505" s="135">
        <v>19040</v>
      </c>
      <c r="Z505" s="135">
        <v>19040</v>
      </c>
      <c r="AA505" s="136">
        <v>1</v>
      </c>
      <c r="AB505" s="135">
        <v>17000</v>
      </c>
      <c r="AC505" s="135">
        <v>0</v>
      </c>
      <c r="AD505" s="135"/>
      <c r="AE505" s="135">
        <v>0</v>
      </c>
      <c r="AF505" s="135">
        <v>0</v>
      </c>
      <c r="AG505" s="135">
        <v>0</v>
      </c>
      <c r="AH505" s="135">
        <v>2720</v>
      </c>
      <c r="AI505" s="135">
        <v>0</v>
      </c>
      <c r="AJ505" s="289">
        <v>680</v>
      </c>
      <c r="AK505" s="135">
        <v>0</v>
      </c>
      <c r="AL505" s="212" t="s">
        <v>6447</v>
      </c>
      <c r="AM505" s="210">
        <f t="shared" si="26"/>
        <v>680</v>
      </c>
      <c r="AN505" s="210">
        <f t="shared" si="27"/>
        <v>0</v>
      </c>
    </row>
    <row r="506" spans="2:40" ht="14.25" customHeight="1">
      <c r="B506" s="132" t="s">
        <v>4356</v>
      </c>
      <c r="C506" s="134" t="s">
        <v>5774</v>
      </c>
      <c r="D506" s="134" t="s">
        <v>2442</v>
      </c>
      <c r="E506" s="134" t="s">
        <v>4398</v>
      </c>
      <c r="F506" s="134" t="s">
        <v>6448</v>
      </c>
      <c r="G506" s="134" t="s">
        <v>1153</v>
      </c>
      <c r="H506" s="134" t="s">
        <v>5792</v>
      </c>
      <c r="I506" s="134" t="s">
        <v>4370</v>
      </c>
      <c r="J506" s="134" t="s">
        <v>4362</v>
      </c>
      <c r="K506" s="134" t="s">
        <v>4363</v>
      </c>
      <c r="L506" s="134" t="s">
        <v>3332</v>
      </c>
      <c r="M506" s="135">
        <v>17000</v>
      </c>
      <c r="N506" s="135">
        <v>17000</v>
      </c>
      <c r="O506" s="135">
        <v>0</v>
      </c>
      <c r="P506" s="135"/>
      <c r="Q506" s="135">
        <v>0</v>
      </c>
      <c r="R506" s="135">
        <v>0</v>
      </c>
      <c r="S506" s="135">
        <v>0</v>
      </c>
      <c r="T506" s="135">
        <v>2720</v>
      </c>
      <c r="U506" s="135">
        <v>0</v>
      </c>
      <c r="V506" s="135">
        <v>680</v>
      </c>
      <c r="W506" s="135">
        <v>0</v>
      </c>
      <c r="X506" s="135">
        <v>0</v>
      </c>
      <c r="Y506" s="135">
        <v>19040</v>
      </c>
      <c r="Z506" s="135">
        <v>19040</v>
      </c>
      <c r="AA506" s="136">
        <v>1</v>
      </c>
      <c r="AB506" s="135">
        <v>17000</v>
      </c>
      <c r="AC506" s="135">
        <v>0</v>
      </c>
      <c r="AD506" s="135"/>
      <c r="AE506" s="135">
        <v>0</v>
      </c>
      <c r="AF506" s="135">
        <v>0</v>
      </c>
      <c r="AG506" s="135">
        <v>0</v>
      </c>
      <c r="AH506" s="135">
        <v>2720</v>
      </c>
      <c r="AI506" s="135">
        <v>0</v>
      </c>
      <c r="AJ506" s="289">
        <v>680</v>
      </c>
      <c r="AK506" s="135">
        <v>0</v>
      </c>
      <c r="AL506" s="212" t="s">
        <v>6449</v>
      </c>
      <c r="AM506" s="210">
        <f t="shared" si="26"/>
        <v>680</v>
      </c>
      <c r="AN506" s="210">
        <f t="shared" si="27"/>
        <v>0</v>
      </c>
    </row>
    <row r="507" spans="2:40" ht="14.25" customHeight="1">
      <c r="B507" s="132" t="s">
        <v>4356</v>
      </c>
      <c r="C507" s="134" t="s">
        <v>5777</v>
      </c>
      <c r="D507" s="134" t="s">
        <v>4927</v>
      </c>
      <c r="E507" s="134" t="s">
        <v>4468</v>
      </c>
      <c r="F507" s="134" t="s">
        <v>6450</v>
      </c>
      <c r="G507" s="134" t="s">
        <v>5757</v>
      </c>
      <c r="H507" s="134" t="s">
        <v>5946</v>
      </c>
      <c r="I507" s="134" t="s">
        <v>5782</v>
      </c>
      <c r="J507" s="134" t="s">
        <v>4362</v>
      </c>
      <c r="K507" s="134" t="s">
        <v>4363</v>
      </c>
      <c r="L507" s="134" t="s">
        <v>3332</v>
      </c>
      <c r="M507" s="135">
        <v>68643.960000000006</v>
      </c>
      <c r="N507" s="135">
        <v>0</v>
      </c>
      <c r="O507" s="135">
        <v>0</v>
      </c>
      <c r="P507" s="135">
        <v>68643.960000000006</v>
      </c>
      <c r="Q507" s="135">
        <v>0</v>
      </c>
      <c r="R507" s="135">
        <v>0</v>
      </c>
      <c r="S507" s="135">
        <v>0</v>
      </c>
      <c r="T507" s="135">
        <v>0</v>
      </c>
      <c r="U507" s="135">
        <v>0</v>
      </c>
      <c r="V507" s="135">
        <v>0</v>
      </c>
      <c r="W507" s="135">
        <v>0</v>
      </c>
      <c r="X507" s="135">
        <v>0</v>
      </c>
      <c r="Y507" s="135">
        <v>68643.960000000006</v>
      </c>
      <c r="Z507" s="135">
        <v>68643.960000000006</v>
      </c>
      <c r="AA507" s="136">
        <v>1</v>
      </c>
      <c r="AB507" s="135">
        <v>0</v>
      </c>
      <c r="AC507" s="135">
        <v>0</v>
      </c>
      <c r="AD507" s="135">
        <v>68643.960000000006</v>
      </c>
      <c r="AE507" s="135">
        <v>0</v>
      </c>
      <c r="AF507" s="135">
        <v>0</v>
      </c>
      <c r="AG507" s="135">
        <v>0</v>
      </c>
      <c r="AH507" s="135"/>
      <c r="AI507" s="135">
        <v>0</v>
      </c>
      <c r="AJ507" s="289">
        <v>0</v>
      </c>
      <c r="AK507" s="135">
        <v>0</v>
      </c>
      <c r="AL507" s="212" t="s">
        <v>6451</v>
      </c>
    </row>
    <row r="508" spans="2:40" ht="14.25" customHeight="1">
      <c r="B508" s="132" t="s">
        <v>4356</v>
      </c>
      <c r="C508" s="134" t="s">
        <v>5774</v>
      </c>
      <c r="D508" s="134" t="s">
        <v>4927</v>
      </c>
      <c r="E508" s="134" t="s">
        <v>4468</v>
      </c>
      <c r="F508" s="134" t="s">
        <v>6452</v>
      </c>
      <c r="G508" s="134" t="s">
        <v>1153</v>
      </c>
      <c r="H508" s="134" t="s">
        <v>5792</v>
      </c>
      <c r="I508" s="134" t="s">
        <v>4370</v>
      </c>
      <c r="J508" s="134" t="s">
        <v>4362</v>
      </c>
      <c r="K508" s="134" t="s">
        <v>4363</v>
      </c>
      <c r="L508" s="134" t="s">
        <v>3332</v>
      </c>
      <c r="M508" s="135">
        <v>17000</v>
      </c>
      <c r="N508" s="135">
        <v>17000</v>
      </c>
      <c r="O508" s="135">
        <v>0</v>
      </c>
      <c r="P508" s="135"/>
      <c r="Q508" s="135">
        <v>0</v>
      </c>
      <c r="R508" s="135">
        <v>0</v>
      </c>
      <c r="S508" s="135">
        <v>0</v>
      </c>
      <c r="T508" s="135">
        <v>2720</v>
      </c>
      <c r="U508" s="135">
        <v>0</v>
      </c>
      <c r="V508" s="135">
        <v>680</v>
      </c>
      <c r="W508" s="135">
        <v>0</v>
      </c>
      <c r="X508" s="135">
        <v>0</v>
      </c>
      <c r="Y508" s="135">
        <v>19040</v>
      </c>
      <c r="Z508" s="135">
        <v>19040</v>
      </c>
      <c r="AA508" s="136">
        <v>1</v>
      </c>
      <c r="AB508" s="135">
        <v>17000</v>
      </c>
      <c r="AC508" s="135">
        <v>0</v>
      </c>
      <c r="AD508" s="135"/>
      <c r="AE508" s="135">
        <v>0</v>
      </c>
      <c r="AF508" s="135">
        <v>0</v>
      </c>
      <c r="AG508" s="135">
        <v>0</v>
      </c>
      <c r="AH508" s="135">
        <v>2720</v>
      </c>
      <c r="AI508" s="135">
        <v>0</v>
      </c>
      <c r="AJ508" s="289">
        <v>680</v>
      </c>
      <c r="AK508" s="135">
        <v>0</v>
      </c>
      <c r="AL508" s="212" t="s">
        <v>6453</v>
      </c>
      <c r="AM508" s="210">
        <f>AB508*0.04</f>
        <v>680</v>
      </c>
      <c r="AN508" s="210">
        <f>AJ508-AM508</f>
        <v>0</v>
      </c>
    </row>
    <row r="509" spans="2:40" ht="14.25" customHeight="1">
      <c r="B509" s="132" t="s">
        <v>4356</v>
      </c>
      <c r="C509" s="134" t="s">
        <v>5777</v>
      </c>
      <c r="D509" s="134" t="s">
        <v>4927</v>
      </c>
      <c r="E509" s="134" t="s">
        <v>4468</v>
      </c>
      <c r="F509" s="134" t="s">
        <v>6454</v>
      </c>
      <c r="G509" s="134" t="s">
        <v>1052</v>
      </c>
      <c r="H509" s="134" t="s">
        <v>6227</v>
      </c>
      <c r="I509" s="134" t="s">
        <v>4370</v>
      </c>
      <c r="J509" s="134" t="s">
        <v>4362</v>
      </c>
      <c r="K509" s="134" t="s">
        <v>4363</v>
      </c>
      <c r="L509" s="134" t="s">
        <v>3332</v>
      </c>
      <c r="M509" s="135">
        <v>27041.56</v>
      </c>
      <c r="N509" s="135">
        <v>0</v>
      </c>
      <c r="O509" s="135">
        <v>0</v>
      </c>
      <c r="P509" s="135">
        <v>0</v>
      </c>
      <c r="Q509" s="135">
        <v>0</v>
      </c>
      <c r="R509" s="135">
        <v>27041.56</v>
      </c>
      <c r="S509" s="135">
        <v>0</v>
      </c>
      <c r="T509" s="135">
        <v>0</v>
      </c>
      <c r="U509" s="135">
        <v>0</v>
      </c>
      <c r="V509" s="135">
        <v>0</v>
      </c>
      <c r="W509" s="135">
        <v>0</v>
      </c>
      <c r="X509" s="135">
        <v>0</v>
      </c>
      <c r="Y509" s="135">
        <v>27041.56</v>
      </c>
      <c r="Z509" s="135">
        <v>26447.200000000001</v>
      </c>
      <c r="AA509" s="136">
        <v>1</v>
      </c>
      <c r="AB509" s="135">
        <v>0</v>
      </c>
      <c r="AC509" s="135">
        <v>0</v>
      </c>
      <c r="AD509" s="135">
        <v>0</v>
      </c>
      <c r="AE509" s="135">
        <v>0</v>
      </c>
      <c r="AF509" s="135">
        <v>26447.200000000001</v>
      </c>
      <c r="AG509" s="135">
        <v>0</v>
      </c>
      <c r="AH509" s="135"/>
      <c r="AI509" s="135">
        <v>0</v>
      </c>
      <c r="AJ509" s="289">
        <v>0</v>
      </c>
      <c r="AK509" s="135">
        <v>0</v>
      </c>
      <c r="AL509" s="212" t="s">
        <v>6455</v>
      </c>
    </row>
    <row r="510" spans="2:40" ht="14.25" customHeight="1">
      <c r="B510" s="132" t="s">
        <v>4356</v>
      </c>
      <c r="C510" s="134" t="s">
        <v>5774</v>
      </c>
      <c r="D510" s="134" t="s">
        <v>4927</v>
      </c>
      <c r="E510" s="134" t="s">
        <v>2396</v>
      </c>
      <c r="F510" s="134" t="s">
        <v>6456</v>
      </c>
      <c r="G510" s="134" t="s">
        <v>754</v>
      </c>
      <c r="H510" s="134" t="s">
        <v>6457</v>
      </c>
      <c r="I510" s="134" t="s">
        <v>3929</v>
      </c>
      <c r="J510" s="134" t="s">
        <v>4362</v>
      </c>
      <c r="K510" s="134" t="s">
        <v>4363</v>
      </c>
      <c r="L510" s="134" t="s">
        <v>3332</v>
      </c>
      <c r="M510" s="135">
        <v>17000</v>
      </c>
      <c r="N510" s="135">
        <v>17000</v>
      </c>
      <c r="O510" s="135">
        <v>0</v>
      </c>
      <c r="P510" s="135"/>
      <c r="Q510" s="135">
        <v>0</v>
      </c>
      <c r="R510" s="135">
        <v>0</v>
      </c>
      <c r="S510" s="135">
        <v>0</v>
      </c>
      <c r="T510" s="135">
        <v>2720</v>
      </c>
      <c r="U510" s="135">
        <v>0</v>
      </c>
      <c r="V510" s="135">
        <v>680</v>
      </c>
      <c r="W510" s="135">
        <v>212.5</v>
      </c>
      <c r="X510" s="135">
        <v>0</v>
      </c>
      <c r="Y510" s="135">
        <v>18827.5</v>
      </c>
      <c r="Z510" s="135">
        <v>18827.5</v>
      </c>
      <c r="AA510" s="136">
        <v>1</v>
      </c>
      <c r="AB510" s="135">
        <v>17000</v>
      </c>
      <c r="AC510" s="135">
        <v>0</v>
      </c>
      <c r="AD510" s="135"/>
      <c r="AE510" s="135">
        <v>0</v>
      </c>
      <c r="AF510" s="135">
        <v>0</v>
      </c>
      <c r="AG510" s="135">
        <v>0</v>
      </c>
      <c r="AH510" s="135">
        <v>2720</v>
      </c>
      <c r="AI510" s="135">
        <v>0</v>
      </c>
      <c r="AJ510" s="289">
        <v>680</v>
      </c>
      <c r="AK510" s="135">
        <v>212.5</v>
      </c>
      <c r="AL510" s="212" t="s">
        <v>6458</v>
      </c>
      <c r="AM510" s="210">
        <f>AB510*0.04</f>
        <v>680</v>
      </c>
      <c r="AN510" s="210">
        <f>AJ510-AM510</f>
        <v>0</v>
      </c>
    </row>
    <row r="511" spans="2:40" ht="14.25" customHeight="1">
      <c r="B511" s="132" t="s">
        <v>4356</v>
      </c>
      <c r="C511" s="134" t="s">
        <v>5777</v>
      </c>
      <c r="D511" s="134" t="s">
        <v>4927</v>
      </c>
      <c r="E511" s="134" t="s">
        <v>1815</v>
      </c>
      <c r="F511" s="134" t="s">
        <v>6459</v>
      </c>
      <c r="G511" s="134" t="s">
        <v>5757</v>
      </c>
      <c r="H511" s="134" t="s">
        <v>5946</v>
      </c>
      <c r="I511" s="134" t="s">
        <v>5782</v>
      </c>
      <c r="J511" s="134" t="s">
        <v>4362</v>
      </c>
      <c r="K511" s="134" t="s">
        <v>4363</v>
      </c>
      <c r="L511" s="134" t="s">
        <v>3332</v>
      </c>
      <c r="M511" s="135">
        <v>68282.61</v>
      </c>
      <c r="N511" s="135">
        <v>0</v>
      </c>
      <c r="O511" s="135">
        <v>0</v>
      </c>
      <c r="P511" s="135">
        <v>68282.61</v>
      </c>
      <c r="Q511" s="135">
        <v>0</v>
      </c>
      <c r="R511" s="135">
        <v>0</v>
      </c>
      <c r="S511" s="135">
        <v>0</v>
      </c>
      <c r="T511" s="135">
        <v>0</v>
      </c>
      <c r="U511" s="135">
        <v>0</v>
      </c>
      <c r="V511" s="135">
        <v>0</v>
      </c>
      <c r="W511" s="135">
        <v>0</v>
      </c>
      <c r="X511" s="135">
        <v>0</v>
      </c>
      <c r="Y511" s="135">
        <v>68282.61</v>
      </c>
      <c r="Z511" s="135">
        <v>68282.61</v>
      </c>
      <c r="AA511" s="136">
        <v>1</v>
      </c>
      <c r="AB511" s="135">
        <v>0</v>
      </c>
      <c r="AC511" s="135">
        <v>0</v>
      </c>
      <c r="AD511" s="135">
        <v>68282.61</v>
      </c>
      <c r="AE511" s="135">
        <v>0</v>
      </c>
      <c r="AF511" s="135">
        <v>0</v>
      </c>
      <c r="AG511" s="135">
        <v>0</v>
      </c>
      <c r="AH511" s="135"/>
      <c r="AI511" s="135">
        <v>0</v>
      </c>
      <c r="AJ511" s="289">
        <v>0</v>
      </c>
      <c r="AK511" s="135">
        <v>0</v>
      </c>
      <c r="AL511" s="212" t="s">
        <v>6460</v>
      </c>
    </row>
    <row r="512" spans="2:40" ht="14.25" customHeight="1">
      <c r="B512" s="132" t="s">
        <v>4356</v>
      </c>
      <c r="C512" s="134" t="s">
        <v>5777</v>
      </c>
      <c r="D512" s="134" t="s">
        <v>4927</v>
      </c>
      <c r="E512" s="134" t="s">
        <v>2220</v>
      </c>
      <c r="F512" s="134" t="s">
        <v>6461</v>
      </c>
      <c r="G512" s="134" t="s">
        <v>736</v>
      </c>
      <c r="H512" s="134" t="s">
        <v>5969</v>
      </c>
      <c r="I512" s="134" t="s">
        <v>5970</v>
      </c>
      <c r="J512" s="134" t="s">
        <v>4362</v>
      </c>
      <c r="K512" s="134" t="s">
        <v>4363</v>
      </c>
      <c r="L512" s="134" t="s">
        <v>3332</v>
      </c>
      <c r="M512" s="135">
        <v>17000</v>
      </c>
      <c r="N512" s="135">
        <v>0</v>
      </c>
      <c r="O512" s="135">
        <v>0</v>
      </c>
      <c r="P512" s="135">
        <v>17000</v>
      </c>
      <c r="Q512" s="135">
        <v>0</v>
      </c>
      <c r="R512" s="135">
        <v>0</v>
      </c>
      <c r="S512" s="135">
        <v>0</v>
      </c>
      <c r="T512" s="135">
        <v>0</v>
      </c>
      <c r="U512" s="135">
        <v>0</v>
      </c>
      <c r="V512" s="135">
        <v>0</v>
      </c>
      <c r="W512" s="135">
        <v>0</v>
      </c>
      <c r="X512" s="135">
        <v>0</v>
      </c>
      <c r="Y512" s="135">
        <v>17000</v>
      </c>
      <c r="Z512" s="135">
        <v>17000</v>
      </c>
      <c r="AA512" s="136">
        <v>1</v>
      </c>
      <c r="AB512" s="135">
        <v>0</v>
      </c>
      <c r="AC512" s="135">
        <v>0</v>
      </c>
      <c r="AD512" s="135">
        <v>17000</v>
      </c>
      <c r="AE512" s="135">
        <v>0</v>
      </c>
      <c r="AF512" s="135">
        <v>0</v>
      </c>
      <c r="AG512" s="135">
        <v>0</v>
      </c>
      <c r="AH512" s="135"/>
      <c r="AI512" s="135">
        <v>0</v>
      </c>
      <c r="AJ512" s="289">
        <v>0</v>
      </c>
      <c r="AK512" s="135">
        <v>0</v>
      </c>
      <c r="AL512" s="212" t="s">
        <v>6462</v>
      </c>
    </row>
    <row r="513" spans="2:41" ht="14.25" customHeight="1">
      <c r="B513" s="132" t="s">
        <v>4356</v>
      </c>
      <c r="C513" s="134" t="s">
        <v>5777</v>
      </c>
      <c r="D513" s="134" t="s">
        <v>4927</v>
      </c>
      <c r="E513" s="134" t="s">
        <v>1961</v>
      </c>
      <c r="F513" s="134" t="s">
        <v>6463</v>
      </c>
      <c r="G513" s="134" t="s">
        <v>1153</v>
      </c>
      <c r="H513" s="134" t="s">
        <v>5792</v>
      </c>
      <c r="I513" s="134" t="s">
        <v>4370</v>
      </c>
      <c r="J513" s="134" t="s">
        <v>4362</v>
      </c>
      <c r="K513" s="134" t="s">
        <v>4363</v>
      </c>
      <c r="L513" s="134" t="s">
        <v>3332</v>
      </c>
      <c r="M513" s="135">
        <v>23000</v>
      </c>
      <c r="N513" s="135">
        <v>0</v>
      </c>
      <c r="O513" s="135">
        <v>0</v>
      </c>
      <c r="P513" s="135">
        <v>23000</v>
      </c>
      <c r="Q513" s="135">
        <v>0</v>
      </c>
      <c r="R513" s="135">
        <v>0</v>
      </c>
      <c r="S513" s="135">
        <v>0</v>
      </c>
      <c r="T513" s="135">
        <v>0</v>
      </c>
      <c r="U513" s="135">
        <v>0</v>
      </c>
      <c r="V513" s="135">
        <v>0</v>
      </c>
      <c r="W513" s="135">
        <v>0</v>
      </c>
      <c r="X513" s="135">
        <v>0</v>
      </c>
      <c r="Y513" s="135">
        <v>23000</v>
      </c>
      <c r="Z513" s="135">
        <v>23000</v>
      </c>
      <c r="AA513" s="136">
        <v>1</v>
      </c>
      <c r="AB513" s="135">
        <v>0</v>
      </c>
      <c r="AC513" s="135">
        <v>0</v>
      </c>
      <c r="AD513" s="135">
        <v>23000</v>
      </c>
      <c r="AE513" s="135">
        <v>0</v>
      </c>
      <c r="AF513" s="135">
        <v>0</v>
      </c>
      <c r="AG513" s="135">
        <v>0</v>
      </c>
      <c r="AH513" s="135"/>
      <c r="AI513" s="135">
        <v>0</v>
      </c>
      <c r="AJ513" s="289">
        <v>0</v>
      </c>
      <c r="AK513" s="135">
        <v>0</v>
      </c>
      <c r="AL513" s="212" t="s">
        <v>6464</v>
      </c>
    </row>
    <row r="514" spans="2:41" ht="14.25" customHeight="1">
      <c r="B514" s="132" t="s">
        <v>4356</v>
      </c>
      <c r="C514" s="134" t="s">
        <v>5774</v>
      </c>
      <c r="D514" s="134" t="s">
        <v>5477</v>
      </c>
      <c r="E514" s="134" t="s">
        <v>2139</v>
      </c>
      <c r="F514" s="134" t="s">
        <v>5248</v>
      </c>
      <c r="G514" s="134" t="s">
        <v>1237</v>
      </c>
      <c r="H514" s="134" t="s">
        <v>5775</v>
      </c>
      <c r="I514" s="134" t="s">
        <v>4370</v>
      </c>
      <c r="J514" s="134" t="s">
        <v>6435</v>
      </c>
      <c r="K514" s="134" t="s">
        <v>4418</v>
      </c>
      <c r="L514" s="134" t="s">
        <v>3332</v>
      </c>
      <c r="M514" s="135">
        <v>17000</v>
      </c>
      <c r="N514" s="135">
        <v>17000</v>
      </c>
      <c r="O514" s="135">
        <v>0</v>
      </c>
      <c r="P514" s="135"/>
      <c r="Q514" s="135">
        <v>0</v>
      </c>
      <c r="R514" s="135">
        <v>0</v>
      </c>
      <c r="S514" s="135">
        <v>0</v>
      </c>
      <c r="T514" s="135">
        <v>2720</v>
      </c>
      <c r="U514" s="135">
        <v>0</v>
      </c>
      <c r="V514" s="135">
        <v>680</v>
      </c>
      <c r="W514" s="135">
        <v>0</v>
      </c>
      <c r="X514" s="135">
        <v>0</v>
      </c>
      <c r="Y514" s="135">
        <v>19040</v>
      </c>
      <c r="Z514" s="135">
        <v>19040</v>
      </c>
      <c r="AA514" s="136">
        <v>1</v>
      </c>
      <c r="AB514" s="135">
        <v>17000</v>
      </c>
      <c r="AC514" s="135">
        <v>0</v>
      </c>
      <c r="AD514" s="135"/>
      <c r="AE514" s="135">
        <v>0</v>
      </c>
      <c r="AF514" s="135">
        <v>0</v>
      </c>
      <c r="AG514" s="135">
        <v>0</v>
      </c>
      <c r="AH514" s="135">
        <v>2720</v>
      </c>
      <c r="AI514" s="135">
        <v>0</v>
      </c>
      <c r="AJ514" s="289">
        <v>680</v>
      </c>
      <c r="AK514" s="135">
        <v>0</v>
      </c>
      <c r="AL514" s="212" t="s">
        <v>6465</v>
      </c>
      <c r="AM514" s="210">
        <f t="shared" ref="AM514:AM516" si="28">AB514*0.04</f>
        <v>680</v>
      </c>
      <c r="AN514" s="210">
        <f t="shared" ref="AN514:AN516" si="29">AJ514-AM514</f>
        <v>0</v>
      </c>
    </row>
    <row r="515" spans="2:41" ht="14.25" customHeight="1">
      <c r="B515" s="132" t="s">
        <v>4356</v>
      </c>
      <c r="C515" s="134" t="s">
        <v>5774</v>
      </c>
      <c r="D515" s="134" t="s">
        <v>5477</v>
      </c>
      <c r="E515" s="134" t="s">
        <v>2304</v>
      </c>
      <c r="F515" s="134" t="s">
        <v>6466</v>
      </c>
      <c r="G515" s="134" t="s">
        <v>5823</v>
      </c>
      <c r="H515" s="134" t="s">
        <v>5824</v>
      </c>
      <c r="I515" s="134" t="s">
        <v>5782</v>
      </c>
      <c r="J515" s="134" t="s">
        <v>4362</v>
      </c>
      <c r="K515" s="134" t="s">
        <v>4363</v>
      </c>
      <c r="L515" s="134" t="s">
        <v>3332</v>
      </c>
      <c r="M515" s="135">
        <v>17000</v>
      </c>
      <c r="N515" s="135">
        <v>17000</v>
      </c>
      <c r="O515" s="135">
        <v>0</v>
      </c>
      <c r="P515" s="135"/>
      <c r="Q515" s="135">
        <v>0</v>
      </c>
      <c r="R515" s="135">
        <v>0</v>
      </c>
      <c r="S515" s="135">
        <v>0</v>
      </c>
      <c r="T515" s="135">
        <v>2720</v>
      </c>
      <c r="U515" s="135">
        <v>0</v>
      </c>
      <c r="V515" s="135">
        <v>680</v>
      </c>
      <c r="W515" s="135">
        <v>0</v>
      </c>
      <c r="X515" s="135">
        <v>0</v>
      </c>
      <c r="Y515" s="135">
        <v>19040</v>
      </c>
      <c r="Z515" s="135">
        <v>19040</v>
      </c>
      <c r="AA515" s="136">
        <v>1</v>
      </c>
      <c r="AB515" s="135">
        <v>17000</v>
      </c>
      <c r="AC515" s="135">
        <v>0</v>
      </c>
      <c r="AD515" s="135"/>
      <c r="AE515" s="135">
        <v>0</v>
      </c>
      <c r="AF515" s="135">
        <v>0</v>
      </c>
      <c r="AG515" s="135">
        <v>0</v>
      </c>
      <c r="AH515" s="135">
        <v>2720</v>
      </c>
      <c r="AI515" s="135">
        <v>0</v>
      </c>
      <c r="AJ515" s="289">
        <v>680</v>
      </c>
      <c r="AK515" s="135">
        <v>0</v>
      </c>
      <c r="AL515" s="212" t="s">
        <v>6467</v>
      </c>
      <c r="AM515" s="210">
        <f t="shared" si="28"/>
        <v>680</v>
      </c>
      <c r="AN515" s="210">
        <f t="shared" si="29"/>
        <v>0</v>
      </c>
    </row>
    <row r="516" spans="2:41" ht="14.25" customHeight="1">
      <c r="B516" s="132" t="s">
        <v>4356</v>
      </c>
      <c r="C516" s="134" t="s">
        <v>5774</v>
      </c>
      <c r="D516" s="134" t="s">
        <v>5477</v>
      </c>
      <c r="E516" s="134" t="s">
        <v>2194</v>
      </c>
      <c r="F516" s="134" t="s">
        <v>6468</v>
      </c>
      <c r="G516" s="134" t="s">
        <v>1153</v>
      </c>
      <c r="H516" s="134" t="s">
        <v>5792</v>
      </c>
      <c r="I516" s="134" t="s">
        <v>4370</v>
      </c>
      <c r="J516" s="134" t="s">
        <v>4362</v>
      </c>
      <c r="K516" s="134" t="s">
        <v>4363</v>
      </c>
      <c r="L516" s="134" t="s">
        <v>3332</v>
      </c>
      <c r="M516" s="135">
        <v>17000</v>
      </c>
      <c r="N516" s="135">
        <v>17000</v>
      </c>
      <c r="O516" s="135">
        <v>0</v>
      </c>
      <c r="P516" s="135"/>
      <c r="Q516" s="135">
        <v>0</v>
      </c>
      <c r="R516" s="135">
        <v>0</v>
      </c>
      <c r="S516" s="135">
        <v>0</v>
      </c>
      <c r="T516" s="135">
        <v>2720</v>
      </c>
      <c r="U516" s="135">
        <v>0</v>
      </c>
      <c r="V516" s="135">
        <v>680</v>
      </c>
      <c r="W516" s="135">
        <v>0</v>
      </c>
      <c r="X516" s="135">
        <v>0</v>
      </c>
      <c r="Y516" s="135">
        <v>19040</v>
      </c>
      <c r="Z516" s="135">
        <v>19040</v>
      </c>
      <c r="AA516" s="136">
        <v>1</v>
      </c>
      <c r="AB516" s="135">
        <v>17000</v>
      </c>
      <c r="AC516" s="135">
        <v>0</v>
      </c>
      <c r="AD516" s="135"/>
      <c r="AE516" s="135">
        <v>0</v>
      </c>
      <c r="AF516" s="135">
        <v>0</v>
      </c>
      <c r="AG516" s="135">
        <v>0</v>
      </c>
      <c r="AH516" s="135">
        <v>2720</v>
      </c>
      <c r="AI516" s="135">
        <v>0</v>
      </c>
      <c r="AJ516" s="289">
        <v>680</v>
      </c>
      <c r="AK516" s="135">
        <v>0</v>
      </c>
      <c r="AL516" s="212" t="s">
        <v>6469</v>
      </c>
      <c r="AM516" s="210">
        <f t="shared" si="28"/>
        <v>680</v>
      </c>
      <c r="AN516" s="210">
        <f t="shared" si="29"/>
        <v>0</v>
      </c>
    </row>
    <row r="517" spans="2:41" ht="14.25" customHeight="1">
      <c r="B517" s="132" t="s">
        <v>4356</v>
      </c>
      <c r="C517" s="134" t="s">
        <v>5774</v>
      </c>
      <c r="D517" s="134" t="s">
        <v>4927</v>
      </c>
      <c r="E517" s="134" t="s">
        <v>4468</v>
      </c>
      <c r="F517" s="134" t="s">
        <v>6470</v>
      </c>
      <c r="G517" s="134" t="s">
        <v>1255</v>
      </c>
      <c r="H517" s="134" t="s">
        <v>5816</v>
      </c>
      <c r="I517" s="134" t="s">
        <v>4370</v>
      </c>
      <c r="J517" s="134" t="s">
        <v>4362</v>
      </c>
      <c r="K517" s="134" t="s">
        <v>4363</v>
      </c>
      <c r="L517" s="134" t="s">
        <v>3332</v>
      </c>
      <c r="M517" s="135">
        <v>23000</v>
      </c>
      <c r="N517" s="135">
        <v>23000</v>
      </c>
      <c r="O517" s="135">
        <v>0</v>
      </c>
      <c r="P517" s="135"/>
      <c r="Q517" s="135">
        <v>0</v>
      </c>
      <c r="R517" s="135">
        <v>0</v>
      </c>
      <c r="S517" s="135">
        <v>0</v>
      </c>
      <c r="T517" s="135">
        <v>3680</v>
      </c>
      <c r="U517" s="135">
        <v>0</v>
      </c>
      <c r="V517" s="135">
        <v>0</v>
      </c>
      <c r="W517" s="135">
        <v>0</v>
      </c>
      <c r="X517" s="135">
        <v>0</v>
      </c>
      <c r="Y517" s="135">
        <v>26680</v>
      </c>
      <c r="Z517" s="135">
        <v>26680</v>
      </c>
      <c r="AA517" s="136">
        <v>1</v>
      </c>
      <c r="AB517" s="135">
        <v>23000</v>
      </c>
      <c r="AC517" s="135">
        <v>0</v>
      </c>
      <c r="AD517" s="135"/>
      <c r="AE517" s="135">
        <v>0</v>
      </c>
      <c r="AF517" s="135">
        <v>0</v>
      </c>
      <c r="AG517" s="135">
        <v>0</v>
      </c>
      <c r="AH517" s="135">
        <v>3680</v>
      </c>
      <c r="AI517" s="135">
        <v>0</v>
      </c>
      <c r="AJ517" s="289">
        <v>0</v>
      </c>
      <c r="AK517" s="135">
        <v>0</v>
      </c>
      <c r="AL517" s="212" t="s">
        <v>6471</v>
      </c>
    </row>
    <row r="518" spans="2:41" ht="14.25" customHeight="1">
      <c r="B518" s="132" t="s">
        <v>4356</v>
      </c>
      <c r="C518" s="134" t="s">
        <v>5774</v>
      </c>
      <c r="D518" s="134" t="s">
        <v>5477</v>
      </c>
      <c r="E518" s="134" t="s">
        <v>2194</v>
      </c>
      <c r="F518" s="134" t="s">
        <v>6472</v>
      </c>
      <c r="G518" s="134" t="s">
        <v>1153</v>
      </c>
      <c r="H518" s="134" t="s">
        <v>5792</v>
      </c>
      <c r="I518" s="134" t="s">
        <v>4370</v>
      </c>
      <c r="J518" s="134" t="s">
        <v>4362</v>
      </c>
      <c r="K518" s="134" t="s">
        <v>4363</v>
      </c>
      <c r="L518" s="134" t="s">
        <v>3332</v>
      </c>
      <c r="M518" s="135">
        <v>17000</v>
      </c>
      <c r="N518" s="135">
        <v>17000</v>
      </c>
      <c r="O518" s="135">
        <v>0</v>
      </c>
      <c r="P518" s="135"/>
      <c r="Q518" s="135">
        <v>0</v>
      </c>
      <c r="R518" s="135">
        <v>0</v>
      </c>
      <c r="S518" s="135">
        <v>0</v>
      </c>
      <c r="T518" s="135">
        <v>2720</v>
      </c>
      <c r="U518" s="135">
        <v>0</v>
      </c>
      <c r="V518" s="135">
        <v>680</v>
      </c>
      <c r="W518" s="135">
        <v>0</v>
      </c>
      <c r="X518" s="135">
        <v>0</v>
      </c>
      <c r="Y518" s="135">
        <v>19040</v>
      </c>
      <c r="Z518" s="135">
        <v>19040</v>
      </c>
      <c r="AA518" s="136">
        <v>1</v>
      </c>
      <c r="AB518" s="135">
        <v>17000</v>
      </c>
      <c r="AC518" s="135">
        <v>0</v>
      </c>
      <c r="AD518" s="135"/>
      <c r="AE518" s="135">
        <v>0</v>
      </c>
      <c r="AF518" s="135">
        <v>0</v>
      </c>
      <c r="AG518" s="135">
        <v>0</v>
      </c>
      <c r="AH518" s="135">
        <v>2720</v>
      </c>
      <c r="AI518" s="135">
        <v>0</v>
      </c>
      <c r="AJ518" s="289">
        <v>680</v>
      </c>
      <c r="AK518" s="135">
        <v>0</v>
      </c>
      <c r="AL518" s="212" t="s">
        <v>6473</v>
      </c>
      <c r="AM518" s="210">
        <f>AB518*0.04</f>
        <v>680</v>
      </c>
      <c r="AN518" s="210">
        <f>AJ518-AM518</f>
        <v>0</v>
      </c>
    </row>
    <row r="519" spans="2:41" ht="14.25" customHeight="1">
      <c r="B519" s="132" t="s">
        <v>4356</v>
      </c>
      <c r="C519" s="134" t="s">
        <v>6404</v>
      </c>
      <c r="D519" s="134" t="s">
        <v>4927</v>
      </c>
      <c r="E519" s="134" t="s">
        <v>2139</v>
      </c>
      <c r="F519" s="134" t="s">
        <v>6474</v>
      </c>
      <c r="G519" s="134" t="s">
        <v>848</v>
      </c>
      <c r="H519" s="134" t="s">
        <v>6123</v>
      </c>
      <c r="I519" s="134" t="s">
        <v>4370</v>
      </c>
      <c r="J519" s="134" t="s">
        <v>4417</v>
      </c>
      <c r="K519" s="134" t="s">
        <v>4418</v>
      </c>
      <c r="L519" s="134" t="s">
        <v>3332</v>
      </c>
      <c r="M519" s="135">
        <v>9000</v>
      </c>
      <c r="N519" s="135">
        <v>9000</v>
      </c>
      <c r="O519" s="135">
        <v>0</v>
      </c>
      <c r="P519" s="135"/>
      <c r="Q519" s="135">
        <v>0</v>
      </c>
      <c r="R519" s="135">
        <v>0</v>
      </c>
      <c r="S519" s="135">
        <v>0</v>
      </c>
      <c r="T519" s="135">
        <v>1440</v>
      </c>
      <c r="U519" s="135">
        <v>0</v>
      </c>
      <c r="V519" s="135">
        <v>959.4</v>
      </c>
      <c r="W519" s="135">
        <v>0</v>
      </c>
      <c r="X519" s="135">
        <v>0</v>
      </c>
      <c r="Y519" s="135">
        <v>9480.6</v>
      </c>
      <c r="Z519" s="135">
        <v>9480.6</v>
      </c>
      <c r="AA519" s="136">
        <v>1</v>
      </c>
      <c r="AB519" s="135">
        <v>9000</v>
      </c>
      <c r="AC519" s="135">
        <v>0</v>
      </c>
      <c r="AD519" s="135"/>
      <c r="AE519" s="135">
        <v>0</v>
      </c>
      <c r="AF519" s="135">
        <v>0</v>
      </c>
      <c r="AG519" s="135">
        <v>0</v>
      </c>
      <c r="AH519" s="135">
        <v>1440</v>
      </c>
      <c r="AI519" s="135">
        <v>0</v>
      </c>
      <c r="AJ519" s="289">
        <v>959.4</v>
      </c>
      <c r="AK519" s="135">
        <v>0</v>
      </c>
      <c r="AL519" s="212" t="s">
        <v>6475</v>
      </c>
      <c r="AM519" s="210"/>
      <c r="AN519" s="143">
        <f>AJ519-AM519</f>
        <v>959.4</v>
      </c>
    </row>
    <row r="520" spans="2:41" ht="14.25" customHeight="1">
      <c r="B520" s="132" t="s">
        <v>4356</v>
      </c>
      <c r="C520" s="134" t="s">
        <v>5777</v>
      </c>
      <c r="D520" s="134" t="s">
        <v>4927</v>
      </c>
      <c r="E520" s="134" t="s">
        <v>2426</v>
      </c>
      <c r="F520" s="134" t="s">
        <v>6476</v>
      </c>
      <c r="G520" s="134" t="s">
        <v>1121</v>
      </c>
      <c r="H520" s="134" t="s">
        <v>6477</v>
      </c>
      <c r="I520" s="134" t="s">
        <v>5782</v>
      </c>
      <c r="J520" s="134" t="s">
        <v>4362</v>
      </c>
      <c r="K520" s="134" t="s">
        <v>4363</v>
      </c>
      <c r="L520" s="134" t="s">
        <v>3332</v>
      </c>
      <c r="M520" s="135">
        <v>2776.64</v>
      </c>
      <c r="N520" s="135">
        <v>0</v>
      </c>
      <c r="O520" s="135">
        <v>0</v>
      </c>
      <c r="P520" s="135">
        <v>2776.64</v>
      </c>
      <c r="Q520" s="135">
        <v>0</v>
      </c>
      <c r="R520" s="135">
        <v>0</v>
      </c>
      <c r="S520" s="135">
        <v>0</v>
      </c>
      <c r="T520" s="135">
        <v>0</v>
      </c>
      <c r="U520" s="135">
        <v>0</v>
      </c>
      <c r="V520" s="135">
        <v>0</v>
      </c>
      <c r="W520" s="135">
        <v>0</v>
      </c>
      <c r="X520" s="135">
        <v>0</v>
      </c>
      <c r="Y520" s="135">
        <v>2776.64</v>
      </c>
      <c r="Z520" s="135">
        <v>2776.64</v>
      </c>
      <c r="AA520" s="136">
        <v>1</v>
      </c>
      <c r="AB520" s="135">
        <v>0</v>
      </c>
      <c r="AC520" s="135">
        <v>0</v>
      </c>
      <c r="AD520" s="135">
        <v>2776.64</v>
      </c>
      <c r="AE520" s="135">
        <v>0</v>
      </c>
      <c r="AF520" s="135">
        <v>0</v>
      </c>
      <c r="AG520" s="135">
        <v>0</v>
      </c>
      <c r="AH520" s="135"/>
      <c r="AI520" s="135">
        <v>0</v>
      </c>
      <c r="AJ520" s="289">
        <v>0</v>
      </c>
      <c r="AK520" s="135">
        <v>0</v>
      </c>
      <c r="AL520" s="212" t="s">
        <v>6478</v>
      </c>
    </row>
    <row r="521" spans="2:41" ht="14.25" customHeight="1">
      <c r="B521" s="132" t="s">
        <v>4356</v>
      </c>
      <c r="C521" s="134" t="s">
        <v>5777</v>
      </c>
      <c r="D521" s="134" t="s">
        <v>4927</v>
      </c>
      <c r="E521" s="134" t="s">
        <v>1944</v>
      </c>
      <c r="F521" s="134" t="s">
        <v>6479</v>
      </c>
      <c r="G521" s="134" t="s">
        <v>5757</v>
      </c>
      <c r="H521" s="134" t="s">
        <v>5946</v>
      </c>
      <c r="I521" s="134" t="s">
        <v>5782</v>
      </c>
      <c r="J521" s="134" t="s">
        <v>4362</v>
      </c>
      <c r="K521" s="134" t="s">
        <v>4363</v>
      </c>
      <c r="L521" s="134" t="s">
        <v>3332</v>
      </c>
      <c r="M521" s="135">
        <v>67054.350000000006</v>
      </c>
      <c r="N521" s="135">
        <v>0</v>
      </c>
      <c r="O521" s="135">
        <v>0</v>
      </c>
      <c r="P521" s="135">
        <v>67054.350000000006</v>
      </c>
      <c r="Q521" s="135">
        <v>0</v>
      </c>
      <c r="R521" s="135">
        <v>0</v>
      </c>
      <c r="S521" s="135">
        <v>0</v>
      </c>
      <c r="T521" s="135">
        <v>0</v>
      </c>
      <c r="U521" s="135">
        <v>0</v>
      </c>
      <c r="V521" s="135">
        <v>0</v>
      </c>
      <c r="W521" s="135">
        <v>0</v>
      </c>
      <c r="X521" s="135">
        <v>0</v>
      </c>
      <c r="Y521" s="135">
        <v>67054.350000000006</v>
      </c>
      <c r="Z521" s="135">
        <v>67054.350000000006</v>
      </c>
      <c r="AA521" s="136">
        <v>1</v>
      </c>
      <c r="AB521" s="135">
        <v>0</v>
      </c>
      <c r="AC521" s="135">
        <v>0</v>
      </c>
      <c r="AD521" s="135">
        <v>67054.350000000006</v>
      </c>
      <c r="AE521" s="135">
        <v>0</v>
      </c>
      <c r="AF521" s="135">
        <v>0</v>
      </c>
      <c r="AG521" s="135">
        <v>0</v>
      </c>
      <c r="AH521" s="135"/>
      <c r="AI521" s="135">
        <v>0</v>
      </c>
      <c r="AJ521" s="289">
        <v>0</v>
      </c>
      <c r="AK521" s="135">
        <v>0</v>
      </c>
      <c r="AL521" s="212" t="s">
        <v>6480</v>
      </c>
    </row>
    <row r="522" spans="2:41" ht="14.25" customHeight="1">
      <c r="B522" s="132" t="s">
        <v>4356</v>
      </c>
      <c r="C522" s="134" t="s">
        <v>5774</v>
      </c>
      <c r="D522" s="134" t="s">
        <v>5527</v>
      </c>
      <c r="E522" s="134" t="s">
        <v>2304</v>
      </c>
      <c r="F522" s="134" t="s">
        <v>6481</v>
      </c>
      <c r="G522" s="134" t="s">
        <v>1153</v>
      </c>
      <c r="H522" s="134" t="s">
        <v>5792</v>
      </c>
      <c r="I522" s="134" t="s">
        <v>4370</v>
      </c>
      <c r="J522" s="134" t="s">
        <v>4362</v>
      </c>
      <c r="K522" s="134" t="s">
        <v>4363</v>
      </c>
      <c r="L522" s="134" t="s">
        <v>3332</v>
      </c>
      <c r="M522" s="135">
        <v>17000</v>
      </c>
      <c r="N522" s="135">
        <v>17000</v>
      </c>
      <c r="O522" s="135">
        <v>0</v>
      </c>
      <c r="P522" s="135"/>
      <c r="Q522" s="135">
        <v>0</v>
      </c>
      <c r="R522" s="135">
        <v>0</v>
      </c>
      <c r="S522" s="135">
        <v>0</v>
      </c>
      <c r="T522" s="135">
        <v>2720</v>
      </c>
      <c r="U522" s="135">
        <v>0</v>
      </c>
      <c r="V522" s="135">
        <v>680</v>
      </c>
      <c r="W522" s="135">
        <v>0</v>
      </c>
      <c r="X522" s="135">
        <v>0</v>
      </c>
      <c r="Y522" s="135">
        <v>19040</v>
      </c>
      <c r="Z522" s="135">
        <v>19040</v>
      </c>
      <c r="AA522" s="136">
        <v>1</v>
      </c>
      <c r="AB522" s="135">
        <v>17000</v>
      </c>
      <c r="AC522" s="135">
        <v>0</v>
      </c>
      <c r="AD522" s="135"/>
      <c r="AE522" s="135">
        <v>0</v>
      </c>
      <c r="AF522" s="135">
        <v>0</v>
      </c>
      <c r="AG522" s="135">
        <v>0</v>
      </c>
      <c r="AH522" s="135">
        <v>2720</v>
      </c>
      <c r="AI522" s="135">
        <v>0</v>
      </c>
      <c r="AJ522" s="289">
        <v>680</v>
      </c>
      <c r="AK522" s="135">
        <v>0</v>
      </c>
      <c r="AL522" s="212" t="s">
        <v>6482</v>
      </c>
      <c r="AM522" s="210">
        <f>AB522*0.04</f>
        <v>680</v>
      </c>
      <c r="AN522" s="210">
        <f>AJ522-AM522</f>
        <v>0</v>
      </c>
    </row>
    <row r="523" spans="2:41" ht="14.25" customHeight="1">
      <c r="B523" s="132" t="s">
        <v>4356</v>
      </c>
      <c r="C523" s="134" t="s">
        <v>5777</v>
      </c>
      <c r="D523" s="134" t="s">
        <v>4927</v>
      </c>
      <c r="E523" s="134" t="s">
        <v>6210</v>
      </c>
      <c r="F523" s="134" t="s">
        <v>6483</v>
      </c>
      <c r="G523" s="134" t="s">
        <v>5757</v>
      </c>
      <c r="H523" s="134" t="s">
        <v>5946</v>
      </c>
      <c r="I523" s="134" t="s">
        <v>5782</v>
      </c>
      <c r="J523" s="134" t="s">
        <v>4362</v>
      </c>
      <c r="K523" s="134" t="s">
        <v>4363</v>
      </c>
      <c r="L523" s="134" t="s">
        <v>3332</v>
      </c>
      <c r="M523" s="135">
        <v>66885.39</v>
      </c>
      <c r="N523" s="135">
        <v>0</v>
      </c>
      <c r="O523" s="135">
        <v>0</v>
      </c>
      <c r="P523" s="135">
        <v>66885.39</v>
      </c>
      <c r="Q523" s="135">
        <v>0</v>
      </c>
      <c r="R523" s="135">
        <v>0</v>
      </c>
      <c r="S523" s="135">
        <v>0</v>
      </c>
      <c r="T523" s="135">
        <v>0</v>
      </c>
      <c r="U523" s="135">
        <v>0</v>
      </c>
      <c r="V523" s="135">
        <v>0</v>
      </c>
      <c r="W523" s="135">
        <v>0</v>
      </c>
      <c r="X523" s="135">
        <v>0</v>
      </c>
      <c r="Y523" s="135">
        <v>66885.39</v>
      </c>
      <c r="Z523" s="135">
        <v>66885.39</v>
      </c>
      <c r="AA523" s="136">
        <v>1</v>
      </c>
      <c r="AB523" s="135">
        <v>0</v>
      </c>
      <c r="AC523" s="135">
        <v>0</v>
      </c>
      <c r="AD523" s="135">
        <v>66885.39</v>
      </c>
      <c r="AE523" s="135">
        <v>0</v>
      </c>
      <c r="AF523" s="135">
        <v>0</v>
      </c>
      <c r="AG523" s="135">
        <v>0</v>
      </c>
      <c r="AH523" s="135"/>
      <c r="AI523" s="135">
        <v>0</v>
      </c>
      <c r="AJ523" s="289">
        <v>0</v>
      </c>
      <c r="AK523" s="135">
        <v>0</v>
      </c>
      <c r="AL523" s="212" t="s">
        <v>6484</v>
      </c>
    </row>
    <row r="524" spans="2:41" ht="14.25" customHeight="1">
      <c r="B524" s="132" t="s">
        <v>4356</v>
      </c>
      <c r="C524" s="134" t="s">
        <v>5777</v>
      </c>
      <c r="D524" s="134" t="s">
        <v>4927</v>
      </c>
      <c r="E524" s="134" t="s">
        <v>2261</v>
      </c>
      <c r="F524" s="134" t="s">
        <v>6485</v>
      </c>
      <c r="G524" s="134" t="s">
        <v>1153</v>
      </c>
      <c r="H524" s="134" t="s">
        <v>5792</v>
      </c>
      <c r="I524" s="134" t="s">
        <v>4370</v>
      </c>
      <c r="J524" s="134" t="s">
        <v>4362</v>
      </c>
      <c r="K524" s="134" t="s">
        <v>4363</v>
      </c>
      <c r="L524" s="134" t="s">
        <v>3332</v>
      </c>
      <c r="M524" s="135">
        <v>17000</v>
      </c>
      <c r="N524" s="135">
        <v>0</v>
      </c>
      <c r="O524" s="135">
        <v>0</v>
      </c>
      <c r="P524" s="135">
        <v>17000</v>
      </c>
      <c r="Q524" s="135">
        <v>0</v>
      </c>
      <c r="R524" s="135">
        <v>0</v>
      </c>
      <c r="S524" s="135">
        <v>0</v>
      </c>
      <c r="T524" s="135">
        <v>0</v>
      </c>
      <c r="U524" s="135">
        <v>0</v>
      </c>
      <c r="V524" s="135">
        <v>0</v>
      </c>
      <c r="W524" s="135">
        <v>0</v>
      </c>
      <c r="X524" s="135">
        <v>0</v>
      </c>
      <c r="Y524" s="135">
        <v>17000</v>
      </c>
      <c r="Z524" s="135">
        <v>17000</v>
      </c>
      <c r="AA524" s="136">
        <v>1</v>
      </c>
      <c r="AB524" s="135">
        <v>0</v>
      </c>
      <c r="AC524" s="135">
        <v>0</v>
      </c>
      <c r="AD524" s="135">
        <v>17000</v>
      </c>
      <c r="AE524" s="135">
        <v>0</v>
      </c>
      <c r="AF524" s="135">
        <v>0</v>
      </c>
      <c r="AG524" s="135">
        <v>0</v>
      </c>
      <c r="AH524" s="135"/>
      <c r="AI524" s="135">
        <v>0</v>
      </c>
      <c r="AJ524" s="289">
        <v>0</v>
      </c>
      <c r="AK524" s="135">
        <v>0</v>
      </c>
      <c r="AL524" s="212" t="s">
        <v>6486</v>
      </c>
    </row>
    <row r="525" spans="2:41" s="241" customFormat="1" ht="14.25" customHeight="1">
      <c r="B525" s="244" t="s">
        <v>4356</v>
      </c>
      <c r="C525" s="134" t="s">
        <v>5774</v>
      </c>
      <c r="D525" s="245" t="s">
        <v>2442</v>
      </c>
      <c r="E525" s="245" t="s">
        <v>1815</v>
      </c>
      <c r="F525" s="245" t="s">
        <v>5108</v>
      </c>
      <c r="G525" s="245" t="s">
        <v>1237</v>
      </c>
      <c r="H525" s="245" t="s">
        <v>5775</v>
      </c>
      <c r="I525" s="245" t="s">
        <v>4370</v>
      </c>
      <c r="J525" s="245" t="s">
        <v>4362</v>
      </c>
      <c r="K525" s="245" t="s">
        <v>4363</v>
      </c>
      <c r="L525" s="245" t="s">
        <v>3332</v>
      </c>
      <c r="M525" s="246">
        <v>27600</v>
      </c>
      <c r="N525" s="246">
        <v>27600</v>
      </c>
      <c r="O525" s="246">
        <v>0</v>
      </c>
      <c r="P525" s="246"/>
      <c r="Q525" s="246">
        <v>0</v>
      </c>
      <c r="R525" s="246">
        <v>0</v>
      </c>
      <c r="S525" s="246">
        <v>0</v>
      </c>
      <c r="T525" s="246">
        <v>4416</v>
      </c>
      <c r="U525" s="246">
        <v>0</v>
      </c>
      <c r="V525" s="246">
        <v>720</v>
      </c>
      <c r="W525" s="246">
        <v>0</v>
      </c>
      <c r="X525" s="246">
        <v>0</v>
      </c>
      <c r="Y525" s="246">
        <v>31296</v>
      </c>
      <c r="Z525" s="246">
        <v>31296</v>
      </c>
      <c r="AA525" s="247">
        <v>1</v>
      </c>
      <c r="AB525" s="246">
        <v>27600</v>
      </c>
      <c r="AC525" s="246">
        <v>0</v>
      </c>
      <c r="AD525" s="246"/>
      <c r="AE525" s="246">
        <v>0</v>
      </c>
      <c r="AF525" s="246">
        <v>0</v>
      </c>
      <c r="AG525" s="246">
        <v>0</v>
      </c>
      <c r="AH525" s="246">
        <v>4416</v>
      </c>
      <c r="AI525" s="246">
        <v>0</v>
      </c>
      <c r="AJ525" s="292">
        <v>720</v>
      </c>
      <c r="AK525" s="246">
        <v>0</v>
      </c>
      <c r="AL525" s="248" t="s">
        <v>6487</v>
      </c>
      <c r="AM525" s="240">
        <f>N525*0.04</f>
        <v>1104</v>
      </c>
      <c r="AN525" s="240">
        <f t="shared" ref="AN525:AN528" si="30">AJ525-AM525</f>
        <v>-384</v>
      </c>
      <c r="AO525" s="241" t="s">
        <v>6488</v>
      </c>
    </row>
    <row r="526" spans="2:41" s="241" customFormat="1" ht="14.25" customHeight="1">
      <c r="B526" s="244" t="s">
        <v>4356</v>
      </c>
      <c r="C526" s="134" t="s">
        <v>5774</v>
      </c>
      <c r="D526" s="245" t="s">
        <v>2442</v>
      </c>
      <c r="E526" s="245" t="s">
        <v>1815</v>
      </c>
      <c r="F526" s="245" t="s">
        <v>5438</v>
      </c>
      <c r="G526" s="245" t="s">
        <v>1237</v>
      </c>
      <c r="H526" s="245" t="s">
        <v>5775</v>
      </c>
      <c r="I526" s="245" t="s">
        <v>4370</v>
      </c>
      <c r="J526" s="245" t="s">
        <v>4362</v>
      </c>
      <c r="K526" s="245" t="s">
        <v>4363</v>
      </c>
      <c r="L526" s="245" t="s">
        <v>3332</v>
      </c>
      <c r="M526" s="246">
        <v>27600</v>
      </c>
      <c r="N526" s="246">
        <v>27600</v>
      </c>
      <c r="O526" s="246">
        <v>0</v>
      </c>
      <c r="P526" s="246"/>
      <c r="Q526" s="246">
        <v>0</v>
      </c>
      <c r="R526" s="246">
        <v>0</v>
      </c>
      <c r="S526" s="246">
        <v>0</v>
      </c>
      <c r="T526" s="246">
        <v>4416</v>
      </c>
      <c r="U526" s="246">
        <v>0</v>
      </c>
      <c r="V526" s="246">
        <v>720</v>
      </c>
      <c r="W526" s="246">
        <v>0</v>
      </c>
      <c r="X526" s="246">
        <v>0</v>
      </c>
      <c r="Y526" s="246">
        <v>31296</v>
      </c>
      <c r="Z526" s="246">
        <v>31296</v>
      </c>
      <c r="AA526" s="247">
        <v>1</v>
      </c>
      <c r="AB526" s="246">
        <v>27600</v>
      </c>
      <c r="AC526" s="246">
        <v>0</v>
      </c>
      <c r="AD526" s="246"/>
      <c r="AE526" s="246">
        <v>0</v>
      </c>
      <c r="AF526" s="246">
        <v>0</v>
      </c>
      <c r="AG526" s="246">
        <v>0</v>
      </c>
      <c r="AH526" s="246">
        <v>4416</v>
      </c>
      <c r="AI526" s="246">
        <v>0</v>
      </c>
      <c r="AJ526" s="292">
        <v>720</v>
      </c>
      <c r="AK526" s="246">
        <v>0</v>
      </c>
      <c r="AL526" s="248" t="s">
        <v>6489</v>
      </c>
      <c r="AM526" s="240">
        <f t="shared" ref="AM526:AM528" si="31">AB526*0.04</f>
        <v>1104</v>
      </c>
      <c r="AN526" s="240">
        <f t="shared" si="30"/>
        <v>-384</v>
      </c>
      <c r="AO526" s="241" t="s">
        <v>6488</v>
      </c>
    </row>
    <row r="527" spans="2:41" ht="14.25" customHeight="1">
      <c r="B527" s="132" t="s">
        <v>4356</v>
      </c>
      <c r="C527" s="134" t="s">
        <v>5774</v>
      </c>
      <c r="D527" s="134" t="s">
        <v>5527</v>
      </c>
      <c r="E527" s="134" t="s">
        <v>2498</v>
      </c>
      <c r="F527" s="134" t="s">
        <v>4570</v>
      </c>
      <c r="G527" s="134" t="s">
        <v>494</v>
      </c>
      <c r="H527" s="134" t="s">
        <v>5883</v>
      </c>
      <c r="I527" s="134" t="s">
        <v>4370</v>
      </c>
      <c r="J527" s="134" t="s">
        <v>4362</v>
      </c>
      <c r="K527" s="134" t="s">
        <v>4363</v>
      </c>
      <c r="L527" s="134" t="s">
        <v>3332</v>
      </c>
      <c r="M527" s="135">
        <v>18000</v>
      </c>
      <c r="N527" s="135">
        <v>18000</v>
      </c>
      <c r="O527" s="135">
        <v>0</v>
      </c>
      <c r="P527" s="135"/>
      <c r="Q527" s="135">
        <v>0</v>
      </c>
      <c r="R527" s="135">
        <v>0</v>
      </c>
      <c r="S527" s="135">
        <v>0</v>
      </c>
      <c r="T527" s="135">
        <v>2880</v>
      </c>
      <c r="U527" s="135">
        <v>0</v>
      </c>
      <c r="V527" s="135">
        <v>720</v>
      </c>
      <c r="W527" s="135">
        <v>0</v>
      </c>
      <c r="X527" s="135">
        <v>0</v>
      </c>
      <c r="Y527" s="135">
        <v>20160</v>
      </c>
      <c r="Z527" s="135">
        <v>20160</v>
      </c>
      <c r="AA527" s="136">
        <v>1</v>
      </c>
      <c r="AB527" s="135">
        <v>18000</v>
      </c>
      <c r="AC527" s="135">
        <v>0</v>
      </c>
      <c r="AD527" s="135"/>
      <c r="AE527" s="135">
        <v>0</v>
      </c>
      <c r="AF527" s="135">
        <v>0</v>
      </c>
      <c r="AG527" s="135">
        <v>0</v>
      </c>
      <c r="AH527" s="135">
        <v>2880</v>
      </c>
      <c r="AI527" s="135">
        <v>0</v>
      </c>
      <c r="AJ527" s="289">
        <v>720</v>
      </c>
      <c r="AK527" s="135">
        <v>0</v>
      </c>
      <c r="AL527" s="212" t="s">
        <v>6490</v>
      </c>
      <c r="AM527" s="210">
        <f t="shared" si="31"/>
        <v>720</v>
      </c>
      <c r="AN527" s="210">
        <f t="shared" si="30"/>
        <v>0</v>
      </c>
    </row>
    <row r="528" spans="2:41" ht="14.25" customHeight="1">
      <c r="B528" s="132" t="s">
        <v>4356</v>
      </c>
      <c r="C528" s="134" t="s">
        <v>5774</v>
      </c>
      <c r="D528" s="134" t="s">
        <v>4927</v>
      </c>
      <c r="E528" s="134" t="s">
        <v>6491</v>
      </c>
      <c r="F528" s="134" t="s">
        <v>6492</v>
      </c>
      <c r="G528" s="134" t="s">
        <v>1060</v>
      </c>
      <c r="H528" s="134" t="s">
        <v>5939</v>
      </c>
      <c r="I528" s="134" t="s">
        <v>3330</v>
      </c>
      <c r="J528" s="134" t="s">
        <v>4362</v>
      </c>
      <c r="K528" s="134" t="s">
        <v>4363</v>
      </c>
      <c r="L528" s="134" t="s">
        <v>3332</v>
      </c>
      <c r="M528" s="135">
        <v>18500</v>
      </c>
      <c r="N528" s="135">
        <v>18500</v>
      </c>
      <c r="O528" s="135">
        <v>0</v>
      </c>
      <c r="P528" s="135"/>
      <c r="Q528" s="135">
        <v>0</v>
      </c>
      <c r="R528" s="135">
        <v>0</v>
      </c>
      <c r="S528" s="135">
        <v>0</v>
      </c>
      <c r="T528" s="135">
        <v>2960</v>
      </c>
      <c r="U528" s="135">
        <v>0</v>
      </c>
      <c r="V528" s="135">
        <v>740</v>
      </c>
      <c r="W528" s="135">
        <v>0</v>
      </c>
      <c r="X528" s="135">
        <v>0</v>
      </c>
      <c r="Y528" s="135">
        <v>20720</v>
      </c>
      <c r="Z528" s="135">
        <v>20720</v>
      </c>
      <c r="AA528" s="136">
        <v>1</v>
      </c>
      <c r="AB528" s="135">
        <v>18500</v>
      </c>
      <c r="AC528" s="135">
        <v>0</v>
      </c>
      <c r="AD528" s="135"/>
      <c r="AE528" s="135">
        <v>0</v>
      </c>
      <c r="AF528" s="135">
        <v>0</v>
      </c>
      <c r="AG528" s="135">
        <v>0</v>
      </c>
      <c r="AH528" s="135">
        <v>2960</v>
      </c>
      <c r="AI528" s="135">
        <v>0</v>
      </c>
      <c r="AJ528" s="289">
        <v>740</v>
      </c>
      <c r="AK528" s="135">
        <v>0</v>
      </c>
      <c r="AL528" s="212" t="s">
        <v>6493</v>
      </c>
      <c r="AM528" s="210">
        <f t="shared" si="31"/>
        <v>740</v>
      </c>
      <c r="AN528" s="210">
        <f t="shared" si="30"/>
        <v>0</v>
      </c>
    </row>
    <row r="529" spans="2:40" ht="14.25" customHeight="1">
      <c r="B529" s="132" t="s">
        <v>4356</v>
      </c>
      <c r="C529" s="134" t="s">
        <v>5777</v>
      </c>
      <c r="D529" s="134" t="s">
        <v>4927</v>
      </c>
      <c r="E529" s="134" t="s">
        <v>4420</v>
      </c>
      <c r="F529" s="134" t="s">
        <v>6494</v>
      </c>
      <c r="G529" s="134" t="s">
        <v>736</v>
      </c>
      <c r="H529" s="134" t="s">
        <v>5969</v>
      </c>
      <c r="I529" s="134" t="s">
        <v>5970</v>
      </c>
      <c r="J529" s="134" t="s">
        <v>4362</v>
      </c>
      <c r="K529" s="134" t="s">
        <v>4363</v>
      </c>
      <c r="L529" s="134" t="s">
        <v>3332</v>
      </c>
      <c r="M529" s="135">
        <v>2600</v>
      </c>
      <c r="N529" s="135">
        <v>0</v>
      </c>
      <c r="O529" s="135">
        <v>0</v>
      </c>
      <c r="P529" s="135"/>
      <c r="Q529" s="135">
        <v>2600</v>
      </c>
      <c r="R529" s="135">
        <v>0</v>
      </c>
      <c r="S529" s="135">
        <v>0</v>
      </c>
      <c r="T529" s="135">
        <v>0</v>
      </c>
      <c r="U529" s="135">
        <v>0</v>
      </c>
      <c r="V529" s="135">
        <v>0</v>
      </c>
      <c r="W529" s="135">
        <v>0</v>
      </c>
      <c r="X529" s="135">
        <v>0</v>
      </c>
      <c r="Y529" s="135">
        <v>2600</v>
      </c>
      <c r="Z529" s="135">
        <v>2600</v>
      </c>
      <c r="AA529" s="136">
        <v>1</v>
      </c>
      <c r="AB529" s="135">
        <v>0</v>
      </c>
      <c r="AC529" s="135">
        <v>0</v>
      </c>
      <c r="AD529" s="135"/>
      <c r="AE529" s="135">
        <v>2600</v>
      </c>
      <c r="AF529" s="135">
        <v>0</v>
      </c>
      <c r="AG529" s="135">
        <v>0</v>
      </c>
      <c r="AH529" s="135"/>
      <c r="AI529" s="135">
        <v>0</v>
      </c>
      <c r="AJ529" s="289">
        <v>0</v>
      </c>
      <c r="AK529" s="135">
        <v>0</v>
      </c>
      <c r="AL529" s="212" t="s">
        <v>6495</v>
      </c>
    </row>
    <row r="530" spans="2:40" ht="14.25" customHeight="1">
      <c r="B530" s="132" t="s">
        <v>4356</v>
      </c>
      <c r="C530" s="134" t="s">
        <v>5777</v>
      </c>
      <c r="D530" s="134" t="s">
        <v>4927</v>
      </c>
      <c r="E530" s="134" t="s">
        <v>1961</v>
      </c>
      <c r="F530" s="134" t="s">
        <v>6496</v>
      </c>
      <c r="G530" s="134" t="s">
        <v>5888</v>
      </c>
      <c r="H530" s="134" t="s">
        <v>5889</v>
      </c>
      <c r="I530" s="134" t="s">
        <v>5782</v>
      </c>
      <c r="J530" s="134" t="s">
        <v>4362</v>
      </c>
      <c r="K530" s="134" t="s">
        <v>4363</v>
      </c>
      <c r="L530" s="134" t="s">
        <v>3332</v>
      </c>
      <c r="M530" s="135">
        <v>17598.825000000001</v>
      </c>
      <c r="N530" s="135">
        <v>0</v>
      </c>
      <c r="O530" s="135">
        <v>0</v>
      </c>
      <c r="P530" s="135">
        <v>0</v>
      </c>
      <c r="Q530" s="135">
        <v>0</v>
      </c>
      <c r="R530" s="135">
        <v>17598.825000000001</v>
      </c>
      <c r="S530" s="135">
        <v>0</v>
      </c>
      <c r="T530" s="135">
        <v>0</v>
      </c>
      <c r="U530" s="135">
        <v>0</v>
      </c>
      <c r="V530" s="135">
        <v>0</v>
      </c>
      <c r="W530" s="135">
        <v>0</v>
      </c>
      <c r="X530" s="135">
        <v>0</v>
      </c>
      <c r="Y530" s="135">
        <v>17598.825000000001</v>
      </c>
      <c r="Z530" s="135">
        <v>16452.77</v>
      </c>
      <c r="AA530" s="136">
        <v>1</v>
      </c>
      <c r="AB530" s="135">
        <v>0</v>
      </c>
      <c r="AC530" s="135">
        <v>0</v>
      </c>
      <c r="AD530" s="135">
        <v>0</v>
      </c>
      <c r="AE530" s="135">
        <v>0</v>
      </c>
      <c r="AF530" s="135">
        <v>16452.77</v>
      </c>
      <c r="AG530" s="135">
        <v>0</v>
      </c>
      <c r="AH530" s="135"/>
      <c r="AI530" s="135">
        <v>0</v>
      </c>
      <c r="AJ530" s="289">
        <v>0</v>
      </c>
      <c r="AK530" s="135">
        <v>0</v>
      </c>
      <c r="AL530" s="212" t="s">
        <v>6497</v>
      </c>
    </row>
    <row r="531" spans="2:40" ht="14.25" customHeight="1">
      <c r="B531" s="132" t="s">
        <v>4356</v>
      </c>
      <c r="C531" s="134" t="s">
        <v>5774</v>
      </c>
      <c r="D531" s="134" t="s">
        <v>5477</v>
      </c>
      <c r="E531" s="134" t="s">
        <v>2194</v>
      </c>
      <c r="F531" s="134" t="s">
        <v>6498</v>
      </c>
      <c r="G531" s="134" t="s">
        <v>1249</v>
      </c>
      <c r="H531" s="134" t="s">
        <v>5966</v>
      </c>
      <c r="I531" s="134" t="s">
        <v>5782</v>
      </c>
      <c r="J531" s="134" t="s">
        <v>4362</v>
      </c>
      <c r="K531" s="134" t="s">
        <v>4363</v>
      </c>
      <c r="L531" s="134" t="s">
        <v>3332</v>
      </c>
      <c r="M531" s="135">
        <v>19000</v>
      </c>
      <c r="N531" s="135">
        <v>19000</v>
      </c>
      <c r="O531" s="135">
        <v>0</v>
      </c>
      <c r="P531" s="135"/>
      <c r="Q531" s="135">
        <v>0</v>
      </c>
      <c r="R531" s="135">
        <v>0</v>
      </c>
      <c r="S531" s="135">
        <v>0</v>
      </c>
      <c r="T531" s="135">
        <v>3040</v>
      </c>
      <c r="U531" s="135">
        <v>0</v>
      </c>
      <c r="V531" s="135">
        <v>760</v>
      </c>
      <c r="W531" s="135">
        <v>0</v>
      </c>
      <c r="X531" s="135">
        <v>0</v>
      </c>
      <c r="Y531" s="135">
        <v>21280</v>
      </c>
      <c r="Z531" s="135">
        <v>21280</v>
      </c>
      <c r="AA531" s="136">
        <v>1</v>
      </c>
      <c r="AB531" s="135">
        <v>19000</v>
      </c>
      <c r="AC531" s="135">
        <v>0</v>
      </c>
      <c r="AD531" s="135"/>
      <c r="AE531" s="135">
        <v>0</v>
      </c>
      <c r="AF531" s="135">
        <v>0</v>
      </c>
      <c r="AG531" s="135">
        <v>0</v>
      </c>
      <c r="AH531" s="135">
        <v>3040</v>
      </c>
      <c r="AI531" s="135">
        <v>0</v>
      </c>
      <c r="AJ531" s="289">
        <v>760</v>
      </c>
      <c r="AK531" s="135">
        <v>0</v>
      </c>
      <c r="AL531" s="212" t="s">
        <v>6499</v>
      </c>
      <c r="AM531" s="210">
        <f t="shared" ref="AM531:AM532" si="32">AB531*0.04</f>
        <v>760</v>
      </c>
      <c r="AN531" s="210">
        <f t="shared" ref="AN531:AN533" si="33">AJ531-AM531</f>
        <v>0</v>
      </c>
    </row>
    <row r="532" spans="2:40" ht="14.25" customHeight="1">
      <c r="B532" s="132" t="s">
        <v>4356</v>
      </c>
      <c r="C532" s="134" t="s">
        <v>5774</v>
      </c>
      <c r="D532" s="134" t="s">
        <v>4927</v>
      </c>
      <c r="E532" s="134" t="s">
        <v>4468</v>
      </c>
      <c r="F532" s="134" t="s">
        <v>5360</v>
      </c>
      <c r="G532" s="134" t="s">
        <v>1237</v>
      </c>
      <c r="H532" s="134" t="s">
        <v>5775</v>
      </c>
      <c r="I532" s="134" t="s">
        <v>4370</v>
      </c>
      <c r="J532" s="134" t="s">
        <v>6435</v>
      </c>
      <c r="K532" s="134" t="s">
        <v>4418</v>
      </c>
      <c r="L532" s="134" t="s">
        <v>3332</v>
      </c>
      <c r="M532" s="135">
        <v>20000</v>
      </c>
      <c r="N532" s="135">
        <v>20000</v>
      </c>
      <c r="O532" s="135">
        <v>0</v>
      </c>
      <c r="P532" s="135"/>
      <c r="Q532" s="135">
        <v>0</v>
      </c>
      <c r="R532" s="135">
        <v>0</v>
      </c>
      <c r="S532" s="135">
        <v>0</v>
      </c>
      <c r="T532" s="135">
        <v>3200</v>
      </c>
      <c r="U532" s="135">
        <v>0</v>
      </c>
      <c r="V532" s="135">
        <v>800</v>
      </c>
      <c r="W532" s="135">
        <v>0</v>
      </c>
      <c r="X532" s="135">
        <v>0</v>
      </c>
      <c r="Y532" s="135">
        <v>22400</v>
      </c>
      <c r="Z532" s="135">
        <v>22400</v>
      </c>
      <c r="AA532" s="136">
        <v>1</v>
      </c>
      <c r="AB532" s="135">
        <v>20000</v>
      </c>
      <c r="AC532" s="135">
        <v>0</v>
      </c>
      <c r="AD532" s="135"/>
      <c r="AE532" s="135">
        <v>0</v>
      </c>
      <c r="AF532" s="135">
        <v>0</v>
      </c>
      <c r="AG532" s="135">
        <v>0</v>
      </c>
      <c r="AH532" s="135">
        <v>3200</v>
      </c>
      <c r="AI532" s="135">
        <v>0</v>
      </c>
      <c r="AJ532" s="289">
        <v>800</v>
      </c>
      <c r="AK532" s="135">
        <v>0</v>
      </c>
      <c r="AL532" s="212" t="s">
        <v>6500</v>
      </c>
      <c r="AM532" s="210">
        <f t="shared" si="32"/>
        <v>800</v>
      </c>
      <c r="AN532" s="210">
        <f t="shared" si="33"/>
        <v>0</v>
      </c>
    </row>
    <row r="533" spans="2:40" ht="14.25" customHeight="1">
      <c r="B533" s="132" t="s">
        <v>4356</v>
      </c>
      <c r="C533" s="134" t="s">
        <v>5774</v>
      </c>
      <c r="D533" s="134" t="s">
        <v>4927</v>
      </c>
      <c r="E533" s="134" t="s">
        <v>6501</v>
      </c>
      <c r="F533" s="134" t="s">
        <v>6502</v>
      </c>
      <c r="G533" s="134" t="s">
        <v>1060</v>
      </c>
      <c r="H533" s="134" t="s">
        <v>5939</v>
      </c>
      <c r="I533" s="134" t="s">
        <v>3330</v>
      </c>
      <c r="J533" s="134" t="s">
        <v>4362</v>
      </c>
      <c r="K533" s="134" t="s">
        <v>4363</v>
      </c>
      <c r="L533" s="134" t="s">
        <v>3332</v>
      </c>
      <c r="M533" s="135">
        <v>20400</v>
      </c>
      <c r="N533" s="135">
        <v>20400</v>
      </c>
      <c r="O533" s="135">
        <v>0</v>
      </c>
      <c r="P533" s="135"/>
      <c r="Q533" s="135">
        <v>0</v>
      </c>
      <c r="R533" s="135">
        <v>0</v>
      </c>
      <c r="S533" s="135">
        <v>0</v>
      </c>
      <c r="T533" s="135">
        <v>3264</v>
      </c>
      <c r="U533" s="135">
        <v>0</v>
      </c>
      <c r="V533" s="135">
        <v>816</v>
      </c>
      <c r="W533" s="135">
        <v>0</v>
      </c>
      <c r="X533" s="135">
        <v>0</v>
      </c>
      <c r="Y533" s="135">
        <v>22848</v>
      </c>
      <c r="Z533" s="135">
        <v>22848</v>
      </c>
      <c r="AA533" s="136">
        <v>1</v>
      </c>
      <c r="AB533" s="135">
        <v>20400</v>
      </c>
      <c r="AC533" s="135">
        <v>0</v>
      </c>
      <c r="AD533" s="135"/>
      <c r="AE533" s="135">
        <v>0</v>
      </c>
      <c r="AF533" s="135">
        <v>0</v>
      </c>
      <c r="AG533" s="135">
        <v>0</v>
      </c>
      <c r="AH533" s="135">
        <v>3264</v>
      </c>
      <c r="AI533" s="135">
        <v>0</v>
      </c>
      <c r="AJ533" s="289">
        <v>816</v>
      </c>
      <c r="AK533" s="135">
        <v>0</v>
      </c>
      <c r="AL533" s="212" t="s">
        <v>6503</v>
      </c>
      <c r="AM533" s="210">
        <f>AB533*0.04</f>
        <v>816</v>
      </c>
      <c r="AN533" s="210">
        <f t="shared" si="33"/>
        <v>0</v>
      </c>
    </row>
    <row r="534" spans="2:40" ht="14.25" customHeight="1">
      <c r="B534" s="132" t="s">
        <v>4356</v>
      </c>
      <c r="C534" s="134" t="s">
        <v>6504</v>
      </c>
      <c r="D534" s="134" t="s">
        <v>2597</v>
      </c>
      <c r="E534" s="134" t="s">
        <v>2261</v>
      </c>
      <c r="F534" s="134" t="s">
        <v>6052</v>
      </c>
      <c r="G534" s="134" t="s">
        <v>1026</v>
      </c>
      <c r="H534" s="134" t="s">
        <v>5932</v>
      </c>
      <c r="I534" s="134" t="s">
        <v>3330</v>
      </c>
      <c r="J534" s="134" t="s">
        <v>4362</v>
      </c>
      <c r="K534" s="134" t="s">
        <v>4363</v>
      </c>
      <c r="L534" s="134" t="s">
        <v>3332</v>
      </c>
      <c r="M534" s="135">
        <v>688.79</v>
      </c>
      <c r="N534" s="135">
        <v>688.79</v>
      </c>
      <c r="O534" s="135">
        <v>0</v>
      </c>
      <c r="P534" s="135"/>
      <c r="Q534" s="135">
        <v>0</v>
      </c>
      <c r="R534" s="135">
        <v>0</v>
      </c>
      <c r="S534" s="135">
        <v>0</v>
      </c>
      <c r="T534" s="135">
        <v>110.2</v>
      </c>
      <c r="U534" s="135">
        <v>0</v>
      </c>
      <c r="V534" s="135">
        <v>0</v>
      </c>
      <c r="W534" s="135">
        <v>0</v>
      </c>
      <c r="X534" s="135">
        <v>0</v>
      </c>
      <c r="Y534" s="135">
        <v>798.99</v>
      </c>
      <c r="Z534" s="135">
        <v>4.42</v>
      </c>
      <c r="AA534" s="136">
        <v>5.5319841299640796E-3</v>
      </c>
      <c r="AB534" s="135">
        <v>3.8103753488779586</v>
      </c>
      <c r="AC534" s="135">
        <v>0</v>
      </c>
      <c r="AD534" s="135"/>
      <c r="AE534" s="135">
        <v>0</v>
      </c>
      <c r="AF534" s="135">
        <v>0</v>
      </c>
      <c r="AG534" s="135">
        <v>0</v>
      </c>
      <c r="AH534" s="135">
        <v>0.60962465112204201</v>
      </c>
      <c r="AI534" s="135">
        <v>0</v>
      </c>
      <c r="AJ534" s="289">
        <v>0</v>
      </c>
      <c r="AK534" s="135">
        <v>0</v>
      </c>
      <c r="AL534" s="212" t="s">
        <v>6505</v>
      </c>
    </row>
    <row r="535" spans="2:40" ht="14.25" customHeight="1">
      <c r="B535" s="132" t="s">
        <v>4356</v>
      </c>
      <c r="C535" s="134" t="s">
        <v>5878</v>
      </c>
      <c r="D535" s="134" t="s">
        <v>2597</v>
      </c>
      <c r="E535" s="134" t="s">
        <v>6506</v>
      </c>
      <c r="F535" s="134" t="s">
        <v>6507</v>
      </c>
      <c r="G535" s="134" t="s">
        <v>1026</v>
      </c>
      <c r="H535" s="134" t="s">
        <v>5932</v>
      </c>
      <c r="I535" s="134" t="s">
        <v>3330</v>
      </c>
      <c r="J535" s="134" t="s">
        <v>4362</v>
      </c>
      <c r="K535" s="134" t="s">
        <v>4363</v>
      </c>
      <c r="L535" s="134" t="s">
        <v>3332</v>
      </c>
      <c r="M535" s="135">
        <v>688.79</v>
      </c>
      <c r="N535" s="135">
        <v>688.79</v>
      </c>
      <c r="O535" s="135">
        <v>0</v>
      </c>
      <c r="P535" s="135"/>
      <c r="Q535" s="135">
        <v>0</v>
      </c>
      <c r="R535" s="135">
        <v>0</v>
      </c>
      <c r="S535" s="135">
        <v>0</v>
      </c>
      <c r="T535" s="135">
        <v>110.2</v>
      </c>
      <c r="U535" s="135">
        <v>0</v>
      </c>
      <c r="V535" s="135">
        <v>0</v>
      </c>
      <c r="W535" s="135">
        <v>0</v>
      </c>
      <c r="X535" s="135">
        <v>0</v>
      </c>
      <c r="Y535" s="135">
        <v>798.99</v>
      </c>
      <c r="Z535" s="135">
        <v>798.99</v>
      </c>
      <c r="AA535" s="136">
        <v>1</v>
      </c>
      <c r="AB535" s="135">
        <v>688.79</v>
      </c>
      <c r="AC535" s="135">
        <v>0</v>
      </c>
      <c r="AD535" s="135"/>
      <c r="AE535" s="135">
        <v>0</v>
      </c>
      <c r="AF535" s="135">
        <v>0</v>
      </c>
      <c r="AG535" s="135">
        <v>0</v>
      </c>
      <c r="AH535" s="135">
        <v>110.2</v>
      </c>
      <c r="AI535" s="135">
        <v>0</v>
      </c>
      <c r="AJ535" s="289">
        <v>0</v>
      </c>
      <c r="AK535" s="135">
        <v>0</v>
      </c>
      <c r="AL535" s="212" t="s">
        <v>6508</v>
      </c>
    </row>
    <row r="536" spans="2:40" ht="14.25" customHeight="1">
      <c r="B536" s="132" t="s">
        <v>4356</v>
      </c>
      <c r="C536" s="134" t="s">
        <v>5878</v>
      </c>
      <c r="D536" s="134" t="s">
        <v>2597</v>
      </c>
      <c r="E536" s="134" t="s">
        <v>6506</v>
      </c>
      <c r="F536" s="134" t="s">
        <v>6509</v>
      </c>
      <c r="G536" s="134" t="s">
        <v>1026</v>
      </c>
      <c r="H536" s="134" t="s">
        <v>5932</v>
      </c>
      <c r="I536" s="134" t="s">
        <v>3330</v>
      </c>
      <c r="J536" s="134" t="s">
        <v>4362</v>
      </c>
      <c r="K536" s="134" t="s">
        <v>4363</v>
      </c>
      <c r="L536" s="134" t="s">
        <v>3332</v>
      </c>
      <c r="M536" s="135">
        <v>861.2</v>
      </c>
      <c r="N536" s="135">
        <v>861.2</v>
      </c>
      <c r="O536" s="135">
        <v>0</v>
      </c>
      <c r="P536" s="135"/>
      <c r="Q536" s="135">
        <v>0</v>
      </c>
      <c r="R536" s="135">
        <v>0</v>
      </c>
      <c r="S536" s="135">
        <v>0</v>
      </c>
      <c r="T536" s="135">
        <v>137.79</v>
      </c>
      <c r="U536" s="135">
        <v>0</v>
      </c>
      <c r="V536" s="135">
        <v>0</v>
      </c>
      <c r="W536" s="135">
        <v>0</v>
      </c>
      <c r="X536" s="135">
        <v>0</v>
      </c>
      <c r="Y536" s="135">
        <v>998.99</v>
      </c>
      <c r="Z536" s="135">
        <v>998.99</v>
      </c>
      <c r="AA536" s="136">
        <v>1</v>
      </c>
      <c r="AB536" s="135">
        <v>861.2</v>
      </c>
      <c r="AC536" s="135">
        <v>0</v>
      </c>
      <c r="AD536" s="135"/>
      <c r="AE536" s="135">
        <v>0</v>
      </c>
      <c r="AF536" s="135">
        <v>0</v>
      </c>
      <c r="AG536" s="135">
        <v>0</v>
      </c>
      <c r="AH536" s="135">
        <v>137.79</v>
      </c>
      <c r="AI536" s="135">
        <v>0</v>
      </c>
      <c r="AJ536" s="289">
        <v>0</v>
      </c>
      <c r="AK536" s="135">
        <v>0</v>
      </c>
      <c r="AL536" s="212" t="s">
        <v>6510</v>
      </c>
    </row>
    <row r="537" spans="2:40" ht="14.25" customHeight="1">
      <c r="B537" s="132" t="s">
        <v>4396</v>
      </c>
      <c r="C537" s="134" t="s">
        <v>6511</v>
      </c>
      <c r="D537" s="134" t="s">
        <v>2597</v>
      </c>
      <c r="E537" s="134" t="s">
        <v>4399</v>
      </c>
      <c r="F537" s="134" t="s">
        <v>6512</v>
      </c>
      <c r="G537" s="134" t="s">
        <v>4401</v>
      </c>
      <c r="H537" s="134" t="s">
        <v>4401</v>
      </c>
      <c r="I537" s="134"/>
      <c r="J537" s="134"/>
      <c r="K537" s="134"/>
      <c r="L537" s="134"/>
      <c r="M537" s="135">
        <v>206769.86</v>
      </c>
      <c r="N537" s="135">
        <v>0</v>
      </c>
      <c r="O537" s="135">
        <v>0</v>
      </c>
      <c r="P537" s="135">
        <v>0</v>
      </c>
      <c r="Q537" s="135">
        <v>0</v>
      </c>
      <c r="R537" s="135">
        <v>0</v>
      </c>
      <c r="S537" s="135">
        <v>206769.86</v>
      </c>
      <c r="T537" s="135">
        <v>0</v>
      </c>
      <c r="U537" s="135">
        <v>0</v>
      </c>
      <c r="V537" s="135">
        <v>0</v>
      </c>
      <c r="W537" s="135">
        <v>0</v>
      </c>
      <c r="X537" s="135">
        <v>0</v>
      </c>
      <c r="Y537" s="135">
        <v>206769.86</v>
      </c>
      <c r="Z537" s="135">
        <v>206769.86</v>
      </c>
      <c r="AA537" s="136">
        <v>1</v>
      </c>
      <c r="AB537" s="135">
        <v>0</v>
      </c>
      <c r="AC537" s="135">
        <v>0</v>
      </c>
      <c r="AD537" s="135">
        <v>0</v>
      </c>
      <c r="AE537" s="135">
        <v>0</v>
      </c>
      <c r="AF537" s="135">
        <v>0</v>
      </c>
      <c r="AG537" s="135">
        <v>0</v>
      </c>
      <c r="AH537" s="135">
        <v>0</v>
      </c>
      <c r="AI537" s="135">
        <v>0</v>
      </c>
      <c r="AJ537" s="289">
        <v>0</v>
      </c>
      <c r="AK537" s="135">
        <v>0</v>
      </c>
      <c r="AL537" s="212"/>
    </row>
    <row r="538" spans="2:40" ht="14.25" customHeight="1">
      <c r="B538" s="132" t="s">
        <v>4356</v>
      </c>
      <c r="C538" s="134" t="s">
        <v>5878</v>
      </c>
      <c r="D538" s="134" t="s">
        <v>2597</v>
      </c>
      <c r="E538" s="134" t="s">
        <v>6506</v>
      </c>
      <c r="F538" s="134" t="s">
        <v>6513</v>
      </c>
      <c r="G538" s="134" t="s">
        <v>1026</v>
      </c>
      <c r="H538" s="134" t="s">
        <v>5932</v>
      </c>
      <c r="I538" s="134" t="s">
        <v>3330</v>
      </c>
      <c r="J538" s="134" t="s">
        <v>4362</v>
      </c>
      <c r="K538" s="134" t="s">
        <v>4363</v>
      </c>
      <c r="L538" s="134" t="s">
        <v>3332</v>
      </c>
      <c r="M538" s="135">
        <v>688.79</v>
      </c>
      <c r="N538" s="135">
        <v>688.79</v>
      </c>
      <c r="O538" s="135">
        <v>0</v>
      </c>
      <c r="P538" s="135"/>
      <c r="Q538" s="135">
        <v>0</v>
      </c>
      <c r="R538" s="135">
        <v>0</v>
      </c>
      <c r="S538" s="135">
        <v>0</v>
      </c>
      <c r="T538" s="135">
        <v>110.2</v>
      </c>
      <c r="U538" s="135">
        <v>0</v>
      </c>
      <c r="V538" s="135">
        <v>0</v>
      </c>
      <c r="W538" s="135">
        <v>0</v>
      </c>
      <c r="X538" s="135">
        <v>0</v>
      </c>
      <c r="Y538" s="135">
        <v>798.99</v>
      </c>
      <c r="Z538" s="135">
        <v>798.99</v>
      </c>
      <c r="AA538" s="136">
        <v>1</v>
      </c>
      <c r="AB538" s="135">
        <v>688.79</v>
      </c>
      <c r="AC538" s="135">
        <v>0</v>
      </c>
      <c r="AD538" s="135"/>
      <c r="AE538" s="135">
        <v>0</v>
      </c>
      <c r="AF538" s="135">
        <v>0</v>
      </c>
      <c r="AG538" s="135">
        <v>0</v>
      </c>
      <c r="AH538" s="135">
        <v>110.2</v>
      </c>
      <c r="AI538" s="135">
        <v>0</v>
      </c>
      <c r="AJ538" s="289">
        <v>0</v>
      </c>
      <c r="AK538" s="135">
        <v>0</v>
      </c>
      <c r="AL538" s="212" t="s">
        <v>6514</v>
      </c>
    </row>
    <row r="539" spans="2:40" ht="14.25" customHeight="1">
      <c r="B539" s="132" t="s">
        <v>4356</v>
      </c>
      <c r="C539" s="134" t="s">
        <v>5878</v>
      </c>
      <c r="D539" s="134" t="s">
        <v>2597</v>
      </c>
      <c r="E539" s="134" t="s">
        <v>6506</v>
      </c>
      <c r="F539" s="134" t="s">
        <v>6515</v>
      </c>
      <c r="G539" s="134" t="s">
        <v>1026</v>
      </c>
      <c r="H539" s="134" t="s">
        <v>5932</v>
      </c>
      <c r="I539" s="134" t="s">
        <v>3330</v>
      </c>
      <c r="J539" s="134" t="s">
        <v>4362</v>
      </c>
      <c r="K539" s="134" t="s">
        <v>4363</v>
      </c>
      <c r="L539" s="134" t="s">
        <v>3332</v>
      </c>
      <c r="M539" s="135">
        <v>688.79</v>
      </c>
      <c r="N539" s="135">
        <v>688.79</v>
      </c>
      <c r="O539" s="135">
        <v>0</v>
      </c>
      <c r="P539" s="135"/>
      <c r="Q539" s="135">
        <v>0</v>
      </c>
      <c r="R539" s="135">
        <v>0</v>
      </c>
      <c r="S539" s="135">
        <v>0</v>
      </c>
      <c r="T539" s="135">
        <v>110.2</v>
      </c>
      <c r="U539" s="135">
        <v>0</v>
      </c>
      <c r="V539" s="135">
        <v>0</v>
      </c>
      <c r="W539" s="135">
        <v>0</v>
      </c>
      <c r="X539" s="135">
        <v>0</v>
      </c>
      <c r="Y539" s="135">
        <v>798.99</v>
      </c>
      <c r="Z539" s="135">
        <v>798.99</v>
      </c>
      <c r="AA539" s="136">
        <v>1</v>
      </c>
      <c r="AB539" s="135">
        <v>688.79</v>
      </c>
      <c r="AC539" s="135">
        <v>0</v>
      </c>
      <c r="AD539" s="135"/>
      <c r="AE539" s="135">
        <v>0</v>
      </c>
      <c r="AF539" s="135">
        <v>0</v>
      </c>
      <c r="AG539" s="135">
        <v>0</v>
      </c>
      <c r="AH539" s="135">
        <v>110.2</v>
      </c>
      <c r="AI539" s="135">
        <v>0</v>
      </c>
      <c r="AJ539" s="289">
        <v>0</v>
      </c>
      <c r="AK539" s="135">
        <v>0</v>
      </c>
      <c r="AL539" s="212" t="s">
        <v>6516</v>
      </c>
    </row>
    <row r="540" spans="2:40" ht="14.25" customHeight="1">
      <c r="B540" s="132" t="s">
        <v>4356</v>
      </c>
      <c r="C540" s="134" t="s">
        <v>5878</v>
      </c>
      <c r="D540" s="134" t="s">
        <v>2597</v>
      </c>
      <c r="E540" s="134" t="s">
        <v>6506</v>
      </c>
      <c r="F540" s="134" t="s">
        <v>6517</v>
      </c>
      <c r="G540" s="134" t="s">
        <v>1026</v>
      </c>
      <c r="H540" s="134" t="s">
        <v>5932</v>
      </c>
      <c r="I540" s="134" t="s">
        <v>3330</v>
      </c>
      <c r="J540" s="134" t="s">
        <v>4362</v>
      </c>
      <c r="K540" s="134" t="s">
        <v>4363</v>
      </c>
      <c r="L540" s="134" t="s">
        <v>3332</v>
      </c>
      <c r="M540" s="135">
        <v>861.2</v>
      </c>
      <c r="N540" s="135">
        <v>861.2</v>
      </c>
      <c r="O540" s="135">
        <v>0</v>
      </c>
      <c r="P540" s="135"/>
      <c r="Q540" s="135">
        <v>0</v>
      </c>
      <c r="R540" s="135">
        <v>0</v>
      </c>
      <c r="S540" s="135">
        <v>0</v>
      </c>
      <c r="T540" s="135">
        <v>137.79</v>
      </c>
      <c r="U540" s="135">
        <v>0</v>
      </c>
      <c r="V540" s="135">
        <v>0</v>
      </c>
      <c r="W540" s="135">
        <v>0</v>
      </c>
      <c r="X540" s="135">
        <v>0</v>
      </c>
      <c r="Y540" s="135">
        <v>998.99</v>
      </c>
      <c r="Z540" s="135">
        <v>998.99</v>
      </c>
      <c r="AA540" s="136">
        <v>1</v>
      </c>
      <c r="AB540" s="135">
        <v>861.2</v>
      </c>
      <c r="AC540" s="135">
        <v>0</v>
      </c>
      <c r="AD540" s="135"/>
      <c r="AE540" s="135">
        <v>0</v>
      </c>
      <c r="AF540" s="135">
        <v>0</v>
      </c>
      <c r="AG540" s="135">
        <v>0</v>
      </c>
      <c r="AH540" s="135">
        <v>137.79</v>
      </c>
      <c r="AI540" s="135">
        <v>0</v>
      </c>
      <c r="AJ540" s="289">
        <v>0</v>
      </c>
      <c r="AK540" s="135">
        <v>0</v>
      </c>
      <c r="AL540" s="212" t="s">
        <v>6518</v>
      </c>
    </row>
    <row r="541" spans="2:40" ht="14.25" customHeight="1">
      <c r="B541" s="132" t="s">
        <v>4396</v>
      </c>
      <c r="C541" s="134" t="s">
        <v>4397</v>
      </c>
      <c r="D541" s="134" t="s">
        <v>2597</v>
      </c>
      <c r="E541" s="134" t="s">
        <v>4399</v>
      </c>
      <c r="F541" s="134" t="s">
        <v>5783</v>
      </c>
      <c r="G541" s="134" t="s">
        <v>4401</v>
      </c>
      <c r="H541" s="134" t="s">
        <v>4401</v>
      </c>
      <c r="I541" s="134"/>
      <c r="J541" s="134"/>
      <c r="K541" s="134"/>
      <c r="L541" s="134"/>
      <c r="M541" s="135">
        <v>3238652.4</v>
      </c>
      <c r="N541" s="135">
        <v>0</v>
      </c>
      <c r="O541" s="135">
        <v>0</v>
      </c>
      <c r="P541" s="135">
        <v>0</v>
      </c>
      <c r="Q541" s="135">
        <v>0</v>
      </c>
      <c r="R541" s="135">
        <v>0</v>
      </c>
      <c r="S541" s="135">
        <v>3238652.4</v>
      </c>
      <c r="T541" s="135">
        <v>0</v>
      </c>
      <c r="U541" s="135">
        <v>0</v>
      </c>
      <c r="V541" s="135">
        <v>0</v>
      </c>
      <c r="W541" s="135">
        <v>0</v>
      </c>
      <c r="X541" s="135">
        <v>0</v>
      </c>
      <c r="Y541" s="135">
        <v>3238652.4</v>
      </c>
      <c r="Z541" s="135">
        <v>3238652.4</v>
      </c>
      <c r="AA541" s="136">
        <v>1</v>
      </c>
      <c r="AB541" s="135">
        <v>0</v>
      </c>
      <c r="AC541" s="135">
        <v>0</v>
      </c>
      <c r="AD541" s="135">
        <v>0</v>
      </c>
      <c r="AE541" s="135">
        <v>0</v>
      </c>
      <c r="AF541" s="135">
        <v>0</v>
      </c>
      <c r="AG541" s="135">
        <v>0</v>
      </c>
      <c r="AH541" s="135">
        <v>0</v>
      </c>
      <c r="AI541" s="135">
        <v>0</v>
      </c>
      <c r="AJ541" s="289">
        <v>0</v>
      </c>
      <c r="AK541" s="135">
        <v>0</v>
      </c>
      <c r="AL541" s="212"/>
    </row>
    <row r="542" spans="2:40" ht="14.25" customHeight="1">
      <c r="B542" s="132" t="s">
        <v>4396</v>
      </c>
      <c r="C542" s="134" t="s">
        <v>5921</v>
      </c>
      <c r="D542" s="134" t="s">
        <v>2597</v>
      </c>
      <c r="E542" s="134" t="s">
        <v>4399</v>
      </c>
      <c r="F542" s="134" t="s">
        <v>6519</v>
      </c>
      <c r="G542" s="134" t="s">
        <v>4401</v>
      </c>
      <c r="H542" s="134" t="s">
        <v>4401</v>
      </c>
      <c r="I542" s="134"/>
      <c r="J542" s="134"/>
      <c r="K542" s="134"/>
      <c r="L542" s="134"/>
      <c r="M542" s="135">
        <v>91752</v>
      </c>
      <c r="N542" s="135">
        <v>0</v>
      </c>
      <c r="O542" s="135">
        <v>0</v>
      </c>
      <c r="P542" s="135">
        <v>0</v>
      </c>
      <c r="Q542" s="135">
        <v>0</v>
      </c>
      <c r="R542" s="135">
        <v>0</v>
      </c>
      <c r="S542" s="135">
        <v>91752</v>
      </c>
      <c r="T542" s="135">
        <v>0</v>
      </c>
      <c r="U542" s="135">
        <v>0</v>
      </c>
      <c r="V542" s="135">
        <v>0</v>
      </c>
      <c r="W542" s="135">
        <v>0</v>
      </c>
      <c r="X542" s="135">
        <v>0</v>
      </c>
      <c r="Y542" s="135">
        <v>91752</v>
      </c>
      <c r="Z542" s="135">
        <v>91752</v>
      </c>
      <c r="AA542" s="136">
        <v>1</v>
      </c>
      <c r="AB542" s="135">
        <v>0</v>
      </c>
      <c r="AC542" s="135">
        <v>0</v>
      </c>
      <c r="AD542" s="135">
        <v>0</v>
      </c>
      <c r="AE542" s="135">
        <v>0</v>
      </c>
      <c r="AF542" s="135">
        <v>0</v>
      </c>
      <c r="AG542" s="135">
        <v>0</v>
      </c>
      <c r="AH542" s="135">
        <v>0</v>
      </c>
      <c r="AI542" s="135">
        <v>0</v>
      </c>
      <c r="AJ542" s="289">
        <v>0</v>
      </c>
      <c r="AK542" s="135">
        <v>0</v>
      </c>
      <c r="AL542" s="212"/>
    </row>
    <row r="543" spans="2:40" ht="14.25" customHeight="1">
      <c r="B543" s="132" t="s">
        <v>4356</v>
      </c>
      <c r="C543" s="134" t="s">
        <v>5878</v>
      </c>
      <c r="D543" s="134" t="s">
        <v>2597</v>
      </c>
      <c r="E543" s="134" t="s">
        <v>6506</v>
      </c>
      <c r="F543" s="134" t="s">
        <v>6520</v>
      </c>
      <c r="G543" s="134" t="s">
        <v>1026</v>
      </c>
      <c r="H543" s="134" t="s">
        <v>5932</v>
      </c>
      <c r="I543" s="134" t="s">
        <v>3330</v>
      </c>
      <c r="J543" s="134" t="s">
        <v>4362</v>
      </c>
      <c r="K543" s="134" t="s">
        <v>4363</v>
      </c>
      <c r="L543" s="134" t="s">
        <v>3332</v>
      </c>
      <c r="M543" s="135">
        <v>688.79</v>
      </c>
      <c r="N543" s="135">
        <v>688.79</v>
      </c>
      <c r="O543" s="135">
        <v>0</v>
      </c>
      <c r="P543" s="135"/>
      <c r="Q543" s="135">
        <v>0</v>
      </c>
      <c r="R543" s="135">
        <v>0</v>
      </c>
      <c r="S543" s="135">
        <v>0</v>
      </c>
      <c r="T543" s="135">
        <v>110.2</v>
      </c>
      <c r="U543" s="135">
        <v>0</v>
      </c>
      <c r="V543" s="135">
        <v>0</v>
      </c>
      <c r="W543" s="135">
        <v>0</v>
      </c>
      <c r="X543" s="135">
        <v>0</v>
      </c>
      <c r="Y543" s="135">
        <v>798.99</v>
      </c>
      <c r="Z543" s="135">
        <v>798.99</v>
      </c>
      <c r="AA543" s="136">
        <v>1</v>
      </c>
      <c r="AB543" s="135">
        <v>688.79</v>
      </c>
      <c r="AC543" s="135">
        <v>0</v>
      </c>
      <c r="AD543" s="135"/>
      <c r="AE543" s="135">
        <v>0</v>
      </c>
      <c r="AF543" s="135">
        <v>0</v>
      </c>
      <c r="AG543" s="135">
        <v>0</v>
      </c>
      <c r="AH543" s="135">
        <v>110.2</v>
      </c>
      <c r="AI543" s="135">
        <v>0</v>
      </c>
      <c r="AJ543" s="289">
        <v>0</v>
      </c>
      <c r="AK543" s="135">
        <v>0</v>
      </c>
      <c r="AL543" s="212" t="s">
        <v>6521</v>
      </c>
    </row>
    <row r="544" spans="2:40" ht="14.25" customHeight="1">
      <c r="B544" s="132" t="s">
        <v>4356</v>
      </c>
      <c r="C544" s="134" t="s">
        <v>5878</v>
      </c>
      <c r="D544" s="134" t="s">
        <v>2597</v>
      </c>
      <c r="E544" s="134" t="s">
        <v>6506</v>
      </c>
      <c r="F544" s="134" t="s">
        <v>6522</v>
      </c>
      <c r="G544" s="134" t="s">
        <v>1026</v>
      </c>
      <c r="H544" s="134" t="s">
        <v>5932</v>
      </c>
      <c r="I544" s="134" t="s">
        <v>3330</v>
      </c>
      <c r="J544" s="134" t="s">
        <v>4362</v>
      </c>
      <c r="K544" s="134" t="s">
        <v>4363</v>
      </c>
      <c r="L544" s="134" t="s">
        <v>3332</v>
      </c>
      <c r="M544" s="135">
        <v>775</v>
      </c>
      <c r="N544" s="135">
        <v>775</v>
      </c>
      <c r="O544" s="135">
        <v>0</v>
      </c>
      <c r="P544" s="135"/>
      <c r="Q544" s="135">
        <v>0</v>
      </c>
      <c r="R544" s="135">
        <v>0</v>
      </c>
      <c r="S544" s="135">
        <v>0</v>
      </c>
      <c r="T544" s="135">
        <v>124</v>
      </c>
      <c r="U544" s="135">
        <v>0</v>
      </c>
      <c r="V544" s="135">
        <v>0</v>
      </c>
      <c r="W544" s="135">
        <v>0</v>
      </c>
      <c r="X544" s="135">
        <v>0</v>
      </c>
      <c r="Y544" s="135">
        <v>899</v>
      </c>
      <c r="Z544" s="135">
        <v>899</v>
      </c>
      <c r="AA544" s="136">
        <v>1</v>
      </c>
      <c r="AB544" s="135">
        <v>775</v>
      </c>
      <c r="AC544" s="135">
        <v>0</v>
      </c>
      <c r="AD544" s="135"/>
      <c r="AE544" s="135">
        <v>0</v>
      </c>
      <c r="AF544" s="135">
        <v>0</v>
      </c>
      <c r="AG544" s="135">
        <v>0</v>
      </c>
      <c r="AH544" s="135">
        <v>124</v>
      </c>
      <c r="AI544" s="135">
        <v>0</v>
      </c>
      <c r="AJ544" s="289">
        <v>0</v>
      </c>
      <c r="AK544" s="135">
        <v>0</v>
      </c>
      <c r="AL544" s="212" t="s">
        <v>6523</v>
      </c>
    </row>
    <row r="545" spans="2:38" ht="14.25" customHeight="1">
      <c r="B545" s="132" t="s">
        <v>4356</v>
      </c>
      <c r="C545" s="134" t="s">
        <v>5878</v>
      </c>
      <c r="D545" s="134" t="s">
        <v>2597</v>
      </c>
      <c r="E545" s="134" t="s">
        <v>6506</v>
      </c>
      <c r="F545" s="134" t="s">
        <v>6524</v>
      </c>
      <c r="G545" s="134" t="s">
        <v>1026</v>
      </c>
      <c r="H545" s="134" t="s">
        <v>5932</v>
      </c>
      <c r="I545" s="134" t="s">
        <v>3330</v>
      </c>
      <c r="J545" s="134" t="s">
        <v>4362</v>
      </c>
      <c r="K545" s="134" t="s">
        <v>4363</v>
      </c>
      <c r="L545" s="134" t="s">
        <v>3332</v>
      </c>
      <c r="M545" s="135">
        <v>688.79</v>
      </c>
      <c r="N545" s="135">
        <v>688.79</v>
      </c>
      <c r="O545" s="135">
        <v>0</v>
      </c>
      <c r="P545" s="135"/>
      <c r="Q545" s="135">
        <v>0</v>
      </c>
      <c r="R545" s="135">
        <v>0</v>
      </c>
      <c r="S545" s="135">
        <v>0</v>
      </c>
      <c r="T545" s="135">
        <v>110.2</v>
      </c>
      <c r="U545" s="135">
        <v>0</v>
      </c>
      <c r="V545" s="135">
        <v>0</v>
      </c>
      <c r="W545" s="135">
        <v>0</v>
      </c>
      <c r="X545" s="135">
        <v>0</v>
      </c>
      <c r="Y545" s="135">
        <v>798.99</v>
      </c>
      <c r="Z545" s="135">
        <v>798.99</v>
      </c>
      <c r="AA545" s="136">
        <v>1</v>
      </c>
      <c r="AB545" s="135">
        <v>688.79</v>
      </c>
      <c r="AC545" s="135">
        <v>0</v>
      </c>
      <c r="AD545" s="135"/>
      <c r="AE545" s="135">
        <v>0</v>
      </c>
      <c r="AF545" s="135">
        <v>0</v>
      </c>
      <c r="AG545" s="135">
        <v>0</v>
      </c>
      <c r="AH545" s="135">
        <v>110.2</v>
      </c>
      <c r="AI545" s="135">
        <v>0</v>
      </c>
      <c r="AJ545" s="289">
        <v>0</v>
      </c>
      <c r="AK545" s="135">
        <v>0</v>
      </c>
      <c r="AL545" s="212" t="s">
        <v>6525</v>
      </c>
    </row>
    <row r="546" spans="2:38" ht="14.25" customHeight="1">
      <c r="B546" s="132" t="s">
        <v>4356</v>
      </c>
      <c r="C546" s="134" t="s">
        <v>6526</v>
      </c>
      <c r="D546" s="134" t="s">
        <v>2597</v>
      </c>
      <c r="E546" s="134" t="s">
        <v>5477</v>
      </c>
      <c r="F546" s="134" t="s">
        <v>6527</v>
      </c>
      <c r="G546" s="134" t="s">
        <v>1576</v>
      </c>
      <c r="H546" s="134" t="s">
        <v>6528</v>
      </c>
      <c r="I546" s="134" t="s">
        <v>3330</v>
      </c>
      <c r="J546" s="134" t="s">
        <v>5871</v>
      </c>
      <c r="K546" s="134" t="s">
        <v>4418</v>
      </c>
      <c r="L546" s="134" t="s">
        <v>3332</v>
      </c>
      <c r="M546" s="135">
        <v>444.83</v>
      </c>
      <c r="N546" s="135">
        <v>444.83</v>
      </c>
      <c r="O546" s="135">
        <v>0</v>
      </c>
      <c r="P546" s="135"/>
      <c r="Q546" s="135">
        <v>0</v>
      </c>
      <c r="R546" s="135">
        <v>0</v>
      </c>
      <c r="S546" s="135">
        <v>0</v>
      </c>
      <c r="T546" s="135">
        <v>71.17</v>
      </c>
      <c r="U546" s="135">
        <v>0</v>
      </c>
      <c r="V546" s="135">
        <v>0</v>
      </c>
      <c r="W546" s="135">
        <v>0</v>
      </c>
      <c r="X546" s="135">
        <v>0</v>
      </c>
      <c r="Y546" s="135">
        <v>516</v>
      </c>
      <c r="Z546" s="135">
        <v>516</v>
      </c>
      <c r="AA546" s="136">
        <v>1</v>
      </c>
      <c r="AB546" s="135">
        <v>444.83</v>
      </c>
      <c r="AC546" s="135">
        <v>0</v>
      </c>
      <c r="AD546" s="135"/>
      <c r="AE546" s="135">
        <v>0</v>
      </c>
      <c r="AF546" s="135">
        <v>0</v>
      </c>
      <c r="AG546" s="135">
        <v>0</v>
      </c>
      <c r="AH546" s="135">
        <v>71.17</v>
      </c>
      <c r="AI546" s="135">
        <v>0</v>
      </c>
      <c r="AJ546" s="289">
        <v>0</v>
      </c>
      <c r="AK546" s="135">
        <v>0</v>
      </c>
      <c r="AL546" s="212" t="s">
        <v>6529</v>
      </c>
    </row>
    <row r="547" spans="2:38" ht="14.25" customHeight="1">
      <c r="B547" s="132" t="s">
        <v>4396</v>
      </c>
      <c r="C547" s="134" t="s">
        <v>5854</v>
      </c>
      <c r="D547" s="134" t="s">
        <v>2597</v>
      </c>
      <c r="E547" s="134" t="s">
        <v>4399</v>
      </c>
      <c r="F547" s="134" t="s">
        <v>478</v>
      </c>
      <c r="G547" s="134" t="s">
        <v>4401</v>
      </c>
      <c r="H547" s="134" t="s">
        <v>4401</v>
      </c>
      <c r="I547" s="134"/>
      <c r="J547" s="134"/>
      <c r="K547" s="134"/>
      <c r="L547" s="134"/>
      <c r="M547" s="135">
        <v>197.5</v>
      </c>
      <c r="N547" s="135">
        <v>0</v>
      </c>
      <c r="O547" s="135">
        <v>0</v>
      </c>
      <c r="P547" s="135">
        <v>0</v>
      </c>
      <c r="Q547" s="135">
        <v>0</v>
      </c>
      <c r="R547" s="135">
        <v>0</v>
      </c>
      <c r="S547" s="135">
        <v>197.5</v>
      </c>
      <c r="T547" s="135">
        <v>0</v>
      </c>
      <c r="U547" s="135">
        <v>0</v>
      </c>
      <c r="V547" s="135">
        <v>0</v>
      </c>
      <c r="W547" s="135">
        <v>0</v>
      </c>
      <c r="X547" s="135">
        <v>0</v>
      </c>
      <c r="Y547" s="135">
        <v>197.5</v>
      </c>
      <c r="Z547" s="135">
        <v>197.5</v>
      </c>
      <c r="AA547" s="136">
        <v>1</v>
      </c>
      <c r="AB547" s="135">
        <v>0</v>
      </c>
      <c r="AC547" s="135">
        <v>0</v>
      </c>
      <c r="AD547" s="135">
        <v>0</v>
      </c>
      <c r="AE547" s="135">
        <v>0</v>
      </c>
      <c r="AF547" s="135">
        <v>0</v>
      </c>
      <c r="AG547" s="135">
        <v>0</v>
      </c>
      <c r="AH547" s="135">
        <v>0</v>
      </c>
      <c r="AI547" s="135">
        <v>0</v>
      </c>
      <c r="AJ547" s="289">
        <v>0</v>
      </c>
      <c r="AK547" s="135">
        <v>0</v>
      </c>
      <c r="AL547" s="212"/>
    </row>
    <row r="548" spans="2:38" ht="14.25" customHeight="1">
      <c r="B548" s="132" t="s">
        <v>4356</v>
      </c>
      <c r="C548" s="134" t="s">
        <v>5878</v>
      </c>
      <c r="D548" s="134" t="s">
        <v>2597</v>
      </c>
      <c r="E548" s="134" t="s">
        <v>6506</v>
      </c>
      <c r="F548" s="134" t="s">
        <v>6530</v>
      </c>
      <c r="G548" s="134" t="s">
        <v>1026</v>
      </c>
      <c r="H548" s="134" t="s">
        <v>5932</v>
      </c>
      <c r="I548" s="134" t="s">
        <v>3330</v>
      </c>
      <c r="J548" s="134" t="s">
        <v>4362</v>
      </c>
      <c r="K548" s="134" t="s">
        <v>4363</v>
      </c>
      <c r="L548" s="134" t="s">
        <v>3332</v>
      </c>
      <c r="M548" s="135">
        <v>688.79</v>
      </c>
      <c r="N548" s="135">
        <v>688.79</v>
      </c>
      <c r="O548" s="135">
        <v>0</v>
      </c>
      <c r="P548" s="135"/>
      <c r="Q548" s="135">
        <v>0</v>
      </c>
      <c r="R548" s="135">
        <v>0</v>
      </c>
      <c r="S548" s="135">
        <v>0</v>
      </c>
      <c r="T548" s="135">
        <v>110.2</v>
      </c>
      <c r="U548" s="135">
        <v>0</v>
      </c>
      <c r="V548" s="135">
        <v>0</v>
      </c>
      <c r="W548" s="135">
        <v>0</v>
      </c>
      <c r="X548" s="135">
        <v>0</v>
      </c>
      <c r="Y548" s="135">
        <v>798.99</v>
      </c>
      <c r="Z548" s="135">
        <v>798.99</v>
      </c>
      <c r="AA548" s="136">
        <v>1</v>
      </c>
      <c r="AB548" s="135">
        <v>688.79</v>
      </c>
      <c r="AC548" s="135">
        <v>0</v>
      </c>
      <c r="AD548" s="135"/>
      <c r="AE548" s="135">
        <v>0</v>
      </c>
      <c r="AF548" s="135">
        <v>0</v>
      </c>
      <c r="AG548" s="135">
        <v>0</v>
      </c>
      <c r="AH548" s="135">
        <v>110.2</v>
      </c>
      <c r="AI548" s="135">
        <v>0</v>
      </c>
      <c r="AJ548" s="289">
        <v>0</v>
      </c>
      <c r="AK548" s="135">
        <v>0</v>
      </c>
      <c r="AL548" s="212" t="s">
        <v>6531</v>
      </c>
    </row>
    <row r="549" spans="2:38" ht="14.25" customHeight="1">
      <c r="B549" s="132" t="s">
        <v>4356</v>
      </c>
      <c r="C549" s="134" t="s">
        <v>5878</v>
      </c>
      <c r="D549" s="134" t="s">
        <v>2597</v>
      </c>
      <c r="E549" s="134" t="s">
        <v>6506</v>
      </c>
      <c r="F549" s="134" t="s">
        <v>6532</v>
      </c>
      <c r="G549" s="134" t="s">
        <v>1026</v>
      </c>
      <c r="H549" s="134" t="s">
        <v>5932</v>
      </c>
      <c r="I549" s="134" t="s">
        <v>3330</v>
      </c>
      <c r="J549" s="134" t="s">
        <v>4362</v>
      </c>
      <c r="K549" s="134" t="s">
        <v>4363</v>
      </c>
      <c r="L549" s="134" t="s">
        <v>3332</v>
      </c>
      <c r="M549" s="135">
        <v>688.79</v>
      </c>
      <c r="N549" s="135">
        <v>688.79</v>
      </c>
      <c r="O549" s="135">
        <v>0</v>
      </c>
      <c r="P549" s="135"/>
      <c r="Q549" s="135">
        <v>0</v>
      </c>
      <c r="R549" s="135">
        <v>0</v>
      </c>
      <c r="S549" s="135">
        <v>0</v>
      </c>
      <c r="T549" s="135">
        <v>110.2</v>
      </c>
      <c r="U549" s="135">
        <v>0</v>
      </c>
      <c r="V549" s="135">
        <v>0</v>
      </c>
      <c r="W549" s="135">
        <v>0</v>
      </c>
      <c r="X549" s="135">
        <v>0</v>
      </c>
      <c r="Y549" s="135">
        <v>798.99</v>
      </c>
      <c r="Z549" s="135">
        <v>798.99</v>
      </c>
      <c r="AA549" s="136">
        <v>1</v>
      </c>
      <c r="AB549" s="135">
        <v>688.79</v>
      </c>
      <c r="AC549" s="135">
        <v>0</v>
      </c>
      <c r="AD549" s="135"/>
      <c r="AE549" s="135">
        <v>0</v>
      </c>
      <c r="AF549" s="135">
        <v>0</v>
      </c>
      <c r="AG549" s="135">
        <v>0</v>
      </c>
      <c r="AH549" s="135">
        <v>110.2</v>
      </c>
      <c r="AI549" s="135">
        <v>0</v>
      </c>
      <c r="AJ549" s="289">
        <v>0</v>
      </c>
      <c r="AK549" s="135">
        <v>0</v>
      </c>
      <c r="AL549" s="212" t="s">
        <v>6533</v>
      </c>
    </row>
    <row r="550" spans="2:38" ht="14.25" customHeight="1">
      <c r="B550" s="132" t="s">
        <v>4396</v>
      </c>
      <c r="C550" s="134" t="s">
        <v>4627</v>
      </c>
      <c r="D550" s="134" t="s">
        <v>2597</v>
      </c>
      <c r="E550" s="134" t="s">
        <v>4399</v>
      </c>
      <c r="F550" s="134" t="s">
        <v>2572</v>
      </c>
      <c r="G550" s="134" t="s">
        <v>4401</v>
      </c>
      <c r="H550" s="134" t="s">
        <v>4401</v>
      </c>
      <c r="I550" s="134"/>
      <c r="J550" s="134"/>
      <c r="K550" s="134"/>
      <c r="L550" s="134"/>
      <c r="M550" s="135">
        <v>5051.09</v>
      </c>
      <c r="N550" s="135">
        <v>0</v>
      </c>
      <c r="O550" s="135">
        <v>0</v>
      </c>
      <c r="P550" s="135">
        <v>0</v>
      </c>
      <c r="Q550" s="135">
        <v>0</v>
      </c>
      <c r="R550" s="135">
        <v>0</v>
      </c>
      <c r="S550" s="135">
        <v>5051.09</v>
      </c>
      <c r="T550" s="135">
        <v>0</v>
      </c>
      <c r="U550" s="135">
        <v>0</v>
      </c>
      <c r="V550" s="135">
        <v>0</v>
      </c>
      <c r="W550" s="135">
        <v>0</v>
      </c>
      <c r="X550" s="135">
        <v>0</v>
      </c>
      <c r="Y550" s="135">
        <v>5051.09</v>
      </c>
      <c r="Z550" s="135">
        <v>5051.09</v>
      </c>
      <c r="AA550" s="136">
        <v>1</v>
      </c>
      <c r="AB550" s="135">
        <v>0</v>
      </c>
      <c r="AC550" s="135">
        <v>0</v>
      </c>
      <c r="AD550" s="135">
        <v>0</v>
      </c>
      <c r="AE550" s="135">
        <v>0</v>
      </c>
      <c r="AF550" s="135">
        <v>0</v>
      </c>
      <c r="AG550" s="135">
        <v>0</v>
      </c>
      <c r="AH550" s="135">
        <v>0</v>
      </c>
      <c r="AI550" s="135">
        <v>0</v>
      </c>
      <c r="AJ550" s="289">
        <v>0</v>
      </c>
      <c r="AK550" s="135">
        <v>0</v>
      </c>
      <c r="AL550" s="212"/>
    </row>
    <row r="551" spans="2:38" ht="14.25" customHeight="1">
      <c r="B551" s="132" t="s">
        <v>4356</v>
      </c>
      <c r="C551" s="134" t="s">
        <v>5777</v>
      </c>
      <c r="D551" s="134" t="s">
        <v>2597</v>
      </c>
      <c r="E551" s="134" t="s">
        <v>4468</v>
      </c>
      <c r="F551" s="134" t="s">
        <v>6534</v>
      </c>
      <c r="G551" s="134" t="s">
        <v>1233</v>
      </c>
      <c r="H551" s="134" t="s">
        <v>5810</v>
      </c>
      <c r="I551" s="134" t="s">
        <v>3330</v>
      </c>
      <c r="J551" s="134" t="s">
        <v>4362</v>
      </c>
      <c r="K551" s="134" t="s">
        <v>4363</v>
      </c>
      <c r="L551" s="134" t="s">
        <v>3332</v>
      </c>
      <c r="M551" s="135">
        <v>9360.5400000000009</v>
      </c>
      <c r="N551" s="135">
        <v>0</v>
      </c>
      <c r="O551" s="135">
        <v>0</v>
      </c>
      <c r="P551" s="135">
        <v>0</v>
      </c>
      <c r="Q551" s="135">
        <v>0</v>
      </c>
      <c r="R551" s="135">
        <v>9360.5400000000009</v>
      </c>
      <c r="S551" s="135">
        <v>0</v>
      </c>
      <c r="T551" s="135">
        <v>0</v>
      </c>
      <c r="U551" s="135">
        <v>0</v>
      </c>
      <c r="V551" s="135">
        <v>0</v>
      </c>
      <c r="W551" s="135">
        <v>0</v>
      </c>
      <c r="X551" s="135">
        <v>0</v>
      </c>
      <c r="Y551" s="135">
        <v>9360.5400000000009</v>
      </c>
      <c r="Z551" s="135">
        <v>9224.01</v>
      </c>
      <c r="AA551" s="136">
        <v>1</v>
      </c>
      <c r="AB551" s="135">
        <v>0</v>
      </c>
      <c r="AC551" s="135">
        <v>0</v>
      </c>
      <c r="AD551" s="135">
        <v>0</v>
      </c>
      <c r="AE551" s="135">
        <v>0</v>
      </c>
      <c r="AF551" s="135">
        <v>9224.01</v>
      </c>
      <c r="AG551" s="135">
        <v>0</v>
      </c>
      <c r="AH551" s="135"/>
      <c r="AI551" s="135">
        <v>0</v>
      </c>
      <c r="AJ551" s="289">
        <v>0</v>
      </c>
      <c r="AK551" s="135">
        <v>0</v>
      </c>
      <c r="AL551" s="212" t="s">
        <v>6535</v>
      </c>
    </row>
    <row r="552" spans="2:38" ht="14.25" customHeight="1">
      <c r="B552" s="132" t="s">
        <v>4356</v>
      </c>
      <c r="C552" s="134" t="s">
        <v>5878</v>
      </c>
      <c r="D552" s="134" t="s">
        <v>2597</v>
      </c>
      <c r="E552" s="134" t="s">
        <v>6506</v>
      </c>
      <c r="F552" s="134" t="s">
        <v>6536</v>
      </c>
      <c r="G552" s="134" t="s">
        <v>1026</v>
      </c>
      <c r="H552" s="134" t="s">
        <v>5932</v>
      </c>
      <c r="I552" s="134" t="s">
        <v>3330</v>
      </c>
      <c r="J552" s="134" t="s">
        <v>4362</v>
      </c>
      <c r="K552" s="134" t="s">
        <v>4363</v>
      </c>
      <c r="L552" s="134" t="s">
        <v>3332</v>
      </c>
      <c r="M552" s="135">
        <v>775</v>
      </c>
      <c r="N552" s="135">
        <v>775</v>
      </c>
      <c r="O552" s="135">
        <v>0</v>
      </c>
      <c r="P552" s="135"/>
      <c r="Q552" s="135">
        <v>0</v>
      </c>
      <c r="R552" s="135">
        <v>0</v>
      </c>
      <c r="S552" s="135">
        <v>0</v>
      </c>
      <c r="T552" s="135">
        <v>124</v>
      </c>
      <c r="U552" s="135">
        <v>0</v>
      </c>
      <c r="V552" s="135">
        <v>0</v>
      </c>
      <c r="W552" s="135">
        <v>0</v>
      </c>
      <c r="X552" s="135">
        <v>0</v>
      </c>
      <c r="Y552" s="135">
        <v>899</v>
      </c>
      <c r="Z552" s="135">
        <v>899</v>
      </c>
      <c r="AA552" s="136">
        <v>1</v>
      </c>
      <c r="AB552" s="135">
        <v>775</v>
      </c>
      <c r="AC552" s="135">
        <v>0</v>
      </c>
      <c r="AD552" s="135"/>
      <c r="AE552" s="135">
        <v>0</v>
      </c>
      <c r="AF552" s="135">
        <v>0</v>
      </c>
      <c r="AG552" s="135">
        <v>0</v>
      </c>
      <c r="AH552" s="135">
        <v>124</v>
      </c>
      <c r="AI552" s="135">
        <v>0</v>
      </c>
      <c r="AJ552" s="289">
        <v>0</v>
      </c>
      <c r="AK552" s="135">
        <v>0</v>
      </c>
      <c r="AL552" s="212" t="s">
        <v>6537</v>
      </c>
    </row>
    <row r="553" spans="2:38" ht="14.25" customHeight="1">
      <c r="B553" s="132" t="s">
        <v>4356</v>
      </c>
      <c r="C553" s="134" t="s">
        <v>6538</v>
      </c>
      <c r="D553" s="134" t="s">
        <v>2597</v>
      </c>
      <c r="E553" s="134" t="s">
        <v>6368</v>
      </c>
      <c r="F553" s="134" t="s">
        <v>6539</v>
      </c>
      <c r="G553" s="134" t="s">
        <v>1574</v>
      </c>
      <c r="H553" s="134" t="s">
        <v>6540</v>
      </c>
      <c r="I553" s="134" t="s">
        <v>3330</v>
      </c>
      <c r="J553" s="134" t="s">
        <v>4362</v>
      </c>
      <c r="K553" s="134" t="s">
        <v>4363</v>
      </c>
      <c r="L553" s="134" t="s">
        <v>3332</v>
      </c>
      <c r="M553" s="135">
        <v>1032.76</v>
      </c>
      <c r="N553" s="135">
        <v>1032.76</v>
      </c>
      <c r="O553" s="135">
        <v>0</v>
      </c>
      <c r="P553" s="135"/>
      <c r="Q553" s="135">
        <v>0</v>
      </c>
      <c r="R553" s="135">
        <v>0</v>
      </c>
      <c r="S553" s="135">
        <v>0</v>
      </c>
      <c r="T553" s="135">
        <v>165.24</v>
      </c>
      <c r="U553" s="135">
        <v>0</v>
      </c>
      <c r="V553" s="135">
        <v>0</v>
      </c>
      <c r="W553" s="135">
        <v>0</v>
      </c>
      <c r="X553" s="135">
        <v>0</v>
      </c>
      <c r="Y553" s="135">
        <v>1198</v>
      </c>
      <c r="Z553" s="135">
        <v>1198</v>
      </c>
      <c r="AA553" s="136">
        <v>1</v>
      </c>
      <c r="AB553" s="135">
        <v>1032.76</v>
      </c>
      <c r="AC553" s="135">
        <v>0</v>
      </c>
      <c r="AD553" s="135"/>
      <c r="AE553" s="135">
        <v>0</v>
      </c>
      <c r="AF553" s="135">
        <v>0</v>
      </c>
      <c r="AG553" s="135">
        <v>0</v>
      </c>
      <c r="AH553" s="135">
        <v>165.24</v>
      </c>
      <c r="AI553" s="135">
        <v>0</v>
      </c>
      <c r="AJ553" s="289">
        <v>0</v>
      </c>
      <c r="AK553" s="135">
        <v>0</v>
      </c>
      <c r="AL553" s="212" t="s">
        <v>6541</v>
      </c>
    </row>
    <row r="554" spans="2:38" ht="14.25" customHeight="1">
      <c r="B554" s="132" t="s">
        <v>4356</v>
      </c>
      <c r="C554" s="134" t="s">
        <v>5878</v>
      </c>
      <c r="D554" s="134" t="s">
        <v>2597</v>
      </c>
      <c r="E554" s="134" t="s">
        <v>6506</v>
      </c>
      <c r="F554" s="134" t="s">
        <v>6542</v>
      </c>
      <c r="G554" s="134" t="s">
        <v>1026</v>
      </c>
      <c r="H554" s="134" t="s">
        <v>5932</v>
      </c>
      <c r="I554" s="134" t="s">
        <v>3330</v>
      </c>
      <c r="J554" s="134" t="s">
        <v>4362</v>
      </c>
      <c r="K554" s="134" t="s">
        <v>4363</v>
      </c>
      <c r="L554" s="134" t="s">
        <v>3332</v>
      </c>
      <c r="M554" s="135">
        <v>688.79</v>
      </c>
      <c r="N554" s="135">
        <v>688.79</v>
      </c>
      <c r="O554" s="135">
        <v>0</v>
      </c>
      <c r="P554" s="135"/>
      <c r="Q554" s="135">
        <v>0</v>
      </c>
      <c r="R554" s="135">
        <v>0</v>
      </c>
      <c r="S554" s="135">
        <v>0</v>
      </c>
      <c r="T554" s="135">
        <v>110.2</v>
      </c>
      <c r="U554" s="135">
        <v>0</v>
      </c>
      <c r="V554" s="135">
        <v>0</v>
      </c>
      <c r="W554" s="135">
        <v>0</v>
      </c>
      <c r="X554" s="135">
        <v>0</v>
      </c>
      <c r="Y554" s="135">
        <v>798.99</v>
      </c>
      <c r="Z554" s="135">
        <v>798.99</v>
      </c>
      <c r="AA554" s="136">
        <v>1</v>
      </c>
      <c r="AB554" s="135">
        <v>688.79</v>
      </c>
      <c r="AC554" s="135">
        <v>0</v>
      </c>
      <c r="AD554" s="135"/>
      <c r="AE554" s="135">
        <v>0</v>
      </c>
      <c r="AF554" s="135">
        <v>0</v>
      </c>
      <c r="AG554" s="135">
        <v>0</v>
      </c>
      <c r="AH554" s="135">
        <v>110.2</v>
      </c>
      <c r="AI554" s="135">
        <v>0</v>
      </c>
      <c r="AJ554" s="289">
        <v>0</v>
      </c>
      <c r="AK554" s="135">
        <v>0</v>
      </c>
      <c r="AL554" s="212" t="s">
        <v>6543</v>
      </c>
    </row>
    <row r="555" spans="2:38" ht="14.25" customHeight="1">
      <c r="B555" s="132" t="s">
        <v>4356</v>
      </c>
      <c r="C555" s="134" t="s">
        <v>5878</v>
      </c>
      <c r="D555" s="134" t="s">
        <v>2597</v>
      </c>
      <c r="E555" s="134" t="s">
        <v>6506</v>
      </c>
      <c r="F555" s="134" t="s">
        <v>6544</v>
      </c>
      <c r="G555" s="134" t="s">
        <v>1026</v>
      </c>
      <c r="H555" s="134" t="s">
        <v>5932</v>
      </c>
      <c r="I555" s="134" t="s">
        <v>3330</v>
      </c>
      <c r="J555" s="134" t="s">
        <v>4362</v>
      </c>
      <c r="K555" s="134" t="s">
        <v>4363</v>
      </c>
      <c r="L555" s="134" t="s">
        <v>3332</v>
      </c>
      <c r="M555" s="135">
        <v>688.79</v>
      </c>
      <c r="N555" s="135">
        <v>688.79</v>
      </c>
      <c r="O555" s="135">
        <v>0</v>
      </c>
      <c r="P555" s="135"/>
      <c r="Q555" s="135">
        <v>0</v>
      </c>
      <c r="R555" s="135">
        <v>0</v>
      </c>
      <c r="S555" s="135">
        <v>0</v>
      </c>
      <c r="T555" s="135">
        <v>110.2</v>
      </c>
      <c r="U555" s="135">
        <v>0</v>
      </c>
      <c r="V555" s="135">
        <v>0</v>
      </c>
      <c r="W555" s="135">
        <v>0</v>
      </c>
      <c r="X555" s="135">
        <v>0</v>
      </c>
      <c r="Y555" s="135">
        <v>798.99</v>
      </c>
      <c r="Z555" s="135">
        <v>798.99</v>
      </c>
      <c r="AA555" s="136">
        <v>1</v>
      </c>
      <c r="AB555" s="135">
        <v>688.79</v>
      </c>
      <c r="AC555" s="135">
        <v>0</v>
      </c>
      <c r="AD555" s="135"/>
      <c r="AE555" s="135">
        <v>0</v>
      </c>
      <c r="AF555" s="135">
        <v>0</v>
      </c>
      <c r="AG555" s="135">
        <v>0</v>
      </c>
      <c r="AH555" s="135">
        <v>110.2</v>
      </c>
      <c r="AI555" s="135">
        <v>0</v>
      </c>
      <c r="AJ555" s="289">
        <v>0</v>
      </c>
      <c r="AK555" s="135">
        <v>0</v>
      </c>
      <c r="AL555" s="212" t="s">
        <v>6545</v>
      </c>
    </row>
    <row r="556" spans="2:38" ht="14.25" customHeight="1">
      <c r="B556" s="132" t="s">
        <v>4356</v>
      </c>
      <c r="C556" s="134" t="s">
        <v>5878</v>
      </c>
      <c r="D556" s="134" t="s">
        <v>2597</v>
      </c>
      <c r="E556" s="134" t="s">
        <v>6506</v>
      </c>
      <c r="F556" s="134" t="s">
        <v>6546</v>
      </c>
      <c r="G556" s="134" t="s">
        <v>1026</v>
      </c>
      <c r="H556" s="134" t="s">
        <v>5932</v>
      </c>
      <c r="I556" s="134" t="s">
        <v>3330</v>
      </c>
      <c r="J556" s="134" t="s">
        <v>4362</v>
      </c>
      <c r="K556" s="134" t="s">
        <v>4363</v>
      </c>
      <c r="L556" s="134" t="s">
        <v>3332</v>
      </c>
      <c r="M556" s="135">
        <v>1378.32</v>
      </c>
      <c r="N556" s="135">
        <v>1378.32</v>
      </c>
      <c r="O556" s="135">
        <v>0</v>
      </c>
      <c r="P556" s="135"/>
      <c r="Q556" s="135">
        <v>0</v>
      </c>
      <c r="R556" s="135">
        <v>0</v>
      </c>
      <c r="S556" s="135">
        <v>0</v>
      </c>
      <c r="T556" s="135">
        <v>220.53</v>
      </c>
      <c r="U556" s="135">
        <v>0</v>
      </c>
      <c r="V556" s="135">
        <v>0</v>
      </c>
      <c r="W556" s="135">
        <v>0</v>
      </c>
      <c r="X556" s="135">
        <v>0</v>
      </c>
      <c r="Y556" s="135">
        <v>1598.85</v>
      </c>
      <c r="Z556" s="135">
        <v>1598.85</v>
      </c>
      <c r="AA556" s="136">
        <v>1</v>
      </c>
      <c r="AB556" s="135">
        <v>1378.32</v>
      </c>
      <c r="AC556" s="135">
        <v>0</v>
      </c>
      <c r="AD556" s="135"/>
      <c r="AE556" s="135">
        <v>0</v>
      </c>
      <c r="AF556" s="135">
        <v>0</v>
      </c>
      <c r="AG556" s="135">
        <v>0</v>
      </c>
      <c r="AH556" s="135">
        <v>220.53</v>
      </c>
      <c r="AI556" s="135">
        <v>0</v>
      </c>
      <c r="AJ556" s="289">
        <v>0</v>
      </c>
      <c r="AK556" s="135">
        <v>0</v>
      </c>
      <c r="AL556" s="212" t="s">
        <v>6547</v>
      </c>
    </row>
    <row r="557" spans="2:38" ht="14.25" customHeight="1">
      <c r="B557" s="132" t="s">
        <v>4396</v>
      </c>
      <c r="C557" s="134" t="s">
        <v>6548</v>
      </c>
      <c r="D557" s="134" t="s">
        <v>2597</v>
      </c>
      <c r="E557" s="134" t="s">
        <v>4399</v>
      </c>
      <c r="F557" s="134" t="s">
        <v>6512</v>
      </c>
      <c r="G557" s="134" t="s">
        <v>4401</v>
      </c>
      <c r="H557" s="134" t="s">
        <v>4401</v>
      </c>
      <c r="I557" s="134"/>
      <c r="J557" s="134"/>
      <c r="K557" s="134"/>
      <c r="L557" s="134"/>
      <c r="M557" s="135">
        <v>32507.14</v>
      </c>
      <c r="N557" s="135">
        <v>0</v>
      </c>
      <c r="O557" s="135">
        <v>0</v>
      </c>
      <c r="P557" s="135">
        <v>0</v>
      </c>
      <c r="Q557" s="135">
        <v>0</v>
      </c>
      <c r="R557" s="135">
        <v>0</v>
      </c>
      <c r="S557" s="135">
        <v>32507.14</v>
      </c>
      <c r="T557" s="135">
        <v>0</v>
      </c>
      <c r="U557" s="135">
        <v>0</v>
      </c>
      <c r="V557" s="135">
        <v>0</v>
      </c>
      <c r="W557" s="135">
        <v>0</v>
      </c>
      <c r="X557" s="135">
        <v>0</v>
      </c>
      <c r="Y557" s="135">
        <v>32507.14</v>
      </c>
      <c r="Z557" s="135">
        <v>32507.14</v>
      </c>
      <c r="AA557" s="136">
        <v>1</v>
      </c>
      <c r="AB557" s="135">
        <v>0</v>
      </c>
      <c r="AC557" s="135">
        <v>0</v>
      </c>
      <c r="AD557" s="135">
        <v>0</v>
      </c>
      <c r="AE557" s="135">
        <v>0</v>
      </c>
      <c r="AF557" s="135">
        <v>0</v>
      </c>
      <c r="AG557" s="135">
        <v>0</v>
      </c>
      <c r="AH557" s="135">
        <v>0</v>
      </c>
      <c r="AI557" s="135">
        <v>0</v>
      </c>
      <c r="AJ557" s="289">
        <v>0</v>
      </c>
      <c r="AK557" s="135">
        <v>0</v>
      </c>
      <c r="AL557" s="212"/>
    </row>
    <row r="558" spans="2:38" ht="14.25" customHeight="1">
      <c r="B558" s="132" t="s">
        <v>4356</v>
      </c>
      <c r="C558" s="134" t="s">
        <v>5878</v>
      </c>
      <c r="D558" s="134" t="s">
        <v>2597</v>
      </c>
      <c r="E558" s="134" t="s">
        <v>6506</v>
      </c>
      <c r="F558" s="134" t="s">
        <v>6549</v>
      </c>
      <c r="G558" s="134" t="s">
        <v>1026</v>
      </c>
      <c r="H558" s="134" t="s">
        <v>5932</v>
      </c>
      <c r="I558" s="134" t="s">
        <v>3330</v>
      </c>
      <c r="J558" s="134" t="s">
        <v>4362</v>
      </c>
      <c r="K558" s="134" t="s">
        <v>4363</v>
      </c>
      <c r="L558" s="134" t="s">
        <v>3332</v>
      </c>
      <c r="M558" s="135">
        <v>688.79</v>
      </c>
      <c r="N558" s="135">
        <v>688.79</v>
      </c>
      <c r="O558" s="135">
        <v>0</v>
      </c>
      <c r="P558" s="135"/>
      <c r="Q558" s="135">
        <v>0</v>
      </c>
      <c r="R558" s="135">
        <v>0</v>
      </c>
      <c r="S558" s="135">
        <v>0</v>
      </c>
      <c r="T558" s="135">
        <v>110.2</v>
      </c>
      <c r="U558" s="135">
        <v>0</v>
      </c>
      <c r="V558" s="135">
        <v>0</v>
      </c>
      <c r="W558" s="135">
        <v>0</v>
      </c>
      <c r="X558" s="135">
        <v>0</v>
      </c>
      <c r="Y558" s="135">
        <v>798.99</v>
      </c>
      <c r="Z558" s="135">
        <v>798.99</v>
      </c>
      <c r="AA558" s="136">
        <v>1</v>
      </c>
      <c r="AB558" s="135">
        <v>688.79</v>
      </c>
      <c r="AC558" s="135">
        <v>0</v>
      </c>
      <c r="AD558" s="135"/>
      <c r="AE558" s="135">
        <v>0</v>
      </c>
      <c r="AF558" s="135">
        <v>0</v>
      </c>
      <c r="AG558" s="135">
        <v>0</v>
      </c>
      <c r="AH558" s="135">
        <v>110.2</v>
      </c>
      <c r="AI558" s="135">
        <v>0</v>
      </c>
      <c r="AJ558" s="289">
        <v>0</v>
      </c>
      <c r="AK558" s="135">
        <v>0</v>
      </c>
      <c r="AL558" s="212" t="s">
        <v>6550</v>
      </c>
    </row>
    <row r="559" spans="2:38" ht="14.25" customHeight="1">
      <c r="B559" s="132" t="s">
        <v>4396</v>
      </c>
      <c r="C559" s="134" t="s">
        <v>5854</v>
      </c>
      <c r="D559" s="134" t="s">
        <v>2597</v>
      </c>
      <c r="E559" s="134" t="s">
        <v>4399</v>
      </c>
      <c r="F559" s="134" t="s">
        <v>478</v>
      </c>
      <c r="G559" s="134" t="s">
        <v>4401</v>
      </c>
      <c r="H559" s="134" t="s">
        <v>4401</v>
      </c>
      <c r="I559" s="134"/>
      <c r="J559" s="134"/>
      <c r="K559" s="134"/>
      <c r="L559" s="134"/>
      <c r="M559" s="135">
        <v>1268.5</v>
      </c>
      <c r="N559" s="135">
        <v>0</v>
      </c>
      <c r="O559" s="135">
        <v>0</v>
      </c>
      <c r="P559" s="135">
        <v>0</v>
      </c>
      <c r="Q559" s="135">
        <v>0</v>
      </c>
      <c r="R559" s="135">
        <v>0</v>
      </c>
      <c r="S559" s="135">
        <v>1268.5</v>
      </c>
      <c r="T559" s="135">
        <v>0</v>
      </c>
      <c r="U559" s="135">
        <v>0</v>
      </c>
      <c r="V559" s="135">
        <v>0</v>
      </c>
      <c r="W559" s="135">
        <v>0</v>
      </c>
      <c r="X559" s="135">
        <v>0</v>
      </c>
      <c r="Y559" s="135">
        <v>1268.5</v>
      </c>
      <c r="Z559" s="135">
        <v>1268.5</v>
      </c>
      <c r="AA559" s="136">
        <v>1</v>
      </c>
      <c r="AB559" s="135">
        <v>0</v>
      </c>
      <c r="AC559" s="135">
        <v>0</v>
      </c>
      <c r="AD559" s="135">
        <v>0</v>
      </c>
      <c r="AE559" s="135">
        <v>0</v>
      </c>
      <c r="AF559" s="135">
        <v>0</v>
      </c>
      <c r="AG559" s="135">
        <v>0</v>
      </c>
      <c r="AH559" s="135">
        <v>0</v>
      </c>
      <c r="AI559" s="135">
        <v>0</v>
      </c>
      <c r="AJ559" s="289">
        <v>0</v>
      </c>
      <c r="AK559" s="135">
        <v>0</v>
      </c>
      <c r="AL559" s="212"/>
    </row>
    <row r="560" spans="2:38" ht="14.25" customHeight="1">
      <c r="B560" s="132" t="s">
        <v>4396</v>
      </c>
      <c r="C560" s="134" t="s">
        <v>6504</v>
      </c>
      <c r="D560" s="134" t="s">
        <v>5477</v>
      </c>
      <c r="E560" s="134" t="s">
        <v>4399</v>
      </c>
      <c r="F560" s="134" t="s">
        <v>6551</v>
      </c>
      <c r="G560" s="134" t="s">
        <v>4401</v>
      </c>
      <c r="H560" s="134" t="s">
        <v>4401</v>
      </c>
      <c r="I560" s="134"/>
      <c r="J560" s="134"/>
      <c r="K560" s="134"/>
      <c r="L560" s="134"/>
      <c r="M560" s="135">
        <v>2967</v>
      </c>
      <c r="N560" s="135">
        <v>0</v>
      </c>
      <c r="O560" s="135">
        <v>0</v>
      </c>
      <c r="P560" s="135">
        <v>0</v>
      </c>
      <c r="Q560" s="135">
        <v>0</v>
      </c>
      <c r="R560" s="135">
        <v>0</v>
      </c>
      <c r="S560" s="135">
        <v>2967</v>
      </c>
      <c r="T560" s="135">
        <v>0</v>
      </c>
      <c r="U560" s="135">
        <v>0</v>
      </c>
      <c r="V560" s="135">
        <v>0</v>
      </c>
      <c r="W560" s="135">
        <v>0</v>
      </c>
      <c r="X560" s="135">
        <v>0</v>
      </c>
      <c r="Y560" s="135">
        <v>2967</v>
      </c>
      <c r="Z560" s="135">
        <v>2967</v>
      </c>
      <c r="AA560" s="136">
        <v>1</v>
      </c>
      <c r="AB560" s="135">
        <v>0</v>
      </c>
      <c r="AC560" s="135">
        <v>0</v>
      </c>
      <c r="AD560" s="135">
        <v>0</v>
      </c>
      <c r="AE560" s="135">
        <v>0</v>
      </c>
      <c r="AF560" s="135">
        <v>0</v>
      </c>
      <c r="AG560" s="135">
        <v>0</v>
      </c>
      <c r="AH560" s="135">
        <v>0</v>
      </c>
      <c r="AI560" s="135">
        <v>0</v>
      </c>
      <c r="AJ560" s="289">
        <v>0</v>
      </c>
      <c r="AK560" s="135">
        <v>0</v>
      </c>
      <c r="AL560" s="212"/>
    </row>
    <row r="561" spans="2:40" ht="14.25" customHeight="1">
      <c r="B561" s="132" t="s">
        <v>4356</v>
      </c>
      <c r="C561" s="134" t="s">
        <v>6215</v>
      </c>
      <c r="D561" s="134" t="s">
        <v>5477</v>
      </c>
      <c r="E561" s="134" t="s">
        <v>2478</v>
      </c>
      <c r="F561" s="134" t="s">
        <v>6552</v>
      </c>
      <c r="G561" s="134" t="s">
        <v>794</v>
      </c>
      <c r="H561" s="134" t="s">
        <v>6104</v>
      </c>
      <c r="I561" s="134" t="s">
        <v>3330</v>
      </c>
      <c r="J561" s="134" t="s">
        <v>4362</v>
      </c>
      <c r="K561" s="134" t="s">
        <v>4363</v>
      </c>
      <c r="L561" s="134" t="s">
        <v>3332</v>
      </c>
      <c r="M561" s="135">
        <v>204310.8</v>
      </c>
      <c r="N561" s="135">
        <v>204310.8</v>
      </c>
      <c r="O561" s="135">
        <v>0</v>
      </c>
      <c r="P561" s="135"/>
      <c r="Q561" s="135">
        <v>0</v>
      </c>
      <c r="R561" s="135">
        <v>0</v>
      </c>
      <c r="S561" s="135">
        <v>0</v>
      </c>
      <c r="T561" s="135">
        <v>32689.727999999999</v>
      </c>
      <c r="U561" s="135">
        <v>0</v>
      </c>
      <c r="V561" s="135">
        <v>0</v>
      </c>
      <c r="W561" s="135">
        <v>0</v>
      </c>
      <c r="X561" s="135">
        <v>0</v>
      </c>
      <c r="Y561" s="135">
        <v>237000.52799999999</v>
      </c>
      <c r="Z561" s="135">
        <v>237000.53</v>
      </c>
      <c r="AA561" s="136">
        <v>1</v>
      </c>
      <c r="AB561" s="135">
        <v>204310.8</v>
      </c>
      <c r="AC561" s="135">
        <v>0</v>
      </c>
      <c r="AD561" s="135"/>
      <c r="AE561" s="135">
        <v>0</v>
      </c>
      <c r="AF561" s="135">
        <v>0</v>
      </c>
      <c r="AG561" s="135">
        <v>0</v>
      </c>
      <c r="AH561" s="135">
        <v>32689.727999999999</v>
      </c>
      <c r="AI561" s="135">
        <v>0</v>
      </c>
      <c r="AJ561" s="289">
        <v>0</v>
      </c>
      <c r="AK561" s="135">
        <v>0</v>
      </c>
      <c r="AL561" s="212" t="s">
        <v>6553</v>
      </c>
    </row>
    <row r="562" spans="2:40" ht="14.25" customHeight="1">
      <c r="B562" s="132" t="s">
        <v>4356</v>
      </c>
      <c r="C562" s="134" t="s">
        <v>5913</v>
      </c>
      <c r="D562" s="134" t="s">
        <v>5477</v>
      </c>
      <c r="E562" s="134" t="s">
        <v>6554</v>
      </c>
      <c r="F562" s="134" t="s">
        <v>6555</v>
      </c>
      <c r="G562" s="134" t="s">
        <v>5819</v>
      </c>
      <c r="H562" s="134" t="s">
        <v>5820</v>
      </c>
      <c r="I562" s="134" t="s">
        <v>3330</v>
      </c>
      <c r="J562" s="134" t="s">
        <v>4362</v>
      </c>
      <c r="K562" s="134" t="s">
        <v>4363</v>
      </c>
      <c r="L562" s="134" t="s">
        <v>3332</v>
      </c>
      <c r="M562" s="135">
        <v>116870</v>
      </c>
      <c r="N562" s="135">
        <v>116870</v>
      </c>
      <c r="O562" s="135">
        <v>0</v>
      </c>
      <c r="P562" s="135"/>
      <c r="Q562" s="135">
        <v>0</v>
      </c>
      <c r="R562" s="135">
        <v>0</v>
      </c>
      <c r="S562" s="135">
        <v>0</v>
      </c>
      <c r="T562" s="135">
        <v>18699.2</v>
      </c>
      <c r="U562" s="135">
        <v>0</v>
      </c>
      <c r="V562" s="135">
        <v>0</v>
      </c>
      <c r="W562" s="135">
        <v>0</v>
      </c>
      <c r="X562" s="135">
        <v>0</v>
      </c>
      <c r="Y562" s="135">
        <v>135569.20000000001</v>
      </c>
      <c r="Z562" s="135">
        <v>135569.20000000001</v>
      </c>
      <c r="AA562" s="136">
        <v>1</v>
      </c>
      <c r="AB562" s="135">
        <v>116870</v>
      </c>
      <c r="AC562" s="135">
        <v>0</v>
      </c>
      <c r="AD562" s="135"/>
      <c r="AE562" s="135">
        <v>0</v>
      </c>
      <c r="AF562" s="135">
        <v>0</v>
      </c>
      <c r="AG562" s="135">
        <v>0</v>
      </c>
      <c r="AH562" s="135">
        <v>18699.2</v>
      </c>
      <c r="AI562" s="135">
        <v>0</v>
      </c>
      <c r="AJ562" s="289">
        <v>0</v>
      </c>
      <c r="AK562" s="135">
        <v>0</v>
      </c>
      <c r="AL562" s="212" t="s">
        <v>6556</v>
      </c>
    </row>
    <row r="563" spans="2:40" ht="14.25" customHeight="1">
      <c r="B563" s="132" t="s">
        <v>4356</v>
      </c>
      <c r="C563" s="134" t="s">
        <v>5777</v>
      </c>
      <c r="D563" s="134" t="s">
        <v>5477</v>
      </c>
      <c r="E563" s="134" t="s">
        <v>2203</v>
      </c>
      <c r="F563" s="134" t="s">
        <v>6557</v>
      </c>
      <c r="G563" s="134" t="s">
        <v>5757</v>
      </c>
      <c r="H563" s="134" t="s">
        <v>5946</v>
      </c>
      <c r="I563" s="134" t="s">
        <v>5782</v>
      </c>
      <c r="J563" s="134" t="s">
        <v>4362</v>
      </c>
      <c r="K563" s="134" t="s">
        <v>4363</v>
      </c>
      <c r="L563" s="134" t="s">
        <v>3332</v>
      </c>
      <c r="M563" s="135">
        <v>68551.56</v>
      </c>
      <c r="N563" s="135">
        <v>0</v>
      </c>
      <c r="O563" s="135">
        <v>0</v>
      </c>
      <c r="P563" s="135">
        <v>68551.56</v>
      </c>
      <c r="Q563" s="135">
        <v>0</v>
      </c>
      <c r="R563" s="135">
        <v>0</v>
      </c>
      <c r="S563" s="135">
        <v>0</v>
      </c>
      <c r="T563" s="135">
        <v>0</v>
      </c>
      <c r="U563" s="135">
        <v>0</v>
      </c>
      <c r="V563" s="135">
        <v>0</v>
      </c>
      <c r="W563" s="135">
        <v>0</v>
      </c>
      <c r="X563" s="135">
        <v>0</v>
      </c>
      <c r="Y563" s="135">
        <v>68551.56</v>
      </c>
      <c r="Z563" s="135">
        <v>68551.56</v>
      </c>
      <c r="AA563" s="136">
        <v>1</v>
      </c>
      <c r="AB563" s="135">
        <v>0</v>
      </c>
      <c r="AC563" s="135">
        <v>0</v>
      </c>
      <c r="AD563" s="135">
        <v>68551.56</v>
      </c>
      <c r="AE563" s="135">
        <v>0</v>
      </c>
      <c r="AF563" s="135">
        <v>0</v>
      </c>
      <c r="AG563" s="135">
        <v>0</v>
      </c>
      <c r="AH563" s="135"/>
      <c r="AI563" s="135">
        <v>0</v>
      </c>
      <c r="AJ563" s="289">
        <v>0</v>
      </c>
      <c r="AK563" s="135">
        <v>0</v>
      </c>
      <c r="AL563" s="212" t="s">
        <v>6558</v>
      </c>
    </row>
    <row r="564" spans="2:40" ht="14.25" customHeight="1">
      <c r="B564" s="132" t="s">
        <v>4356</v>
      </c>
      <c r="C564" s="134" t="s">
        <v>5774</v>
      </c>
      <c r="D564" s="134" t="s">
        <v>5477</v>
      </c>
      <c r="E564" s="134" t="s">
        <v>2139</v>
      </c>
      <c r="F564" s="134" t="s">
        <v>6559</v>
      </c>
      <c r="G564" s="134" t="s">
        <v>1155</v>
      </c>
      <c r="H564" s="134" t="s">
        <v>5805</v>
      </c>
      <c r="I564" s="134" t="s">
        <v>5782</v>
      </c>
      <c r="J564" s="134" t="s">
        <v>4362</v>
      </c>
      <c r="K564" s="134" t="s">
        <v>4363</v>
      </c>
      <c r="L564" s="134" t="s">
        <v>3332</v>
      </c>
      <c r="M564" s="135">
        <v>24927.84</v>
      </c>
      <c r="N564" s="135">
        <v>24927.84</v>
      </c>
      <c r="O564" s="135">
        <v>0</v>
      </c>
      <c r="P564" s="135"/>
      <c r="Q564" s="135">
        <v>0</v>
      </c>
      <c r="R564" s="135">
        <v>0</v>
      </c>
      <c r="S564" s="135">
        <v>0</v>
      </c>
      <c r="T564" s="135">
        <v>3988.4544000000001</v>
      </c>
      <c r="U564" s="135">
        <v>0</v>
      </c>
      <c r="V564" s="135">
        <v>997.11</v>
      </c>
      <c r="W564" s="135">
        <v>0</v>
      </c>
      <c r="X564" s="135">
        <v>0</v>
      </c>
      <c r="Y564" s="135">
        <v>27919.184399999998</v>
      </c>
      <c r="Z564" s="135">
        <v>27919.18</v>
      </c>
      <c r="AA564" s="136">
        <v>1</v>
      </c>
      <c r="AB564" s="135">
        <v>24927.84</v>
      </c>
      <c r="AC564" s="135">
        <v>0</v>
      </c>
      <c r="AD564" s="135"/>
      <c r="AE564" s="135">
        <v>0</v>
      </c>
      <c r="AF564" s="135">
        <v>0</v>
      </c>
      <c r="AG564" s="135">
        <v>0</v>
      </c>
      <c r="AH564" s="135">
        <v>3988.4544000000001</v>
      </c>
      <c r="AI564" s="135">
        <v>0</v>
      </c>
      <c r="AJ564" s="289">
        <v>997.11</v>
      </c>
      <c r="AK564" s="135">
        <v>0</v>
      </c>
      <c r="AL564" s="212" t="s">
        <v>6560</v>
      </c>
      <c r="AM564" s="210">
        <f>AB564*0.04</f>
        <v>997.11360000000002</v>
      </c>
      <c r="AN564" s="210">
        <f>AJ564-AM564</f>
        <v>-3.6000000000058208E-3</v>
      </c>
    </row>
    <row r="565" spans="2:40" ht="14.25" customHeight="1">
      <c r="B565" s="132" t="s">
        <v>4356</v>
      </c>
      <c r="C565" s="134" t="s">
        <v>5774</v>
      </c>
      <c r="D565" s="134" t="s">
        <v>5477</v>
      </c>
      <c r="E565" s="134" t="s">
        <v>2203</v>
      </c>
      <c r="F565" s="134" t="s">
        <v>6561</v>
      </c>
      <c r="G565" s="134" t="s">
        <v>1255</v>
      </c>
      <c r="H565" s="134" t="s">
        <v>5816</v>
      </c>
      <c r="I565" s="134" t="s">
        <v>4370</v>
      </c>
      <c r="J565" s="134" t="s">
        <v>4362</v>
      </c>
      <c r="K565" s="134" t="s">
        <v>4363</v>
      </c>
      <c r="L565" s="134" t="s">
        <v>3332</v>
      </c>
      <c r="M565" s="135">
        <v>17000</v>
      </c>
      <c r="N565" s="135">
        <v>17000</v>
      </c>
      <c r="O565" s="135">
        <v>0</v>
      </c>
      <c r="P565" s="135"/>
      <c r="Q565" s="135">
        <v>0</v>
      </c>
      <c r="R565" s="135">
        <v>0</v>
      </c>
      <c r="S565" s="135">
        <v>0</v>
      </c>
      <c r="T565" s="135">
        <v>2720</v>
      </c>
      <c r="U565" s="135">
        <v>0</v>
      </c>
      <c r="V565" s="135">
        <v>0</v>
      </c>
      <c r="W565" s="135">
        <v>0</v>
      </c>
      <c r="X565" s="135">
        <v>0</v>
      </c>
      <c r="Y565" s="135">
        <v>19720</v>
      </c>
      <c r="Z565" s="135">
        <v>19720</v>
      </c>
      <c r="AA565" s="136">
        <v>1</v>
      </c>
      <c r="AB565" s="135">
        <v>17000</v>
      </c>
      <c r="AC565" s="135">
        <v>0</v>
      </c>
      <c r="AD565" s="135"/>
      <c r="AE565" s="135">
        <v>0</v>
      </c>
      <c r="AF565" s="135">
        <v>0</v>
      </c>
      <c r="AG565" s="135">
        <v>0</v>
      </c>
      <c r="AH565" s="135">
        <v>2720</v>
      </c>
      <c r="AI565" s="135">
        <v>0</v>
      </c>
      <c r="AJ565" s="289">
        <v>0</v>
      </c>
      <c r="AK565" s="135">
        <v>0</v>
      </c>
      <c r="AL565" s="212" t="s">
        <v>6562</v>
      </c>
    </row>
    <row r="566" spans="2:40" ht="14.25" customHeight="1">
      <c r="B566" s="132" t="s">
        <v>4356</v>
      </c>
      <c r="C566" s="134" t="s">
        <v>5774</v>
      </c>
      <c r="D566" s="134" t="s">
        <v>2442</v>
      </c>
      <c r="E566" s="134" t="s">
        <v>4398</v>
      </c>
      <c r="F566" s="134" t="s">
        <v>6563</v>
      </c>
      <c r="G566" s="134" t="s">
        <v>5859</v>
      </c>
      <c r="H566" s="134" t="s">
        <v>5860</v>
      </c>
      <c r="I566" s="134" t="s">
        <v>5782</v>
      </c>
      <c r="J566" s="134" t="s">
        <v>4362</v>
      </c>
      <c r="K566" s="134" t="s">
        <v>4363</v>
      </c>
      <c r="L566" s="134" t="s">
        <v>3332</v>
      </c>
      <c r="M566" s="135">
        <v>25000</v>
      </c>
      <c r="N566" s="135">
        <v>25000</v>
      </c>
      <c r="O566" s="135">
        <v>0</v>
      </c>
      <c r="P566" s="135"/>
      <c r="Q566" s="135">
        <v>0</v>
      </c>
      <c r="R566" s="135">
        <v>0</v>
      </c>
      <c r="S566" s="135">
        <v>0</v>
      </c>
      <c r="T566" s="135">
        <v>4000</v>
      </c>
      <c r="U566" s="135">
        <v>0</v>
      </c>
      <c r="V566" s="135">
        <v>1000</v>
      </c>
      <c r="W566" s="135">
        <v>0</v>
      </c>
      <c r="X566" s="135">
        <v>0</v>
      </c>
      <c r="Y566" s="135">
        <v>28000</v>
      </c>
      <c r="Z566" s="135">
        <v>28000</v>
      </c>
      <c r="AA566" s="136">
        <v>1</v>
      </c>
      <c r="AB566" s="135">
        <v>25000</v>
      </c>
      <c r="AC566" s="135">
        <v>0</v>
      </c>
      <c r="AD566" s="135"/>
      <c r="AE566" s="135">
        <v>0</v>
      </c>
      <c r="AF566" s="135">
        <v>0</v>
      </c>
      <c r="AG566" s="135">
        <v>0</v>
      </c>
      <c r="AH566" s="135">
        <v>4000</v>
      </c>
      <c r="AI566" s="135">
        <v>0</v>
      </c>
      <c r="AJ566" s="289">
        <v>1000</v>
      </c>
      <c r="AK566" s="135">
        <v>0</v>
      </c>
      <c r="AL566" s="212" t="s">
        <v>6564</v>
      </c>
      <c r="AM566" s="210">
        <f>AB566*0.04</f>
        <v>1000</v>
      </c>
      <c r="AN566" s="210">
        <f>AJ566-AM566</f>
        <v>0</v>
      </c>
    </row>
    <row r="567" spans="2:40" ht="14.25" customHeight="1">
      <c r="B567" s="132" t="s">
        <v>4356</v>
      </c>
      <c r="C567" s="134" t="s">
        <v>6565</v>
      </c>
      <c r="D567" s="134" t="s">
        <v>5477</v>
      </c>
      <c r="E567" s="134" t="s">
        <v>2478</v>
      </c>
      <c r="F567" s="134" t="s">
        <v>6566</v>
      </c>
      <c r="G567" s="134" t="s">
        <v>794</v>
      </c>
      <c r="H567" s="134" t="s">
        <v>6104</v>
      </c>
      <c r="I567" s="134" t="s">
        <v>3330</v>
      </c>
      <c r="J567" s="134" t="s">
        <v>4362</v>
      </c>
      <c r="K567" s="134" t="s">
        <v>4363</v>
      </c>
      <c r="L567" s="134" t="s">
        <v>3332</v>
      </c>
      <c r="M567" s="135">
        <v>32578.9</v>
      </c>
      <c r="N567" s="135">
        <v>32578.9</v>
      </c>
      <c r="O567" s="135">
        <v>0</v>
      </c>
      <c r="P567" s="135"/>
      <c r="Q567" s="135">
        <v>0</v>
      </c>
      <c r="R567" s="135">
        <v>0</v>
      </c>
      <c r="S567" s="135">
        <v>0</v>
      </c>
      <c r="T567" s="135">
        <v>5212.6239999999998</v>
      </c>
      <c r="U567" s="135">
        <v>0</v>
      </c>
      <c r="V567" s="135">
        <v>0</v>
      </c>
      <c r="W567" s="135">
        <v>0</v>
      </c>
      <c r="X567" s="135">
        <v>0</v>
      </c>
      <c r="Y567" s="135">
        <v>37791.523999999998</v>
      </c>
      <c r="Z567" s="135">
        <v>37791.519999999997</v>
      </c>
      <c r="AA567" s="136">
        <v>1</v>
      </c>
      <c r="AB567" s="135">
        <v>32578.9</v>
      </c>
      <c r="AC567" s="135">
        <v>0</v>
      </c>
      <c r="AD567" s="135"/>
      <c r="AE567" s="135">
        <v>0</v>
      </c>
      <c r="AF567" s="135">
        <v>0</v>
      </c>
      <c r="AG567" s="135">
        <v>0</v>
      </c>
      <c r="AH567" s="135">
        <v>5212.6239999999998</v>
      </c>
      <c r="AI567" s="135">
        <v>0</v>
      </c>
      <c r="AJ567" s="289">
        <v>0</v>
      </c>
      <c r="AK567" s="135">
        <v>0</v>
      </c>
      <c r="AL567" s="212" t="s">
        <v>6567</v>
      </c>
    </row>
    <row r="568" spans="2:40" ht="14.25" customHeight="1">
      <c r="B568" s="132" t="s">
        <v>4356</v>
      </c>
      <c r="C568" s="134" t="s">
        <v>6538</v>
      </c>
      <c r="D568" s="134" t="s">
        <v>5477</v>
      </c>
      <c r="E568" s="134" t="s">
        <v>2445</v>
      </c>
      <c r="F568" s="134" t="s">
        <v>6568</v>
      </c>
      <c r="G568" s="134" t="s">
        <v>794</v>
      </c>
      <c r="H568" s="134" t="s">
        <v>6104</v>
      </c>
      <c r="I568" s="134" t="s">
        <v>3330</v>
      </c>
      <c r="J568" s="134" t="s">
        <v>4362</v>
      </c>
      <c r="K568" s="134" t="s">
        <v>4363</v>
      </c>
      <c r="L568" s="134" t="s">
        <v>3332</v>
      </c>
      <c r="M568" s="135">
        <v>18298.45</v>
      </c>
      <c r="N568" s="135">
        <v>18298.45</v>
      </c>
      <c r="O568" s="135">
        <v>0</v>
      </c>
      <c r="P568" s="135"/>
      <c r="Q568" s="135">
        <v>0</v>
      </c>
      <c r="R568" s="135">
        <v>0</v>
      </c>
      <c r="S568" s="135">
        <v>0</v>
      </c>
      <c r="T568" s="135">
        <v>2927.752</v>
      </c>
      <c r="U568" s="135">
        <v>0</v>
      </c>
      <c r="V568" s="135">
        <v>0</v>
      </c>
      <c r="W568" s="135">
        <v>0</v>
      </c>
      <c r="X568" s="135">
        <v>0</v>
      </c>
      <c r="Y568" s="135">
        <v>21226.202000000001</v>
      </c>
      <c r="Z568" s="135">
        <v>21226.2</v>
      </c>
      <c r="AA568" s="136">
        <v>1</v>
      </c>
      <c r="AB568" s="135">
        <v>18298.45</v>
      </c>
      <c r="AC568" s="135">
        <v>0</v>
      </c>
      <c r="AD568" s="135"/>
      <c r="AE568" s="135">
        <v>0</v>
      </c>
      <c r="AF568" s="135">
        <v>0</v>
      </c>
      <c r="AG568" s="135">
        <v>0</v>
      </c>
      <c r="AH568" s="135">
        <v>2927.752</v>
      </c>
      <c r="AI568" s="135">
        <v>0</v>
      </c>
      <c r="AJ568" s="289">
        <v>0</v>
      </c>
      <c r="AK568" s="135">
        <v>0</v>
      </c>
      <c r="AL568" s="212" t="s">
        <v>6569</v>
      </c>
    </row>
    <row r="569" spans="2:40" ht="14.25" customHeight="1">
      <c r="B569" s="132" t="s">
        <v>4356</v>
      </c>
      <c r="C569" s="134" t="s">
        <v>5913</v>
      </c>
      <c r="D569" s="134" t="s">
        <v>5477</v>
      </c>
      <c r="E569" s="134" t="s">
        <v>2139</v>
      </c>
      <c r="F569" s="134" t="s">
        <v>6570</v>
      </c>
      <c r="G569" s="134" t="s">
        <v>5819</v>
      </c>
      <c r="H569" s="134" t="s">
        <v>5820</v>
      </c>
      <c r="I569" s="134" t="s">
        <v>3330</v>
      </c>
      <c r="J569" s="134" t="s">
        <v>4362</v>
      </c>
      <c r="K569" s="134" t="s">
        <v>4363</v>
      </c>
      <c r="L569" s="134" t="s">
        <v>3332</v>
      </c>
      <c r="M569" s="135">
        <v>118726</v>
      </c>
      <c r="N569" s="135">
        <v>118726</v>
      </c>
      <c r="O569" s="135">
        <v>0</v>
      </c>
      <c r="P569" s="135"/>
      <c r="Q569" s="135">
        <v>0</v>
      </c>
      <c r="R569" s="135">
        <v>0</v>
      </c>
      <c r="S569" s="135">
        <v>0</v>
      </c>
      <c r="T569" s="135">
        <v>18996.16</v>
      </c>
      <c r="U569" s="135">
        <v>0</v>
      </c>
      <c r="V569" s="135">
        <v>0</v>
      </c>
      <c r="W569" s="135">
        <v>0</v>
      </c>
      <c r="X569" s="135">
        <v>0</v>
      </c>
      <c r="Y569" s="135">
        <v>137722.16</v>
      </c>
      <c r="Z569" s="135">
        <v>137722.16</v>
      </c>
      <c r="AA569" s="136">
        <v>1</v>
      </c>
      <c r="AB569" s="135">
        <v>118726</v>
      </c>
      <c r="AC569" s="135">
        <v>0</v>
      </c>
      <c r="AD569" s="135"/>
      <c r="AE569" s="135">
        <v>0</v>
      </c>
      <c r="AF569" s="135">
        <v>0</v>
      </c>
      <c r="AG569" s="135">
        <v>0</v>
      </c>
      <c r="AH569" s="135">
        <v>18996.16</v>
      </c>
      <c r="AI569" s="135">
        <v>0</v>
      </c>
      <c r="AJ569" s="289">
        <v>0</v>
      </c>
      <c r="AK569" s="135">
        <v>0</v>
      </c>
      <c r="AL569" s="212" t="s">
        <v>6571</v>
      </c>
    </row>
    <row r="570" spans="2:40" ht="14.25" customHeight="1">
      <c r="B570" s="132" t="s">
        <v>4356</v>
      </c>
      <c r="C570" s="134" t="s">
        <v>5777</v>
      </c>
      <c r="D570" s="134" t="s">
        <v>5477</v>
      </c>
      <c r="E570" s="134" t="s">
        <v>2396</v>
      </c>
      <c r="F570" s="134" t="s">
        <v>6572</v>
      </c>
      <c r="G570" s="134" t="s">
        <v>5780</v>
      </c>
      <c r="H570" s="134" t="s">
        <v>5781</v>
      </c>
      <c r="I570" s="134" t="s">
        <v>5782</v>
      </c>
      <c r="J570" s="134" t="s">
        <v>4362</v>
      </c>
      <c r="K570" s="134" t="s">
        <v>4363</v>
      </c>
      <c r="L570" s="134" t="s">
        <v>3332</v>
      </c>
      <c r="M570" s="135">
        <v>24886.92</v>
      </c>
      <c r="N570" s="135">
        <v>0</v>
      </c>
      <c r="O570" s="135">
        <v>0</v>
      </c>
      <c r="P570" s="135">
        <v>24886.92</v>
      </c>
      <c r="Q570" s="135">
        <v>0</v>
      </c>
      <c r="R570" s="135">
        <v>0</v>
      </c>
      <c r="S570" s="135">
        <v>0</v>
      </c>
      <c r="T570" s="135">
        <v>0</v>
      </c>
      <c r="U570" s="135">
        <v>0</v>
      </c>
      <c r="V570" s="135">
        <v>0</v>
      </c>
      <c r="W570" s="135">
        <v>0</v>
      </c>
      <c r="X570" s="135">
        <v>0</v>
      </c>
      <c r="Y570" s="135">
        <v>24886.92</v>
      </c>
      <c r="Z570" s="135">
        <v>24886.92</v>
      </c>
      <c r="AA570" s="136">
        <v>1</v>
      </c>
      <c r="AB570" s="135">
        <v>0</v>
      </c>
      <c r="AC570" s="135">
        <v>0</v>
      </c>
      <c r="AD570" s="135">
        <v>24886.92</v>
      </c>
      <c r="AE570" s="135">
        <v>0</v>
      </c>
      <c r="AF570" s="135">
        <v>0</v>
      </c>
      <c r="AG570" s="135">
        <v>0</v>
      </c>
      <c r="AH570" s="135"/>
      <c r="AI570" s="135">
        <v>0</v>
      </c>
      <c r="AJ570" s="289">
        <v>0</v>
      </c>
      <c r="AK570" s="135">
        <v>0</v>
      </c>
      <c r="AL570" s="212" t="s">
        <v>6573</v>
      </c>
    </row>
    <row r="571" spans="2:40" ht="14.25" customHeight="1">
      <c r="B571" s="132" t="s">
        <v>4356</v>
      </c>
      <c r="C571" s="134" t="s">
        <v>5913</v>
      </c>
      <c r="D571" s="134" t="s">
        <v>5477</v>
      </c>
      <c r="E571" s="134" t="s">
        <v>2139</v>
      </c>
      <c r="F571" s="134" t="s">
        <v>6574</v>
      </c>
      <c r="G571" s="134" t="s">
        <v>5819</v>
      </c>
      <c r="H571" s="134" t="s">
        <v>5820</v>
      </c>
      <c r="I571" s="134" t="s">
        <v>3330</v>
      </c>
      <c r="J571" s="134" t="s">
        <v>4362</v>
      </c>
      <c r="K571" s="134" t="s">
        <v>4363</v>
      </c>
      <c r="L571" s="134" t="s">
        <v>3332</v>
      </c>
      <c r="M571" s="135">
        <v>118204</v>
      </c>
      <c r="N571" s="135">
        <v>118204</v>
      </c>
      <c r="O571" s="135">
        <v>0</v>
      </c>
      <c r="P571" s="135"/>
      <c r="Q571" s="135">
        <v>0</v>
      </c>
      <c r="R571" s="135">
        <v>0</v>
      </c>
      <c r="S571" s="135">
        <v>0</v>
      </c>
      <c r="T571" s="135">
        <v>18912.64</v>
      </c>
      <c r="U571" s="135">
        <v>0</v>
      </c>
      <c r="V571" s="135">
        <v>0</v>
      </c>
      <c r="W571" s="135">
        <v>0</v>
      </c>
      <c r="X571" s="135">
        <v>0</v>
      </c>
      <c r="Y571" s="135">
        <v>137116.64000000001</v>
      </c>
      <c r="Z571" s="135">
        <v>137116.64000000001</v>
      </c>
      <c r="AA571" s="136">
        <v>1</v>
      </c>
      <c r="AB571" s="135">
        <v>118204</v>
      </c>
      <c r="AC571" s="135">
        <v>0</v>
      </c>
      <c r="AD571" s="135"/>
      <c r="AE571" s="135">
        <v>0</v>
      </c>
      <c r="AF571" s="135">
        <v>0</v>
      </c>
      <c r="AG571" s="135">
        <v>0</v>
      </c>
      <c r="AH571" s="135">
        <v>18912.64</v>
      </c>
      <c r="AI571" s="135">
        <v>0</v>
      </c>
      <c r="AJ571" s="289">
        <v>0</v>
      </c>
      <c r="AK571" s="135">
        <v>0</v>
      </c>
      <c r="AL571" s="212" t="s">
        <v>6575</v>
      </c>
    </row>
    <row r="572" spans="2:40" ht="14.25" customHeight="1">
      <c r="B572" s="132" t="s">
        <v>4356</v>
      </c>
      <c r="C572" s="134" t="s">
        <v>5774</v>
      </c>
      <c r="D572" s="134" t="s">
        <v>4927</v>
      </c>
      <c r="E572" s="134" t="s">
        <v>6576</v>
      </c>
      <c r="F572" s="134" t="s">
        <v>6577</v>
      </c>
      <c r="G572" s="134" t="s">
        <v>1060</v>
      </c>
      <c r="H572" s="134" t="s">
        <v>5939</v>
      </c>
      <c r="I572" s="134" t="s">
        <v>3330</v>
      </c>
      <c r="J572" s="134" t="s">
        <v>4362</v>
      </c>
      <c r="K572" s="134" t="s">
        <v>4363</v>
      </c>
      <c r="L572" s="134" t="s">
        <v>3332</v>
      </c>
      <c r="M572" s="135">
        <v>25000</v>
      </c>
      <c r="N572" s="135">
        <v>25000</v>
      </c>
      <c r="O572" s="135">
        <v>0</v>
      </c>
      <c r="P572" s="135"/>
      <c r="Q572" s="135">
        <v>0</v>
      </c>
      <c r="R572" s="135">
        <v>0</v>
      </c>
      <c r="S572" s="135">
        <v>0</v>
      </c>
      <c r="T572" s="135">
        <v>4000</v>
      </c>
      <c r="U572" s="135">
        <v>0</v>
      </c>
      <c r="V572" s="135">
        <v>1000</v>
      </c>
      <c r="W572" s="135">
        <v>0</v>
      </c>
      <c r="X572" s="135">
        <v>0</v>
      </c>
      <c r="Y572" s="135">
        <v>28000</v>
      </c>
      <c r="Z572" s="135">
        <v>28000</v>
      </c>
      <c r="AA572" s="136">
        <v>1</v>
      </c>
      <c r="AB572" s="135">
        <v>25000</v>
      </c>
      <c r="AC572" s="135">
        <v>0</v>
      </c>
      <c r="AD572" s="135"/>
      <c r="AE572" s="135">
        <v>0</v>
      </c>
      <c r="AF572" s="135">
        <v>0</v>
      </c>
      <c r="AG572" s="135">
        <v>0</v>
      </c>
      <c r="AH572" s="135">
        <v>4000</v>
      </c>
      <c r="AI572" s="135">
        <v>0</v>
      </c>
      <c r="AJ572" s="289">
        <v>1000</v>
      </c>
      <c r="AK572" s="135">
        <v>0</v>
      </c>
      <c r="AL572" s="212" t="s">
        <v>6578</v>
      </c>
      <c r="AM572" s="210">
        <f>AB572*0.04</f>
        <v>1000</v>
      </c>
      <c r="AN572" s="210">
        <f>AJ572-AM572</f>
        <v>0</v>
      </c>
    </row>
    <row r="573" spans="2:40" ht="14.25" customHeight="1">
      <c r="B573" s="132" t="s">
        <v>4356</v>
      </c>
      <c r="C573" s="134" t="s">
        <v>5777</v>
      </c>
      <c r="D573" s="134" t="s">
        <v>5477</v>
      </c>
      <c r="E573" s="134" t="s">
        <v>2139</v>
      </c>
      <c r="F573" s="134" t="s">
        <v>6579</v>
      </c>
      <c r="G573" s="134" t="s">
        <v>1233</v>
      </c>
      <c r="H573" s="134" t="s">
        <v>5810</v>
      </c>
      <c r="I573" s="134" t="s">
        <v>3330</v>
      </c>
      <c r="J573" s="134" t="s">
        <v>4362</v>
      </c>
      <c r="K573" s="134" t="s">
        <v>4363</v>
      </c>
      <c r="L573" s="134" t="s">
        <v>3332</v>
      </c>
      <c r="M573" s="135">
        <v>13316.875</v>
      </c>
      <c r="N573" s="135">
        <v>0</v>
      </c>
      <c r="O573" s="135">
        <v>0</v>
      </c>
      <c r="P573" s="135">
        <v>0</v>
      </c>
      <c r="Q573" s="135">
        <v>0</v>
      </c>
      <c r="R573" s="135">
        <v>13316.875</v>
      </c>
      <c r="S573" s="135">
        <v>0</v>
      </c>
      <c r="T573" s="135">
        <v>0</v>
      </c>
      <c r="U573" s="135">
        <v>0</v>
      </c>
      <c r="V573" s="135">
        <v>0</v>
      </c>
      <c r="W573" s="135">
        <v>0</v>
      </c>
      <c r="X573" s="135">
        <v>0</v>
      </c>
      <c r="Y573" s="135">
        <v>13316.875</v>
      </c>
      <c r="Z573" s="135">
        <v>13273.52</v>
      </c>
      <c r="AA573" s="136">
        <v>1</v>
      </c>
      <c r="AB573" s="135">
        <v>0</v>
      </c>
      <c r="AC573" s="135">
        <v>0</v>
      </c>
      <c r="AD573" s="135">
        <v>0</v>
      </c>
      <c r="AE573" s="135">
        <v>0</v>
      </c>
      <c r="AF573" s="135">
        <v>13273.52</v>
      </c>
      <c r="AG573" s="135">
        <v>0</v>
      </c>
      <c r="AH573" s="135"/>
      <c r="AI573" s="135">
        <v>0</v>
      </c>
      <c r="AJ573" s="289">
        <v>0</v>
      </c>
      <c r="AK573" s="135">
        <v>0</v>
      </c>
      <c r="AL573" s="212" t="s">
        <v>6580</v>
      </c>
    </row>
    <row r="574" spans="2:40" ht="14.25" customHeight="1">
      <c r="B574" s="132" t="s">
        <v>4356</v>
      </c>
      <c r="C574" s="134" t="s">
        <v>5774</v>
      </c>
      <c r="D574" s="134" t="s">
        <v>5477</v>
      </c>
      <c r="E574" s="134" t="s">
        <v>2203</v>
      </c>
      <c r="F574" s="134" t="s">
        <v>6581</v>
      </c>
      <c r="G574" s="134" t="s">
        <v>1060</v>
      </c>
      <c r="H574" s="134" t="s">
        <v>5939</v>
      </c>
      <c r="I574" s="134" t="s">
        <v>3330</v>
      </c>
      <c r="J574" s="134" t="s">
        <v>4362</v>
      </c>
      <c r="K574" s="134" t="s">
        <v>4363</v>
      </c>
      <c r="L574" s="134" t="s">
        <v>3332</v>
      </c>
      <c r="M574" s="135">
        <v>25500</v>
      </c>
      <c r="N574" s="135">
        <v>25500</v>
      </c>
      <c r="O574" s="135">
        <v>0</v>
      </c>
      <c r="P574" s="135"/>
      <c r="Q574" s="135">
        <v>0</v>
      </c>
      <c r="R574" s="135">
        <v>0</v>
      </c>
      <c r="S574" s="135">
        <v>0</v>
      </c>
      <c r="T574" s="135">
        <v>4080</v>
      </c>
      <c r="U574" s="135">
        <v>0</v>
      </c>
      <c r="V574" s="135">
        <v>1020</v>
      </c>
      <c r="W574" s="135">
        <v>0</v>
      </c>
      <c r="X574" s="135">
        <v>0</v>
      </c>
      <c r="Y574" s="135">
        <v>28560</v>
      </c>
      <c r="Z574" s="135">
        <v>28560</v>
      </c>
      <c r="AA574" s="136">
        <v>1</v>
      </c>
      <c r="AB574" s="135">
        <v>25500</v>
      </c>
      <c r="AC574" s="135">
        <v>0</v>
      </c>
      <c r="AD574" s="135"/>
      <c r="AE574" s="135">
        <v>0</v>
      </c>
      <c r="AF574" s="135">
        <v>0</v>
      </c>
      <c r="AG574" s="135">
        <v>0</v>
      </c>
      <c r="AH574" s="135">
        <v>4080</v>
      </c>
      <c r="AI574" s="135">
        <v>0</v>
      </c>
      <c r="AJ574" s="289">
        <v>1020</v>
      </c>
      <c r="AK574" s="135">
        <v>0</v>
      </c>
      <c r="AL574" s="212" t="s">
        <v>6582</v>
      </c>
      <c r="AM574" s="210">
        <f>AB574*0.04</f>
        <v>1020</v>
      </c>
      <c r="AN574" s="210">
        <f>AJ574-AM574</f>
        <v>0</v>
      </c>
    </row>
    <row r="575" spans="2:40" ht="14.25" customHeight="1">
      <c r="B575" s="132" t="s">
        <v>4356</v>
      </c>
      <c r="C575" s="134" t="s">
        <v>5913</v>
      </c>
      <c r="D575" s="134" t="s">
        <v>5477</v>
      </c>
      <c r="E575" s="134" t="s">
        <v>2139</v>
      </c>
      <c r="F575" s="134" t="s">
        <v>6583</v>
      </c>
      <c r="G575" s="134" t="s">
        <v>5819</v>
      </c>
      <c r="H575" s="134" t="s">
        <v>5820</v>
      </c>
      <c r="I575" s="134" t="s">
        <v>3330</v>
      </c>
      <c r="J575" s="134" t="s">
        <v>4362</v>
      </c>
      <c r="K575" s="134" t="s">
        <v>4363</v>
      </c>
      <c r="L575" s="134" t="s">
        <v>3332</v>
      </c>
      <c r="M575" s="135">
        <v>116870</v>
      </c>
      <c r="N575" s="135">
        <v>116870</v>
      </c>
      <c r="O575" s="135">
        <v>0</v>
      </c>
      <c r="P575" s="135"/>
      <c r="Q575" s="135">
        <v>0</v>
      </c>
      <c r="R575" s="135">
        <v>0</v>
      </c>
      <c r="S575" s="135">
        <v>0</v>
      </c>
      <c r="T575" s="135">
        <v>18699.2</v>
      </c>
      <c r="U575" s="135">
        <v>0</v>
      </c>
      <c r="V575" s="135">
        <v>0</v>
      </c>
      <c r="W575" s="135">
        <v>0</v>
      </c>
      <c r="X575" s="135">
        <v>0</v>
      </c>
      <c r="Y575" s="135">
        <v>135569.20000000001</v>
      </c>
      <c r="Z575" s="135">
        <v>135569.20000000001</v>
      </c>
      <c r="AA575" s="136">
        <v>1</v>
      </c>
      <c r="AB575" s="135">
        <v>116870</v>
      </c>
      <c r="AC575" s="135">
        <v>0</v>
      </c>
      <c r="AD575" s="135"/>
      <c r="AE575" s="135">
        <v>0</v>
      </c>
      <c r="AF575" s="135">
        <v>0</v>
      </c>
      <c r="AG575" s="135">
        <v>0</v>
      </c>
      <c r="AH575" s="135">
        <v>18699.2</v>
      </c>
      <c r="AI575" s="135">
        <v>0</v>
      </c>
      <c r="AJ575" s="289">
        <v>0</v>
      </c>
      <c r="AK575" s="135">
        <v>0</v>
      </c>
      <c r="AL575" s="212" t="s">
        <v>6584</v>
      </c>
    </row>
    <row r="576" spans="2:40" ht="14.25" customHeight="1">
      <c r="B576" s="132" t="s">
        <v>4356</v>
      </c>
      <c r="C576" s="134" t="s">
        <v>5774</v>
      </c>
      <c r="D576" s="134" t="s">
        <v>4927</v>
      </c>
      <c r="E576" s="134" t="s">
        <v>2203</v>
      </c>
      <c r="F576" s="134" t="s">
        <v>5271</v>
      </c>
      <c r="G576" s="134" t="s">
        <v>786</v>
      </c>
      <c r="H576" s="134" t="s">
        <v>6025</v>
      </c>
      <c r="I576" s="134" t="s">
        <v>3929</v>
      </c>
      <c r="J576" s="134" t="s">
        <v>4362</v>
      </c>
      <c r="K576" s="134" t="s">
        <v>4363</v>
      </c>
      <c r="L576" s="134" t="s">
        <v>3332</v>
      </c>
      <c r="M576" s="135">
        <v>25887.5</v>
      </c>
      <c r="N576" s="135">
        <v>25887.5</v>
      </c>
      <c r="O576" s="135">
        <v>0</v>
      </c>
      <c r="P576" s="135"/>
      <c r="Q576" s="135">
        <v>0</v>
      </c>
      <c r="R576" s="135">
        <v>0</v>
      </c>
      <c r="S576" s="135">
        <v>0</v>
      </c>
      <c r="T576" s="135">
        <v>4142</v>
      </c>
      <c r="U576" s="135">
        <v>0</v>
      </c>
      <c r="V576" s="135">
        <v>1035.5</v>
      </c>
      <c r="W576" s="135">
        <v>323.58999999999997</v>
      </c>
      <c r="X576" s="135">
        <v>0</v>
      </c>
      <c r="Y576" s="135">
        <v>28670.41</v>
      </c>
      <c r="Z576" s="135">
        <v>28670.41</v>
      </c>
      <c r="AA576" s="136">
        <v>1</v>
      </c>
      <c r="AB576" s="135">
        <v>25887.5</v>
      </c>
      <c r="AC576" s="135">
        <v>0</v>
      </c>
      <c r="AD576" s="135"/>
      <c r="AE576" s="135">
        <v>0</v>
      </c>
      <c r="AF576" s="135">
        <v>0</v>
      </c>
      <c r="AG576" s="135">
        <v>0</v>
      </c>
      <c r="AH576" s="135">
        <v>4142</v>
      </c>
      <c r="AI576" s="135">
        <v>0</v>
      </c>
      <c r="AJ576" s="289">
        <v>1035.5</v>
      </c>
      <c r="AK576" s="135">
        <v>323.58999999999997</v>
      </c>
      <c r="AL576" s="212" t="s">
        <v>6585</v>
      </c>
      <c r="AM576" s="210">
        <f t="shared" ref="AM576:AM577" si="34">AB576*0.04</f>
        <v>1035.5</v>
      </c>
      <c r="AN576" s="210">
        <f t="shared" ref="AN576:AN577" si="35">AJ576-AM576</f>
        <v>0</v>
      </c>
    </row>
    <row r="577" spans="2:40" ht="14.25" customHeight="1">
      <c r="B577" s="132" t="s">
        <v>4356</v>
      </c>
      <c r="C577" s="134" t="s">
        <v>5774</v>
      </c>
      <c r="D577" s="134" t="s">
        <v>5527</v>
      </c>
      <c r="E577" s="134" t="s">
        <v>2442</v>
      </c>
      <c r="F577" s="134" t="s">
        <v>6586</v>
      </c>
      <c r="G577" s="134" t="s">
        <v>1249</v>
      </c>
      <c r="H577" s="134" t="s">
        <v>5966</v>
      </c>
      <c r="I577" s="134" t="s">
        <v>5782</v>
      </c>
      <c r="J577" s="134" t="s">
        <v>4362</v>
      </c>
      <c r="K577" s="134" t="s">
        <v>4363</v>
      </c>
      <c r="L577" s="134" t="s">
        <v>3332</v>
      </c>
      <c r="M577" s="135">
        <v>27000</v>
      </c>
      <c r="N577" s="135">
        <v>27000</v>
      </c>
      <c r="O577" s="135">
        <v>0</v>
      </c>
      <c r="P577" s="135"/>
      <c r="Q577" s="135">
        <v>0</v>
      </c>
      <c r="R577" s="135">
        <v>0</v>
      </c>
      <c r="S577" s="135">
        <v>0</v>
      </c>
      <c r="T577" s="135">
        <v>4320</v>
      </c>
      <c r="U577" s="135">
        <v>0</v>
      </c>
      <c r="V577" s="135">
        <v>1080</v>
      </c>
      <c r="W577" s="135">
        <v>0</v>
      </c>
      <c r="X577" s="135">
        <v>0</v>
      </c>
      <c r="Y577" s="135">
        <v>30240</v>
      </c>
      <c r="Z577" s="135">
        <v>30240</v>
      </c>
      <c r="AA577" s="136">
        <v>1</v>
      </c>
      <c r="AB577" s="135">
        <v>27000</v>
      </c>
      <c r="AC577" s="135">
        <v>0</v>
      </c>
      <c r="AD577" s="135"/>
      <c r="AE577" s="135">
        <v>0</v>
      </c>
      <c r="AF577" s="135">
        <v>0</v>
      </c>
      <c r="AG577" s="135">
        <v>0</v>
      </c>
      <c r="AH577" s="135">
        <v>4320</v>
      </c>
      <c r="AI577" s="135">
        <v>0</v>
      </c>
      <c r="AJ577" s="289">
        <v>1080</v>
      </c>
      <c r="AK577" s="135">
        <v>0</v>
      </c>
      <c r="AL577" s="212" t="s">
        <v>6587</v>
      </c>
      <c r="AM577" s="210">
        <f t="shared" si="34"/>
        <v>1080</v>
      </c>
      <c r="AN577" s="210">
        <f t="shared" si="35"/>
        <v>0</v>
      </c>
    </row>
    <row r="578" spans="2:40" ht="14.25" customHeight="1">
      <c r="B578" s="132" t="s">
        <v>4356</v>
      </c>
      <c r="C578" s="134" t="s">
        <v>5777</v>
      </c>
      <c r="D578" s="134" t="s">
        <v>5477</v>
      </c>
      <c r="E578" s="134" t="s">
        <v>2220</v>
      </c>
      <c r="F578" s="134" t="s">
        <v>6588</v>
      </c>
      <c r="G578" s="134" t="s">
        <v>5757</v>
      </c>
      <c r="H578" s="134" t="s">
        <v>5946</v>
      </c>
      <c r="I578" s="134" t="s">
        <v>5782</v>
      </c>
      <c r="J578" s="134" t="s">
        <v>4362</v>
      </c>
      <c r="K578" s="134" t="s">
        <v>4363</v>
      </c>
      <c r="L578" s="134" t="s">
        <v>3332</v>
      </c>
      <c r="M578" s="135">
        <v>67791.899999999994</v>
      </c>
      <c r="N578" s="135">
        <v>0</v>
      </c>
      <c r="O578" s="135">
        <v>0</v>
      </c>
      <c r="P578" s="135">
        <v>67791.899999999994</v>
      </c>
      <c r="Q578" s="135">
        <v>0</v>
      </c>
      <c r="R578" s="135">
        <v>0</v>
      </c>
      <c r="S578" s="135">
        <v>0</v>
      </c>
      <c r="T578" s="135">
        <v>0</v>
      </c>
      <c r="U578" s="135">
        <v>0</v>
      </c>
      <c r="V578" s="135">
        <v>0</v>
      </c>
      <c r="W578" s="135">
        <v>0</v>
      </c>
      <c r="X578" s="135">
        <v>0</v>
      </c>
      <c r="Y578" s="135">
        <v>67791.899999999994</v>
      </c>
      <c r="Z578" s="135">
        <v>67791.899999999994</v>
      </c>
      <c r="AA578" s="136">
        <v>1</v>
      </c>
      <c r="AB578" s="135">
        <v>0</v>
      </c>
      <c r="AC578" s="135">
        <v>0</v>
      </c>
      <c r="AD578" s="135">
        <v>67791.899999999994</v>
      </c>
      <c r="AE578" s="135">
        <v>0</v>
      </c>
      <c r="AF578" s="135">
        <v>0</v>
      </c>
      <c r="AG578" s="135">
        <v>0</v>
      </c>
      <c r="AH578" s="135"/>
      <c r="AI578" s="135">
        <v>0</v>
      </c>
      <c r="AJ578" s="289">
        <v>0</v>
      </c>
      <c r="AK578" s="135">
        <v>0</v>
      </c>
      <c r="AL578" s="212" t="s">
        <v>6589</v>
      </c>
    </row>
    <row r="579" spans="2:40" ht="14.25" customHeight="1">
      <c r="B579" s="132" t="s">
        <v>4356</v>
      </c>
      <c r="C579" s="134" t="s">
        <v>6526</v>
      </c>
      <c r="D579" s="134" t="s">
        <v>5477</v>
      </c>
      <c r="E579" s="134" t="s">
        <v>2478</v>
      </c>
      <c r="F579" s="134" t="s">
        <v>6590</v>
      </c>
      <c r="G579" s="134" t="s">
        <v>1259</v>
      </c>
      <c r="H579" s="134" t="s">
        <v>6190</v>
      </c>
      <c r="I579" s="134" t="s">
        <v>3330</v>
      </c>
      <c r="J579" s="134" t="s">
        <v>4362</v>
      </c>
      <c r="K579" s="134" t="s">
        <v>4363</v>
      </c>
      <c r="L579" s="134" t="s">
        <v>3332</v>
      </c>
      <c r="M579" s="135">
        <v>2839.82</v>
      </c>
      <c r="N579" s="135">
        <v>2839.82</v>
      </c>
      <c r="O579" s="135">
        <v>0</v>
      </c>
      <c r="P579" s="135"/>
      <c r="Q579" s="135">
        <v>0</v>
      </c>
      <c r="R579" s="135">
        <v>0</v>
      </c>
      <c r="S579" s="135">
        <v>0</v>
      </c>
      <c r="T579" s="135">
        <v>454.37119999999999</v>
      </c>
      <c r="U579" s="135">
        <v>0</v>
      </c>
      <c r="V579" s="135">
        <v>0</v>
      </c>
      <c r="W579" s="135">
        <v>0</v>
      </c>
      <c r="X579" s="135">
        <v>0</v>
      </c>
      <c r="Y579" s="135">
        <v>3294.1912000000002</v>
      </c>
      <c r="Z579" s="135">
        <v>3294.19</v>
      </c>
      <c r="AA579" s="136">
        <v>1</v>
      </c>
      <c r="AB579" s="135">
        <v>2839.82</v>
      </c>
      <c r="AC579" s="135">
        <v>0</v>
      </c>
      <c r="AD579" s="135"/>
      <c r="AE579" s="135">
        <v>0</v>
      </c>
      <c r="AF579" s="135">
        <v>0</v>
      </c>
      <c r="AG579" s="135">
        <v>0</v>
      </c>
      <c r="AH579" s="135">
        <v>454.37119999999999</v>
      </c>
      <c r="AI579" s="135">
        <v>0</v>
      </c>
      <c r="AJ579" s="289">
        <v>0</v>
      </c>
      <c r="AK579" s="135">
        <v>0</v>
      </c>
      <c r="AL579" s="212" t="s">
        <v>6591</v>
      </c>
    </row>
    <row r="580" spans="2:40" ht="14.25" customHeight="1">
      <c r="B580" s="132" t="s">
        <v>4356</v>
      </c>
      <c r="C580" s="134" t="s">
        <v>5774</v>
      </c>
      <c r="D580" s="134" t="s">
        <v>2442</v>
      </c>
      <c r="E580" s="134" t="s">
        <v>4453</v>
      </c>
      <c r="F580" s="134" t="s">
        <v>6592</v>
      </c>
      <c r="G580" s="134" t="s">
        <v>5780</v>
      </c>
      <c r="H580" s="134" t="s">
        <v>5781</v>
      </c>
      <c r="I580" s="134" t="s">
        <v>5782</v>
      </c>
      <c r="J580" s="134" t="s">
        <v>4362</v>
      </c>
      <c r="K580" s="134" t="s">
        <v>4363</v>
      </c>
      <c r="L580" s="134" t="s">
        <v>3332</v>
      </c>
      <c r="M580" s="135">
        <v>27329.94</v>
      </c>
      <c r="N580" s="135">
        <v>27329.94</v>
      </c>
      <c r="O580" s="135">
        <v>0</v>
      </c>
      <c r="P580" s="135"/>
      <c r="Q580" s="135">
        <v>0</v>
      </c>
      <c r="R580" s="135">
        <v>0</v>
      </c>
      <c r="S580" s="135">
        <v>0</v>
      </c>
      <c r="T580" s="135">
        <v>4372.79</v>
      </c>
      <c r="U580" s="135">
        <v>0</v>
      </c>
      <c r="V580" s="135">
        <v>1093.2</v>
      </c>
      <c r="W580" s="135">
        <v>0</v>
      </c>
      <c r="X580" s="135">
        <v>0</v>
      </c>
      <c r="Y580" s="135">
        <v>30609.53</v>
      </c>
      <c r="Z580" s="135">
        <v>30609.53</v>
      </c>
      <c r="AA580" s="136">
        <v>1</v>
      </c>
      <c r="AB580" s="135">
        <v>27329.94</v>
      </c>
      <c r="AC580" s="135">
        <v>0</v>
      </c>
      <c r="AD580" s="135"/>
      <c r="AE580" s="135">
        <v>0</v>
      </c>
      <c r="AF580" s="135">
        <v>0</v>
      </c>
      <c r="AG580" s="135">
        <v>0</v>
      </c>
      <c r="AH580" s="135">
        <v>4372.79</v>
      </c>
      <c r="AI580" s="135">
        <v>0</v>
      </c>
      <c r="AJ580" s="289">
        <v>1093.2</v>
      </c>
      <c r="AK580" s="135">
        <v>0</v>
      </c>
      <c r="AL580" s="212" t="s">
        <v>6593</v>
      </c>
      <c r="AM580" s="210">
        <f>AB580*0.04</f>
        <v>1093.1976</v>
      </c>
      <c r="AN580" s="210">
        <f>AJ580-AM580</f>
        <v>2.4000000000796717E-3</v>
      </c>
    </row>
    <row r="581" spans="2:40" ht="14.25" customHeight="1">
      <c r="B581" s="132" t="s">
        <v>4396</v>
      </c>
      <c r="C581" s="134" t="s">
        <v>5106</v>
      </c>
      <c r="D581" s="134" t="s">
        <v>5477</v>
      </c>
      <c r="E581" s="134" t="s">
        <v>4399</v>
      </c>
      <c r="F581" s="134" t="s">
        <v>6594</v>
      </c>
      <c r="G581" s="134" t="s">
        <v>4401</v>
      </c>
      <c r="H581" s="134" t="s">
        <v>4401</v>
      </c>
      <c r="I581" s="134"/>
      <c r="J581" s="134"/>
      <c r="K581" s="134"/>
      <c r="L581" s="134"/>
      <c r="M581" s="135">
        <v>40</v>
      </c>
      <c r="N581" s="135">
        <v>0</v>
      </c>
      <c r="O581" s="135">
        <v>0</v>
      </c>
      <c r="P581" s="135">
        <v>0</v>
      </c>
      <c r="Q581" s="135">
        <v>0</v>
      </c>
      <c r="R581" s="135">
        <v>0</v>
      </c>
      <c r="S581" s="135">
        <v>40</v>
      </c>
      <c r="T581" s="135">
        <v>0</v>
      </c>
      <c r="U581" s="135">
        <v>0</v>
      </c>
      <c r="V581" s="135">
        <v>0</v>
      </c>
      <c r="W581" s="135">
        <v>0</v>
      </c>
      <c r="X581" s="135">
        <v>0</v>
      </c>
      <c r="Y581" s="135">
        <v>40</v>
      </c>
      <c r="Z581" s="135">
        <v>40</v>
      </c>
      <c r="AA581" s="136">
        <v>1</v>
      </c>
      <c r="AB581" s="135">
        <v>0</v>
      </c>
      <c r="AC581" s="135">
        <v>0</v>
      </c>
      <c r="AD581" s="135">
        <v>0</v>
      </c>
      <c r="AE581" s="135">
        <v>0</v>
      </c>
      <c r="AF581" s="135">
        <v>0</v>
      </c>
      <c r="AG581" s="135">
        <v>0</v>
      </c>
      <c r="AH581" s="135">
        <v>0</v>
      </c>
      <c r="AI581" s="135">
        <v>0</v>
      </c>
      <c r="AJ581" s="289">
        <v>0</v>
      </c>
      <c r="AK581" s="135">
        <v>0</v>
      </c>
      <c r="AL581" s="212"/>
    </row>
    <row r="582" spans="2:40" ht="14.25" customHeight="1">
      <c r="B582" s="132" t="s">
        <v>4356</v>
      </c>
      <c r="C582" s="134" t="s">
        <v>5774</v>
      </c>
      <c r="D582" s="134" t="s">
        <v>5477</v>
      </c>
      <c r="E582" s="134" t="s">
        <v>2220</v>
      </c>
      <c r="F582" s="134" t="s">
        <v>6595</v>
      </c>
      <c r="G582" s="134" t="s">
        <v>5859</v>
      </c>
      <c r="H582" s="134" t="s">
        <v>5860</v>
      </c>
      <c r="I582" s="134" t="s">
        <v>5782</v>
      </c>
      <c r="J582" s="134" t="s">
        <v>4362</v>
      </c>
      <c r="K582" s="134" t="s">
        <v>4363</v>
      </c>
      <c r="L582" s="134" t="s">
        <v>3332</v>
      </c>
      <c r="M582" s="135">
        <v>27492.16</v>
      </c>
      <c r="N582" s="135">
        <v>27492.16</v>
      </c>
      <c r="O582" s="135">
        <v>0</v>
      </c>
      <c r="P582" s="135"/>
      <c r="Q582" s="135">
        <v>0</v>
      </c>
      <c r="R582" s="135">
        <v>0</v>
      </c>
      <c r="S582" s="135">
        <v>0</v>
      </c>
      <c r="T582" s="135">
        <v>4398.7456000000002</v>
      </c>
      <c r="U582" s="135">
        <v>0</v>
      </c>
      <c r="V582" s="135">
        <v>1099.69</v>
      </c>
      <c r="W582" s="135">
        <v>0</v>
      </c>
      <c r="X582" s="135">
        <v>0</v>
      </c>
      <c r="Y582" s="135">
        <v>30791.2156</v>
      </c>
      <c r="Z582" s="135">
        <v>30791.22</v>
      </c>
      <c r="AA582" s="136">
        <v>1</v>
      </c>
      <c r="AB582" s="135">
        <v>27492.16</v>
      </c>
      <c r="AC582" s="135">
        <v>0</v>
      </c>
      <c r="AD582" s="135"/>
      <c r="AE582" s="135">
        <v>0</v>
      </c>
      <c r="AF582" s="135">
        <v>0</v>
      </c>
      <c r="AG582" s="135">
        <v>0</v>
      </c>
      <c r="AH582" s="135">
        <v>4398.7456000000002</v>
      </c>
      <c r="AI582" s="135">
        <v>0</v>
      </c>
      <c r="AJ582" s="289">
        <v>1099.69</v>
      </c>
      <c r="AK582" s="135">
        <v>0</v>
      </c>
      <c r="AL582" s="212" t="s">
        <v>6596</v>
      </c>
      <c r="AM582" s="210">
        <f>AB582*0.04</f>
        <v>1099.6864</v>
      </c>
      <c r="AN582" s="210">
        <f>AJ582-AM582</f>
        <v>3.6000000000058208E-3</v>
      </c>
    </row>
    <row r="583" spans="2:40" ht="14.25" customHeight="1">
      <c r="B583" s="132" t="s">
        <v>4356</v>
      </c>
      <c r="C583" s="134" t="s">
        <v>6215</v>
      </c>
      <c r="D583" s="134" t="s">
        <v>5477</v>
      </c>
      <c r="E583" s="134" t="s">
        <v>2478</v>
      </c>
      <c r="F583" s="134" t="s">
        <v>6597</v>
      </c>
      <c r="G583" s="134" t="s">
        <v>794</v>
      </c>
      <c r="H583" s="134" t="s">
        <v>6104</v>
      </c>
      <c r="I583" s="134" t="s">
        <v>3330</v>
      </c>
      <c r="J583" s="134" t="s">
        <v>4362</v>
      </c>
      <c r="K583" s="134" t="s">
        <v>4363</v>
      </c>
      <c r="L583" s="134" t="s">
        <v>3332</v>
      </c>
      <c r="M583" s="135">
        <v>18000</v>
      </c>
      <c r="N583" s="135">
        <v>18000</v>
      </c>
      <c r="O583" s="135">
        <v>0</v>
      </c>
      <c r="P583" s="135"/>
      <c r="Q583" s="135">
        <v>0</v>
      </c>
      <c r="R583" s="135">
        <v>0</v>
      </c>
      <c r="S583" s="135">
        <v>0</v>
      </c>
      <c r="T583" s="135">
        <v>2880</v>
      </c>
      <c r="U583" s="135">
        <v>0</v>
      </c>
      <c r="V583" s="135">
        <v>0</v>
      </c>
      <c r="W583" s="135">
        <v>0</v>
      </c>
      <c r="X583" s="135">
        <v>0</v>
      </c>
      <c r="Y583" s="135">
        <v>20880</v>
      </c>
      <c r="Z583" s="135">
        <v>20880</v>
      </c>
      <c r="AA583" s="136">
        <v>1</v>
      </c>
      <c r="AB583" s="135">
        <v>18000</v>
      </c>
      <c r="AC583" s="135">
        <v>0</v>
      </c>
      <c r="AD583" s="135"/>
      <c r="AE583" s="135">
        <v>0</v>
      </c>
      <c r="AF583" s="135">
        <v>0</v>
      </c>
      <c r="AG583" s="135">
        <v>0</v>
      </c>
      <c r="AH583" s="135">
        <v>2880</v>
      </c>
      <c r="AI583" s="135">
        <v>0</v>
      </c>
      <c r="AJ583" s="289">
        <v>0</v>
      </c>
      <c r="AK583" s="135">
        <v>0</v>
      </c>
      <c r="AL583" s="212" t="s">
        <v>6598</v>
      </c>
    </row>
    <row r="584" spans="2:40" ht="14.25" customHeight="1">
      <c r="B584" s="132" t="s">
        <v>4356</v>
      </c>
      <c r="C584" s="134" t="s">
        <v>5774</v>
      </c>
      <c r="D584" s="134" t="s">
        <v>5527</v>
      </c>
      <c r="E584" s="134" t="s">
        <v>2304</v>
      </c>
      <c r="F584" s="134" t="s">
        <v>6599</v>
      </c>
      <c r="G584" s="134" t="s">
        <v>5859</v>
      </c>
      <c r="H584" s="134" t="s">
        <v>5860</v>
      </c>
      <c r="I584" s="134" t="s">
        <v>5782</v>
      </c>
      <c r="J584" s="134" t="s">
        <v>4362</v>
      </c>
      <c r="K584" s="134" t="s">
        <v>4363</v>
      </c>
      <c r="L584" s="134" t="s">
        <v>3332</v>
      </c>
      <c r="M584" s="135">
        <v>27662.34</v>
      </c>
      <c r="N584" s="135">
        <v>27662.34</v>
      </c>
      <c r="O584" s="135">
        <v>0</v>
      </c>
      <c r="P584" s="135"/>
      <c r="Q584" s="135">
        <v>0</v>
      </c>
      <c r="R584" s="135">
        <v>0</v>
      </c>
      <c r="S584" s="135">
        <v>0</v>
      </c>
      <c r="T584" s="135">
        <v>4425.9744000000001</v>
      </c>
      <c r="U584" s="135">
        <v>0</v>
      </c>
      <c r="V584" s="135">
        <v>1106.49</v>
      </c>
      <c r="W584" s="135">
        <v>0</v>
      </c>
      <c r="X584" s="135">
        <v>0</v>
      </c>
      <c r="Y584" s="135">
        <v>30981.824400000001</v>
      </c>
      <c r="Z584" s="135">
        <v>30981.82</v>
      </c>
      <c r="AA584" s="136">
        <v>1</v>
      </c>
      <c r="AB584" s="135">
        <v>27662.34</v>
      </c>
      <c r="AC584" s="135">
        <v>0</v>
      </c>
      <c r="AD584" s="135"/>
      <c r="AE584" s="135">
        <v>0</v>
      </c>
      <c r="AF584" s="135">
        <v>0</v>
      </c>
      <c r="AG584" s="135">
        <v>0</v>
      </c>
      <c r="AH584" s="135">
        <v>4425.9744000000001</v>
      </c>
      <c r="AI584" s="135">
        <v>0</v>
      </c>
      <c r="AJ584" s="289">
        <v>1106.49</v>
      </c>
      <c r="AK584" s="135">
        <v>0</v>
      </c>
      <c r="AL584" s="212" t="s">
        <v>6600</v>
      </c>
      <c r="AM584" s="210">
        <f>AB584*0.04</f>
        <v>1106.4936</v>
      </c>
      <c r="AN584" s="210">
        <f>AJ584-AM584</f>
        <v>-3.6000000000058208E-3</v>
      </c>
    </row>
    <row r="585" spans="2:40" ht="14.25" customHeight="1">
      <c r="B585" s="132" t="s">
        <v>4356</v>
      </c>
      <c r="C585" s="134" t="s">
        <v>5774</v>
      </c>
      <c r="D585" s="134" t="s">
        <v>5477</v>
      </c>
      <c r="E585" s="134" t="s">
        <v>4474</v>
      </c>
      <c r="F585" s="134" t="s">
        <v>6601</v>
      </c>
      <c r="G585" s="134" t="s">
        <v>720</v>
      </c>
      <c r="H585" s="134" t="s">
        <v>5832</v>
      </c>
      <c r="I585" s="134" t="s">
        <v>3330</v>
      </c>
      <c r="J585" s="134" t="s">
        <v>4362</v>
      </c>
      <c r="K585" s="134" t="s">
        <v>4363</v>
      </c>
      <c r="L585" s="134" t="s">
        <v>3332</v>
      </c>
      <c r="M585" s="135">
        <v>10855.46</v>
      </c>
      <c r="N585" s="135">
        <v>10855.46</v>
      </c>
      <c r="O585" s="135">
        <v>0</v>
      </c>
      <c r="P585" s="135"/>
      <c r="Q585" s="135">
        <v>0</v>
      </c>
      <c r="R585" s="135">
        <v>0</v>
      </c>
      <c r="S585" s="135">
        <v>0</v>
      </c>
      <c r="T585" s="135">
        <v>1736.8735999999999</v>
      </c>
      <c r="U585" s="135">
        <v>0</v>
      </c>
      <c r="V585" s="135">
        <v>0</v>
      </c>
      <c r="W585" s="135">
        <v>0</v>
      </c>
      <c r="X585" s="135">
        <v>0</v>
      </c>
      <c r="Y585" s="135">
        <v>12592.3336</v>
      </c>
      <c r="Z585" s="135">
        <v>12554.707839999999</v>
      </c>
      <c r="AA585" s="136">
        <v>1</v>
      </c>
      <c r="AB585" s="135">
        <v>10823.023999999999</v>
      </c>
      <c r="AC585" s="135">
        <v>0</v>
      </c>
      <c r="AD585" s="135"/>
      <c r="AE585" s="135">
        <v>0</v>
      </c>
      <c r="AF585" s="135">
        <v>0</v>
      </c>
      <c r="AG585" s="135">
        <v>0</v>
      </c>
      <c r="AH585" s="135">
        <v>1731.6838399999999</v>
      </c>
      <c r="AI585" s="135">
        <v>0</v>
      </c>
      <c r="AJ585" s="289">
        <v>0</v>
      </c>
      <c r="AK585" s="135">
        <v>0</v>
      </c>
      <c r="AL585" s="212" t="s">
        <v>6602</v>
      </c>
    </row>
    <row r="586" spans="2:40" ht="14.25" customHeight="1">
      <c r="B586" s="132" t="s">
        <v>4356</v>
      </c>
      <c r="C586" s="134" t="s">
        <v>5777</v>
      </c>
      <c r="D586" s="134" t="s">
        <v>5477</v>
      </c>
      <c r="E586" s="134" t="s">
        <v>2220</v>
      </c>
      <c r="F586" s="134" t="s">
        <v>6603</v>
      </c>
      <c r="G586" s="134" t="s">
        <v>1233</v>
      </c>
      <c r="H586" s="134" t="s">
        <v>5810</v>
      </c>
      <c r="I586" s="134" t="s">
        <v>3330</v>
      </c>
      <c r="J586" s="134" t="s">
        <v>4362</v>
      </c>
      <c r="K586" s="134" t="s">
        <v>4363</v>
      </c>
      <c r="L586" s="134" t="s">
        <v>3332</v>
      </c>
      <c r="M586" s="135">
        <v>9244.35</v>
      </c>
      <c r="N586" s="135">
        <v>0</v>
      </c>
      <c r="O586" s="135">
        <v>0</v>
      </c>
      <c r="P586" s="135">
        <v>0</v>
      </c>
      <c r="Q586" s="135">
        <v>0</v>
      </c>
      <c r="R586" s="135">
        <v>9244.35</v>
      </c>
      <c r="S586" s="135">
        <v>0</v>
      </c>
      <c r="T586" s="135">
        <v>0</v>
      </c>
      <c r="U586" s="135">
        <v>0</v>
      </c>
      <c r="V586" s="135">
        <v>0</v>
      </c>
      <c r="W586" s="135">
        <v>0</v>
      </c>
      <c r="X586" s="135">
        <v>0</v>
      </c>
      <c r="Y586" s="135">
        <v>9244.35</v>
      </c>
      <c r="Z586" s="135">
        <v>9189.36</v>
      </c>
      <c r="AA586" s="136">
        <v>1</v>
      </c>
      <c r="AB586" s="135">
        <v>0</v>
      </c>
      <c r="AC586" s="135">
        <v>0</v>
      </c>
      <c r="AD586" s="135">
        <v>0</v>
      </c>
      <c r="AE586" s="135">
        <v>0</v>
      </c>
      <c r="AF586" s="135">
        <v>9189.36</v>
      </c>
      <c r="AG586" s="135">
        <v>0</v>
      </c>
      <c r="AH586" s="135"/>
      <c r="AI586" s="135">
        <v>0</v>
      </c>
      <c r="AJ586" s="289">
        <v>0</v>
      </c>
      <c r="AK586" s="135">
        <v>0</v>
      </c>
      <c r="AL586" s="212" t="s">
        <v>6604</v>
      </c>
    </row>
    <row r="587" spans="2:40" ht="14.25" customHeight="1">
      <c r="B587" s="132" t="s">
        <v>4356</v>
      </c>
      <c r="C587" s="134" t="s">
        <v>5774</v>
      </c>
      <c r="D587" s="134" t="s">
        <v>4927</v>
      </c>
      <c r="E587" s="134" t="s">
        <v>2261</v>
      </c>
      <c r="F587" s="134" t="s">
        <v>5444</v>
      </c>
      <c r="G587" s="134" t="s">
        <v>786</v>
      </c>
      <c r="H587" s="134" t="s">
        <v>6025</v>
      </c>
      <c r="I587" s="134" t="s">
        <v>3929</v>
      </c>
      <c r="J587" s="134" t="s">
        <v>4362</v>
      </c>
      <c r="K587" s="134" t="s">
        <v>4363</v>
      </c>
      <c r="L587" s="134" t="s">
        <v>3332</v>
      </c>
      <c r="M587" s="135">
        <v>28980</v>
      </c>
      <c r="N587" s="135">
        <v>28980</v>
      </c>
      <c r="O587" s="135">
        <v>0</v>
      </c>
      <c r="P587" s="135"/>
      <c r="Q587" s="135">
        <v>0</v>
      </c>
      <c r="R587" s="135">
        <v>0</v>
      </c>
      <c r="S587" s="135">
        <v>0</v>
      </c>
      <c r="T587" s="135">
        <v>4636.8</v>
      </c>
      <c r="U587" s="135">
        <v>0</v>
      </c>
      <c r="V587" s="135">
        <v>1159.2</v>
      </c>
      <c r="W587" s="135">
        <v>362.25</v>
      </c>
      <c r="X587" s="135">
        <v>0</v>
      </c>
      <c r="Y587" s="135">
        <v>32095.35</v>
      </c>
      <c r="Z587" s="135">
        <v>32095.35</v>
      </c>
      <c r="AA587" s="136">
        <v>1</v>
      </c>
      <c r="AB587" s="135">
        <v>28980</v>
      </c>
      <c r="AC587" s="135">
        <v>0</v>
      </c>
      <c r="AD587" s="135"/>
      <c r="AE587" s="135">
        <v>0</v>
      </c>
      <c r="AF587" s="135">
        <v>0</v>
      </c>
      <c r="AG587" s="135">
        <v>0</v>
      </c>
      <c r="AH587" s="135">
        <v>4636.8</v>
      </c>
      <c r="AI587" s="135">
        <v>0</v>
      </c>
      <c r="AJ587" s="289">
        <v>1159.2</v>
      </c>
      <c r="AK587" s="135">
        <v>362.25</v>
      </c>
      <c r="AL587" s="212" t="s">
        <v>6605</v>
      </c>
      <c r="AM587" s="210">
        <f>AB587*0.04</f>
        <v>1159.2</v>
      </c>
      <c r="AN587" s="210">
        <f>AJ587-AM587</f>
        <v>0</v>
      </c>
    </row>
    <row r="588" spans="2:40" ht="14.25" customHeight="1">
      <c r="B588" s="132" t="s">
        <v>4356</v>
      </c>
      <c r="C588" s="134" t="s">
        <v>5777</v>
      </c>
      <c r="D588" s="134" t="s">
        <v>5477</v>
      </c>
      <c r="E588" s="134" t="s">
        <v>2220</v>
      </c>
      <c r="F588" s="134" t="s">
        <v>6606</v>
      </c>
      <c r="G588" s="134" t="s">
        <v>720</v>
      </c>
      <c r="H588" s="134" t="s">
        <v>5832</v>
      </c>
      <c r="I588" s="134" t="s">
        <v>3330</v>
      </c>
      <c r="J588" s="134" t="s">
        <v>4362</v>
      </c>
      <c r="K588" s="134" t="s">
        <v>4363</v>
      </c>
      <c r="L588" s="134" t="s">
        <v>3332</v>
      </c>
      <c r="M588" s="135">
        <v>2890.8109599999998</v>
      </c>
      <c r="N588" s="135">
        <v>2114.2855599999998</v>
      </c>
      <c r="O588" s="135">
        <v>0</v>
      </c>
      <c r="P588" s="135"/>
      <c r="Q588" s="135">
        <v>0</v>
      </c>
      <c r="R588" s="135">
        <v>776.52539999999999</v>
      </c>
      <c r="S588" s="135">
        <v>0</v>
      </c>
      <c r="T588" s="135">
        <v>338.34321</v>
      </c>
      <c r="U588" s="135">
        <v>0</v>
      </c>
      <c r="V588" s="135">
        <v>0</v>
      </c>
      <c r="W588" s="135">
        <v>0</v>
      </c>
      <c r="X588" s="135">
        <v>0</v>
      </c>
      <c r="Y588" s="135">
        <v>3229.1541699999998</v>
      </c>
      <c r="Z588" s="135">
        <v>3209.9455520000001</v>
      </c>
      <c r="AA588" s="136">
        <v>1</v>
      </c>
      <c r="AB588" s="135">
        <v>2101.708736</v>
      </c>
      <c r="AC588" s="135">
        <v>0</v>
      </c>
      <c r="AD588" s="135"/>
      <c r="AE588" s="135">
        <v>0</v>
      </c>
      <c r="AF588" s="135">
        <v>771.90624000000003</v>
      </c>
      <c r="AG588" s="135">
        <v>0</v>
      </c>
      <c r="AH588" s="135">
        <v>336.33057600000001</v>
      </c>
      <c r="AI588" s="135">
        <v>0</v>
      </c>
      <c r="AJ588" s="289">
        <v>0</v>
      </c>
      <c r="AK588" s="135">
        <v>0</v>
      </c>
      <c r="AL588" s="212" t="s">
        <v>6607</v>
      </c>
    </row>
    <row r="589" spans="2:40" ht="14.25" customHeight="1">
      <c r="B589" s="132" t="s">
        <v>4356</v>
      </c>
      <c r="C589" s="134" t="s">
        <v>5830</v>
      </c>
      <c r="D589" s="134" t="s">
        <v>5477</v>
      </c>
      <c r="E589" s="134" t="s">
        <v>4474</v>
      </c>
      <c r="F589" s="134" t="s">
        <v>6608</v>
      </c>
      <c r="G589" s="134" t="s">
        <v>720</v>
      </c>
      <c r="H589" s="134" t="s">
        <v>5832</v>
      </c>
      <c r="I589" s="134" t="s">
        <v>3330</v>
      </c>
      <c r="J589" s="134" t="s">
        <v>4362</v>
      </c>
      <c r="K589" s="134" t="s">
        <v>4363</v>
      </c>
      <c r="L589" s="134" t="s">
        <v>3332</v>
      </c>
      <c r="M589" s="135">
        <v>10855.46</v>
      </c>
      <c r="N589" s="135">
        <v>10855.46</v>
      </c>
      <c r="O589" s="135">
        <v>0</v>
      </c>
      <c r="P589" s="135"/>
      <c r="Q589" s="135">
        <v>0</v>
      </c>
      <c r="R589" s="135">
        <v>0</v>
      </c>
      <c r="S589" s="135">
        <v>0</v>
      </c>
      <c r="T589" s="135">
        <v>1736.8735999999999</v>
      </c>
      <c r="U589" s="135">
        <v>0</v>
      </c>
      <c r="V589" s="135">
        <v>0</v>
      </c>
      <c r="W589" s="135">
        <v>0</v>
      </c>
      <c r="X589" s="135">
        <v>0</v>
      </c>
      <c r="Y589" s="135">
        <v>12592.3336</v>
      </c>
      <c r="Z589" s="135">
        <v>12554.707839999999</v>
      </c>
      <c r="AA589" s="136">
        <v>1</v>
      </c>
      <c r="AB589" s="135">
        <v>10823.023999999999</v>
      </c>
      <c r="AC589" s="135">
        <v>0</v>
      </c>
      <c r="AD589" s="135"/>
      <c r="AE589" s="135">
        <v>0</v>
      </c>
      <c r="AF589" s="135">
        <v>0</v>
      </c>
      <c r="AG589" s="135">
        <v>0</v>
      </c>
      <c r="AH589" s="135">
        <v>1731.6838399999999</v>
      </c>
      <c r="AI589" s="135">
        <v>0</v>
      </c>
      <c r="AJ589" s="289">
        <v>0</v>
      </c>
      <c r="AK589" s="135">
        <v>0</v>
      </c>
      <c r="AL589" s="212" t="s">
        <v>6609</v>
      </c>
    </row>
    <row r="590" spans="2:40" ht="14.25" customHeight="1">
      <c r="B590" s="132" t="s">
        <v>4356</v>
      </c>
      <c r="C590" s="134" t="s">
        <v>5774</v>
      </c>
      <c r="D590" s="134" t="s">
        <v>4927</v>
      </c>
      <c r="E590" s="134" t="s">
        <v>4420</v>
      </c>
      <c r="F590" s="134" t="s">
        <v>6610</v>
      </c>
      <c r="G590" s="134" t="s">
        <v>1155</v>
      </c>
      <c r="H590" s="134" t="s">
        <v>5805</v>
      </c>
      <c r="I590" s="134" t="s">
        <v>5782</v>
      </c>
      <c r="J590" s="134" t="s">
        <v>4362</v>
      </c>
      <c r="K590" s="134" t="s">
        <v>4363</v>
      </c>
      <c r="L590" s="134" t="s">
        <v>3332</v>
      </c>
      <c r="M590" s="135">
        <v>30573.45</v>
      </c>
      <c r="N590" s="135">
        <v>30573.45</v>
      </c>
      <c r="O590" s="135">
        <v>0</v>
      </c>
      <c r="P590" s="135"/>
      <c r="Q590" s="135">
        <v>0</v>
      </c>
      <c r="R590" s="135">
        <v>0</v>
      </c>
      <c r="S590" s="135">
        <v>0</v>
      </c>
      <c r="T590" s="135">
        <v>4891.7520000000004</v>
      </c>
      <c r="U590" s="135">
        <v>0</v>
      </c>
      <c r="V590" s="135">
        <v>1222.9380000000001</v>
      </c>
      <c r="W590" s="135">
        <v>0</v>
      </c>
      <c r="X590" s="135">
        <v>0</v>
      </c>
      <c r="Y590" s="135">
        <v>34242.264000000003</v>
      </c>
      <c r="Z590" s="135">
        <v>34426.055999999997</v>
      </c>
      <c r="AA590" s="136">
        <v>1</v>
      </c>
      <c r="AB590" s="135">
        <v>30737.55</v>
      </c>
      <c r="AC590" s="135">
        <v>0</v>
      </c>
      <c r="AD590" s="135"/>
      <c r="AE590" s="135">
        <v>0</v>
      </c>
      <c r="AF590" s="135">
        <v>0</v>
      </c>
      <c r="AG590" s="135">
        <v>0</v>
      </c>
      <c r="AH590" s="135">
        <v>4918.0079999999998</v>
      </c>
      <c r="AI590" s="135">
        <v>0</v>
      </c>
      <c r="AJ590" s="289">
        <v>1222.9380000000001</v>
      </c>
      <c r="AK590" s="135">
        <v>0</v>
      </c>
      <c r="AL590" s="212" t="s">
        <v>6611</v>
      </c>
      <c r="AM590" s="210">
        <f>AB590*0.04</f>
        <v>1229.502</v>
      </c>
      <c r="AN590" s="210">
        <f>AJ590-AM590</f>
        <v>-6.5639999999998508</v>
      </c>
    </row>
    <row r="591" spans="2:40" ht="14.25" customHeight="1">
      <c r="B591" s="132" t="s">
        <v>4356</v>
      </c>
      <c r="C591" s="134" t="s">
        <v>5777</v>
      </c>
      <c r="D591" s="134" t="s">
        <v>5477</v>
      </c>
      <c r="E591" s="134" t="s">
        <v>2194</v>
      </c>
      <c r="F591" s="134" t="s">
        <v>6612</v>
      </c>
      <c r="G591" s="134" t="s">
        <v>736</v>
      </c>
      <c r="H591" s="134" t="s">
        <v>5969</v>
      </c>
      <c r="I591" s="134" t="s">
        <v>5970</v>
      </c>
      <c r="J591" s="134" t="s">
        <v>4362</v>
      </c>
      <c r="K591" s="134" t="s">
        <v>4363</v>
      </c>
      <c r="L591" s="134" t="s">
        <v>3332</v>
      </c>
      <c r="M591" s="135">
        <v>2600</v>
      </c>
      <c r="N591" s="135">
        <v>0</v>
      </c>
      <c r="O591" s="135">
        <v>0</v>
      </c>
      <c r="P591" s="135"/>
      <c r="Q591" s="135">
        <v>2600</v>
      </c>
      <c r="R591" s="135">
        <v>0</v>
      </c>
      <c r="S591" s="135">
        <v>0</v>
      </c>
      <c r="T591" s="135">
        <v>0</v>
      </c>
      <c r="U591" s="135">
        <v>0</v>
      </c>
      <c r="V591" s="135">
        <v>0</v>
      </c>
      <c r="W591" s="135">
        <v>0</v>
      </c>
      <c r="X591" s="135">
        <v>0</v>
      </c>
      <c r="Y591" s="135">
        <v>2600</v>
      </c>
      <c r="Z591" s="135">
        <v>2600</v>
      </c>
      <c r="AA591" s="136">
        <v>1</v>
      </c>
      <c r="AB591" s="135">
        <v>0</v>
      </c>
      <c r="AC591" s="135">
        <v>0</v>
      </c>
      <c r="AD591" s="135"/>
      <c r="AE591" s="135">
        <v>2600</v>
      </c>
      <c r="AF591" s="135">
        <v>0</v>
      </c>
      <c r="AG591" s="135">
        <v>0</v>
      </c>
      <c r="AH591" s="135"/>
      <c r="AI591" s="135">
        <v>0</v>
      </c>
      <c r="AJ591" s="289">
        <v>0</v>
      </c>
      <c r="AK591" s="135">
        <v>0</v>
      </c>
      <c r="AL591" s="212" t="s">
        <v>6613</v>
      </c>
    </row>
    <row r="592" spans="2:40" ht="14.25" customHeight="1">
      <c r="B592" s="132" t="s">
        <v>4356</v>
      </c>
      <c r="C592" s="134" t="s">
        <v>5913</v>
      </c>
      <c r="D592" s="134" t="s">
        <v>5477</v>
      </c>
      <c r="E592" s="134" t="s">
        <v>4474</v>
      </c>
      <c r="F592" s="134" t="s">
        <v>6614</v>
      </c>
      <c r="G592" s="134" t="s">
        <v>431</v>
      </c>
      <c r="H592" s="134" t="s">
        <v>6008</v>
      </c>
      <c r="I592" s="134" t="s">
        <v>3330</v>
      </c>
      <c r="J592" s="134" t="s">
        <v>4362</v>
      </c>
      <c r="K592" s="134" t="s">
        <v>4363</v>
      </c>
      <c r="L592" s="134" t="s">
        <v>3332</v>
      </c>
      <c r="M592" s="135">
        <v>3277.12</v>
      </c>
      <c r="N592" s="135">
        <v>3277.12</v>
      </c>
      <c r="O592" s="135">
        <v>0</v>
      </c>
      <c r="P592" s="135"/>
      <c r="Q592" s="135">
        <v>0</v>
      </c>
      <c r="R592" s="135">
        <v>0</v>
      </c>
      <c r="S592" s="135">
        <v>0</v>
      </c>
      <c r="T592" s="135">
        <v>524.33920000000001</v>
      </c>
      <c r="U592" s="135">
        <v>0</v>
      </c>
      <c r="V592" s="135">
        <v>0</v>
      </c>
      <c r="W592" s="135">
        <v>0</v>
      </c>
      <c r="X592" s="135">
        <v>0</v>
      </c>
      <c r="Y592" s="135">
        <v>3801.4591999999998</v>
      </c>
      <c r="Z592" s="135">
        <v>3790.1004800000001</v>
      </c>
      <c r="AA592" s="136">
        <v>1</v>
      </c>
      <c r="AB592" s="135">
        <v>3267.328</v>
      </c>
      <c r="AC592" s="135">
        <v>0</v>
      </c>
      <c r="AD592" s="135"/>
      <c r="AE592" s="135">
        <v>0</v>
      </c>
      <c r="AF592" s="135">
        <v>0</v>
      </c>
      <c r="AG592" s="135">
        <v>0</v>
      </c>
      <c r="AH592" s="135">
        <v>522.77247999999997</v>
      </c>
      <c r="AI592" s="135">
        <v>0</v>
      </c>
      <c r="AJ592" s="289">
        <v>0</v>
      </c>
      <c r="AK592" s="135">
        <v>0</v>
      </c>
      <c r="AL592" s="212" t="s">
        <v>6615</v>
      </c>
    </row>
    <row r="593" spans="2:41" ht="14.25" customHeight="1">
      <c r="B593" s="132" t="s">
        <v>4356</v>
      </c>
      <c r="C593" s="134" t="s">
        <v>5777</v>
      </c>
      <c r="D593" s="134" t="s">
        <v>5477</v>
      </c>
      <c r="E593" s="134" t="s">
        <v>2203</v>
      </c>
      <c r="F593" s="134" t="s">
        <v>6616</v>
      </c>
      <c r="G593" s="134" t="s">
        <v>5780</v>
      </c>
      <c r="H593" s="134" t="s">
        <v>5781</v>
      </c>
      <c r="I593" s="134" t="s">
        <v>5782</v>
      </c>
      <c r="J593" s="134" t="s">
        <v>4362</v>
      </c>
      <c r="K593" s="134" t="s">
        <v>4363</v>
      </c>
      <c r="L593" s="134" t="s">
        <v>3332</v>
      </c>
      <c r="M593" s="135">
        <v>1536.15</v>
      </c>
      <c r="N593" s="135">
        <v>0</v>
      </c>
      <c r="O593" s="135">
        <v>0</v>
      </c>
      <c r="P593" s="135">
        <v>1536.15</v>
      </c>
      <c r="Q593" s="135">
        <v>0</v>
      </c>
      <c r="R593" s="135">
        <v>0</v>
      </c>
      <c r="S593" s="135">
        <v>0</v>
      </c>
      <c r="T593" s="135">
        <v>0</v>
      </c>
      <c r="U593" s="135">
        <v>0</v>
      </c>
      <c r="V593" s="135">
        <v>0</v>
      </c>
      <c r="W593" s="135">
        <v>0</v>
      </c>
      <c r="X593" s="135">
        <v>0</v>
      </c>
      <c r="Y593" s="135">
        <v>1536.15</v>
      </c>
      <c r="Z593" s="135">
        <v>1536.15</v>
      </c>
      <c r="AA593" s="136">
        <v>1</v>
      </c>
      <c r="AB593" s="135">
        <v>0</v>
      </c>
      <c r="AC593" s="135">
        <v>0</v>
      </c>
      <c r="AD593" s="135">
        <v>1536.15</v>
      </c>
      <c r="AE593" s="135">
        <v>0</v>
      </c>
      <c r="AF593" s="135">
        <v>0</v>
      </c>
      <c r="AG593" s="135">
        <v>0</v>
      </c>
      <c r="AH593" s="135"/>
      <c r="AI593" s="135">
        <v>0</v>
      </c>
      <c r="AJ593" s="289">
        <v>0</v>
      </c>
      <c r="AK593" s="135">
        <v>0</v>
      </c>
      <c r="AL593" s="212" t="s">
        <v>6617</v>
      </c>
    </row>
    <row r="594" spans="2:41" ht="14.25" customHeight="1">
      <c r="B594" s="132" t="s">
        <v>4356</v>
      </c>
      <c r="C594" s="134" t="s">
        <v>5774</v>
      </c>
      <c r="D594" s="134" t="s">
        <v>4927</v>
      </c>
      <c r="E594" s="134" t="s">
        <v>6426</v>
      </c>
      <c r="F594" s="134" t="s">
        <v>6618</v>
      </c>
      <c r="G594" s="134" t="s">
        <v>1155</v>
      </c>
      <c r="H594" s="134" t="s">
        <v>5805</v>
      </c>
      <c r="I594" s="134" t="s">
        <v>5782</v>
      </c>
      <c r="J594" s="134" t="s">
        <v>4362</v>
      </c>
      <c r="K594" s="134" t="s">
        <v>4363</v>
      </c>
      <c r="L594" s="134" t="s">
        <v>3332</v>
      </c>
      <c r="M594" s="135">
        <v>30711.3</v>
      </c>
      <c r="N594" s="135">
        <v>30711.3</v>
      </c>
      <c r="O594" s="135">
        <v>0</v>
      </c>
      <c r="P594" s="135"/>
      <c r="Q594" s="135">
        <v>0</v>
      </c>
      <c r="R594" s="135">
        <v>0</v>
      </c>
      <c r="S594" s="135">
        <v>0</v>
      </c>
      <c r="T594" s="135">
        <v>4913.808</v>
      </c>
      <c r="U594" s="135">
        <v>0</v>
      </c>
      <c r="V594" s="135">
        <v>1228.45</v>
      </c>
      <c r="W594" s="135">
        <v>0</v>
      </c>
      <c r="X594" s="135">
        <v>0</v>
      </c>
      <c r="Y594" s="135">
        <v>34396.658000000003</v>
      </c>
      <c r="Z594" s="135">
        <v>34396.660000000003</v>
      </c>
      <c r="AA594" s="136">
        <v>1</v>
      </c>
      <c r="AB594" s="135">
        <v>30711.3</v>
      </c>
      <c r="AC594" s="135">
        <v>0</v>
      </c>
      <c r="AD594" s="135"/>
      <c r="AE594" s="135">
        <v>0</v>
      </c>
      <c r="AF594" s="135">
        <v>0</v>
      </c>
      <c r="AG594" s="135">
        <v>0</v>
      </c>
      <c r="AH594" s="135">
        <v>4913.808</v>
      </c>
      <c r="AI594" s="135">
        <v>0</v>
      </c>
      <c r="AJ594" s="289">
        <v>1228.45</v>
      </c>
      <c r="AK594" s="135">
        <v>0</v>
      </c>
      <c r="AL594" s="212" t="s">
        <v>6619</v>
      </c>
      <c r="AM594" s="210">
        <f>AB594*0.04</f>
        <v>1228.452</v>
      </c>
      <c r="AN594" s="210">
        <f>AJ594-AM594</f>
        <v>-1.9999999999527063E-3</v>
      </c>
    </row>
    <row r="595" spans="2:41" ht="14.25" customHeight="1">
      <c r="B595" s="132" t="s">
        <v>4356</v>
      </c>
      <c r="C595" s="134" t="s">
        <v>5777</v>
      </c>
      <c r="D595" s="134" t="s">
        <v>5477</v>
      </c>
      <c r="E595" s="134" t="s">
        <v>2426</v>
      </c>
      <c r="F595" s="134" t="s">
        <v>6620</v>
      </c>
      <c r="G595" s="134" t="s">
        <v>736</v>
      </c>
      <c r="H595" s="134" t="s">
        <v>5969</v>
      </c>
      <c r="I595" s="134" t="s">
        <v>5970</v>
      </c>
      <c r="J595" s="134" t="s">
        <v>4362</v>
      </c>
      <c r="K595" s="134" t="s">
        <v>4363</v>
      </c>
      <c r="L595" s="134" t="s">
        <v>3332</v>
      </c>
      <c r="M595" s="135">
        <v>19000</v>
      </c>
      <c r="N595" s="135">
        <v>0</v>
      </c>
      <c r="O595" s="135">
        <v>0</v>
      </c>
      <c r="P595" s="135">
        <v>19000</v>
      </c>
      <c r="Q595" s="135">
        <v>0</v>
      </c>
      <c r="R595" s="135">
        <v>0</v>
      </c>
      <c r="S595" s="135">
        <v>0</v>
      </c>
      <c r="T595" s="135">
        <v>0</v>
      </c>
      <c r="U595" s="135">
        <v>0</v>
      </c>
      <c r="V595" s="135">
        <v>0</v>
      </c>
      <c r="W595" s="135">
        <v>0</v>
      </c>
      <c r="X595" s="135">
        <v>0</v>
      </c>
      <c r="Y595" s="135">
        <v>19000</v>
      </c>
      <c r="Z595" s="135">
        <v>19000</v>
      </c>
      <c r="AA595" s="136">
        <v>1</v>
      </c>
      <c r="AB595" s="135">
        <v>0</v>
      </c>
      <c r="AC595" s="135">
        <v>0</v>
      </c>
      <c r="AD595" s="135">
        <v>19000</v>
      </c>
      <c r="AE595" s="135">
        <v>0</v>
      </c>
      <c r="AF595" s="135">
        <v>0</v>
      </c>
      <c r="AG595" s="135">
        <v>0</v>
      </c>
      <c r="AH595" s="135"/>
      <c r="AI595" s="135">
        <v>0</v>
      </c>
      <c r="AJ595" s="289">
        <v>0</v>
      </c>
      <c r="AK595" s="135">
        <v>0</v>
      </c>
      <c r="AL595" s="212" t="s">
        <v>6621</v>
      </c>
    </row>
    <row r="596" spans="2:41" ht="14.25" customHeight="1">
      <c r="B596" s="132" t="s">
        <v>4356</v>
      </c>
      <c r="C596" s="134" t="s">
        <v>5774</v>
      </c>
      <c r="D596" s="134" t="s">
        <v>2442</v>
      </c>
      <c r="E596" s="134" t="s">
        <v>1815</v>
      </c>
      <c r="F596" s="134" t="s">
        <v>6622</v>
      </c>
      <c r="G596" s="134" t="s">
        <v>1155</v>
      </c>
      <c r="H596" s="134" t="s">
        <v>5805</v>
      </c>
      <c r="I596" s="134" t="s">
        <v>5782</v>
      </c>
      <c r="J596" s="134" t="s">
        <v>4362</v>
      </c>
      <c r="K596" s="134" t="s">
        <v>4363</v>
      </c>
      <c r="L596" s="134" t="s">
        <v>3332</v>
      </c>
      <c r="M596" s="135">
        <v>31037.55</v>
      </c>
      <c r="N596" s="135">
        <v>31037.55</v>
      </c>
      <c r="O596" s="135">
        <v>0</v>
      </c>
      <c r="P596" s="135"/>
      <c r="Q596" s="135">
        <v>0</v>
      </c>
      <c r="R596" s="135">
        <v>0</v>
      </c>
      <c r="S596" s="135">
        <v>0</v>
      </c>
      <c r="T596" s="135">
        <v>4966.0079999999998</v>
      </c>
      <c r="U596" s="135">
        <v>0</v>
      </c>
      <c r="V596" s="135">
        <v>1241.502</v>
      </c>
      <c r="W596" s="135">
        <v>0</v>
      </c>
      <c r="X596" s="135">
        <v>0</v>
      </c>
      <c r="Y596" s="135">
        <v>34762.055999999997</v>
      </c>
      <c r="Z596" s="135">
        <v>34619.423999999999</v>
      </c>
      <c r="AA596" s="136">
        <v>1</v>
      </c>
      <c r="AB596" s="135">
        <v>30910.2</v>
      </c>
      <c r="AC596" s="135">
        <v>0</v>
      </c>
      <c r="AD596" s="135"/>
      <c r="AE596" s="135">
        <v>0</v>
      </c>
      <c r="AF596" s="135">
        <v>0</v>
      </c>
      <c r="AG596" s="135">
        <v>0</v>
      </c>
      <c r="AH596" s="135">
        <v>4945.6319999999996</v>
      </c>
      <c r="AI596" s="135">
        <v>0</v>
      </c>
      <c r="AJ596" s="289">
        <v>1241.502</v>
      </c>
      <c r="AK596" s="135">
        <v>0</v>
      </c>
      <c r="AL596" s="212" t="s">
        <v>6623</v>
      </c>
      <c r="AM596" s="210">
        <f t="shared" ref="AM596:AM597" si="36">AB596*0.04</f>
        <v>1236.4080000000001</v>
      </c>
      <c r="AN596" s="210">
        <f t="shared" ref="AN596:AN597" si="37">AJ596-AM596</f>
        <v>5.0939999999998236</v>
      </c>
    </row>
    <row r="597" spans="2:41" ht="14.25" customHeight="1">
      <c r="B597" s="132" t="s">
        <v>4356</v>
      </c>
      <c r="C597" s="134" t="s">
        <v>5774</v>
      </c>
      <c r="D597" s="134" t="s">
        <v>2442</v>
      </c>
      <c r="E597" s="134" t="s">
        <v>1815</v>
      </c>
      <c r="F597" s="134" t="s">
        <v>6624</v>
      </c>
      <c r="G597" s="134" t="s">
        <v>1155</v>
      </c>
      <c r="H597" s="134" t="s">
        <v>5805</v>
      </c>
      <c r="I597" s="134" t="s">
        <v>5782</v>
      </c>
      <c r="J597" s="134" t="s">
        <v>4362</v>
      </c>
      <c r="K597" s="134" t="s">
        <v>4363</v>
      </c>
      <c r="L597" s="134" t="s">
        <v>3332</v>
      </c>
      <c r="M597" s="135">
        <v>31037.55</v>
      </c>
      <c r="N597" s="135">
        <v>31037.55</v>
      </c>
      <c r="O597" s="135">
        <v>0</v>
      </c>
      <c r="P597" s="135"/>
      <c r="Q597" s="135">
        <v>0</v>
      </c>
      <c r="R597" s="135">
        <v>0</v>
      </c>
      <c r="S597" s="135">
        <v>0</v>
      </c>
      <c r="T597" s="135">
        <v>4966.0079999999998</v>
      </c>
      <c r="U597" s="135">
        <v>0</v>
      </c>
      <c r="V597" s="135">
        <v>1241.502</v>
      </c>
      <c r="W597" s="135">
        <v>0</v>
      </c>
      <c r="X597" s="135">
        <v>0</v>
      </c>
      <c r="Y597" s="135">
        <v>34762.055999999997</v>
      </c>
      <c r="Z597" s="135">
        <v>34619.423999999999</v>
      </c>
      <c r="AA597" s="136">
        <v>1</v>
      </c>
      <c r="AB597" s="135">
        <v>30910.2</v>
      </c>
      <c r="AC597" s="135">
        <v>0</v>
      </c>
      <c r="AD597" s="135"/>
      <c r="AE597" s="135">
        <v>0</v>
      </c>
      <c r="AF597" s="135">
        <v>0</v>
      </c>
      <c r="AG597" s="135">
        <v>0</v>
      </c>
      <c r="AH597" s="135">
        <v>4945.6319999999996</v>
      </c>
      <c r="AI597" s="135">
        <v>0</v>
      </c>
      <c r="AJ597" s="289">
        <v>1241.502</v>
      </c>
      <c r="AK597" s="135">
        <v>0</v>
      </c>
      <c r="AL597" s="212" t="s">
        <v>6625</v>
      </c>
      <c r="AM597" s="210">
        <f t="shared" si="36"/>
        <v>1236.4080000000001</v>
      </c>
      <c r="AN597" s="210">
        <f t="shared" si="37"/>
        <v>5.0939999999998236</v>
      </c>
    </row>
    <row r="598" spans="2:41" ht="14.25" customHeight="1">
      <c r="B598" s="132" t="s">
        <v>4356</v>
      </c>
      <c r="C598" s="134" t="s">
        <v>5777</v>
      </c>
      <c r="D598" s="134" t="s">
        <v>5477</v>
      </c>
      <c r="E598" s="134" t="s">
        <v>2396</v>
      </c>
      <c r="F598" s="134" t="s">
        <v>6626</v>
      </c>
      <c r="G598" s="134" t="s">
        <v>5780</v>
      </c>
      <c r="H598" s="134" t="s">
        <v>5781</v>
      </c>
      <c r="I598" s="134" t="s">
        <v>5782</v>
      </c>
      <c r="J598" s="134" t="s">
        <v>4362</v>
      </c>
      <c r="K598" s="134" t="s">
        <v>4363</v>
      </c>
      <c r="L598" s="134" t="s">
        <v>3332</v>
      </c>
      <c r="M598" s="135">
        <v>2776.64</v>
      </c>
      <c r="N598" s="135">
        <v>0</v>
      </c>
      <c r="O598" s="135">
        <v>0</v>
      </c>
      <c r="P598" s="135">
        <v>2776.64</v>
      </c>
      <c r="Q598" s="135">
        <v>0</v>
      </c>
      <c r="R598" s="135">
        <v>0</v>
      </c>
      <c r="S598" s="135">
        <v>0</v>
      </c>
      <c r="T598" s="135">
        <v>0</v>
      </c>
      <c r="U598" s="135">
        <v>0</v>
      </c>
      <c r="V598" s="135">
        <v>0</v>
      </c>
      <c r="W598" s="135">
        <v>0</v>
      </c>
      <c r="X598" s="135">
        <v>0</v>
      </c>
      <c r="Y598" s="135">
        <v>2776.64</v>
      </c>
      <c r="Z598" s="135">
        <v>2776.64</v>
      </c>
      <c r="AA598" s="136">
        <v>1</v>
      </c>
      <c r="AB598" s="135">
        <v>0</v>
      </c>
      <c r="AC598" s="135">
        <v>0</v>
      </c>
      <c r="AD598" s="135">
        <v>2776.64</v>
      </c>
      <c r="AE598" s="135">
        <v>0</v>
      </c>
      <c r="AF598" s="135">
        <v>0</v>
      </c>
      <c r="AG598" s="135">
        <v>0</v>
      </c>
      <c r="AH598" s="135"/>
      <c r="AI598" s="135">
        <v>0</v>
      </c>
      <c r="AJ598" s="289">
        <v>0</v>
      </c>
      <c r="AK598" s="135">
        <v>0</v>
      </c>
      <c r="AL598" s="212" t="s">
        <v>6627</v>
      </c>
    </row>
    <row r="599" spans="2:41" ht="14.25" customHeight="1">
      <c r="B599" s="132" t="s">
        <v>4356</v>
      </c>
      <c r="C599" s="134" t="s">
        <v>5777</v>
      </c>
      <c r="D599" s="134" t="s">
        <v>5477</v>
      </c>
      <c r="E599" s="134" t="s">
        <v>5909</v>
      </c>
      <c r="F599" s="134" t="s">
        <v>6628</v>
      </c>
      <c r="G599" s="134" t="s">
        <v>736</v>
      </c>
      <c r="H599" s="134" t="s">
        <v>5969</v>
      </c>
      <c r="I599" s="134" t="s">
        <v>5970</v>
      </c>
      <c r="J599" s="134" t="s">
        <v>4362</v>
      </c>
      <c r="K599" s="134" t="s">
        <v>4363</v>
      </c>
      <c r="L599" s="134" t="s">
        <v>3332</v>
      </c>
      <c r="M599" s="135">
        <v>19000</v>
      </c>
      <c r="N599" s="135">
        <v>0</v>
      </c>
      <c r="O599" s="135">
        <v>0</v>
      </c>
      <c r="P599" s="135">
        <v>19000</v>
      </c>
      <c r="Q599" s="135">
        <v>0</v>
      </c>
      <c r="R599" s="135">
        <v>0</v>
      </c>
      <c r="S599" s="135">
        <v>0</v>
      </c>
      <c r="T599" s="135">
        <v>0</v>
      </c>
      <c r="U599" s="135">
        <v>0</v>
      </c>
      <c r="V599" s="135">
        <v>0</v>
      </c>
      <c r="W599" s="135">
        <v>0</v>
      </c>
      <c r="X599" s="135">
        <v>0</v>
      </c>
      <c r="Y599" s="135">
        <v>19000</v>
      </c>
      <c r="Z599" s="135">
        <v>19000</v>
      </c>
      <c r="AA599" s="136">
        <v>1</v>
      </c>
      <c r="AB599" s="135">
        <v>0</v>
      </c>
      <c r="AC599" s="135">
        <v>0</v>
      </c>
      <c r="AD599" s="135">
        <v>19000</v>
      </c>
      <c r="AE599" s="135">
        <v>0</v>
      </c>
      <c r="AF599" s="135">
        <v>0</v>
      </c>
      <c r="AG599" s="135">
        <v>0</v>
      </c>
      <c r="AH599" s="135"/>
      <c r="AI599" s="135">
        <v>0</v>
      </c>
      <c r="AJ599" s="289">
        <v>0</v>
      </c>
      <c r="AK599" s="135">
        <v>0</v>
      </c>
      <c r="AL599" s="212" t="s">
        <v>6629</v>
      </c>
    </row>
    <row r="600" spans="2:41" ht="14.25" customHeight="1">
      <c r="B600" s="132" t="s">
        <v>4356</v>
      </c>
      <c r="C600" s="134" t="s">
        <v>6215</v>
      </c>
      <c r="D600" s="134" t="s">
        <v>5477</v>
      </c>
      <c r="E600" s="134" t="s">
        <v>6630</v>
      </c>
      <c r="F600" s="134" t="s">
        <v>6631</v>
      </c>
      <c r="G600" s="134" t="s">
        <v>804</v>
      </c>
      <c r="H600" s="134" t="s">
        <v>6217</v>
      </c>
      <c r="I600" s="134" t="s">
        <v>3330</v>
      </c>
      <c r="J600" s="134" t="s">
        <v>4362</v>
      </c>
      <c r="K600" s="134" t="s">
        <v>4363</v>
      </c>
      <c r="L600" s="134" t="s">
        <v>3332</v>
      </c>
      <c r="M600" s="135">
        <v>3448.28</v>
      </c>
      <c r="N600" s="135">
        <v>3448.28</v>
      </c>
      <c r="O600" s="135">
        <v>0</v>
      </c>
      <c r="P600" s="135"/>
      <c r="Q600" s="135">
        <v>0</v>
      </c>
      <c r="R600" s="135">
        <v>0</v>
      </c>
      <c r="S600" s="135">
        <v>0</v>
      </c>
      <c r="T600" s="135">
        <v>551.72</v>
      </c>
      <c r="U600" s="135">
        <v>0</v>
      </c>
      <c r="V600" s="135">
        <v>0</v>
      </c>
      <c r="W600" s="135">
        <v>0</v>
      </c>
      <c r="X600" s="135">
        <v>0</v>
      </c>
      <c r="Y600" s="135">
        <v>4000</v>
      </c>
      <c r="Z600" s="135">
        <v>4000</v>
      </c>
      <c r="AA600" s="136">
        <v>1</v>
      </c>
      <c r="AB600" s="135">
        <v>3448.28</v>
      </c>
      <c r="AC600" s="135">
        <v>0</v>
      </c>
      <c r="AD600" s="135"/>
      <c r="AE600" s="135">
        <v>0</v>
      </c>
      <c r="AF600" s="135">
        <v>0</v>
      </c>
      <c r="AG600" s="135">
        <v>0</v>
      </c>
      <c r="AH600" s="135">
        <v>551.72</v>
      </c>
      <c r="AI600" s="135">
        <v>0</v>
      </c>
      <c r="AJ600" s="289">
        <v>0</v>
      </c>
      <c r="AK600" s="135">
        <v>0</v>
      </c>
      <c r="AL600" s="212" t="s">
        <v>6632</v>
      </c>
    </row>
    <row r="601" spans="2:41" ht="14.25" customHeight="1">
      <c r="B601" s="132" t="s">
        <v>4356</v>
      </c>
      <c r="C601" s="134" t="s">
        <v>5774</v>
      </c>
      <c r="D601" s="134" t="s">
        <v>2442</v>
      </c>
      <c r="E601" s="134" t="s">
        <v>1815</v>
      </c>
      <c r="F601" s="134" t="s">
        <v>6633</v>
      </c>
      <c r="G601" s="134" t="s">
        <v>1155</v>
      </c>
      <c r="H601" s="134" t="s">
        <v>5805</v>
      </c>
      <c r="I601" s="134" t="s">
        <v>5782</v>
      </c>
      <c r="J601" s="134" t="s">
        <v>4362</v>
      </c>
      <c r="K601" s="134" t="s">
        <v>4363</v>
      </c>
      <c r="L601" s="134" t="s">
        <v>3332</v>
      </c>
      <c r="M601" s="135">
        <v>31037.55</v>
      </c>
      <c r="N601" s="135">
        <v>31037.55</v>
      </c>
      <c r="O601" s="135">
        <v>0</v>
      </c>
      <c r="P601" s="135"/>
      <c r="Q601" s="135">
        <v>0</v>
      </c>
      <c r="R601" s="135">
        <v>0</v>
      </c>
      <c r="S601" s="135">
        <v>0</v>
      </c>
      <c r="T601" s="135">
        <v>4966.0079999999998</v>
      </c>
      <c r="U601" s="135">
        <v>0</v>
      </c>
      <c r="V601" s="135">
        <v>1241.502</v>
      </c>
      <c r="W601" s="135">
        <v>0</v>
      </c>
      <c r="X601" s="135">
        <v>0</v>
      </c>
      <c r="Y601" s="135">
        <v>34762.055999999997</v>
      </c>
      <c r="Z601" s="135">
        <v>34619.423999999999</v>
      </c>
      <c r="AA601" s="136">
        <v>1</v>
      </c>
      <c r="AB601" s="135">
        <v>30910.2</v>
      </c>
      <c r="AC601" s="135">
        <v>0</v>
      </c>
      <c r="AD601" s="135"/>
      <c r="AE601" s="135">
        <v>0</v>
      </c>
      <c r="AF601" s="135">
        <v>0</v>
      </c>
      <c r="AG601" s="135">
        <v>0</v>
      </c>
      <c r="AH601" s="135">
        <v>4945.6319999999996</v>
      </c>
      <c r="AI601" s="135">
        <v>0</v>
      </c>
      <c r="AJ601" s="289">
        <v>1241.502</v>
      </c>
      <c r="AK601" s="135">
        <v>0</v>
      </c>
      <c r="AL601" s="212" t="s">
        <v>6634</v>
      </c>
      <c r="AM601" s="210">
        <f>AB601*0.04</f>
        <v>1236.4080000000001</v>
      </c>
      <c r="AN601" s="210">
        <f>AJ601-AM601</f>
        <v>5.0939999999998236</v>
      </c>
    </row>
    <row r="602" spans="2:41" ht="14.25" customHeight="1">
      <c r="B602" s="132" t="s">
        <v>4356</v>
      </c>
      <c r="C602" s="134" t="s">
        <v>5777</v>
      </c>
      <c r="D602" s="134" t="s">
        <v>5477</v>
      </c>
      <c r="E602" s="134" t="s">
        <v>2194</v>
      </c>
      <c r="F602" s="134" t="s">
        <v>6635</v>
      </c>
      <c r="G602" s="134" t="s">
        <v>1233</v>
      </c>
      <c r="H602" s="134" t="s">
        <v>5810</v>
      </c>
      <c r="I602" s="134" t="s">
        <v>3330</v>
      </c>
      <c r="J602" s="134" t="s">
        <v>4362</v>
      </c>
      <c r="K602" s="134" t="s">
        <v>4363</v>
      </c>
      <c r="L602" s="134" t="s">
        <v>3332</v>
      </c>
      <c r="M602" s="135">
        <v>12463.92</v>
      </c>
      <c r="N602" s="135">
        <v>0</v>
      </c>
      <c r="O602" s="135">
        <v>0</v>
      </c>
      <c r="P602" s="135">
        <v>0</v>
      </c>
      <c r="Q602" s="135">
        <v>0</v>
      </c>
      <c r="R602" s="135">
        <v>12463.92</v>
      </c>
      <c r="S602" s="135">
        <v>0</v>
      </c>
      <c r="T602" s="135">
        <v>0</v>
      </c>
      <c r="U602" s="135">
        <v>0</v>
      </c>
      <c r="V602" s="135">
        <v>0</v>
      </c>
      <c r="W602" s="135">
        <v>0</v>
      </c>
      <c r="X602" s="135">
        <v>0</v>
      </c>
      <c r="Y602" s="135">
        <v>12463.92</v>
      </c>
      <c r="Z602" s="135">
        <v>12252.48</v>
      </c>
      <c r="AA602" s="136">
        <v>1</v>
      </c>
      <c r="AB602" s="135">
        <v>0</v>
      </c>
      <c r="AC602" s="135">
        <v>0</v>
      </c>
      <c r="AD602" s="135">
        <v>0</v>
      </c>
      <c r="AE602" s="135">
        <v>0</v>
      </c>
      <c r="AF602" s="135">
        <v>12252.48</v>
      </c>
      <c r="AG602" s="135">
        <v>0</v>
      </c>
      <c r="AH602" s="135"/>
      <c r="AI602" s="135">
        <v>0</v>
      </c>
      <c r="AJ602" s="289">
        <v>0</v>
      </c>
      <c r="AK602" s="135">
        <v>0</v>
      </c>
      <c r="AL602" s="212" t="s">
        <v>6636</v>
      </c>
    </row>
    <row r="603" spans="2:41" ht="14.25" customHeight="1">
      <c r="B603" s="132" t="s">
        <v>4356</v>
      </c>
      <c r="C603" s="134" t="s">
        <v>5913</v>
      </c>
      <c r="D603" s="134" t="s">
        <v>5477</v>
      </c>
      <c r="E603" s="134" t="s">
        <v>2139</v>
      </c>
      <c r="F603" s="134" t="s">
        <v>6637</v>
      </c>
      <c r="G603" s="134" t="s">
        <v>5819</v>
      </c>
      <c r="H603" s="134" t="s">
        <v>5820</v>
      </c>
      <c r="I603" s="134" t="s">
        <v>3330</v>
      </c>
      <c r="J603" s="134" t="s">
        <v>4362</v>
      </c>
      <c r="K603" s="134" t="s">
        <v>4363</v>
      </c>
      <c r="L603" s="134" t="s">
        <v>3332</v>
      </c>
      <c r="M603" s="135">
        <v>118726</v>
      </c>
      <c r="N603" s="135">
        <v>118726</v>
      </c>
      <c r="O603" s="135">
        <v>0</v>
      </c>
      <c r="P603" s="135"/>
      <c r="Q603" s="135">
        <v>0</v>
      </c>
      <c r="R603" s="135">
        <v>0</v>
      </c>
      <c r="S603" s="135">
        <v>0</v>
      </c>
      <c r="T603" s="135">
        <v>18996.16</v>
      </c>
      <c r="U603" s="135">
        <v>0</v>
      </c>
      <c r="V603" s="135">
        <v>0</v>
      </c>
      <c r="W603" s="135">
        <v>0</v>
      </c>
      <c r="X603" s="135">
        <v>0</v>
      </c>
      <c r="Y603" s="135">
        <v>137722.16</v>
      </c>
      <c r="Z603" s="135">
        <v>137722.16</v>
      </c>
      <c r="AA603" s="136">
        <v>1</v>
      </c>
      <c r="AB603" s="135">
        <v>118726</v>
      </c>
      <c r="AC603" s="135">
        <v>0</v>
      </c>
      <c r="AD603" s="135"/>
      <c r="AE603" s="135">
        <v>0</v>
      </c>
      <c r="AF603" s="135">
        <v>0</v>
      </c>
      <c r="AG603" s="135">
        <v>0</v>
      </c>
      <c r="AH603" s="135">
        <v>18996.16</v>
      </c>
      <c r="AI603" s="135">
        <v>0</v>
      </c>
      <c r="AJ603" s="289">
        <v>0</v>
      </c>
      <c r="AK603" s="135">
        <v>0</v>
      </c>
      <c r="AL603" s="212" t="s">
        <v>6638</v>
      </c>
    </row>
    <row r="604" spans="2:41" ht="14.25" customHeight="1">
      <c r="B604" s="132" t="s">
        <v>4356</v>
      </c>
      <c r="C604" s="134" t="s">
        <v>5774</v>
      </c>
      <c r="D604" s="134" t="s">
        <v>4927</v>
      </c>
      <c r="E604" s="134" t="s">
        <v>1961</v>
      </c>
      <c r="F604" s="134" t="s">
        <v>6639</v>
      </c>
      <c r="G604" s="134" t="s">
        <v>1155</v>
      </c>
      <c r="H604" s="134" t="s">
        <v>5805</v>
      </c>
      <c r="I604" s="134" t="s">
        <v>5782</v>
      </c>
      <c r="J604" s="134" t="s">
        <v>4362</v>
      </c>
      <c r="K604" s="134" t="s">
        <v>4363</v>
      </c>
      <c r="L604" s="134" t="s">
        <v>3332</v>
      </c>
      <c r="M604" s="135">
        <v>31056.75</v>
      </c>
      <c r="N604" s="135">
        <v>31056.75</v>
      </c>
      <c r="O604" s="135">
        <v>0</v>
      </c>
      <c r="P604" s="135"/>
      <c r="Q604" s="135">
        <v>0</v>
      </c>
      <c r="R604" s="135">
        <v>0</v>
      </c>
      <c r="S604" s="135">
        <v>0</v>
      </c>
      <c r="T604" s="135">
        <v>4969.08</v>
      </c>
      <c r="U604" s="135">
        <v>0</v>
      </c>
      <c r="V604" s="135">
        <v>1242.27</v>
      </c>
      <c r="W604" s="135">
        <v>0</v>
      </c>
      <c r="X604" s="135">
        <v>0</v>
      </c>
      <c r="Y604" s="135">
        <v>34783.56</v>
      </c>
      <c r="Z604" s="135">
        <v>34783.5</v>
      </c>
      <c r="AA604" s="136">
        <v>0.99999827504717798</v>
      </c>
      <c r="AB604" s="135">
        <v>31056.696428571446</v>
      </c>
      <c r="AC604" s="135">
        <v>0</v>
      </c>
      <c r="AD604" s="135"/>
      <c r="AE604" s="135">
        <v>0</v>
      </c>
      <c r="AF604" s="135">
        <v>0</v>
      </c>
      <c r="AG604" s="135">
        <v>0</v>
      </c>
      <c r="AH604" s="135">
        <v>4969.0714285714303</v>
      </c>
      <c r="AI604" s="135">
        <v>0</v>
      </c>
      <c r="AJ604" s="289">
        <v>1242.2678571428601</v>
      </c>
      <c r="AK604" s="135">
        <v>0</v>
      </c>
      <c r="AL604" s="212" t="s">
        <v>6640</v>
      </c>
      <c r="AM604" s="210">
        <f>AB604*0.04</f>
        <v>1242.2678571428578</v>
      </c>
      <c r="AN604" s="210">
        <f>AJ604-AM604</f>
        <v>2.2737367544323206E-12</v>
      </c>
    </row>
    <row r="605" spans="2:41" ht="14.25" customHeight="1">
      <c r="B605" s="132" t="s">
        <v>4356</v>
      </c>
      <c r="C605" s="134" t="s">
        <v>5774</v>
      </c>
      <c r="D605" s="134" t="s">
        <v>5477</v>
      </c>
      <c r="E605" s="134" t="s">
        <v>4474</v>
      </c>
      <c r="F605" s="134" t="s">
        <v>6641</v>
      </c>
      <c r="G605" s="134" t="s">
        <v>720</v>
      </c>
      <c r="H605" s="134" t="s">
        <v>5832</v>
      </c>
      <c r="I605" s="134" t="s">
        <v>3330</v>
      </c>
      <c r="J605" s="134" t="s">
        <v>4362</v>
      </c>
      <c r="K605" s="134" t="s">
        <v>4363</v>
      </c>
      <c r="L605" s="134" t="s">
        <v>3332</v>
      </c>
      <c r="M605" s="135">
        <v>9073.5259999999998</v>
      </c>
      <c r="N605" s="135">
        <v>1597.596</v>
      </c>
      <c r="O605" s="135">
        <v>0</v>
      </c>
      <c r="P605" s="135"/>
      <c r="Q605" s="135">
        <v>0</v>
      </c>
      <c r="R605" s="135">
        <v>7475.93</v>
      </c>
      <c r="S605" s="135">
        <v>0</v>
      </c>
      <c r="T605" s="135">
        <v>255.61536000000001</v>
      </c>
      <c r="U605" s="135">
        <v>0</v>
      </c>
      <c r="V605" s="135">
        <v>0</v>
      </c>
      <c r="W605" s="135">
        <v>0</v>
      </c>
      <c r="X605" s="135">
        <v>0</v>
      </c>
      <c r="Y605" s="135">
        <v>9329.1413599999996</v>
      </c>
      <c r="Z605" s="135">
        <v>9301.2659839999997</v>
      </c>
      <c r="AA605" s="136">
        <v>1</v>
      </c>
      <c r="AB605" s="135">
        <v>1592.8224</v>
      </c>
      <c r="AC605" s="135">
        <v>0</v>
      </c>
      <c r="AD605" s="135"/>
      <c r="AE605" s="135">
        <v>0</v>
      </c>
      <c r="AF605" s="135">
        <v>7453.5919999999996</v>
      </c>
      <c r="AG605" s="135">
        <v>0</v>
      </c>
      <c r="AH605" s="135">
        <v>254.851584</v>
      </c>
      <c r="AI605" s="135">
        <v>0</v>
      </c>
      <c r="AJ605" s="289">
        <v>0</v>
      </c>
      <c r="AK605" s="135">
        <v>0</v>
      </c>
      <c r="AL605" s="212" t="s">
        <v>6642</v>
      </c>
    </row>
    <row r="606" spans="2:41" s="241" customFormat="1" ht="14.25" customHeight="1">
      <c r="B606" s="244" t="s">
        <v>4356</v>
      </c>
      <c r="C606" s="134" t="s">
        <v>5774</v>
      </c>
      <c r="D606" s="245" t="s">
        <v>2442</v>
      </c>
      <c r="E606" s="245" t="s">
        <v>4398</v>
      </c>
      <c r="F606" s="245">
        <v>42719</v>
      </c>
      <c r="G606" s="245" t="s">
        <v>1155</v>
      </c>
      <c r="H606" s="245" t="s">
        <v>5805</v>
      </c>
      <c r="I606" s="245" t="s">
        <v>5782</v>
      </c>
      <c r="J606" s="245" t="s">
        <v>4362</v>
      </c>
      <c r="K606" s="245" t="s">
        <v>4363</v>
      </c>
      <c r="L606" s="245" t="s">
        <v>3332</v>
      </c>
      <c r="M606" s="246">
        <v>31179.3</v>
      </c>
      <c r="N606" s="246">
        <v>31179.3</v>
      </c>
      <c r="O606" s="246">
        <v>0</v>
      </c>
      <c r="P606" s="246"/>
      <c r="Q606" s="246">
        <v>0</v>
      </c>
      <c r="R606" s="246">
        <v>0</v>
      </c>
      <c r="S606" s="246">
        <v>0</v>
      </c>
      <c r="T606" s="246">
        <v>4988.6880000000001</v>
      </c>
      <c r="U606" s="246">
        <v>0</v>
      </c>
      <c r="V606" s="246">
        <v>1247.172</v>
      </c>
      <c r="W606" s="246">
        <v>0</v>
      </c>
      <c r="X606" s="246">
        <v>0</v>
      </c>
      <c r="Y606" s="246">
        <v>34920.815999999999</v>
      </c>
      <c r="Z606" s="246">
        <v>34619.423999999999</v>
      </c>
      <c r="AA606" s="247">
        <v>1</v>
      </c>
      <c r="AB606" s="246">
        <v>30910.2</v>
      </c>
      <c r="AC606" s="246">
        <v>0</v>
      </c>
      <c r="AD606" s="246"/>
      <c r="AE606" s="246">
        <v>0</v>
      </c>
      <c r="AF606" s="246">
        <v>0</v>
      </c>
      <c r="AG606" s="246">
        <v>0</v>
      </c>
      <c r="AH606" s="246">
        <v>4945.6319999999996</v>
      </c>
      <c r="AI606" s="246">
        <v>0</v>
      </c>
      <c r="AJ606" s="292">
        <v>1247.172</v>
      </c>
      <c r="AK606" s="246">
        <v>0</v>
      </c>
      <c r="AL606" s="248" t="s">
        <v>6643</v>
      </c>
      <c r="AM606" s="240">
        <f>AB606*0.04</f>
        <v>1236.4080000000001</v>
      </c>
      <c r="AN606" s="240">
        <f>AJ606-AM606</f>
        <v>10.763999999999896</v>
      </c>
      <c r="AO606" s="241" t="s">
        <v>6644</v>
      </c>
    </row>
    <row r="607" spans="2:41" ht="14.25" customHeight="1">
      <c r="B607" s="132" t="s">
        <v>4356</v>
      </c>
      <c r="C607" s="134" t="s">
        <v>5774</v>
      </c>
      <c r="D607" s="134" t="s">
        <v>5477</v>
      </c>
      <c r="E607" s="134" t="s">
        <v>6159</v>
      </c>
      <c r="F607" s="134" t="s">
        <v>5944</v>
      </c>
      <c r="G607" s="134" t="s">
        <v>947</v>
      </c>
      <c r="H607" s="134" t="s">
        <v>6645</v>
      </c>
      <c r="I607" s="134" t="s">
        <v>3929</v>
      </c>
      <c r="J607" s="134" t="s">
        <v>4362</v>
      </c>
      <c r="K607" s="134" t="s">
        <v>4363</v>
      </c>
      <c r="L607" s="134" t="s">
        <v>3332</v>
      </c>
      <c r="M607" s="135">
        <v>17000</v>
      </c>
      <c r="N607" s="135">
        <v>0</v>
      </c>
      <c r="O607" s="135">
        <v>0</v>
      </c>
      <c r="P607" s="135">
        <v>17000</v>
      </c>
      <c r="Q607" s="135">
        <v>0</v>
      </c>
      <c r="R607" s="135">
        <v>0</v>
      </c>
      <c r="S607" s="135">
        <v>0</v>
      </c>
      <c r="T607" s="135">
        <v>0</v>
      </c>
      <c r="U607" s="135">
        <v>0</v>
      </c>
      <c r="V607" s="135">
        <v>0</v>
      </c>
      <c r="W607" s="135">
        <v>212.5</v>
      </c>
      <c r="X607" s="135">
        <v>0</v>
      </c>
      <c r="Y607" s="135">
        <v>16787.5</v>
      </c>
      <c r="Z607" s="135">
        <v>1680</v>
      </c>
      <c r="AA607" s="136">
        <v>0.100074460163812</v>
      </c>
      <c r="AB607" s="135">
        <v>0</v>
      </c>
      <c r="AC607" s="135">
        <v>0</v>
      </c>
      <c r="AD607" s="135">
        <v>1701.2658227848001</v>
      </c>
      <c r="AE607" s="135">
        <v>0</v>
      </c>
      <c r="AF607" s="135">
        <v>0</v>
      </c>
      <c r="AG607" s="135">
        <v>0</v>
      </c>
      <c r="AH607" s="135"/>
      <c r="AI607" s="135">
        <v>0</v>
      </c>
      <c r="AJ607" s="289">
        <v>0</v>
      </c>
      <c r="AK607" s="135">
        <v>21.265822784810101</v>
      </c>
      <c r="AL607" s="212" t="s">
        <v>6646</v>
      </c>
    </row>
    <row r="608" spans="2:41" ht="14.25" customHeight="1">
      <c r="B608" s="132" t="s">
        <v>4356</v>
      </c>
      <c r="C608" s="134" t="s">
        <v>5777</v>
      </c>
      <c r="D608" s="134" t="s">
        <v>5477</v>
      </c>
      <c r="E608" s="134" t="s">
        <v>2139</v>
      </c>
      <c r="F608" s="134" t="s">
        <v>6647</v>
      </c>
      <c r="G608" s="134" t="s">
        <v>1153</v>
      </c>
      <c r="H608" s="134" t="s">
        <v>5792</v>
      </c>
      <c r="I608" s="134" t="s">
        <v>4370</v>
      </c>
      <c r="J608" s="134" t="s">
        <v>4362</v>
      </c>
      <c r="K608" s="134" t="s">
        <v>4363</v>
      </c>
      <c r="L608" s="134" t="s">
        <v>3332</v>
      </c>
      <c r="M608" s="135">
        <v>22000</v>
      </c>
      <c r="N608" s="135">
        <v>0</v>
      </c>
      <c r="O608" s="135">
        <v>0</v>
      </c>
      <c r="P608" s="135">
        <v>22000</v>
      </c>
      <c r="Q608" s="135">
        <v>0</v>
      </c>
      <c r="R608" s="135">
        <v>0</v>
      </c>
      <c r="S608" s="135">
        <v>0</v>
      </c>
      <c r="T608" s="135">
        <v>0</v>
      </c>
      <c r="U608" s="135">
        <v>0</v>
      </c>
      <c r="V608" s="135">
        <v>0</v>
      </c>
      <c r="W608" s="135">
        <v>0</v>
      </c>
      <c r="X608" s="135">
        <v>0</v>
      </c>
      <c r="Y608" s="135">
        <v>22000</v>
      </c>
      <c r="Z608" s="135">
        <v>22000</v>
      </c>
      <c r="AA608" s="136">
        <v>1</v>
      </c>
      <c r="AB608" s="135">
        <v>0</v>
      </c>
      <c r="AC608" s="135">
        <v>0</v>
      </c>
      <c r="AD608" s="135">
        <v>22000</v>
      </c>
      <c r="AE608" s="135">
        <v>0</v>
      </c>
      <c r="AF608" s="135">
        <v>0</v>
      </c>
      <c r="AG608" s="135">
        <v>0</v>
      </c>
      <c r="AH608" s="135"/>
      <c r="AI608" s="135">
        <v>0</v>
      </c>
      <c r="AJ608" s="289">
        <v>0</v>
      </c>
      <c r="AK608" s="135">
        <v>0</v>
      </c>
      <c r="AL608" s="212" t="s">
        <v>6648</v>
      </c>
    </row>
    <row r="609" spans="2:41" ht="14.25" customHeight="1">
      <c r="B609" s="132" t="s">
        <v>4356</v>
      </c>
      <c r="C609" s="134" t="s">
        <v>5777</v>
      </c>
      <c r="D609" s="134" t="s">
        <v>5477</v>
      </c>
      <c r="E609" s="134" t="s">
        <v>2220</v>
      </c>
      <c r="F609" s="134" t="s">
        <v>6649</v>
      </c>
      <c r="G609" s="134" t="s">
        <v>5859</v>
      </c>
      <c r="H609" s="134" t="s">
        <v>5860</v>
      </c>
      <c r="I609" s="134" t="s">
        <v>5782</v>
      </c>
      <c r="J609" s="134" t="s">
        <v>4362</v>
      </c>
      <c r="K609" s="134" t="s">
        <v>4363</v>
      </c>
      <c r="L609" s="134" t="s">
        <v>3332</v>
      </c>
      <c r="M609" s="135">
        <v>26849.599999999999</v>
      </c>
      <c r="N609" s="135">
        <v>0</v>
      </c>
      <c r="O609" s="135">
        <v>0</v>
      </c>
      <c r="P609" s="135">
        <v>26849.599999999999</v>
      </c>
      <c r="Q609" s="135">
        <v>0</v>
      </c>
      <c r="R609" s="135">
        <v>0</v>
      </c>
      <c r="S609" s="135">
        <v>0</v>
      </c>
      <c r="T609" s="135">
        <v>0</v>
      </c>
      <c r="U609" s="135">
        <v>0</v>
      </c>
      <c r="V609" s="135">
        <v>0</v>
      </c>
      <c r="W609" s="135">
        <v>0</v>
      </c>
      <c r="X609" s="135">
        <v>0</v>
      </c>
      <c r="Y609" s="135">
        <v>26849.599999999999</v>
      </c>
      <c r="Z609" s="135">
        <v>26849.599999999999</v>
      </c>
      <c r="AA609" s="136">
        <v>1</v>
      </c>
      <c r="AB609" s="135">
        <v>0</v>
      </c>
      <c r="AC609" s="135">
        <v>0</v>
      </c>
      <c r="AD609" s="135">
        <v>26849.599999999999</v>
      </c>
      <c r="AE609" s="135">
        <v>0</v>
      </c>
      <c r="AF609" s="135">
        <v>0</v>
      </c>
      <c r="AG609" s="135">
        <v>0</v>
      </c>
      <c r="AH609" s="135"/>
      <c r="AI609" s="135">
        <v>0</v>
      </c>
      <c r="AJ609" s="289">
        <v>0</v>
      </c>
      <c r="AK609" s="135">
        <v>0</v>
      </c>
      <c r="AL609" s="212" t="s">
        <v>6650</v>
      </c>
    </row>
    <row r="610" spans="2:41" ht="14.25" customHeight="1">
      <c r="B610" s="132" t="s">
        <v>4396</v>
      </c>
      <c r="C610" s="134" t="s">
        <v>4397</v>
      </c>
      <c r="D610" s="134" t="s">
        <v>5477</v>
      </c>
      <c r="E610" s="134" t="s">
        <v>4399</v>
      </c>
      <c r="F610" s="134" t="s">
        <v>5783</v>
      </c>
      <c r="G610" s="134" t="s">
        <v>4401</v>
      </c>
      <c r="H610" s="134" t="s">
        <v>4401</v>
      </c>
      <c r="I610" s="134"/>
      <c r="J610" s="134"/>
      <c r="K610" s="134"/>
      <c r="L610" s="134"/>
      <c r="M610" s="135">
        <v>816832</v>
      </c>
      <c r="N610" s="135">
        <v>0</v>
      </c>
      <c r="O610" s="135">
        <v>0</v>
      </c>
      <c r="P610" s="135">
        <v>0</v>
      </c>
      <c r="Q610" s="135">
        <v>0</v>
      </c>
      <c r="R610" s="135">
        <v>0</v>
      </c>
      <c r="S610" s="135">
        <v>816832</v>
      </c>
      <c r="T610" s="135">
        <v>0</v>
      </c>
      <c r="U610" s="135">
        <v>0</v>
      </c>
      <c r="V610" s="135">
        <v>0</v>
      </c>
      <c r="W610" s="135">
        <v>0</v>
      </c>
      <c r="X610" s="135">
        <v>0</v>
      </c>
      <c r="Y610" s="135">
        <v>816832</v>
      </c>
      <c r="Z610" s="135">
        <v>816832</v>
      </c>
      <c r="AA610" s="136">
        <v>1</v>
      </c>
      <c r="AB610" s="135">
        <v>0</v>
      </c>
      <c r="AC610" s="135">
        <v>0</v>
      </c>
      <c r="AD610" s="135">
        <v>0</v>
      </c>
      <c r="AE610" s="135">
        <v>0</v>
      </c>
      <c r="AF610" s="135">
        <v>0</v>
      </c>
      <c r="AG610" s="135">
        <v>0</v>
      </c>
      <c r="AH610" s="135">
        <v>0</v>
      </c>
      <c r="AI610" s="135">
        <v>0</v>
      </c>
      <c r="AJ610" s="289">
        <v>0</v>
      </c>
      <c r="AK610" s="135">
        <v>0</v>
      </c>
      <c r="AL610" s="212"/>
    </row>
    <row r="611" spans="2:41" s="241" customFormat="1" ht="14.25" customHeight="1">
      <c r="B611" s="244" t="s">
        <v>4356</v>
      </c>
      <c r="C611" s="134" t="s">
        <v>5774</v>
      </c>
      <c r="D611" s="245" t="s">
        <v>2442</v>
      </c>
      <c r="E611" s="245" t="s">
        <v>4398</v>
      </c>
      <c r="F611" s="245" t="s">
        <v>6651</v>
      </c>
      <c r="G611" s="245" t="s">
        <v>1155</v>
      </c>
      <c r="H611" s="245" t="s">
        <v>5805</v>
      </c>
      <c r="I611" s="245" t="s">
        <v>5782</v>
      </c>
      <c r="J611" s="245" t="s">
        <v>4362</v>
      </c>
      <c r="K611" s="245" t="s">
        <v>4363</v>
      </c>
      <c r="L611" s="245" t="s">
        <v>3332</v>
      </c>
      <c r="M611" s="246">
        <v>31179.3</v>
      </c>
      <c r="N611" s="246">
        <v>31179.3</v>
      </c>
      <c r="O611" s="246">
        <v>0</v>
      </c>
      <c r="P611" s="246"/>
      <c r="Q611" s="246">
        <v>0</v>
      </c>
      <c r="R611" s="246">
        <v>0</v>
      </c>
      <c r="S611" s="246">
        <v>0</v>
      </c>
      <c r="T611" s="246">
        <v>4988.6880000000001</v>
      </c>
      <c r="U611" s="246">
        <v>0</v>
      </c>
      <c r="V611" s="246">
        <v>1247.172</v>
      </c>
      <c r="W611" s="246">
        <v>0</v>
      </c>
      <c r="X611" s="246">
        <v>0</v>
      </c>
      <c r="Y611" s="246">
        <v>34920.815999999999</v>
      </c>
      <c r="Z611" s="246">
        <v>34619.423999999999</v>
      </c>
      <c r="AA611" s="247">
        <v>1</v>
      </c>
      <c r="AB611" s="246">
        <v>30910.2</v>
      </c>
      <c r="AC611" s="246">
        <v>0</v>
      </c>
      <c r="AD611" s="246"/>
      <c r="AE611" s="246">
        <v>0</v>
      </c>
      <c r="AF611" s="246">
        <v>0</v>
      </c>
      <c r="AG611" s="246">
        <v>0</v>
      </c>
      <c r="AH611" s="246">
        <v>4945.6319999999996</v>
      </c>
      <c r="AI611" s="246">
        <v>0</v>
      </c>
      <c r="AJ611" s="292">
        <v>1247.172</v>
      </c>
      <c r="AK611" s="246">
        <v>0</v>
      </c>
      <c r="AL611" s="248" t="s">
        <v>6652</v>
      </c>
      <c r="AM611" s="240">
        <f>AB611*0.04</f>
        <v>1236.4080000000001</v>
      </c>
      <c r="AN611" s="240">
        <f>AJ611-AM611</f>
        <v>10.763999999999896</v>
      </c>
      <c r="AO611" s="241" t="s">
        <v>6644</v>
      </c>
    </row>
    <row r="612" spans="2:41" ht="14.25" customHeight="1">
      <c r="B612" s="132" t="s">
        <v>4356</v>
      </c>
      <c r="C612" s="134" t="s">
        <v>5777</v>
      </c>
      <c r="D612" s="134" t="s">
        <v>5477</v>
      </c>
      <c r="E612" s="134" t="s">
        <v>4573</v>
      </c>
      <c r="F612" s="134" t="s">
        <v>6653</v>
      </c>
      <c r="G612" s="134" t="s">
        <v>5780</v>
      </c>
      <c r="H612" s="134" t="s">
        <v>5781</v>
      </c>
      <c r="I612" s="134" t="s">
        <v>5782</v>
      </c>
      <c r="J612" s="134" t="s">
        <v>4362</v>
      </c>
      <c r="K612" s="134" t="s">
        <v>4363</v>
      </c>
      <c r="L612" s="134" t="s">
        <v>3332</v>
      </c>
      <c r="M612" s="135">
        <v>2730.44</v>
      </c>
      <c r="N612" s="135">
        <v>0</v>
      </c>
      <c r="O612" s="135">
        <v>0</v>
      </c>
      <c r="P612" s="135">
        <v>2730.44</v>
      </c>
      <c r="Q612" s="135">
        <v>0</v>
      </c>
      <c r="R612" s="135">
        <v>0</v>
      </c>
      <c r="S612" s="135">
        <v>0</v>
      </c>
      <c r="T612" s="135">
        <v>0</v>
      </c>
      <c r="U612" s="135">
        <v>0</v>
      </c>
      <c r="V612" s="135">
        <v>0</v>
      </c>
      <c r="W612" s="135">
        <v>0</v>
      </c>
      <c r="X612" s="135">
        <v>0</v>
      </c>
      <c r="Y612" s="135">
        <v>2730.44</v>
      </c>
      <c r="Z612" s="135">
        <v>2730.44</v>
      </c>
      <c r="AA612" s="136">
        <v>1</v>
      </c>
      <c r="AB612" s="135">
        <v>0</v>
      </c>
      <c r="AC612" s="135">
        <v>0</v>
      </c>
      <c r="AD612" s="135">
        <v>2730.44</v>
      </c>
      <c r="AE612" s="135">
        <v>0</v>
      </c>
      <c r="AF612" s="135">
        <v>0</v>
      </c>
      <c r="AG612" s="135">
        <v>0</v>
      </c>
      <c r="AH612" s="135"/>
      <c r="AI612" s="135">
        <v>0</v>
      </c>
      <c r="AJ612" s="289">
        <v>0</v>
      </c>
      <c r="AK612" s="135">
        <v>0</v>
      </c>
      <c r="AL612" s="212" t="s">
        <v>6654</v>
      </c>
    </row>
    <row r="613" spans="2:41" ht="14.25" customHeight="1">
      <c r="B613" s="132" t="s">
        <v>4356</v>
      </c>
      <c r="C613" s="134" t="s">
        <v>6241</v>
      </c>
      <c r="D613" s="134" t="s">
        <v>5477</v>
      </c>
      <c r="E613" s="134" t="s">
        <v>2442</v>
      </c>
      <c r="F613" s="134" t="s">
        <v>6655</v>
      </c>
      <c r="G613" s="134" t="s">
        <v>6243</v>
      </c>
      <c r="H613" s="134" t="s">
        <v>6244</v>
      </c>
      <c r="I613" s="134" t="s">
        <v>3330</v>
      </c>
      <c r="J613" s="134" t="s">
        <v>4362</v>
      </c>
      <c r="K613" s="134" t="s">
        <v>4363</v>
      </c>
      <c r="L613" s="134" t="s">
        <v>3332</v>
      </c>
      <c r="M613" s="135">
        <v>29100</v>
      </c>
      <c r="N613" s="135">
        <v>29100</v>
      </c>
      <c r="O613" s="135">
        <v>0</v>
      </c>
      <c r="P613" s="135"/>
      <c r="Q613" s="135">
        <v>0</v>
      </c>
      <c r="R613" s="135">
        <v>0</v>
      </c>
      <c r="S613" s="135">
        <v>0</v>
      </c>
      <c r="T613" s="135">
        <v>4656</v>
      </c>
      <c r="U613" s="135">
        <v>0</v>
      </c>
      <c r="V613" s="135">
        <v>0</v>
      </c>
      <c r="W613" s="135">
        <v>0</v>
      </c>
      <c r="X613" s="135">
        <v>0</v>
      </c>
      <c r="Y613" s="135">
        <v>33756</v>
      </c>
      <c r="Z613" s="135">
        <v>33756</v>
      </c>
      <c r="AA613" s="136">
        <v>1</v>
      </c>
      <c r="AB613" s="135">
        <v>29100</v>
      </c>
      <c r="AC613" s="135">
        <v>0</v>
      </c>
      <c r="AD613" s="135"/>
      <c r="AE613" s="135">
        <v>0</v>
      </c>
      <c r="AF613" s="135">
        <v>0</v>
      </c>
      <c r="AG613" s="135">
        <v>0</v>
      </c>
      <c r="AH613" s="135">
        <v>4656</v>
      </c>
      <c r="AI613" s="135">
        <v>0</v>
      </c>
      <c r="AJ613" s="289">
        <v>0</v>
      </c>
      <c r="AK613" s="135">
        <v>0</v>
      </c>
      <c r="AL613" s="212" t="s">
        <v>6656</v>
      </c>
    </row>
    <row r="614" spans="2:41" ht="14.25" customHeight="1">
      <c r="B614" s="132" t="s">
        <v>4356</v>
      </c>
      <c r="C614" s="134" t="s">
        <v>6538</v>
      </c>
      <c r="D614" s="134" t="s">
        <v>5477</v>
      </c>
      <c r="E614" s="134" t="s">
        <v>2442</v>
      </c>
      <c r="F614" s="134" t="s">
        <v>6657</v>
      </c>
      <c r="G614" s="134" t="s">
        <v>794</v>
      </c>
      <c r="H614" s="134" t="s">
        <v>6104</v>
      </c>
      <c r="I614" s="134" t="s">
        <v>3330</v>
      </c>
      <c r="J614" s="134" t="s">
        <v>4362</v>
      </c>
      <c r="K614" s="134" t="s">
        <v>4363</v>
      </c>
      <c r="L614" s="134" t="s">
        <v>3332</v>
      </c>
      <c r="M614" s="135">
        <v>3690.56</v>
      </c>
      <c r="N614" s="135">
        <v>3690.56</v>
      </c>
      <c r="O614" s="135">
        <v>0</v>
      </c>
      <c r="P614" s="135"/>
      <c r="Q614" s="135">
        <v>0</v>
      </c>
      <c r="R614" s="135">
        <v>0</v>
      </c>
      <c r="S614" s="135">
        <v>0</v>
      </c>
      <c r="T614" s="135">
        <v>590.4896</v>
      </c>
      <c r="U614" s="135">
        <v>0</v>
      </c>
      <c r="V614" s="135">
        <v>0</v>
      </c>
      <c r="W614" s="135">
        <v>0</v>
      </c>
      <c r="X614" s="135">
        <v>0</v>
      </c>
      <c r="Y614" s="135">
        <v>4281.0496000000003</v>
      </c>
      <c r="Z614" s="135">
        <v>4281.05</v>
      </c>
      <c r="AA614" s="136">
        <v>1</v>
      </c>
      <c r="AB614" s="135">
        <v>3690.56</v>
      </c>
      <c r="AC614" s="135">
        <v>0</v>
      </c>
      <c r="AD614" s="135"/>
      <c r="AE614" s="135">
        <v>0</v>
      </c>
      <c r="AF614" s="135">
        <v>0</v>
      </c>
      <c r="AG614" s="135">
        <v>0</v>
      </c>
      <c r="AH614" s="135">
        <v>590.4896</v>
      </c>
      <c r="AI614" s="135">
        <v>0</v>
      </c>
      <c r="AJ614" s="289">
        <v>0</v>
      </c>
      <c r="AK614" s="135">
        <v>0</v>
      </c>
      <c r="AL614" s="212" t="s">
        <v>6658</v>
      </c>
    </row>
    <row r="615" spans="2:41" ht="14.25" customHeight="1">
      <c r="B615" s="132" t="s">
        <v>4356</v>
      </c>
      <c r="C615" s="134" t="s">
        <v>5774</v>
      </c>
      <c r="D615" s="134" t="s">
        <v>4927</v>
      </c>
      <c r="E615" s="134" t="s">
        <v>1961</v>
      </c>
      <c r="F615" s="134" t="s">
        <v>6659</v>
      </c>
      <c r="G615" s="134" t="s">
        <v>1155</v>
      </c>
      <c r="H615" s="134" t="s">
        <v>5805</v>
      </c>
      <c r="I615" s="134" t="s">
        <v>5782</v>
      </c>
      <c r="J615" s="134" t="s">
        <v>4362</v>
      </c>
      <c r="K615" s="134" t="s">
        <v>4363</v>
      </c>
      <c r="L615" s="134" t="s">
        <v>3332</v>
      </c>
      <c r="M615" s="135">
        <v>31201.8</v>
      </c>
      <c r="N615" s="135">
        <v>31201.8</v>
      </c>
      <c r="O615" s="135">
        <v>0</v>
      </c>
      <c r="P615" s="135"/>
      <c r="Q615" s="135">
        <v>0</v>
      </c>
      <c r="R615" s="135">
        <v>0</v>
      </c>
      <c r="S615" s="135">
        <v>0</v>
      </c>
      <c r="T615" s="135">
        <v>4992.2879999999996</v>
      </c>
      <c r="U615" s="135">
        <v>0</v>
      </c>
      <c r="V615" s="135">
        <v>1248.07</v>
      </c>
      <c r="W615" s="135">
        <v>0</v>
      </c>
      <c r="X615" s="135">
        <v>0</v>
      </c>
      <c r="Y615" s="135">
        <v>34946.017999999996</v>
      </c>
      <c r="Z615" s="135">
        <v>34946.019999999997</v>
      </c>
      <c r="AA615" s="136">
        <v>1</v>
      </c>
      <c r="AB615" s="135">
        <v>31201.8</v>
      </c>
      <c r="AC615" s="135">
        <v>0</v>
      </c>
      <c r="AD615" s="135"/>
      <c r="AE615" s="135">
        <v>0</v>
      </c>
      <c r="AF615" s="135">
        <v>0</v>
      </c>
      <c r="AG615" s="135">
        <v>0</v>
      </c>
      <c r="AH615" s="135">
        <v>4992.2879999999996</v>
      </c>
      <c r="AI615" s="135">
        <v>0</v>
      </c>
      <c r="AJ615" s="289">
        <v>1248.07</v>
      </c>
      <c r="AK615" s="135">
        <v>0</v>
      </c>
      <c r="AL615" s="212" t="s">
        <v>6660</v>
      </c>
      <c r="AM615" s="210">
        <f t="shared" ref="AM615:AM616" si="38">AB615*0.04</f>
        <v>1248.0719999999999</v>
      </c>
      <c r="AN615" s="210">
        <f t="shared" ref="AN615:AN616" si="39">AJ615-AM615</f>
        <v>-1.9999999999527063E-3</v>
      </c>
    </row>
    <row r="616" spans="2:41" ht="14.25" customHeight="1">
      <c r="B616" s="132" t="s">
        <v>4356</v>
      </c>
      <c r="C616" s="134" t="s">
        <v>5774</v>
      </c>
      <c r="D616" s="134" t="s">
        <v>4927</v>
      </c>
      <c r="E616" s="134" t="s">
        <v>1961</v>
      </c>
      <c r="F616" s="134" t="s">
        <v>6661</v>
      </c>
      <c r="G616" s="134" t="s">
        <v>1155</v>
      </c>
      <c r="H616" s="134" t="s">
        <v>5805</v>
      </c>
      <c r="I616" s="134" t="s">
        <v>5782</v>
      </c>
      <c r="J616" s="134" t="s">
        <v>4362</v>
      </c>
      <c r="K616" s="134" t="s">
        <v>4363</v>
      </c>
      <c r="L616" s="134" t="s">
        <v>3332</v>
      </c>
      <c r="M616" s="135">
        <v>31201.8</v>
      </c>
      <c r="N616" s="135">
        <v>31201.8</v>
      </c>
      <c r="O616" s="135">
        <v>0</v>
      </c>
      <c r="P616" s="135"/>
      <c r="Q616" s="135">
        <v>0</v>
      </c>
      <c r="R616" s="135">
        <v>0</v>
      </c>
      <c r="S616" s="135">
        <v>0</v>
      </c>
      <c r="T616" s="135">
        <v>4992.2879999999996</v>
      </c>
      <c r="U616" s="135">
        <v>0</v>
      </c>
      <c r="V616" s="135">
        <v>1248.07</v>
      </c>
      <c r="W616" s="135">
        <v>0</v>
      </c>
      <c r="X616" s="135">
        <v>0</v>
      </c>
      <c r="Y616" s="135">
        <v>34946.017999999996</v>
      </c>
      <c r="Z616" s="135">
        <v>34946.019999999997</v>
      </c>
      <c r="AA616" s="136">
        <v>1</v>
      </c>
      <c r="AB616" s="135">
        <v>31201.8</v>
      </c>
      <c r="AC616" s="135">
        <v>0</v>
      </c>
      <c r="AD616" s="135"/>
      <c r="AE616" s="135">
        <v>0</v>
      </c>
      <c r="AF616" s="135">
        <v>0</v>
      </c>
      <c r="AG616" s="135">
        <v>0</v>
      </c>
      <c r="AH616" s="135">
        <v>4992.2879999999996</v>
      </c>
      <c r="AI616" s="135">
        <v>0</v>
      </c>
      <c r="AJ616" s="289">
        <v>1248.07</v>
      </c>
      <c r="AK616" s="135">
        <v>0</v>
      </c>
      <c r="AL616" s="212" t="s">
        <v>6662</v>
      </c>
      <c r="AM616" s="210">
        <f t="shared" si="38"/>
        <v>1248.0719999999999</v>
      </c>
      <c r="AN616" s="210">
        <f t="shared" si="39"/>
        <v>-1.9999999999527063E-3</v>
      </c>
    </row>
    <row r="617" spans="2:41" ht="14.25" customHeight="1">
      <c r="B617" s="132" t="s">
        <v>4356</v>
      </c>
      <c r="C617" s="134" t="s">
        <v>5774</v>
      </c>
      <c r="D617" s="134" t="s">
        <v>5477</v>
      </c>
      <c r="E617" s="134" t="s">
        <v>2203</v>
      </c>
      <c r="F617" s="134" t="s">
        <v>6663</v>
      </c>
      <c r="G617" s="134" t="s">
        <v>1255</v>
      </c>
      <c r="H617" s="134" t="s">
        <v>5816</v>
      </c>
      <c r="I617" s="134" t="s">
        <v>4370</v>
      </c>
      <c r="J617" s="134" t="s">
        <v>4362</v>
      </c>
      <c r="K617" s="134" t="s">
        <v>4363</v>
      </c>
      <c r="L617" s="134" t="s">
        <v>3332</v>
      </c>
      <c r="M617" s="135">
        <v>23000</v>
      </c>
      <c r="N617" s="135">
        <v>23000</v>
      </c>
      <c r="O617" s="135">
        <v>0</v>
      </c>
      <c r="P617" s="135"/>
      <c r="Q617" s="135">
        <v>0</v>
      </c>
      <c r="R617" s="135">
        <v>0</v>
      </c>
      <c r="S617" s="135">
        <v>0</v>
      </c>
      <c r="T617" s="135">
        <v>3680</v>
      </c>
      <c r="U617" s="135">
        <v>0</v>
      </c>
      <c r="V617" s="135">
        <v>0</v>
      </c>
      <c r="W617" s="135">
        <v>0</v>
      </c>
      <c r="X617" s="135">
        <v>0</v>
      </c>
      <c r="Y617" s="135">
        <v>26680</v>
      </c>
      <c r="Z617" s="135">
        <v>26680</v>
      </c>
      <c r="AA617" s="136">
        <v>1</v>
      </c>
      <c r="AB617" s="135">
        <v>23000</v>
      </c>
      <c r="AC617" s="135">
        <v>0</v>
      </c>
      <c r="AD617" s="135"/>
      <c r="AE617" s="135">
        <v>0</v>
      </c>
      <c r="AF617" s="135">
        <v>0</v>
      </c>
      <c r="AG617" s="135">
        <v>0</v>
      </c>
      <c r="AH617" s="135">
        <v>3680</v>
      </c>
      <c r="AI617" s="135">
        <v>0</v>
      </c>
      <c r="AJ617" s="289">
        <v>0</v>
      </c>
      <c r="AK617" s="135">
        <v>0</v>
      </c>
      <c r="AL617" s="212" t="s">
        <v>6664</v>
      </c>
    </row>
    <row r="618" spans="2:41" ht="14.25" customHeight="1">
      <c r="B618" s="132" t="s">
        <v>4356</v>
      </c>
      <c r="C618" s="134" t="s">
        <v>5774</v>
      </c>
      <c r="D618" s="134" t="s">
        <v>5527</v>
      </c>
      <c r="E618" s="134" t="s">
        <v>2489</v>
      </c>
      <c r="F618" s="134" t="s">
        <v>6665</v>
      </c>
      <c r="G618" s="134" t="s">
        <v>770</v>
      </c>
      <c r="H618" s="134" t="s">
        <v>5857</v>
      </c>
      <c r="I618" s="134" t="s">
        <v>5782</v>
      </c>
      <c r="J618" s="134" t="s">
        <v>4362</v>
      </c>
      <c r="K618" s="134" t="s">
        <v>4363</v>
      </c>
      <c r="L618" s="134" t="s">
        <v>3332</v>
      </c>
      <c r="M618" s="135">
        <v>32000</v>
      </c>
      <c r="N618" s="135">
        <v>32000</v>
      </c>
      <c r="O618" s="135">
        <v>0</v>
      </c>
      <c r="P618" s="135"/>
      <c r="Q618" s="135">
        <v>0</v>
      </c>
      <c r="R618" s="135">
        <v>0</v>
      </c>
      <c r="S618" s="135">
        <v>0</v>
      </c>
      <c r="T618" s="135">
        <v>5120</v>
      </c>
      <c r="U618" s="135">
        <v>0</v>
      </c>
      <c r="V618" s="135">
        <v>1280</v>
      </c>
      <c r="W618" s="135">
        <v>0</v>
      </c>
      <c r="X618" s="135">
        <v>0</v>
      </c>
      <c r="Y618" s="135">
        <v>35840</v>
      </c>
      <c r="Z618" s="135">
        <v>35840</v>
      </c>
      <c r="AA618" s="136">
        <v>1</v>
      </c>
      <c r="AB618" s="135">
        <v>32000</v>
      </c>
      <c r="AC618" s="135">
        <v>0</v>
      </c>
      <c r="AD618" s="135"/>
      <c r="AE618" s="135">
        <v>0</v>
      </c>
      <c r="AF618" s="135">
        <v>0</v>
      </c>
      <c r="AG618" s="135">
        <v>0</v>
      </c>
      <c r="AH618" s="135">
        <v>5120</v>
      </c>
      <c r="AI618" s="135">
        <v>0</v>
      </c>
      <c r="AJ618" s="289">
        <v>1280</v>
      </c>
      <c r="AK618" s="135">
        <v>0</v>
      </c>
      <c r="AL618" s="212" t="s">
        <v>6666</v>
      </c>
      <c r="AM618" s="210">
        <f t="shared" ref="AM618:AM620" si="40">AB618*0.04</f>
        <v>1280</v>
      </c>
      <c r="AN618" s="210">
        <f t="shared" ref="AN618:AN620" si="41">AJ618-AM618</f>
        <v>0</v>
      </c>
    </row>
    <row r="619" spans="2:41" s="241" customFormat="1" ht="14.25" customHeight="1">
      <c r="B619" s="244" t="s">
        <v>4356</v>
      </c>
      <c r="C619" s="134" t="s">
        <v>5774</v>
      </c>
      <c r="D619" s="245" t="s">
        <v>2442</v>
      </c>
      <c r="E619" s="245" t="s">
        <v>1944</v>
      </c>
      <c r="F619" s="245">
        <v>43228</v>
      </c>
      <c r="G619" s="245" t="s">
        <v>1155</v>
      </c>
      <c r="H619" s="245" t="s">
        <v>5805</v>
      </c>
      <c r="I619" s="245" t="s">
        <v>5782</v>
      </c>
      <c r="J619" s="245" t="s">
        <v>4362</v>
      </c>
      <c r="K619" s="245" t="s">
        <v>4363</v>
      </c>
      <c r="L619" s="245" t="s">
        <v>3332</v>
      </c>
      <c r="M619" s="246">
        <v>32511.200000000001</v>
      </c>
      <c r="N619" s="246">
        <v>32511.200000000001</v>
      </c>
      <c r="O619" s="246">
        <v>0</v>
      </c>
      <c r="P619" s="246"/>
      <c r="Q619" s="246">
        <v>0</v>
      </c>
      <c r="R619" s="246">
        <v>0</v>
      </c>
      <c r="S619" s="246">
        <v>0</v>
      </c>
      <c r="T619" s="246">
        <v>5201.7920000000004</v>
      </c>
      <c r="U619" s="246">
        <v>0</v>
      </c>
      <c r="V619" s="246">
        <v>1300.4480000000001</v>
      </c>
      <c r="W619" s="246">
        <v>0</v>
      </c>
      <c r="X619" s="246">
        <v>0</v>
      </c>
      <c r="Y619" s="246">
        <v>36412.544000000002</v>
      </c>
      <c r="Z619" s="246">
        <v>36927.385600000001</v>
      </c>
      <c r="AA619" s="247">
        <v>1</v>
      </c>
      <c r="AB619" s="246">
        <v>32970.879999999997</v>
      </c>
      <c r="AC619" s="246">
        <v>0</v>
      </c>
      <c r="AD619" s="246"/>
      <c r="AE619" s="246">
        <v>0</v>
      </c>
      <c r="AF619" s="246">
        <v>0</v>
      </c>
      <c r="AG619" s="246">
        <v>0</v>
      </c>
      <c r="AH619" s="246">
        <v>5275.3407999999999</v>
      </c>
      <c r="AI619" s="246">
        <v>0</v>
      </c>
      <c r="AJ619" s="292">
        <v>1300.4480000000001</v>
      </c>
      <c r="AK619" s="246">
        <v>0</v>
      </c>
      <c r="AL619" s="248" t="s">
        <v>6667</v>
      </c>
      <c r="AM619" s="240">
        <f t="shared" si="40"/>
        <v>1318.8352</v>
      </c>
      <c r="AN619" s="240">
        <f t="shared" si="41"/>
        <v>-18.387199999999893</v>
      </c>
      <c r="AO619" s="241" t="s">
        <v>6644</v>
      </c>
    </row>
    <row r="620" spans="2:41" ht="14.25" customHeight="1">
      <c r="B620" s="132" t="s">
        <v>4356</v>
      </c>
      <c r="C620" s="134" t="s">
        <v>5774</v>
      </c>
      <c r="D620" s="134" t="s">
        <v>5477</v>
      </c>
      <c r="E620" s="134" t="s">
        <v>4474</v>
      </c>
      <c r="F620" s="134" t="s">
        <v>6668</v>
      </c>
      <c r="G620" s="134" t="s">
        <v>1155</v>
      </c>
      <c r="H620" s="134" t="s">
        <v>5805</v>
      </c>
      <c r="I620" s="134" t="s">
        <v>5782</v>
      </c>
      <c r="J620" s="134" t="s">
        <v>4362</v>
      </c>
      <c r="K620" s="134" t="s">
        <v>4363</v>
      </c>
      <c r="L620" s="134" t="s">
        <v>3332</v>
      </c>
      <c r="M620" s="135">
        <v>32780</v>
      </c>
      <c r="N620" s="135">
        <v>32780</v>
      </c>
      <c r="O620" s="135">
        <v>0</v>
      </c>
      <c r="P620" s="135"/>
      <c r="Q620" s="135">
        <v>0</v>
      </c>
      <c r="R620" s="135">
        <v>0</v>
      </c>
      <c r="S620" s="135">
        <v>0</v>
      </c>
      <c r="T620" s="135">
        <v>5244.8</v>
      </c>
      <c r="U620" s="135">
        <v>0</v>
      </c>
      <c r="V620" s="135">
        <v>1311.2</v>
      </c>
      <c r="W620" s="135">
        <v>0</v>
      </c>
      <c r="X620" s="135">
        <v>0</v>
      </c>
      <c r="Y620" s="135">
        <v>36713.599999999999</v>
      </c>
      <c r="Z620" s="135">
        <v>36713.599999999999</v>
      </c>
      <c r="AA620" s="136">
        <v>1</v>
      </c>
      <c r="AB620" s="135">
        <v>32780</v>
      </c>
      <c r="AC620" s="135">
        <v>0</v>
      </c>
      <c r="AD620" s="135"/>
      <c r="AE620" s="135">
        <v>0</v>
      </c>
      <c r="AF620" s="135">
        <v>0</v>
      </c>
      <c r="AG620" s="135">
        <v>0</v>
      </c>
      <c r="AH620" s="135">
        <v>5244.8</v>
      </c>
      <c r="AI620" s="135">
        <v>0</v>
      </c>
      <c r="AJ620" s="289">
        <v>1311.2</v>
      </c>
      <c r="AK620" s="135">
        <v>0</v>
      </c>
      <c r="AL620" s="212" t="s">
        <v>6669</v>
      </c>
      <c r="AM620" s="210">
        <f t="shared" si="40"/>
        <v>1311.2</v>
      </c>
      <c r="AN620" s="210">
        <f t="shared" si="41"/>
        <v>0</v>
      </c>
    </row>
    <row r="621" spans="2:41" ht="14.25" customHeight="1">
      <c r="B621" s="132" t="s">
        <v>4356</v>
      </c>
      <c r="C621" s="134" t="s">
        <v>5913</v>
      </c>
      <c r="D621" s="134" t="s">
        <v>5477</v>
      </c>
      <c r="E621" s="134" t="s">
        <v>2139</v>
      </c>
      <c r="F621" s="134" t="s">
        <v>6670</v>
      </c>
      <c r="G621" s="134" t="s">
        <v>5819</v>
      </c>
      <c r="H621" s="134" t="s">
        <v>5820</v>
      </c>
      <c r="I621" s="134" t="s">
        <v>3330</v>
      </c>
      <c r="J621" s="134" t="s">
        <v>4362</v>
      </c>
      <c r="K621" s="134" t="s">
        <v>4363</v>
      </c>
      <c r="L621" s="134" t="s">
        <v>3332</v>
      </c>
      <c r="M621" s="135">
        <v>116870</v>
      </c>
      <c r="N621" s="135">
        <v>116870</v>
      </c>
      <c r="O621" s="135">
        <v>0</v>
      </c>
      <c r="P621" s="135"/>
      <c r="Q621" s="135">
        <v>0</v>
      </c>
      <c r="R621" s="135">
        <v>0</v>
      </c>
      <c r="S621" s="135">
        <v>0</v>
      </c>
      <c r="T621" s="135">
        <v>18699.2</v>
      </c>
      <c r="U621" s="135">
        <v>0</v>
      </c>
      <c r="V621" s="135">
        <v>0</v>
      </c>
      <c r="W621" s="135">
        <v>0</v>
      </c>
      <c r="X621" s="135">
        <v>0</v>
      </c>
      <c r="Y621" s="135">
        <v>135569.20000000001</v>
      </c>
      <c r="Z621" s="135">
        <v>135569.20000000001</v>
      </c>
      <c r="AA621" s="136">
        <v>1</v>
      </c>
      <c r="AB621" s="135">
        <v>116870</v>
      </c>
      <c r="AC621" s="135">
        <v>0</v>
      </c>
      <c r="AD621" s="135"/>
      <c r="AE621" s="135">
        <v>0</v>
      </c>
      <c r="AF621" s="135">
        <v>0</v>
      </c>
      <c r="AG621" s="135">
        <v>0</v>
      </c>
      <c r="AH621" s="135">
        <v>18699.2</v>
      </c>
      <c r="AI621" s="135">
        <v>0</v>
      </c>
      <c r="AJ621" s="289">
        <v>0</v>
      </c>
      <c r="AK621" s="135">
        <v>0</v>
      </c>
      <c r="AL621" s="212" t="s">
        <v>6671</v>
      </c>
    </row>
    <row r="622" spans="2:41" ht="14.25" customHeight="1">
      <c r="B622" s="132" t="s">
        <v>4356</v>
      </c>
      <c r="C622" s="134" t="s">
        <v>5777</v>
      </c>
      <c r="D622" s="134" t="s">
        <v>5477</v>
      </c>
      <c r="E622" s="134" t="s">
        <v>2426</v>
      </c>
      <c r="F622" s="134" t="s">
        <v>6672</v>
      </c>
      <c r="G622" s="134" t="s">
        <v>5780</v>
      </c>
      <c r="H622" s="134" t="s">
        <v>5781</v>
      </c>
      <c r="I622" s="134" t="s">
        <v>5782</v>
      </c>
      <c r="J622" s="134" t="s">
        <v>4362</v>
      </c>
      <c r="K622" s="134" t="s">
        <v>4363</v>
      </c>
      <c r="L622" s="134" t="s">
        <v>3332</v>
      </c>
      <c r="M622" s="135">
        <v>2760.71</v>
      </c>
      <c r="N622" s="135">
        <v>0</v>
      </c>
      <c r="O622" s="135">
        <v>0</v>
      </c>
      <c r="P622" s="135">
        <v>2760.71</v>
      </c>
      <c r="Q622" s="135">
        <v>0</v>
      </c>
      <c r="R622" s="135">
        <v>0</v>
      </c>
      <c r="S622" s="135">
        <v>0</v>
      </c>
      <c r="T622" s="135">
        <v>0</v>
      </c>
      <c r="U622" s="135">
        <v>0</v>
      </c>
      <c r="V622" s="135">
        <v>0</v>
      </c>
      <c r="W622" s="135">
        <v>0</v>
      </c>
      <c r="X622" s="135">
        <v>0</v>
      </c>
      <c r="Y622" s="135">
        <v>2760.71</v>
      </c>
      <c r="Z622" s="135">
        <v>2760.71</v>
      </c>
      <c r="AA622" s="136">
        <v>1</v>
      </c>
      <c r="AB622" s="135">
        <v>0</v>
      </c>
      <c r="AC622" s="135">
        <v>0</v>
      </c>
      <c r="AD622" s="135">
        <v>2760.71</v>
      </c>
      <c r="AE622" s="135">
        <v>0</v>
      </c>
      <c r="AF622" s="135">
        <v>0</v>
      </c>
      <c r="AG622" s="135">
        <v>0</v>
      </c>
      <c r="AH622" s="135"/>
      <c r="AI622" s="135">
        <v>0</v>
      </c>
      <c r="AJ622" s="289">
        <v>0</v>
      </c>
      <c r="AK622" s="135">
        <v>0</v>
      </c>
      <c r="AL622" s="212" t="s">
        <v>6673</v>
      </c>
    </row>
    <row r="623" spans="2:41" ht="14.25" customHeight="1">
      <c r="B623" s="132" t="s">
        <v>4356</v>
      </c>
      <c r="C623" s="134" t="s">
        <v>5774</v>
      </c>
      <c r="D623" s="134" t="s">
        <v>5477</v>
      </c>
      <c r="E623" s="134" t="s">
        <v>6554</v>
      </c>
      <c r="F623" s="134" t="s">
        <v>6674</v>
      </c>
      <c r="G623" s="134" t="s">
        <v>5819</v>
      </c>
      <c r="H623" s="134" t="s">
        <v>5820</v>
      </c>
      <c r="I623" s="134" t="s">
        <v>3330</v>
      </c>
      <c r="J623" s="134" t="s">
        <v>4362</v>
      </c>
      <c r="K623" s="134" t="s">
        <v>4363</v>
      </c>
      <c r="L623" s="134" t="s">
        <v>3332</v>
      </c>
      <c r="M623" s="135">
        <v>116870</v>
      </c>
      <c r="N623" s="135">
        <v>116870</v>
      </c>
      <c r="O623" s="135">
        <v>0</v>
      </c>
      <c r="P623" s="135"/>
      <c r="Q623" s="135">
        <v>0</v>
      </c>
      <c r="R623" s="135">
        <v>0</v>
      </c>
      <c r="S623" s="135">
        <v>0</v>
      </c>
      <c r="T623" s="135">
        <v>18699.2</v>
      </c>
      <c r="U623" s="135">
        <v>0</v>
      </c>
      <c r="V623" s="135">
        <v>0</v>
      </c>
      <c r="W623" s="135">
        <v>0</v>
      </c>
      <c r="X623" s="135">
        <v>0</v>
      </c>
      <c r="Y623" s="135">
        <v>135569.20000000001</v>
      </c>
      <c r="Z623" s="135">
        <v>135569.20000000001</v>
      </c>
      <c r="AA623" s="136">
        <v>1</v>
      </c>
      <c r="AB623" s="135">
        <v>116870</v>
      </c>
      <c r="AC623" s="135">
        <v>0</v>
      </c>
      <c r="AD623" s="135"/>
      <c r="AE623" s="135">
        <v>0</v>
      </c>
      <c r="AF623" s="135">
        <v>0</v>
      </c>
      <c r="AG623" s="135">
        <v>0</v>
      </c>
      <c r="AH623" s="135">
        <v>18699.2</v>
      </c>
      <c r="AI623" s="135">
        <v>0</v>
      </c>
      <c r="AJ623" s="289">
        <v>0</v>
      </c>
      <c r="AK623" s="135">
        <v>0</v>
      </c>
      <c r="AL623" s="212" t="s">
        <v>6675</v>
      </c>
    </row>
    <row r="624" spans="2:41" ht="14.25" customHeight="1">
      <c r="B624" s="132" t="s">
        <v>4356</v>
      </c>
      <c r="C624" s="134" t="s">
        <v>5777</v>
      </c>
      <c r="D624" s="134" t="s">
        <v>5477</v>
      </c>
      <c r="E624" s="134" t="s">
        <v>2139</v>
      </c>
      <c r="F624" s="134" t="s">
        <v>6676</v>
      </c>
      <c r="G624" s="134" t="s">
        <v>1233</v>
      </c>
      <c r="H624" s="134" t="s">
        <v>5810</v>
      </c>
      <c r="I624" s="134" t="s">
        <v>3330</v>
      </c>
      <c r="J624" s="134" t="s">
        <v>4362</v>
      </c>
      <c r="K624" s="134" t="s">
        <v>4363</v>
      </c>
      <c r="L624" s="134" t="s">
        <v>3332</v>
      </c>
      <c r="M624" s="135">
        <v>13316.875</v>
      </c>
      <c r="N624" s="135">
        <v>0</v>
      </c>
      <c r="O624" s="135">
        <v>0</v>
      </c>
      <c r="P624" s="135">
        <v>0</v>
      </c>
      <c r="Q624" s="135">
        <v>0</v>
      </c>
      <c r="R624" s="135">
        <v>13316.875</v>
      </c>
      <c r="S624" s="135">
        <v>0</v>
      </c>
      <c r="T624" s="135">
        <v>0</v>
      </c>
      <c r="U624" s="135">
        <v>0</v>
      </c>
      <c r="V624" s="135">
        <v>0</v>
      </c>
      <c r="W624" s="135">
        <v>0</v>
      </c>
      <c r="X624" s="135">
        <v>0</v>
      </c>
      <c r="Y624" s="135">
        <v>13316.875</v>
      </c>
      <c r="Z624" s="135">
        <v>13273.52</v>
      </c>
      <c r="AA624" s="136">
        <v>1</v>
      </c>
      <c r="AB624" s="135">
        <v>0</v>
      </c>
      <c r="AC624" s="135">
        <v>0</v>
      </c>
      <c r="AD624" s="135">
        <v>0</v>
      </c>
      <c r="AE624" s="135">
        <v>0</v>
      </c>
      <c r="AF624" s="135">
        <v>13273.52</v>
      </c>
      <c r="AG624" s="135">
        <v>0</v>
      </c>
      <c r="AH624" s="135"/>
      <c r="AI624" s="135">
        <v>0</v>
      </c>
      <c r="AJ624" s="289">
        <v>0</v>
      </c>
      <c r="AK624" s="135">
        <v>0</v>
      </c>
      <c r="AL624" s="212" t="s">
        <v>6677</v>
      </c>
    </row>
    <row r="625" spans="2:40" ht="14.25" customHeight="1">
      <c r="B625" s="132" t="s">
        <v>4396</v>
      </c>
      <c r="C625" s="134" t="s">
        <v>6678</v>
      </c>
      <c r="D625" s="134" t="s">
        <v>5477</v>
      </c>
      <c r="E625" s="134" t="s">
        <v>4399</v>
      </c>
      <c r="F625" s="134" t="s">
        <v>6198</v>
      </c>
      <c r="G625" s="134" t="s">
        <v>4401</v>
      </c>
      <c r="H625" s="134" t="s">
        <v>4401</v>
      </c>
      <c r="I625" s="134"/>
      <c r="J625" s="134"/>
      <c r="K625" s="134"/>
      <c r="L625" s="134"/>
      <c r="M625" s="135">
        <v>553436</v>
      </c>
      <c r="N625" s="135">
        <v>0</v>
      </c>
      <c r="O625" s="135">
        <v>0</v>
      </c>
      <c r="P625" s="135">
        <v>0</v>
      </c>
      <c r="Q625" s="135">
        <v>0</v>
      </c>
      <c r="R625" s="135">
        <v>0</v>
      </c>
      <c r="S625" s="135">
        <v>553436</v>
      </c>
      <c r="T625" s="135">
        <v>0</v>
      </c>
      <c r="U625" s="135">
        <v>0</v>
      </c>
      <c r="V625" s="135">
        <v>0</v>
      </c>
      <c r="W625" s="135">
        <v>0</v>
      </c>
      <c r="X625" s="135">
        <v>0</v>
      </c>
      <c r="Y625" s="135">
        <v>553436</v>
      </c>
      <c r="Z625" s="135">
        <v>553436</v>
      </c>
      <c r="AA625" s="136">
        <v>1</v>
      </c>
      <c r="AB625" s="135">
        <v>0</v>
      </c>
      <c r="AC625" s="135">
        <v>0</v>
      </c>
      <c r="AD625" s="135">
        <v>0</v>
      </c>
      <c r="AE625" s="135">
        <v>0</v>
      </c>
      <c r="AF625" s="135">
        <v>0</v>
      </c>
      <c r="AG625" s="135">
        <v>0</v>
      </c>
      <c r="AH625" s="135">
        <v>0</v>
      </c>
      <c r="AI625" s="135">
        <v>0</v>
      </c>
      <c r="AJ625" s="289">
        <v>0</v>
      </c>
      <c r="AK625" s="135">
        <v>0</v>
      </c>
      <c r="AL625" s="212"/>
    </row>
    <row r="626" spans="2:40" ht="14.25" customHeight="1">
      <c r="B626" s="132" t="s">
        <v>4396</v>
      </c>
      <c r="C626" s="134" t="s">
        <v>6205</v>
      </c>
      <c r="D626" s="134" t="s">
        <v>5477</v>
      </c>
      <c r="E626" s="134" t="s">
        <v>4399</v>
      </c>
      <c r="F626" s="134" t="s">
        <v>6198</v>
      </c>
      <c r="G626" s="134" t="s">
        <v>4401</v>
      </c>
      <c r="H626" s="134" t="s">
        <v>4401</v>
      </c>
      <c r="I626" s="134"/>
      <c r="J626" s="134"/>
      <c r="K626" s="134"/>
      <c r="L626" s="134"/>
      <c r="M626" s="135">
        <v>133559</v>
      </c>
      <c r="N626" s="135">
        <v>0</v>
      </c>
      <c r="O626" s="135">
        <v>0</v>
      </c>
      <c r="P626" s="135">
        <v>0</v>
      </c>
      <c r="Q626" s="135">
        <v>0</v>
      </c>
      <c r="R626" s="135">
        <v>0</v>
      </c>
      <c r="S626" s="135">
        <v>133559</v>
      </c>
      <c r="T626" s="135">
        <v>0</v>
      </c>
      <c r="U626" s="135">
        <v>0</v>
      </c>
      <c r="V626" s="135">
        <v>0</v>
      </c>
      <c r="W626" s="135">
        <v>0</v>
      </c>
      <c r="X626" s="135">
        <v>0</v>
      </c>
      <c r="Y626" s="135">
        <v>133559</v>
      </c>
      <c r="Z626" s="135">
        <v>133559</v>
      </c>
      <c r="AA626" s="136">
        <v>1</v>
      </c>
      <c r="AB626" s="135">
        <v>0</v>
      </c>
      <c r="AC626" s="135">
        <v>0</v>
      </c>
      <c r="AD626" s="135">
        <v>0</v>
      </c>
      <c r="AE626" s="135">
        <v>0</v>
      </c>
      <c r="AF626" s="135">
        <v>0</v>
      </c>
      <c r="AG626" s="135">
        <v>0</v>
      </c>
      <c r="AH626" s="135">
        <v>0</v>
      </c>
      <c r="AI626" s="135">
        <v>0</v>
      </c>
      <c r="AJ626" s="289">
        <v>0</v>
      </c>
      <c r="AK626" s="135">
        <v>0</v>
      </c>
      <c r="AL626" s="212"/>
    </row>
    <row r="627" spans="2:40" ht="14.25" customHeight="1">
      <c r="B627" s="132" t="s">
        <v>4396</v>
      </c>
      <c r="C627" s="134" t="s">
        <v>6197</v>
      </c>
      <c r="D627" s="134" t="s">
        <v>5477</v>
      </c>
      <c r="E627" s="134" t="s">
        <v>4399</v>
      </c>
      <c r="F627" s="134" t="s">
        <v>6198</v>
      </c>
      <c r="G627" s="134" t="s">
        <v>4401</v>
      </c>
      <c r="H627" s="134" t="s">
        <v>4401</v>
      </c>
      <c r="I627" s="134"/>
      <c r="J627" s="134"/>
      <c r="K627" s="134"/>
      <c r="L627" s="134"/>
      <c r="M627" s="135">
        <v>652483</v>
      </c>
      <c r="N627" s="135">
        <v>0</v>
      </c>
      <c r="O627" s="135">
        <v>0</v>
      </c>
      <c r="P627" s="135">
        <v>0</v>
      </c>
      <c r="Q627" s="135">
        <v>0</v>
      </c>
      <c r="R627" s="135">
        <v>0</v>
      </c>
      <c r="S627" s="135">
        <v>652483</v>
      </c>
      <c r="T627" s="135">
        <v>0</v>
      </c>
      <c r="U627" s="135">
        <v>0</v>
      </c>
      <c r="V627" s="135">
        <v>0</v>
      </c>
      <c r="W627" s="135">
        <v>0</v>
      </c>
      <c r="X627" s="135">
        <v>0</v>
      </c>
      <c r="Y627" s="135">
        <v>652483</v>
      </c>
      <c r="Z627" s="135">
        <v>652483</v>
      </c>
      <c r="AA627" s="136">
        <v>1</v>
      </c>
      <c r="AB627" s="135">
        <v>0</v>
      </c>
      <c r="AC627" s="135">
        <v>0</v>
      </c>
      <c r="AD627" s="135">
        <v>0</v>
      </c>
      <c r="AE627" s="135">
        <v>0</v>
      </c>
      <c r="AF627" s="135">
        <v>0</v>
      </c>
      <c r="AG627" s="135">
        <v>0</v>
      </c>
      <c r="AH627" s="135">
        <v>0</v>
      </c>
      <c r="AI627" s="135">
        <v>0</v>
      </c>
      <c r="AJ627" s="289">
        <v>0</v>
      </c>
      <c r="AK627" s="135">
        <v>0</v>
      </c>
      <c r="AL627" s="212"/>
    </row>
    <row r="628" spans="2:40" ht="14.25" customHeight="1">
      <c r="B628" s="132" t="s">
        <v>4396</v>
      </c>
      <c r="C628" s="134" t="s">
        <v>6679</v>
      </c>
      <c r="D628" s="134" t="s">
        <v>5477</v>
      </c>
      <c r="E628" s="134" t="s">
        <v>4399</v>
      </c>
      <c r="F628" s="134" t="s">
        <v>6198</v>
      </c>
      <c r="G628" s="134" t="s">
        <v>4401</v>
      </c>
      <c r="H628" s="134" t="s">
        <v>4401</v>
      </c>
      <c r="I628" s="134"/>
      <c r="J628" s="134"/>
      <c r="K628" s="134"/>
      <c r="L628" s="134"/>
      <c r="M628" s="135">
        <v>6581</v>
      </c>
      <c r="N628" s="135">
        <v>0</v>
      </c>
      <c r="O628" s="135">
        <v>0</v>
      </c>
      <c r="P628" s="135">
        <v>0</v>
      </c>
      <c r="Q628" s="135">
        <v>0</v>
      </c>
      <c r="R628" s="135">
        <v>0</v>
      </c>
      <c r="S628" s="135">
        <v>6581</v>
      </c>
      <c r="T628" s="135">
        <v>0</v>
      </c>
      <c r="U628" s="135">
        <v>0</v>
      </c>
      <c r="V628" s="135">
        <v>0</v>
      </c>
      <c r="W628" s="135">
        <v>0</v>
      </c>
      <c r="X628" s="135">
        <v>0</v>
      </c>
      <c r="Y628" s="135">
        <v>6581</v>
      </c>
      <c r="Z628" s="135">
        <v>6581</v>
      </c>
      <c r="AA628" s="136">
        <v>1</v>
      </c>
      <c r="AB628" s="135">
        <v>0</v>
      </c>
      <c r="AC628" s="135">
        <v>0</v>
      </c>
      <c r="AD628" s="135">
        <v>0</v>
      </c>
      <c r="AE628" s="135">
        <v>0</v>
      </c>
      <c r="AF628" s="135">
        <v>0</v>
      </c>
      <c r="AG628" s="135">
        <v>0</v>
      </c>
      <c r="AH628" s="135">
        <v>0</v>
      </c>
      <c r="AI628" s="135">
        <v>0</v>
      </c>
      <c r="AJ628" s="289">
        <v>0</v>
      </c>
      <c r="AK628" s="135">
        <v>0</v>
      </c>
      <c r="AL628" s="212"/>
    </row>
    <row r="629" spans="2:40" ht="14.25" customHeight="1">
      <c r="B629" s="132" t="s">
        <v>4396</v>
      </c>
      <c r="C629" s="134" t="s">
        <v>5106</v>
      </c>
      <c r="D629" s="134" t="s">
        <v>5477</v>
      </c>
      <c r="E629" s="134" t="s">
        <v>4399</v>
      </c>
      <c r="F629" s="134" t="s">
        <v>6680</v>
      </c>
      <c r="G629" s="134" t="s">
        <v>4401</v>
      </c>
      <c r="H629" s="134" t="s">
        <v>4401</v>
      </c>
      <c r="I629" s="134"/>
      <c r="J629" s="134"/>
      <c r="K629" s="134"/>
      <c r="L629" s="134"/>
      <c r="M629" s="135">
        <v>382.51</v>
      </c>
      <c r="N629" s="135">
        <v>0</v>
      </c>
      <c r="O629" s="135">
        <v>0</v>
      </c>
      <c r="P629" s="135">
        <v>0</v>
      </c>
      <c r="Q629" s="135">
        <v>0</v>
      </c>
      <c r="R629" s="135">
        <v>0</v>
      </c>
      <c r="S629" s="135">
        <v>382.51</v>
      </c>
      <c r="T629" s="135">
        <v>0</v>
      </c>
      <c r="U629" s="135">
        <v>0</v>
      </c>
      <c r="V629" s="135">
        <v>0</v>
      </c>
      <c r="W629" s="135">
        <v>0</v>
      </c>
      <c r="X629" s="135">
        <v>0</v>
      </c>
      <c r="Y629" s="135">
        <v>382.51</v>
      </c>
      <c r="Z629" s="135">
        <v>382.51</v>
      </c>
      <c r="AA629" s="136">
        <v>1</v>
      </c>
      <c r="AB629" s="135">
        <v>0</v>
      </c>
      <c r="AC629" s="135">
        <v>0</v>
      </c>
      <c r="AD629" s="135">
        <v>0</v>
      </c>
      <c r="AE629" s="135">
        <v>0</v>
      </c>
      <c r="AF629" s="135">
        <v>0</v>
      </c>
      <c r="AG629" s="135">
        <v>0</v>
      </c>
      <c r="AH629" s="135">
        <v>0</v>
      </c>
      <c r="AI629" s="135">
        <v>0</v>
      </c>
      <c r="AJ629" s="289">
        <v>0</v>
      </c>
      <c r="AK629" s="135">
        <v>0</v>
      </c>
      <c r="AL629" s="212"/>
    </row>
    <row r="630" spans="2:40" ht="14.25" customHeight="1">
      <c r="B630" s="132" t="s">
        <v>4356</v>
      </c>
      <c r="C630" s="134" t="s">
        <v>6526</v>
      </c>
      <c r="D630" s="134" t="s">
        <v>5477</v>
      </c>
      <c r="E630" s="134" t="s">
        <v>2597</v>
      </c>
      <c r="F630" s="134" t="s">
        <v>5063</v>
      </c>
      <c r="G630" s="134" t="s">
        <v>1590</v>
      </c>
      <c r="H630" s="134" t="s">
        <v>6681</v>
      </c>
      <c r="I630" s="134" t="s">
        <v>4370</v>
      </c>
      <c r="J630" s="134" t="s">
        <v>5871</v>
      </c>
      <c r="K630" s="134" t="s">
        <v>4418</v>
      </c>
      <c r="L630" s="134" t="s">
        <v>3332</v>
      </c>
      <c r="M630" s="135">
        <v>2278.27</v>
      </c>
      <c r="N630" s="135">
        <v>1698.27</v>
      </c>
      <c r="O630" s="135">
        <v>0</v>
      </c>
      <c r="P630" s="135">
        <v>580</v>
      </c>
      <c r="Q630" s="135">
        <v>0</v>
      </c>
      <c r="R630" s="135">
        <v>0</v>
      </c>
      <c r="S630" s="135">
        <v>0</v>
      </c>
      <c r="T630" s="135">
        <v>271.72000000000003</v>
      </c>
      <c r="U630" s="135">
        <v>0</v>
      </c>
      <c r="V630" s="135">
        <v>0</v>
      </c>
      <c r="W630" s="135">
        <v>0</v>
      </c>
      <c r="X630" s="135">
        <v>0</v>
      </c>
      <c r="Y630" s="135">
        <v>2549.9899999999998</v>
      </c>
      <c r="Z630" s="135">
        <v>2549.9899999999998</v>
      </c>
      <c r="AA630" s="136">
        <v>1</v>
      </c>
      <c r="AB630" s="135">
        <v>1698.27</v>
      </c>
      <c r="AC630" s="135">
        <v>0</v>
      </c>
      <c r="AD630" s="135">
        <v>580</v>
      </c>
      <c r="AE630" s="135">
        <v>0</v>
      </c>
      <c r="AF630" s="135">
        <v>0</v>
      </c>
      <c r="AG630" s="135">
        <v>0</v>
      </c>
      <c r="AH630" s="135">
        <v>271.72000000000003</v>
      </c>
      <c r="AI630" s="135">
        <v>0</v>
      </c>
      <c r="AJ630" s="289">
        <v>0</v>
      </c>
      <c r="AK630" s="135">
        <v>0</v>
      </c>
      <c r="AL630" s="212" t="s">
        <v>6682</v>
      </c>
    </row>
    <row r="631" spans="2:40" ht="14.25" customHeight="1">
      <c r="B631" s="132" t="s">
        <v>4396</v>
      </c>
      <c r="C631" s="134" t="s">
        <v>6679</v>
      </c>
      <c r="D631" s="134" t="s">
        <v>2673</v>
      </c>
      <c r="E631" s="134" t="s">
        <v>4399</v>
      </c>
      <c r="F631" s="134" t="s">
        <v>6198</v>
      </c>
      <c r="G631" s="134" t="s">
        <v>4401</v>
      </c>
      <c r="H631" s="134" t="s">
        <v>4401</v>
      </c>
      <c r="I631" s="134"/>
      <c r="J631" s="134"/>
      <c r="K631" s="134"/>
      <c r="L631" s="134"/>
      <c r="M631" s="135">
        <v>5040</v>
      </c>
      <c r="N631" s="135">
        <v>0</v>
      </c>
      <c r="O631" s="135">
        <v>0</v>
      </c>
      <c r="P631" s="135">
        <v>0</v>
      </c>
      <c r="Q631" s="135">
        <v>0</v>
      </c>
      <c r="R631" s="135">
        <v>0</v>
      </c>
      <c r="S631" s="135">
        <v>5040</v>
      </c>
      <c r="T631" s="135">
        <v>0</v>
      </c>
      <c r="U631" s="135">
        <v>0</v>
      </c>
      <c r="V631" s="135">
        <v>0</v>
      </c>
      <c r="W631" s="135">
        <v>0</v>
      </c>
      <c r="X631" s="135">
        <v>0</v>
      </c>
      <c r="Y631" s="135">
        <v>5040</v>
      </c>
      <c r="Z631" s="135">
        <v>5040</v>
      </c>
      <c r="AA631" s="136">
        <v>1</v>
      </c>
      <c r="AB631" s="135">
        <v>0</v>
      </c>
      <c r="AC631" s="135">
        <v>0</v>
      </c>
      <c r="AD631" s="135">
        <v>0</v>
      </c>
      <c r="AE631" s="135">
        <v>0</v>
      </c>
      <c r="AF631" s="135">
        <v>0</v>
      </c>
      <c r="AG631" s="135">
        <v>0</v>
      </c>
      <c r="AH631" s="135">
        <v>0</v>
      </c>
      <c r="AI631" s="135">
        <v>0</v>
      </c>
      <c r="AJ631" s="289">
        <v>0</v>
      </c>
      <c r="AK631" s="135">
        <v>0</v>
      </c>
      <c r="AL631" s="212"/>
    </row>
    <row r="632" spans="2:40" ht="14.25" customHeight="1">
      <c r="B632" s="132" t="s">
        <v>4396</v>
      </c>
      <c r="C632" s="134" t="s">
        <v>6679</v>
      </c>
      <c r="D632" s="134" t="s">
        <v>2673</v>
      </c>
      <c r="E632" s="134" t="s">
        <v>4399</v>
      </c>
      <c r="F632" s="134" t="s">
        <v>6198</v>
      </c>
      <c r="G632" s="134" t="s">
        <v>4401</v>
      </c>
      <c r="H632" s="134" t="s">
        <v>4401</v>
      </c>
      <c r="I632" s="134"/>
      <c r="J632" s="134"/>
      <c r="K632" s="134"/>
      <c r="L632" s="134"/>
      <c r="M632" s="135">
        <v>2960</v>
      </c>
      <c r="N632" s="135">
        <v>0</v>
      </c>
      <c r="O632" s="135">
        <v>0</v>
      </c>
      <c r="P632" s="135">
        <v>0</v>
      </c>
      <c r="Q632" s="135">
        <v>0</v>
      </c>
      <c r="R632" s="135">
        <v>0</v>
      </c>
      <c r="S632" s="135">
        <v>2960</v>
      </c>
      <c r="T632" s="135">
        <v>0</v>
      </c>
      <c r="U632" s="135">
        <v>0</v>
      </c>
      <c r="V632" s="135">
        <v>0</v>
      </c>
      <c r="W632" s="135">
        <v>0</v>
      </c>
      <c r="X632" s="135">
        <v>0</v>
      </c>
      <c r="Y632" s="135">
        <v>2960</v>
      </c>
      <c r="Z632" s="135">
        <v>2960</v>
      </c>
      <c r="AA632" s="136">
        <v>1</v>
      </c>
      <c r="AB632" s="135">
        <v>0</v>
      </c>
      <c r="AC632" s="135">
        <v>0</v>
      </c>
      <c r="AD632" s="135">
        <v>0</v>
      </c>
      <c r="AE632" s="135">
        <v>0</v>
      </c>
      <c r="AF632" s="135">
        <v>0</v>
      </c>
      <c r="AG632" s="135">
        <v>0</v>
      </c>
      <c r="AH632" s="135">
        <v>0</v>
      </c>
      <c r="AI632" s="135">
        <v>0</v>
      </c>
      <c r="AJ632" s="289">
        <v>0</v>
      </c>
      <c r="AK632" s="135">
        <v>0</v>
      </c>
      <c r="AL632" s="212"/>
    </row>
    <row r="633" spans="2:40" ht="14.25" customHeight="1">
      <c r="B633" s="132" t="s">
        <v>4396</v>
      </c>
      <c r="C633" s="134" t="s">
        <v>6679</v>
      </c>
      <c r="D633" s="134" t="s">
        <v>2673</v>
      </c>
      <c r="E633" s="134" t="s">
        <v>4399</v>
      </c>
      <c r="F633" s="134" t="s">
        <v>6198</v>
      </c>
      <c r="G633" s="134" t="s">
        <v>4401</v>
      </c>
      <c r="H633" s="134" t="s">
        <v>4401</v>
      </c>
      <c r="I633" s="134"/>
      <c r="J633" s="134"/>
      <c r="K633" s="134"/>
      <c r="L633" s="134"/>
      <c r="M633" s="135">
        <v>12726</v>
      </c>
      <c r="N633" s="135">
        <v>0</v>
      </c>
      <c r="O633" s="135">
        <v>0</v>
      </c>
      <c r="P633" s="135">
        <v>0</v>
      </c>
      <c r="Q633" s="135">
        <v>0</v>
      </c>
      <c r="R633" s="135">
        <v>0</v>
      </c>
      <c r="S633" s="135">
        <v>12726</v>
      </c>
      <c r="T633" s="135">
        <v>0</v>
      </c>
      <c r="U633" s="135">
        <v>0</v>
      </c>
      <c r="V633" s="135">
        <v>0</v>
      </c>
      <c r="W633" s="135">
        <v>0</v>
      </c>
      <c r="X633" s="135">
        <v>0</v>
      </c>
      <c r="Y633" s="135">
        <v>12726</v>
      </c>
      <c r="Z633" s="135">
        <v>12726</v>
      </c>
      <c r="AA633" s="136">
        <v>1</v>
      </c>
      <c r="AB633" s="135">
        <v>0</v>
      </c>
      <c r="AC633" s="135">
        <v>0</v>
      </c>
      <c r="AD633" s="135">
        <v>0</v>
      </c>
      <c r="AE633" s="135">
        <v>0</v>
      </c>
      <c r="AF633" s="135">
        <v>0</v>
      </c>
      <c r="AG633" s="135">
        <v>0</v>
      </c>
      <c r="AH633" s="135">
        <v>0</v>
      </c>
      <c r="AI633" s="135">
        <v>0</v>
      </c>
      <c r="AJ633" s="289">
        <v>0</v>
      </c>
      <c r="AK633" s="135">
        <v>0</v>
      </c>
      <c r="AL633" s="212"/>
    </row>
    <row r="634" spans="2:40" ht="14.25" customHeight="1">
      <c r="B634" s="132" t="s">
        <v>4396</v>
      </c>
      <c r="C634" s="134" t="s">
        <v>6679</v>
      </c>
      <c r="D634" s="134" t="s">
        <v>2673</v>
      </c>
      <c r="E634" s="134" t="s">
        <v>4399</v>
      </c>
      <c r="F634" s="134" t="s">
        <v>6198</v>
      </c>
      <c r="G634" s="134" t="s">
        <v>4401</v>
      </c>
      <c r="H634" s="134" t="s">
        <v>4401</v>
      </c>
      <c r="I634" s="134"/>
      <c r="J634" s="134"/>
      <c r="K634" s="134"/>
      <c r="L634" s="134"/>
      <c r="M634" s="135">
        <v>15513</v>
      </c>
      <c r="N634" s="135">
        <v>0</v>
      </c>
      <c r="O634" s="135">
        <v>0</v>
      </c>
      <c r="P634" s="135">
        <v>0</v>
      </c>
      <c r="Q634" s="135">
        <v>0</v>
      </c>
      <c r="R634" s="135">
        <v>0</v>
      </c>
      <c r="S634" s="135">
        <v>15513</v>
      </c>
      <c r="T634" s="135">
        <v>0</v>
      </c>
      <c r="U634" s="135">
        <v>0</v>
      </c>
      <c r="V634" s="135">
        <v>0</v>
      </c>
      <c r="W634" s="135">
        <v>0</v>
      </c>
      <c r="X634" s="135">
        <v>0</v>
      </c>
      <c r="Y634" s="135">
        <v>15513</v>
      </c>
      <c r="Z634" s="135">
        <v>15513</v>
      </c>
      <c r="AA634" s="136">
        <v>1</v>
      </c>
      <c r="AB634" s="135">
        <v>0</v>
      </c>
      <c r="AC634" s="135">
        <v>0</v>
      </c>
      <c r="AD634" s="135">
        <v>0</v>
      </c>
      <c r="AE634" s="135">
        <v>0</v>
      </c>
      <c r="AF634" s="135">
        <v>0</v>
      </c>
      <c r="AG634" s="135">
        <v>0</v>
      </c>
      <c r="AH634" s="135">
        <v>0</v>
      </c>
      <c r="AI634" s="135">
        <v>0</v>
      </c>
      <c r="AJ634" s="289">
        <v>0</v>
      </c>
      <c r="AK634" s="135">
        <v>0</v>
      </c>
      <c r="AL634" s="212"/>
    </row>
    <row r="635" spans="2:40" ht="14.25" customHeight="1">
      <c r="B635" s="132" t="s">
        <v>4356</v>
      </c>
      <c r="C635" s="134" t="s">
        <v>5777</v>
      </c>
      <c r="D635" s="134" t="s">
        <v>5527</v>
      </c>
      <c r="E635" s="134" t="s">
        <v>5909</v>
      </c>
      <c r="F635" s="134" t="s">
        <v>6683</v>
      </c>
      <c r="G635" s="134" t="s">
        <v>1052</v>
      </c>
      <c r="H635" s="134" t="s">
        <v>6227</v>
      </c>
      <c r="I635" s="134" t="s">
        <v>4370</v>
      </c>
      <c r="J635" s="134" t="s">
        <v>4362</v>
      </c>
      <c r="K635" s="134" t="s">
        <v>4363</v>
      </c>
      <c r="L635" s="134" t="s">
        <v>3332</v>
      </c>
      <c r="M635" s="135">
        <v>27445.614000000001</v>
      </c>
      <c r="N635" s="135">
        <v>0</v>
      </c>
      <c r="O635" s="135">
        <v>0</v>
      </c>
      <c r="P635" s="135">
        <v>0</v>
      </c>
      <c r="Q635" s="135">
        <v>0</v>
      </c>
      <c r="R635" s="135">
        <v>27445.614000000001</v>
      </c>
      <c r="S635" s="135">
        <v>0</v>
      </c>
      <c r="T635" s="135">
        <v>0</v>
      </c>
      <c r="U635" s="135">
        <v>0</v>
      </c>
      <c r="V635" s="135">
        <v>0</v>
      </c>
      <c r="W635" s="135">
        <v>0</v>
      </c>
      <c r="X635" s="135">
        <v>0</v>
      </c>
      <c r="Y635" s="135">
        <v>27445.614000000001</v>
      </c>
      <c r="Z635" s="135">
        <v>21053.345625000002</v>
      </c>
      <c r="AA635" s="136">
        <v>0.76703007518796995</v>
      </c>
      <c r="AB635" s="135">
        <v>0</v>
      </c>
      <c r="AC635" s="135">
        <v>0</v>
      </c>
      <c r="AD635" s="135">
        <v>0</v>
      </c>
      <c r="AE635" s="135">
        <v>0</v>
      </c>
      <c r="AF635" s="135">
        <v>21053.345625000002</v>
      </c>
      <c r="AG635" s="135">
        <v>0</v>
      </c>
      <c r="AH635" s="135"/>
      <c r="AI635" s="135">
        <v>0</v>
      </c>
      <c r="AJ635" s="289">
        <v>0</v>
      </c>
      <c r="AK635" s="135">
        <v>0</v>
      </c>
      <c r="AL635" s="212" t="s">
        <v>6684</v>
      </c>
    </row>
    <row r="636" spans="2:40" ht="14.25" customHeight="1">
      <c r="B636" s="132" t="s">
        <v>4356</v>
      </c>
      <c r="C636" s="134" t="s">
        <v>5774</v>
      </c>
      <c r="D636" s="134" t="s">
        <v>5477</v>
      </c>
      <c r="E636" s="134" t="s">
        <v>2426</v>
      </c>
      <c r="F636" s="134" t="s">
        <v>5300</v>
      </c>
      <c r="G636" s="134" t="s">
        <v>786</v>
      </c>
      <c r="H636" s="134" t="s">
        <v>6025</v>
      </c>
      <c r="I636" s="134" t="s">
        <v>3929</v>
      </c>
      <c r="J636" s="134" t="s">
        <v>4362</v>
      </c>
      <c r="K636" s="134" t="s">
        <v>4363</v>
      </c>
      <c r="L636" s="134" t="s">
        <v>3332</v>
      </c>
      <c r="M636" s="135">
        <v>33660</v>
      </c>
      <c r="N636" s="135">
        <v>33660</v>
      </c>
      <c r="O636" s="135">
        <v>0</v>
      </c>
      <c r="P636" s="135"/>
      <c r="Q636" s="135">
        <v>0</v>
      </c>
      <c r="R636" s="135">
        <v>0</v>
      </c>
      <c r="S636" s="135">
        <v>0</v>
      </c>
      <c r="T636" s="135">
        <v>5385.6</v>
      </c>
      <c r="U636" s="135">
        <v>0</v>
      </c>
      <c r="V636" s="135">
        <v>1346.4</v>
      </c>
      <c r="W636" s="135">
        <v>420.75</v>
      </c>
      <c r="X636" s="135">
        <v>0</v>
      </c>
      <c r="Y636" s="135">
        <v>37278.449999999997</v>
      </c>
      <c r="Z636" s="135">
        <v>37278.449999999997</v>
      </c>
      <c r="AA636" s="136">
        <v>1</v>
      </c>
      <c r="AB636" s="135">
        <v>33660</v>
      </c>
      <c r="AC636" s="135">
        <v>0</v>
      </c>
      <c r="AD636" s="135"/>
      <c r="AE636" s="135">
        <v>0</v>
      </c>
      <c r="AF636" s="135">
        <v>0</v>
      </c>
      <c r="AG636" s="135">
        <v>0</v>
      </c>
      <c r="AH636" s="135">
        <v>5385.6</v>
      </c>
      <c r="AI636" s="135">
        <v>0</v>
      </c>
      <c r="AJ636" s="289">
        <v>1346.4</v>
      </c>
      <c r="AK636" s="135">
        <v>420.75</v>
      </c>
      <c r="AL636" s="212" t="s">
        <v>6685</v>
      </c>
      <c r="AM636" s="210">
        <f t="shared" ref="AM636:AM638" si="42">AB636*0.04</f>
        <v>1346.4</v>
      </c>
      <c r="AN636" s="210">
        <f t="shared" ref="AN636:AN638" si="43">AJ636-AM636</f>
        <v>0</v>
      </c>
    </row>
    <row r="637" spans="2:40" ht="14.25" customHeight="1">
      <c r="B637" s="132" t="s">
        <v>4356</v>
      </c>
      <c r="C637" s="134" t="s">
        <v>5774</v>
      </c>
      <c r="D637" s="134" t="s">
        <v>5527</v>
      </c>
      <c r="E637" s="134" t="s">
        <v>2396</v>
      </c>
      <c r="F637" s="134" t="s">
        <v>6686</v>
      </c>
      <c r="G637" s="134" t="s">
        <v>6000</v>
      </c>
      <c r="H637" s="134" t="s">
        <v>6001</v>
      </c>
      <c r="I637" s="134" t="s">
        <v>5782</v>
      </c>
      <c r="J637" s="134" t="s">
        <v>4362</v>
      </c>
      <c r="K637" s="134" t="s">
        <v>4363</v>
      </c>
      <c r="L637" s="134" t="s">
        <v>3332</v>
      </c>
      <c r="M637" s="135">
        <v>34000</v>
      </c>
      <c r="N637" s="135">
        <v>34000</v>
      </c>
      <c r="O637" s="135">
        <v>0</v>
      </c>
      <c r="P637" s="135"/>
      <c r="Q637" s="135">
        <v>0</v>
      </c>
      <c r="R637" s="135">
        <v>0</v>
      </c>
      <c r="S637" s="135">
        <v>0</v>
      </c>
      <c r="T637" s="135">
        <v>5440</v>
      </c>
      <c r="U637" s="135">
        <v>0</v>
      </c>
      <c r="V637" s="135">
        <v>1360</v>
      </c>
      <c r="W637" s="135">
        <v>0</v>
      </c>
      <c r="X637" s="135">
        <v>0</v>
      </c>
      <c r="Y637" s="135">
        <v>38080</v>
      </c>
      <c r="Z637" s="135">
        <v>38080</v>
      </c>
      <c r="AA637" s="136">
        <v>1</v>
      </c>
      <c r="AB637" s="135">
        <v>34000</v>
      </c>
      <c r="AC637" s="135">
        <v>0</v>
      </c>
      <c r="AD637" s="135"/>
      <c r="AE637" s="135">
        <v>0</v>
      </c>
      <c r="AF637" s="135">
        <v>0</v>
      </c>
      <c r="AG637" s="135">
        <v>0</v>
      </c>
      <c r="AH637" s="135">
        <v>5440</v>
      </c>
      <c r="AI637" s="135">
        <v>0</v>
      </c>
      <c r="AJ637" s="289">
        <v>1360</v>
      </c>
      <c r="AK637" s="135">
        <v>0</v>
      </c>
      <c r="AL637" s="212" t="s">
        <v>6687</v>
      </c>
      <c r="AM637" s="210">
        <f t="shared" si="42"/>
        <v>1360</v>
      </c>
      <c r="AN637" s="210">
        <f t="shared" si="43"/>
        <v>0</v>
      </c>
    </row>
    <row r="638" spans="2:40" ht="14.25" customHeight="1">
      <c r="B638" s="132" t="s">
        <v>4356</v>
      </c>
      <c r="C638" s="134" t="s">
        <v>5774</v>
      </c>
      <c r="D638" s="134" t="s">
        <v>4927</v>
      </c>
      <c r="E638" s="134" t="s">
        <v>4474</v>
      </c>
      <c r="F638" s="134" t="s">
        <v>6688</v>
      </c>
      <c r="G638" s="134" t="s">
        <v>5859</v>
      </c>
      <c r="H638" s="134" t="s">
        <v>5860</v>
      </c>
      <c r="I638" s="134" t="s">
        <v>5782</v>
      </c>
      <c r="J638" s="134" t="s">
        <v>4362</v>
      </c>
      <c r="K638" s="134" t="s">
        <v>4363</v>
      </c>
      <c r="L638" s="134" t="s">
        <v>3332</v>
      </c>
      <c r="M638" s="135">
        <v>34829</v>
      </c>
      <c r="N638" s="135">
        <v>34829</v>
      </c>
      <c r="O638" s="135">
        <v>0</v>
      </c>
      <c r="P638" s="135"/>
      <c r="Q638" s="135">
        <v>0</v>
      </c>
      <c r="R638" s="135">
        <v>0</v>
      </c>
      <c r="S638" s="135">
        <v>0</v>
      </c>
      <c r="T638" s="135">
        <v>5572.64</v>
      </c>
      <c r="U638" s="135">
        <v>0</v>
      </c>
      <c r="V638" s="135">
        <v>1393.16</v>
      </c>
      <c r="W638" s="135">
        <v>0</v>
      </c>
      <c r="X638" s="135">
        <v>0</v>
      </c>
      <c r="Y638" s="135">
        <v>39008.480000000003</v>
      </c>
      <c r="Z638" s="135">
        <v>39008.480000000003</v>
      </c>
      <c r="AA638" s="136">
        <v>1</v>
      </c>
      <c r="AB638" s="135">
        <v>34829</v>
      </c>
      <c r="AC638" s="135">
        <v>0</v>
      </c>
      <c r="AD638" s="135"/>
      <c r="AE638" s="135">
        <v>0</v>
      </c>
      <c r="AF638" s="135">
        <v>0</v>
      </c>
      <c r="AG638" s="135">
        <v>0</v>
      </c>
      <c r="AH638" s="135">
        <v>5572.64</v>
      </c>
      <c r="AI638" s="135">
        <v>0</v>
      </c>
      <c r="AJ638" s="289">
        <v>1393.16</v>
      </c>
      <c r="AK638" s="135">
        <v>0</v>
      </c>
      <c r="AL638" s="212" t="s">
        <v>6689</v>
      </c>
      <c r="AM638" s="210">
        <f t="shared" si="42"/>
        <v>1393.16</v>
      </c>
      <c r="AN638" s="210">
        <f t="shared" si="43"/>
        <v>0</v>
      </c>
    </row>
    <row r="639" spans="2:40" ht="14.25" customHeight="1">
      <c r="B639" s="132" t="s">
        <v>4356</v>
      </c>
      <c r="C639" s="134" t="s">
        <v>5913</v>
      </c>
      <c r="D639" s="134" t="s">
        <v>5527</v>
      </c>
      <c r="E639" s="134" t="s">
        <v>4573</v>
      </c>
      <c r="F639" s="134" t="s">
        <v>6690</v>
      </c>
      <c r="G639" s="134" t="s">
        <v>720</v>
      </c>
      <c r="H639" s="134" t="s">
        <v>5832</v>
      </c>
      <c r="I639" s="134" t="s">
        <v>3330</v>
      </c>
      <c r="J639" s="134" t="s">
        <v>4362</v>
      </c>
      <c r="K639" s="134" t="s">
        <v>4363</v>
      </c>
      <c r="L639" s="134" t="s">
        <v>3332</v>
      </c>
      <c r="M639" s="135">
        <v>10808.978999999999</v>
      </c>
      <c r="N639" s="135">
        <v>10808.978999999999</v>
      </c>
      <c r="O639" s="135">
        <v>0</v>
      </c>
      <c r="P639" s="135"/>
      <c r="Q639" s="135">
        <v>0</v>
      </c>
      <c r="R639" s="135">
        <v>0</v>
      </c>
      <c r="S639" s="135">
        <v>0</v>
      </c>
      <c r="T639" s="135">
        <v>1729.4366399999999</v>
      </c>
      <c r="U639" s="135">
        <v>0</v>
      </c>
      <c r="V639" s="135">
        <v>0</v>
      </c>
      <c r="W639" s="135">
        <v>0</v>
      </c>
      <c r="X639" s="135">
        <v>0</v>
      </c>
      <c r="Y639" s="135">
        <v>12538.415639999999</v>
      </c>
      <c r="Z639" s="135">
        <v>12581.2672</v>
      </c>
      <c r="AA639" s="136">
        <v>1</v>
      </c>
      <c r="AB639" s="135">
        <v>10845.92</v>
      </c>
      <c r="AC639" s="135">
        <v>0</v>
      </c>
      <c r="AD639" s="135"/>
      <c r="AE639" s="135">
        <v>0</v>
      </c>
      <c r="AF639" s="135">
        <v>0</v>
      </c>
      <c r="AG639" s="135">
        <v>0</v>
      </c>
      <c r="AH639" s="135">
        <v>1735.3471999999999</v>
      </c>
      <c r="AI639" s="135">
        <v>0</v>
      </c>
      <c r="AJ639" s="289">
        <v>0</v>
      </c>
      <c r="AK639" s="135">
        <v>0</v>
      </c>
      <c r="AL639" s="212" t="s">
        <v>6691</v>
      </c>
    </row>
    <row r="640" spans="2:40" ht="14.25" customHeight="1">
      <c r="B640" s="132" t="s">
        <v>4356</v>
      </c>
      <c r="C640" s="134" t="s">
        <v>5774</v>
      </c>
      <c r="D640" s="134" t="s">
        <v>5477</v>
      </c>
      <c r="E640" s="134" t="s">
        <v>6554</v>
      </c>
      <c r="F640" s="134" t="s">
        <v>6692</v>
      </c>
      <c r="G640" s="134" t="s">
        <v>1155</v>
      </c>
      <c r="H640" s="134" t="s">
        <v>5805</v>
      </c>
      <c r="I640" s="134" t="s">
        <v>5782</v>
      </c>
      <c r="J640" s="134" t="s">
        <v>4362</v>
      </c>
      <c r="K640" s="134" t="s">
        <v>4363</v>
      </c>
      <c r="L640" s="134" t="s">
        <v>3332</v>
      </c>
      <c r="M640" s="135">
        <v>35314.44</v>
      </c>
      <c r="N640" s="135">
        <v>35314.44</v>
      </c>
      <c r="O640" s="135">
        <v>0</v>
      </c>
      <c r="P640" s="135"/>
      <c r="Q640" s="135">
        <v>0</v>
      </c>
      <c r="R640" s="135">
        <v>0</v>
      </c>
      <c r="S640" s="135">
        <v>0</v>
      </c>
      <c r="T640" s="135">
        <v>5650.3104000000003</v>
      </c>
      <c r="U640" s="135">
        <v>0</v>
      </c>
      <c r="V640" s="135">
        <v>1412.58</v>
      </c>
      <c r="W640" s="135">
        <v>0</v>
      </c>
      <c r="X640" s="135">
        <v>0</v>
      </c>
      <c r="Y640" s="135">
        <v>39552.170400000003</v>
      </c>
      <c r="Z640" s="135">
        <v>39552.17</v>
      </c>
      <c r="AA640" s="136">
        <v>1</v>
      </c>
      <c r="AB640" s="135">
        <v>35314.44</v>
      </c>
      <c r="AC640" s="135">
        <v>0</v>
      </c>
      <c r="AD640" s="135"/>
      <c r="AE640" s="135">
        <v>0</v>
      </c>
      <c r="AF640" s="135">
        <v>0</v>
      </c>
      <c r="AG640" s="135">
        <v>0</v>
      </c>
      <c r="AH640" s="135">
        <v>5650.3104000000003</v>
      </c>
      <c r="AI640" s="135">
        <v>0</v>
      </c>
      <c r="AJ640" s="289">
        <v>1412.58</v>
      </c>
      <c r="AK640" s="135">
        <v>0</v>
      </c>
      <c r="AL640" s="212" t="s">
        <v>6693</v>
      </c>
      <c r="AM640" s="210">
        <f>AB640*0.04</f>
        <v>1412.5776000000001</v>
      </c>
      <c r="AN640" s="210">
        <f>AJ640-AM640</f>
        <v>2.3999999998522981E-3</v>
      </c>
    </row>
    <row r="641" spans="2:40" ht="14.25" customHeight="1">
      <c r="B641" s="132" t="s">
        <v>4396</v>
      </c>
      <c r="C641" s="134" t="s">
        <v>5106</v>
      </c>
      <c r="D641" s="134" t="s">
        <v>5527</v>
      </c>
      <c r="E641" s="134" t="s">
        <v>4399</v>
      </c>
      <c r="F641" s="134" t="s">
        <v>1060</v>
      </c>
      <c r="G641" s="134" t="s">
        <v>4401</v>
      </c>
      <c r="H641" s="134" t="s">
        <v>4401</v>
      </c>
      <c r="I641" s="134"/>
      <c r="J641" s="134"/>
      <c r="K641" s="134"/>
      <c r="L641" s="134"/>
      <c r="M641" s="135">
        <v>1633.44</v>
      </c>
      <c r="N641" s="135">
        <v>0</v>
      </c>
      <c r="O641" s="135">
        <v>0</v>
      </c>
      <c r="P641" s="135">
        <v>0</v>
      </c>
      <c r="Q641" s="135">
        <v>0</v>
      </c>
      <c r="R641" s="135">
        <v>0</v>
      </c>
      <c r="S641" s="135">
        <v>1633.44</v>
      </c>
      <c r="T641" s="135">
        <v>0</v>
      </c>
      <c r="U641" s="135">
        <v>0</v>
      </c>
      <c r="V641" s="135">
        <v>0</v>
      </c>
      <c r="W641" s="135">
        <v>0</v>
      </c>
      <c r="X641" s="135">
        <v>0</v>
      </c>
      <c r="Y641" s="135">
        <v>1633.44</v>
      </c>
      <c r="Z641" s="135">
        <v>1633.44</v>
      </c>
      <c r="AA641" s="136">
        <v>1</v>
      </c>
      <c r="AB641" s="135">
        <v>0</v>
      </c>
      <c r="AC641" s="135">
        <v>0</v>
      </c>
      <c r="AD641" s="135">
        <v>0</v>
      </c>
      <c r="AE641" s="135">
        <v>0</v>
      </c>
      <c r="AF641" s="135">
        <v>0</v>
      </c>
      <c r="AG641" s="135">
        <v>0</v>
      </c>
      <c r="AH641" s="135">
        <v>0</v>
      </c>
      <c r="AI641" s="135">
        <v>0</v>
      </c>
      <c r="AJ641" s="289">
        <v>0</v>
      </c>
      <c r="AK641" s="135">
        <v>0</v>
      </c>
      <c r="AL641" s="212"/>
    </row>
    <row r="642" spans="2:40" ht="14.25" customHeight="1">
      <c r="B642" s="132" t="s">
        <v>4356</v>
      </c>
      <c r="C642" s="134" t="s">
        <v>5774</v>
      </c>
      <c r="D642" s="134" t="s">
        <v>5477</v>
      </c>
      <c r="E642" s="134" t="s">
        <v>2203</v>
      </c>
      <c r="F642" s="134" t="s">
        <v>6694</v>
      </c>
      <c r="G642" s="134" t="s">
        <v>5796</v>
      </c>
      <c r="H642" s="134" t="s">
        <v>5797</v>
      </c>
      <c r="I642" s="134" t="s">
        <v>3330</v>
      </c>
      <c r="J642" s="134" t="s">
        <v>4362</v>
      </c>
      <c r="K642" s="134" t="s">
        <v>4363</v>
      </c>
      <c r="L642" s="134" t="s">
        <v>3332</v>
      </c>
      <c r="M642" s="135">
        <v>38000</v>
      </c>
      <c r="N642" s="135">
        <v>38000</v>
      </c>
      <c r="O642" s="135">
        <v>0</v>
      </c>
      <c r="P642" s="135"/>
      <c r="Q642" s="135">
        <v>0</v>
      </c>
      <c r="R642" s="135">
        <v>0</v>
      </c>
      <c r="S642" s="135">
        <v>0</v>
      </c>
      <c r="T642" s="135">
        <v>6080</v>
      </c>
      <c r="U642" s="135">
        <v>0</v>
      </c>
      <c r="V642" s="135">
        <v>1520</v>
      </c>
      <c r="W642" s="135">
        <v>0</v>
      </c>
      <c r="X642" s="135">
        <v>0</v>
      </c>
      <c r="Y642" s="135">
        <v>42560</v>
      </c>
      <c r="Z642" s="135">
        <v>42560</v>
      </c>
      <c r="AA642" s="136">
        <v>1</v>
      </c>
      <c r="AB642" s="135">
        <v>38000</v>
      </c>
      <c r="AC642" s="135">
        <v>0</v>
      </c>
      <c r="AD642" s="135"/>
      <c r="AE642" s="135">
        <v>0</v>
      </c>
      <c r="AF642" s="135">
        <v>0</v>
      </c>
      <c r="AG642" s="135">
        <v>0</v>
      </c>
      <c r="AH642" s="135">
        <v>6080</v>
      </c>
      <c r="AI642" s="135">
        <v>0</v>
      </c>
      <c r="AJ642" s="289">
        <v>1520</v>
      </c>
      <c r="AK642" s="135">
        <v>0</v>
      </c>
      <c r="AL642" s="212" t="s">
        <v>6695</v>
      </c>
      <c r="AM642" s="210">
        <f>AB642*0.04</f>
        <v>1520</v>
      </c>
      <c r="AN642" s="210">
        <f>AJ642-AM642</f>
        <v>0</v>
      </c>
    </row>
    <row r="643" spans="2:40" ht="14.25" customHeight="1">
      <c r="B643" s="132" t="s">
        <v>4356</v>
      </c>
      <c r="C643" s="134" t="s">
        <v>5774</v>
      </c>
      <c r="D643" s="134" t="s">
        <v>5527</v>
      </c>
      <c r="E643" s="134" t="s">
        <v>2246</v>
      </c>
      <c r="F643" s="134" t="s">
        <v>1471</v>
      </c>
      <c r="G643" s="134" t="s">
        <v>1255</v>
      </c>
      <c r="H643" s="134" t="s">
        <v>5816</v>
      </c>
      <c r="I643" s="134" t="s">
        <v>4370</v>
      </c>
      <c r="J643" s="134" t="s">
        <v>4362</v>
      </c>
      <c r="K643" s="134" t="s">
        <v>4363</v>
      </c>
      <c r="L643" s="134" t="s">
        <v>3332</v>
      </c>
      <c r="M643" s="135">
        <v>17000</v>
      </c>
      <c r="N643" s="135">
        <v>17000</v>
      </c>
      <c r="O643" s="135">
        <v>0</v>
      </c>
      <c r="P643" s="135"/>
      <c r="Q643" s="135">
        <v>0</v>
      </c>
      <c r="R643" s="135">
        <v>0</v>
      </c>
      <c r="S643" s="135">
        <v>0</v>
      </c>
      <c r="T643" s="135">
        <v>2720</v>
      </c>
      <c r="U643" s="135">
        <v>0</v>
      </c>
      <c r="V643" s="135">
        <v>0</v>
      </c>
      <c r="W643" s="135">
        <v>0</v>
      </c>
      <c r="X643" s="135">
        <v>0</v>
      </c>
      <c r="Y643" s="135">
        <v>19720</v>
      </c>
      <c r="Z643" s="135">
        <v>19720</v>
      </c>
      <c r="AA643" s="136">
        <v>1</v>
      </c>
      <c r="AB643" s="135">
        <v>17000</v>
      </c>
      <c r="AC643" s="135">
        <v>0</v>
      </c>
      <c r="AD643" s="135"/>
      <c r="AE643" s="135">
        <v>0</v>
      </c>
      <c r="AF643" s="135">
        <v>0</v>
      </c>
      <c r="AG643" s="135">
        <v>0</v>
      </c>
      <c r="AH643" s="135">
        <v>2720</v>
      </c>
      <c r="AI643" s="135">
        <v>0</v>
      </c>
      <c r="AJ643" s="289">
        <v>0</v>
      </c>
      <c r="AK643" s="135">
        <v>0</v>
      </c>
      <c r="AL643" s="212" t="s">
        <v>6696</v>
      </c>
    </row>
    <row r="644" spans="2:40" ht="14.25" customHeight="1">
      <c r="B644" s="132" t="s">
        <v>4356</v>
      </c>
      <c r="C644" s="134" t="s">
        <v>5774</v>
      </c>
      <c r="D644" s="134" t="s">
        <v>5477</v>
      </c>
      <c r="E644" s="134" t="s">
        <v>2139</v>
      </c>
      <c r="F644" s="134" t="s">
        <v>4965</v>
      </c>
      <c r="G644" s="134" t="s">
        <v>1237</v>
      </c>
      <c r="H644" s="134" t="s">
        <v>5775</v>
      </c>
      <c r="I644" s="134" t="s">
        <v>4370</v>
      </c>
      <c r="J644" s="134" t="s">
        <v>4362</v>
      </c>
      <c r="K644" s="134" t="s">
        <v>4363</v>
      </c>
      <c r="L644" s="134" t="s">
        <v>3332</v>
      </c>
      <c r="M644" s="135">
        <v>41500</v>
      </c>
      <c r="N644" s="135">
        <v>41500</v>
      </c>
      <c r="O644" s="135">
        <v>0</v>
      </c>
      <c r="P644" s="135"/>
      <c r="Q644" s="135">
        <v>0</v>
      </c>
      <c r="R644" s="135">
        <v>0</v>
      </c>
      <c r="S644" s="135">
        <v>0</v>
      </c>
      <c r="T644" s="135">
        <v>6640</v>
      </c>
      <c r="U644" s="135">
        <v>0</v>
      </c>
      <c r="V644" s="135">
        <v>1660</v>
      </c>
      <c r="W644" s="135">
        <v>0</v>
      </c>
      <c r="X644" s="135">
        <v>0</v>
      </c>
      <c r="Y644" s="135">
        <v>46480</v>
      </c>
      <c r="Z644" s="135">
        <v>46480</v>
      </c>
      <c r="AA644" s="136">
        <v>1</v>
      </c>
      <c r="AB644" s="135">
        <v>41500</v>
      </c>
      <c r="AC644" s="135">
        <v>0</v>
      </c>
      <c r="AD644" s="135"/>
      <c r="AE644" s="135">
        <v>0</v>
      </c>
      <c r="AF644" s="135">
        <v>0</v>
      </c>
      <c r="AG644" s="135">
        <v>0</v>
      </c>
      <c r="AH644" s="135">
        <v>6640</v>
      </c>
      <c r="AI644" s="135">
        <v>0</v>
      </c>
      <c r="AJ644" s="289">
        <v>1660</v>
      </c>
      <c r="AK644" s="135">
        <v>0</v>
      </c>
      <c r="AL644" s="212" t="s">
        <v>6697</v>
      </c>
      <c r="AM644" s="210">
        <f>AB644*0.04</f>
        <v>1660</v>
      </c>
      <c r="AN644" s="210">
        <f>AJ644-AM644</f>
        <v>0</v>
      </c>
    </row>
    <row r="645" spans="2:40" ht="14.25" customHeight="1">
      <c r="B645" s="132" t="s">
        <v>4356</v>
      </c>
      <c r="C645" s="134" t="s">
        <v>5913</v>
      </c>
      <c r="D645" s="134" t="s">
        <v>5527</v>
      </c>
      <c r="E645" s="134" t="s">
        <v>4573</v>
      </c>
      <c r="F645" s="134" t="s">
        <v>6698</v>
      </c>
      <c r="G645" s="134" t="s">
        <v>720</v>
      </c>
      <c r="H645" s="134" t="s">
        <v>5832</v>
      </c>
      <c r="I645" s="134" t="s">
        <v>3330</v>
      </c>
      <c r="J645" s="134" t="s">
        <v>4362</v>
      </c>
      <c r="K645" s="134" t="s">
        <v>4363</v>
      </c>
      <c r="L645" s="134" t="s">
        <v>3332</v>
      </c>
      <c r="M645" s="135">
        <v>10808.978999999999</v>
      </c>
      <c r="N645" s="135">
        <v>10808.978999999999</v>
      </c>
      <c r="O645" s="135">
        <v>0</v>
      </c>
      <c r="P645" s="135"/>
      <c r="Q645" s="135">
        <v>0</v>
      </c>
      <c r="R645" s="135">
        <v>0</v>
      </c>
      <c r="S645" s="135">
        <v>0</v>
      </c>
      <c r="T645" s="135">
        <v>1729.4366399999999</v>
      </c>
      <c r="U645" s="135">
        <v>0</v>
      </c>
      <c r="V645" s="135">
        <v>0</v>
      </c>
      <c r="W645" s="135">
        <v>0</v>
      </c>
      <c r="X645" s="135">
        <v>0</v>
      </c>
      <c r="Y645" s="135">
        <v>12538.415639999999</v>
      </c>
      <c r="Z645" s="135">
        <v>12581.2672</v>
      </c>
      <c r="AA645" s="136">
        <v>1</v>
      </c>
      <c r="AB645" s="135">
        <v>10845.92</v>
      </c>
      <c r="AC645" s="135">
        <v>0</v>
      </c>
      <c r="AD645" s="135"/>
      <c r="AE645" s="135">
        <v>0</v>
      </c>
      <c r="AF645" s="135">
        <v>0</v>
      </c>
      <c r="AG645" s="135">
        <v>0</v>
      </c>
      <c r="AH645" s="135">
        <v>1735.3471999999999</v>
      </c>
      <c r="AI645" s="135">
        <v>0</v>
      </c>
      <c r="AJ645" s="289">
        <v>0</v>
      </c>
      <c r="AK645" s="135">
        <v>0</v>
      </c>
      <c r="AL645" s="212" t="s">
        <v>6699</v>
      </c>
    </row>
    <row r="646" spans="2:40" ht="14.25" customHeight="1">
      <c r="B646" s="132" t="s">
        <v>4356</v>
      </c>
      <c r="C646" s="134" t="s">
        <v>5774</v>
      </c>
      <c r="D646" s="134" t="s">
        <v>5527</v>
      </c>
      <c r="E646" s="134" t="s">
        <v>4573</v>
      </c>
      <c r="F646" s="134" t="s">
        <v>6700</v>
      </c>
      <c r="G646" s="134" t="s">
        <v>5796</v>
      </c>
      <c r="H646" s="134" t="s">
        <v>5797</v>
      </c>
      <c r="I646" s="134" t="s">
        <v>3330</v>
      </c>
      <c r="J646" s="134" t="s">
        <v>4362</v>
      </c>
      <c r="K646" s="134" t="s">
        <v>4363</v>
      </c>
      <c r="L646" s="134" t="s">
        <v>3332</v>
      </c>
      <c r="M646" s="135">
        <v>42000</v>
      </c>
      <c r="N646" s="135">
        <v>42000</v>
      </c>
      <c r="O646" s="135">
        <v>0</v>
      </c>
      <c r="P646" s="135"/>
      <c r="Q646" s="135">
        <v>0</v>
      </c>
      <c r="R646" s="135">
        <v>0</v>
      </c>
      <c r="S646" s="135">
        <v>0</v>
      </c>
      <c r="T646" s="135">
        <v>6720</v>
      </c>
      <c r="U646" s="135">
        <v>0</v>
      </c>
      <c r="V646" s="135">
        <v>1680</v>
      </c>
      <c r="W646" s="135">
        <v>0</v>
      </c>
      <c r="X646" s="135">
        <v>0</v>
      </c>
      <c r="Y646" s="135">
        <v>47040</v>
      </c>
      <c r="Z646" s="135">
        <v>47040</v>
      </c>
      <c r="AA646" s="136">
        <v>1</v>
      </c>
      <c r="AB646" s="135">
        <v>42000</v>
      </c>
      <c r="AC646" s="135">
        <v>0</v>
      </c>
      <c r="AD646" s="135"/>
      <c r="AE646" s="135">
        <v>0</v>
      </c>
      <c r="AF646" s="135">
        <v>0</v>
      </c>
      <c r="AG646" s="135">
        <v>0</v>
      </c>
      <c r="AH646" s="135">
        <v>6720</v>
      </c>
      <c r="AI646" s="135">
        <v>0</v>
      </c>
      <c r="AJ646" s="289">
        <v>1680</v>
      </c>
      <c r="AK646" s="135">
        <v>0</v>
      </c>
      <c r="AL646" s="212" t="s">
        <v>6701</v>
      </c>
      <c r="AM646" s="210">
        <f>AB646*0.04</f>
        <v>1680</v>
      </c>
      <c r="AN646" s="210">
        <f>AJ646-AM646</f>
        <v>0</v>
      </c>
    </row>
    <row r="647" spans="2:40" ht="14.25" customHeight="1">
      <c r="B647" s="132" t="s">
        <v>4356</v>
      </c>
      <c r="C647" s="134" t="s">
        <v>5774</v>
      </c>
      <c r="D647" s="134" t="s">
        <v>5527</v>
      </c>
      <c r="E647" s="134" t="s">
        <v>2597</v>
      </c>
      <c r="F647" s="134" t="s">
        <v>6702</v>
      </c>
      <c r="G647" s="134" t="s">
        <v>5799</v>
      </c>
      <c r="H647" s="134" t="s">
        <v>5800</v>
      </c>
      <c r="I647" s="134" t="s">
        <v>3330</v>
      </c>
      <c r="J647" s="134" t="s">
        <v>4417</v>
      </c>
      <c r="K647" s="134" t="s">
        <v>4418</v>
      </c>
      <c r="L647" s="134" t="s">
        <v>3332</v>
      </c>
      <c r="M647" s="135">
        <v>7198.7</v>
      </c>
      <c r="N647" s="135">
        <v>7198.7</v>
      </c>
      <c r="O647" s="135">
        <v>0</v>
      </c>
      <c r="P647" s="135"/>
      <c r="Q647" s="135">
        <v>0</v>
      </c>
      <c r="R647" s="135">
        <v>0</v>
      </c>
      <c r="S647" s="135">
        <v>0</v>
      </c>
      <c r="T647" s="135">
        <v>1151.78</v>
      </c>
      <c r="U647" s="135">
        <v>0</v>
      </c>
      <c r="V647" s="135">
        <v>0</v>
      </c>
      <c r="W647" s="135">
        <v>0</v>
      </c>
      <c r="X647" s="135">
        <v>0</v>
      </c>
      <c r="Y647" s="135">
        <v>8350.48</v>
      </c>
      <c r="Z647" s="135">
        <v>8350.48</v>
      </c>
      <c r="AA647" s="136">
        <v>1</v>
      </c>
      <c r="AB647" s="135">
        <v>7198.7</v>
      </c>
      <c r="AC647" s="135">
        <v>0</v>
      </c>
      <c r="AD647" s="135"/>
      <c r="AE647" s="135">
        <v>0</v>
      </c>
      <c r="AF647" s="135">
        <v>0</v>
      </c>
      <c r="AG647" s="135">
        <v>0</v>
      </c>
      <c r="AH647" s="135">
        <v>1151.78</v>
      </c>
      <c r="AI647" s="135">
        <v>0</v>
      </c>
      <c r="AJ647" s="289">
        <v>0</v>
      </c>
      <c r="AK647" s="135">
        <v>0</v>
      </c>
      <c r="AL647" s="212" t="s">
        <v>6703</v>
      </c>
    </row>
    <row r="648" spans="2:40" ht="14.25" customHeight="1">
      <c r="B648" s="132" t="s">
        <v>4356</v>
      </c>
      <c r="C648" s="134" t="s">
        <v>5913</v>
      </c>
      <c r="D648" s="134" t="s">
        <v>5527</v>
      </c>
      <c r="E648" s="134" t="s">
        <v>6704</v>
      </c>
      <c r="F648" s="134" t="s">
        <v>6296</v>
      </c>
      <c r="G648" s="134" t="s">
        <v>730</v>
      </c>
      <c r="H648" s="134" t="s">
        <v>5781</v>
      </c>
      <c r="I648" s="134" t="s">
        <v>5782</v>
      </c>
      <c r="J648" s="134" t="s">
        <v>4362</v>
      </c>
      <c r="K648" s="134" t="s">
        <v>4363</v>
      </c>
      <c r="L648" s="134" t="s">
        <v>3332</v>
      </c>
      <c r="M648" s="135">
        <v>3590.56</v>
      </c>
      <c r="N648" s="135">
        <v>0</v>
      </c>
      <c r="O648" s="135">
        <v>0</v>
      </c>
      <c r="P648" s="135">
        <v>3590.56</v>
      </c>
      <c r="Q648" s="135">
        <v>0</v>
      </c>
      <c r="R648" s="135">
        <v>0</v>
      </c>
      <c r="S648" s="135">
        <v>0</v>
      </c>
      <c r="T648" s="135">
        <v>0</v>
      </c>
      <c r="U648" s="135">
        <v>0</v>
      </c>
      <c r="V648" s="135">
        <v>0</v>
      </c>
      <c r="W648" s="135">
        <v>0</v>
      </c>
      <c r="X648" s="135">
        <v>0</v>
      </c>
      <c r="Y648" s="135">
        <v>3590.56</v>
      </c>
      <c r="Z648" s="135">
        <v>3590.56</v>
      </c>
      <c r="AA648" s="136">
        <v>1</v>
      </c>
      <c r="AB648" s="135">
        <v>0</v>
      </c>
      <c r="AC648" s="135">
        <v>0</v>
      </c>
      <c r="AD648" s="135">
        <v>3590.56</v>
      </c>
      <c r="AE648" s="135">
        <v>0</v>
      </c>
      <c r="AF648" s="135">
        <v>0</v>
      </c>
      <c r="AG648" s="135">
        <v>0</v>
      </c>
      <c r="AH648" s="135"/>
      <c r="AI648" s="135">
        <v>0</v>
      </c>
      <c r="AJ648" s="289">
        <v>0</v>
      </c>
      <c r="AK648" s="135">
        <v>0</v>
      </c>
      <c r="AL648" s="212" t="s">
        <v>6705</v>
      </c>
    </row>
    <row r="649" spans="2:40" ht="14.25" customHeight="1">
      <c r="B649" s="132" t="s">
        <v>4396</v>
      </c>
      <c r="C649" s="134" t="s">
        <v>5106</v>
      </c>
      <c r="D649" s="134" t="s">
        <v>5527</v>
      </c>
      <c r="E649" s="134" t="s">
        <v>4399</v>
      </c>
      <c r="F649" s="134" t="s">
        <v>6706</v>
      </c>
      <c r="G649" s="134" t="s">
        <v>4401</v>
      </c>
      <c r="H649" s="134" t="s">
        <v>4401</v>
      </c>
      <c r="I649" s="134"/>
      <c r="J649" s="134"/>
      <c r="K649" s="134"/>
      <c r="L649" s="134"/>
      <c r="M649" s="135">
        <v>0.06</v>
      </c>
      <c r="N649" s="135">
        <v>0</v>
      </c>
      <c r="O649" s="135">
        <v>0</v>
      </c>
      <c r="P649" s="135">
        <v>0</v>
      </c>
      <c r="Q649" s="135">
        <v>0</v>
      </c>
      <c r="R649" s="135">
        <v>0</v>
      </c>
      <c r="S649" s="135">
        <v>0.06</v>
      </c>
      <c r="T649" s="135">
        <v>0</v>
      </c>
      <c r="U649" s="135">
        <v>0</v>
      </c>
      <c r="V649" s="135">
        <v>0</v>
      </c>
      <c r="W649" s="135">
        <v>0</v>
      </c>
      <c r="X649" s="135">
        <v>0</v>
      </c>
      <c r="Y649" s="135">
        <v>0.06</v>
      </c>
      <c r="Z649" s="135">
        <v>0.06</v>
      </c>
      <c r="AA649" s="136">
        <v>1</v>
      </c>
      <c r="AB649" s="135">
        <v>0</v>
      </c>
      <c r="AC649" s="135">
        <v>0</v>
      </c>
      <c r="AD649" s="135">
        <v>0</v>
      </c>
      <c r="AE649" s="135">
        <v>0</v>
      </c>
      <c r="AF649" s="135">
        <v>0</v>
      </c>
      <c r="AG649" s="135">
        <v>0</v>
      </c>
      <c r="AH649" s="135">
        <v>0</v>
      </c>
      <c r="AI649" s="135">
        <v>0</v>
      </c>
      <c r="AJ649" s="289">
        <v>0</v>
      </c>
      <c r="AK649" s="135">
        <v>0</v>
      </c>
      <c r="AL649" s="212"/>
    </row>
    <row r="650" spans="2:40" ht="14.25" customHeight="1">
      <c r="B650" s="132" t="s">
        <v>4356</v>
      </c>
      <c r="C650" s="134" t="s">
        <v>5774</v>
      </c>
      <c r="D650" s="134" t="s">
        <v>4927</v>
      </c>
      <c r="E650" s="134" t="s">
        <v>4398</v>
      </c>
      <c r="F650" s="134" t="s">
        <v>6309</v>
      </c>
      <c r="G650" s="134" t="s">
        <v>686</v>
      </c>
      <c r="H650" s="134" t="s">
        <v>5867</v>
      </c>
      <c r="I650" s="134" t="s">
        <v>4370</v>
      </c>
      <c r="J650" s="134" t="s">
        <v>4362</v>
      </c>
      <c r="K650" s="134" t="s">
        <v>4363</v>
      </c>
      <c r="L650" s="134" t="s">
        <v>3332</v>
      </c>
      <c r="M650" s="135">
        <v>50000</v>
      </c>
      <c r="N650" s="135">
        <v>50000</v>
      </c>
      <c r="O650" s="135">
        <v>0</v>
      </c>
      <c r="P650" s="135"/>
      <c r="Q650" s="135">
        <v>0</v>
      </c>
      <c r="R650" s="135">
        <v>0</v>
      </c>
      <c r="S650" s="135">
        <v>0</v>
      </c>
      <c r="T650" s="135">
        <v>8000</v>
      </c>
      <c r="U650" s="135">
        <v>0</v>
      </c>
      <c r="V650" s="135">
        <v>2000</v>
      </c>
      <c r="W650" s="135">
        <v>0</v>
      </c>
      <c r="X650" s="135">
        <v>0</v>
      </c>
      <c r="Y650" s="135">
        <v>56000</v>
      </c>
      <c r="Z650" s="135">
        <v>48000</v>
      </c>
      <c r="AA650" s="136">
        <v>0.85714285714285698</v>
      </c>
      <c r="AB650" s="135">
        <v>42857.142857142848</v>
      </c>
      <c r="AC650" s="135">
        <v>0</v>
      </c>
      <c r="AD650" s="135"/>
      <c r="AE650" s="135">
        <v>0</v>
      </c>
      <c r="AF650" s="135">
        <v>0</v>
      </c>
      <c r="AG650" s="135">
        <v>0</v>
      </c>
      <c r="AH650" s="135">
        <v>6857.1428571428596</v>
      </c>
      <c r="AI650" s="135">
        <v>0</v>
      </c>
      <c r="AJ650" s="289">
        <v>1714.2857142857099</v>
      </c>
      <c r="AK650" s="135">
        <v>0</v>
      </c>
      <c r="AL650" s="212" t="s">
        <v>6310</v>
      </c>
      <c r="AM650" s="210">
        <f>AB650*0.04</f>
        <v>1714.285714285714</v>
      </c>
      <c r="AN650" s="210">
        <f>AJ650-AM650</f>
        <v>-4.0927261579781771E-12</v>
      </c>
    </row>
    <row r="651" spans="2:40" ht="14.25" customHeight="1">
      <c r="B651" s="132" t="s">
        <v>4356</v>
      </c>
      <c r="C651" s="134" t="s">
        <v>5777</v>
      </c>
      <c r="D651" s="134" t="s">
        <v>5527</v>
      </c>
      <c r="E651" s="134" t="s">
        <v>5909</v>
      </c>
      <c r="F651" s="134" t="s">
        <v>6707</v>
      </c>
      <c r="G651" s="134" t="s">
        <v>1052</v>
      </c>
      <c r="H651" s="134" t="s">
        <v>6227</v>
      </c>
      <c r="I651" s="134" t="s">
        <v>4370</v>
      </c>
      <c r="J651" s="134" t="s">
        <v>4362</v>
      </c>
      <c r="K651" s="134" t="s">
        <v>4363</v>
      </c>
      <c r="L651" s="134" t="s">
        <v>3332</v>
      </c>
      <c r="M651" s="135">
        <v>27858.33</v>
      </c>
      <c r="N651" s="135">
        <v>0</v>
      </c>
      <c r="O651" s="135">
        <v>0</v>
      </c>
      <c r="P651" s="135">
        <v>0</v>
      </c>
      <c r="Q651" s="135">
        <v>0</v>
      </c>
      <c r="R651" s="135">
        <v>27858.33</v>
      </c>
      <c r="S651" s="135">
        <v>0</v>
      </c>
      <c r="T651" s="135">
        <v>0</v>
      </c>
      <c r="U651" s="135">
        <v>0</v>
      </c>
      <c r="V651" s="135">
        <v>0</v>
      </c>
      <c r="W651" s="135">
        <v>0</v>
      </c>
      <c r="X651" s="135">
        <v>0</v>
      </c>
      <c r="Y651" s="135">
        <v>27858.33</v>
      </c>
      <c r="Z651" s="135">
        <v>27860.625</v>
      </c>
      <c r="AA651" s="136">
        <v>1</v>
      </c>
      <c r="AB651" s="135">
        <v>0</v>
      </c>
      <c r="AC651" s="135">
        <v>0</v>
      </c>
      <c r="AD651" s="135">
        <v>0</v>
      </c>
      <c r="AE651" s="135">
        <v>0</v>
      </c>
      <c r="AF651" s="135">
        <v>27860.625</v>
      </c>
      <c r="AG651" s="135">
        <v>0</v>
      </c>
      <c r="AH651" s="135"/>
      <c r="AI651" s="135">
        <v>0</v>
      </c>
      <c r="AJ651" s="289">
        <v>0</v>
      </c>
      <c r="AK651" s="135">
        <v>0</v>
      </c>
      <c r="AL651" s="212" t="s">
        <v>6708</v>
      </c>
    </row>
    <row r="652" spans="2:40" ht="14.25" customHeight="1">
      <c r="B652" s="132" t="s">
        <v>4356</v>
      </c>
      <c r="C652" s="134" t="s">
        <v>5777</v>
      </c>
      <c r="D652" s="134" t="s">
        <v>5527</v>
      </c>
      <c r="E652" s="134" t="s">
        <v>2304</v>
      </c>
      <c r="F652" s="134" t="s">
        <v>6709</v>
      </c>
      <c r="G652" s="134" t="s">
        <v>5757</v>
      </c>
      <c r="H652" s="134" t="s">
        <v>5946</v>
      </c>
      <c r="I652" s="134" t="s">
        <v>5782</v>
      </c>
      <c r="J652" s="134" t="s">
        <v>4362</v>
      </c>
      <c r="K652" s="134" t="s">
        <v>4363</v>
      </c>
      <c r="L652" s="134" t="s">
        <v>3332</v>
      </c>
      <c r="M652" s="135">
        <v>68310.66</v>
      </c>
      <c r="N652" s="135">
        <v>0</v>
      </c>
      <c r="O652" s="135">
        <v>0</v>
      </c>
      <c r="P652" s="135">
        <v>68310.66</v>
      </c>
      <c r="Q652" s="135">
        <v>0</v>
      </c>
      <c r="R652" s="135">
        <v>0</v>
      </c>
      <c r="S652" s="135">
        <v>0</v>
      </c>
      <c r="T652" s="135">
        <v>0</v>
      </c>
      <c r="U652" s="135">
        <v>0</v>
      </c>
      <c r="V652" s="135">
        <v>0</v>
      </c>
      <c r="W652" s="135">
        <v>0</v>
      </c>
      <c r="X652" s="135">
        <v>0</v>
      </c>
      <c r="Y652" s="135">
        <v>68310.66</v>
      </c>
      <c r="Z652" s="135">
        <v>68310.66</v>
      </c>
      <c r="AA652" s="136">
        <v>1</v>
      </c>
      <c r="AB652" s="135">
        <v>0</v>
      </c>
      <c r="AC652" s="135">
        <v>0</v>
      </c>
      <c r="AD652" s="135">
        <v>68310.66</v>
      </c>
      <c r="AE652" s="135">
        <v>0</v>
      </c>
      <c r="AF652" s="135">
        <v>0</v>
      </c>
      <c r="AG652" s="135">
        <v>0</v>
      </c>
      <c r="AH652" s="135"/>
      <c r="AI652" s="135">
        <v>0</v>
      </c>
      <c r="AJ652" s="289">
        <v>0</v>
      </c>
      <c r="AK652" s="135">
        <v>0</v>
      </c>
      <c r="AL652" s="212" t="s">
        <v>6710</v>
      </c>
    </row>
    <row r="653" spans="2:40" ht="14.25" customHeight="1">
      <c r="B653" s="132" t="s">
        <v>4356</v>
      </c>
      <c r="C653" s="134" t="s">
        <v>5774</v>
      </c>
      <c r="D653" s="134" t="s">
        <v>5477</v>
      </c>
      <c r="E653" s="134" t="s">
        <v>4573</v>
      </c>
      <c r="F653" s="134" t="s">
        <v>6711</v>
      </c>
      <c r="G653" s="134" t="s">
        <v>5823</v>
      </c>
      <c r="H653" s="134" t="s">
        <v>5824</v>
      </c>
      <c r="I653" s="134" t="s">
        <v>5782</v>
      </c>
      <c r="J653" s="134" t="s">
        <v>4362</v>
      </c>
      <c r="K653" s="134" t="s">
        <v>4363</v>
      </c>
      <c r="L653" s="134" t="s">
        <v>3332</v>
      </c>
      <c r="M653" s="135">
        <v>47000</v>
      </c>
      <c r="N653" s="135">
        <v>47000</v>
      </c>
      <c r="O653" s="135">
        <v>0</v>
      </c>
      <c r="P653" s="135"/>
      <c r="Q653" s="135">
        <v>0</v>
      </c>
      <c r="R653" s="135">
        <v>0</v>
      </c>
      <c r="S653" s="135">
        <v>0</v>
      </c>
      <c r="T653" s="135">
        <v>7520</v>
      </c>
      <c r="U653" s="135">
        <v>0</v>
      </c>
      <c r="V653" s="135">
        <v>1880</v>
      </c>
      <c r="W653" s="135">
        <v>0</v>
      </c>
      <c r="X653" s="135">
        <v>0</v>
      </c>
      <c r="Y653" s="135">
        <v>52640</v>
      </c>
      <c r="Z653" s="135">
        <v>52640</v>
      </c>
      <c r="AA653" s="136">
        <v>1</v>
      </c>
      <c r="AB653" s="135">
        <v>47000</v>
      </c>
      <c r="AC653" s="135">
        <v>0</v>
      </c>
      <c r="AD653" s="135"/>
      <c r="AE653" s="135">
        <v>0</v>
      </c>
      <c r="AF653" s="135">
        <v>0</v>
      </c>
      <c r="AG653" s="135">
        <v>0</v>
      </c>
      <c r="AH653" s="135">
        <v>7520</v>
      </c>
      <c r="AI653" s="135">
        <v>0</v>
      </c>
      <c r="AJ653" s="289">
        <v>1880</v>
      </c>
      <c r="AK653" s="135">
        <v>0</v>
      </c>
      <c r="AL653" s="212" t="s">
        <v>6712</v>
      </c>
      <c r="AM653" s="210">
        <f t="shared" ref="AM653:AM654" si="44">AB653*0.04</f>
        <v>1880</v>
      </c>
      <c r="AN653" s="210">
        <f t="shared" ref="AN653:AN654" si="45">AJ653-AM653</f>
        <v>0</v>
      </c>
    </row>
    <row r="654" spans="2:40" ht="14.25" customHeight="1">
      <c r="B654" s="132" t="s">
        <v>4356</v>
      </c>
      <c r="C654" s="134" t="s">
        <v>5774</v>
      </c>
      <c r="D654" s="134" t="s">
        <v>2442</v>
      </c>
      <c r="E654" s="134" t="s">
        <v>4398</v>
      </c>
      <c r="F654" s="134" t="s">
        <v>6713</v>
      </c>
      <c r="G654" s="134" t="s">
        <v>686</v>
      </c>
      <c r="H654" s="134" t="s">
        <v>5867</v>
      </c>
      <c r="I654" s="134" t="s">
        <v>4370</v>
      </c>
      <c r="J654" s="134" t="s">
        <v>4362</v>
      </c>
      <c r="K654" s="134" t="s">
        <v>4363</v>
      </c>
      <c r="L654" s="134" t="s">
        <v>3332</v>
      </c>
      <c r="M654" s="135">
        <v>50000</v>
      </c>
      <c r="N654" s="135">
        <v>50000</v>
      </c>
      <c r="O654" s="135">
        <v>0</v>
      </c>
      <c r="P654" s="135"/>
      <c r="Q654" s="135">
        <v>0</v>
      </c>
      <c r="R654" s="135">
        <v>0</v>
      </c>
      <c r="S654" s="135">
        <v>0</v>
      </c>
      <c r="T654" s="135">
        <v>8000</v>
      </c>
      <c r="U654" s="135">
        <v>0</v>
      </c>
      <c r="V654" s="135">
        <v>2000</v>
      </c>
      <c r="W654" s="135">
        <v>0</v>
      </c>
      <c r="X654" s="135">
        <v>0</v>
      </c>
      <c r="Y654" s="135">
        <v>56000</v>
      </c>
      <c r="Z654" s="135">
        <v>56000</v>
      </c>
      <c r="AA654" s="136">
        <v>1</v>
      </c>
      <c r="AB654" s="135">
        <v>50000</v>
      </c>
      <c r="AC654" s="135">
        <v>0</v>
      </c>
      <c r="AD654" s="135"/>
      <c r="AE654" s="135">
        <v>0</v>
      </c>
      <c r="AF654" s="135">
        <v>0</v>
      </c>
      <c r="AG654" s="135">
        <v>0</v>
      </c>
      <c r="AH654" s="135">
        <v>8000</v>
      </c>
      <c r="AI654" s="135">
        <v>0</v>
      </c>
      <c r="AJ654" s="289">
        <v>2000</v>
      </c>
      <c r="AK654" s="135">
        <v>0</v>
      </c>
      <c r="AL654" s="212" t="s">
        <v>6714</v>
      </c>
      <c r="AM654" s="210">
        <f t="shared" si="44"/>
        <v>2000</v>
      </c>
      <c r="AN654" s="210">
        <f t="shared" si="45"/>
        <v>0</v>
      </c>
    </row>
    <row r="655" spans="2:40" ht="14.25" customHeight="1">
      <c r="B655" s="132" t="s">
        <v>4356</v>
      </c>
      <c r="C655" s="134" t="s">
        <v>5777</v>
      </c>
      <c r="D655" s="134" t="s">
        <v>5527</v>
      </c>
      <c r="E655" s="134" t="s">
        <v>2445</v>
      </c>
      <c r="F655" s="134" t="s">
        <v>6715</v>
      </c>
      <c r="G655" s="134" t="s">
        <v>5780</v>
      </c>
      <c r="H655" s="134" t="s">
        <v>5781</v>
      </c>
      <c r="I655" s="134" t="s">
        <v>5782</v>
      </c>
      <c r="J655" s="134" t="s">
        <v>4362</v>
      </c>
      <c r="K655" s="134" t="s">
        <v>4363</v>
      </c>
      <c r="L655" s="134" t="s">
        <v>3332</v>
      </c>
      <c r="M655" s="135">
        <v>4140.04</v>
      </c>
      <c r="N655" s="135">
        <v>0</v>
      </c>
      <c r="O655" s="135">
        <v>0</v>
      </c>
      <c r="P655" s="135">
        <v>4140.04</v>
      </c>
      <c r="Q655" s="135">
        <v>0</v>
      </c>
      <c r="R655" s="135">
        <v>0</v>
      </c>
      <c r="S655" s="135">
        <v>0</v>
      </c>
      <c r="T655" s="135">
        <v>0</v>
      </c>
      <c r="U655" s="135">
        <v>0</v>
      </c>
      <c r="V655" s="135">
        <v>0</v>
      </c>
      <c r="W655" s="135">
        <v>0</v>
      </c>
      <c r="X655" s="135">
        <v>0</v>
      </c>
      <c r="Y655" s="135">
        <v>4140.04</v>
      </c>
      <c r="Z655" s="135">
        <v>4140.04</v>
      </c>
      <c r="AA655" s="136">
        <v>1</v>
      </c>
      <c r="AB655" s="135">
        <v>0</v>
      </c>
      <c r="AC655" s="135">
        <v>0</v>
      </c>
      <c r="AD655" s="135">
        <v>4140.04</v>
      </c>
      <c r="AE655" s="135">
        <v>0</v>
      </c>
      <c r="AF655" s="135">
        <v>0</v>
      </c>
      <c r="AG655" s="135">
        <v>0</v>
      </c>
      <c r="AH655" s="135"/>
      <c r="AI655" s="135">
        <v>0</v>
      </c>
      <c r="AJ655" s="289">
        <v>0</v>
      </c>
      <c r="AK655" s="135">
        <v>0</v>
      </c>
      <c r="AL655" s="212" t="s">
        <v>6716</v>
      </c>
    </row>
    <row r="656" spans="2:40" ht="14.25" customHeight="1">
      <c r="B656" s="132" t="s">
        <v>4356</v>
      </c>
      <c r="C656" s="134" t="s">
        <v>5774</v>
      </c>
      <c r="D656" s="134" t="s">
        <v>2442</v>
      </c>
      <c r="E656" s="134" t="s">
        <v>4398</v>
      </c>
      <c r="F656" s="134" t="s">
        <v>5815</v>
      </c>
      <c r="G656" s="134" t="s">
        <v>738</v>
      </c>
      <c r="H656" s="134" t="s">
        <v>5793</v>
      </c>
      <c r="I656" s="134" t="s">
        <v>3929</v>
      </c>
      <c r="J656" s="134" t="s">
        <v>4362</v>
      </c>
      <c r="K656" s="134" t="s">
        <v>4363</v>
      </c>
      <c r="L656" s="134" t="s">
        <v>3332</v>
      </c>
      <c r="M656" s="135">
        <v>50000</v>
      </c>
      <c r="N656" s="135">
        <v>50000</v>
      </c>
      <c r="O656" s="135">
        <v>0</v>
      </c>
      <c r="P656" s="135"/>
      <c r="Q656" s="135">
        <v>0</v>
      </c>
      <c r="R656" s="135">
        <v>0</v>
      </c>
      <c r="S656" s="135">
        <v>0</v>
      </c>
      <c r="T656" s="135">
        <v>8000</v>
      </c>
      <c r="U656" s="135">
        <v>0</v>
      </c>
      <c r="V656" s="135">
        <v>2000</v>
      </c>
      <c r="W656" s="135">
        <v>625</v>
      </c>
      <c r="X656" s="135">
        <v>0</v>
      </c>
      <c r="Y656" s="135">
        <v>55375</v>
      </c>
      <c r="Z656" s="135">
        <v>55375</v>
      </c>
      <c r="AA656" s="136">
        <v>1</v>
      </c>
      <c r="AB656" s="135">
        <v>50000</v>
      </c>
      <c r="AC656" s="135">
        <v>0</v>
      </c>
      <c r="AD656" s="135"/>
      <c r="AE656" s="135">
        <v>0</v>
      </c>
      <c r="AF656" s="135">
        <v>0</v>
      </c>
      <c r="AG656" s="135">
        <v>0</v>
      </c>
      <c r="AH656" s="135">
        <v>8000</v>
      </c>
      <c r="AI656" s="135">
        <v>0</v>
      </c>
      <c r="AJ656" s="289">
        <v>2000</v>
      </c>
      <c r="AK656" s="135">
        <v>625</v>
      </c>
      <c r="AL656" s="212" t="s">
        <v>6717</v>
      </c>
      <c r="AM656" s="210">
        <f>AB656*0.04</f>
        <v>2000</v>
      </c>
      <c r="AN656" s="210">
        <f>AJ656-AM656</f>
        <v>0</v>
      </c>
    </row>
    <row r="657" spans="2:40" ht="14.25" customHeight="1">
      <c r="B657" s="132" t="s">
        <v>4356</v>
      </c>
      <c r="C657" s="134" t="s">
        <v>5774</v>
      </c>
      <c r="D657" s="134" t="s">
        <v>5527</v>
      </c>
      <c r="E657" s="134" t="s">
        <v>2246</v>
      </c>
      <c r="F657" s="134" t="s">
        <v>1518</v>
      </c>
      <c r="G657" s="134" t="s">
        <v>1255</v>
      </c>
      <c r="H657" s="134" t="s">
        <v>5816</v>
      </c>
      <c r="I657" s="134" t="s">
        <v>4370</v>
      </c>
      <c r="J657" s="134" t="s">
        <v>4362</v>
      </c>
      <c r="K657" s="134" t="s">
        <v>4363</v>
      </c>
      <c r="L657" s="134" t="s">
        <v>3332</v>
      </c>
      <c r="M657" s="135">
        <v>23000</v>
      </c>
      <c r="N657" s="135">
        <v>23000</v>
      </c>
      <c r="O657" s="135">
        <v>0</v>
      </c>
      <c r="P657" s="135"/>
      <c r="Q657" s="135">
        <v>0</v>
      </c>
      <c r="R657" s="135">
        <v>0</v>
      </c>
      <c r="S657" s="135">
        <v>0</v>
      </c>
      <c r="T657" s="135">
        <v>3680</v>
      </c>
      <c r="U657" s="135">
        <v>0</v>
      </c>
      <c r="V657" s="135">
        <v>0</v>
      </c>
      <c r="W657" s="135">
        <v>0</v>
      </c>
      <c r="X657" s="135">
        <v>0</v>
      </c>
      <c r="Y657" s="135">
        <v>26680</v>
      </c>
      <c r="Z657" s="135">
        <v>26680</v>
      </c>
      <c r="AA657" s="136">
        <v>1</v>
      </c>
      <c r="AB657" s="135">
        <v>23000</v>
      </c>
      <c r="AC657" s="135">
        <v>0</v>
      </c>
      <c r="AD657" s="135"/>
      <c r="AE657" s="135">
        <v>0</v>
      </c>
      <c r="AF657" s="135">
        <v>0</v>
      </c>
      <c r="AG657" s="135">
        <v>0</v>
      </c>
      <c r="AH657" s="135">
        <v>3680</v>
      </c>
      <c r="AI657" s="135">
        <v>0</v>
      </c>
      <c r="AJ657" s="289">
        <v>0</v>
      </c>
      <c r="AK657" s="135">
        <v>0</v>
      </c>
      <c r="AL657" s="212" t="s">
        <v>6718</v>
      </c>
    </row>
    <row r="658" spans="2:40" ht="14.25" customHeight="1">
      <c r="B658" s="132" t="s">
        <v>4356</v>
      </c>
      <c r="C658" s="134" t="s">
        <v>5774</v>
      </c>
      <c r="D658" s="134" t="s">
        <v>5527</v>
      </c>
      <c r="E658" s="134" t="s">
        <v>4927</v>
      </c>
      <c r="F658" s="134" t="s">
        <v>6719</v>
      </c>
      <c r="G658" s="134" t="s">
        <v>5802</v>
      </c>
      <c r="H658" s="134" t="s">
        <v>5803</v>
      </c>
      <c r="I658" s="134" t="s">
        <v>3330</v>
      </c>
      <c r="J658" s="134" t="s">
        <v>4362</v>
      </c>
      <c r="K658" s="134" t="s">
        <v>4363</v>
      </c>
      <c r="L658" s="134" t="s">
        <v>3332</v>
      </c>
      <c r="M658" s="135">
        <v>21782.83</v>
      </c>
      <c r="N658" s="135">
        <v>5445.71</v>
      </c>
      <c r="O658" s="135">
        <v>0</v>
      </c>
      <c r="P658" s="135"/>
      <c r="Q658" s="135">
        <v>16337.12</v>
      </c>
      <c r="R658" s="135">
        <v>0</v>
      </c>
      <c r="S658" s="135">
        <v>0</v>
      </c>
      <c r="T658" s="135">
        <v>871.31</v>
      </c>
      <c r="U658" s="135">
        <v>0</v>
      </c>
      <c r="V658" s="135">
        <v>0</v>
      </c>
      <c r="W658" s="135">
        <v>0</v>
      </c>
      <c r="X658" s="135">
        <v>0</v>
      </c>
      <c r="Y658" s="135">
        <v>22654.14</v>
      </c>
      <c r="Z658" s="135">
        <v>22654.14</v>
      </c>
      <c r="AA658" s="136">
        <v>1</v>
      </c>
      <c r="AB658" s="135">
        <v>5445.71</v>
      </c>
      <c r="AC658" s="135">
        <v>0</v>
      </c>
      <c r="AD658" s="135"/>
      <c r="AE658" s="135">
        <v>16337.12</v>
      </c>
      <c r="AF658" s="135">
        <v>0</v>
      </c>
      <c r="AG658" s="135">
        <v>0</v>
      </c>
      <c r="AH658" s="135">
        <v>871.31</v>
      </c>
      <c r="AI658" s="135">
        <v>0</v>
      </c>
      <c r="AJ658" s="289">
        <v>0</v>
      </c>
      <c r="AK658" s="135">
        <v>0</v>
      </c>
      <c r="AL658" s="212" t="s">
        <v>6720</v>
      </c>
    </row>
    <row r="659" spans="2:40" ht="14.25" customHeight="1">
      <c r="B659" s="132" t="s">
        <v>4356</v>
      </c>
      <c r="C659" s="134" t="s">
        <v>5817</v>
      </c>
      <c r="D659" s="134" t="s">
        <v>5527</v>
      </c>
      <c r="E659" s="134" t="s">
        <v>2261</v>
      </c>
      <c r="F659" s="134" t="s">
        <v>6721</v>
      </c>
      <c r="G659" s="134" t="s">
        <v>656</v>
      </c>
      <c r="H659" s="134" t="s">
        <v>6184</v>
      </c>
      <c r="I659" s="134" t="s">
        <v>3929</v>
      </c>
      <c r="J659" s="134" t="s">
        <v>4362</v>
      </c>
      <c r="K659" s="134" t="s">
        <v>4363</v>
      </c>
      <c r="L659" s="134" t="s">
        <v>3332</v>
      </c>
      <c r="M659" s="135">
        <v>37260</v>
      </c>
      <c r="N659" s="135">
        <v>0</v>
      </c>
      <c r="O659" s="135">
        <v>0</v>
      </c>
      <c r="P659" s="135">
        <v>0</v>
      </c>
      <c r="Q659" s="135">
        <v>0</v>
      </c>
      <c r="R659" s="135">
        <v>37260</v>
      </c>
      <c r="S659" s="135">
        <v>0</v>
      </c>
      <c r="T659" s="135">
        <v>0</v>
      </c>
      <c r="U659" s="135">
        <v>0</v>
      </c>
      <c r="V659" s="135">
        <v>0</v>
      </c>
      <c r="W659" s="135">
        <v>0</v>
      </c>
      <c r="X659" s="135">
        <v>0</v>
      </c>
      <c r="Y659" s="135">
        <v>37260</v>
      </c>
      <c r="Z659" s="135">
        <v>37260</v>
      </c>
      <c r="AA659" s="136">
        <v>1</v>
      </c>
      <c r="AB659" s="135">
        <v>0</v>
      </c>
      <c r="AC659" s="135">
        <v>0</v>
      </c>
      <c r="AD659" s="135">
        <v>0</v>
      </c>
      <c r="AE659" s="135">
        <v>0</v>
      </c>
      <c r="AF659" s="135">
        <v>37260</v>
      </c>
      <c r="AG659" s="135">
        <v>0</v>
      </c>
      <c r="AH659" s="135"/>
      <c r="AI659" s="135">
        <v>0</v>
      </c>
      <c r="AJ659" s="289">
        <v>0</v>
      </c>
      <c r="AK659" s="135">
        <v>0</v>
      </c>
      <c r="AL659" s="212" t="s">
        <v>6722</v>
      </c>
    </row>
    <row r="660" spans="2:40" ht="14.25" customHeight="1">
      <c r="B660" s="132" t="s">
        <v>4356</v>
      </c>
      <c r="C660" s="134" t="s">
        <v>5777</v>
      </c>
      <c r="D660" s="134" t="s">
        <v>5527</v>
      </c>
      <c r="E660" s="134" t="s">
        <v>2435</v>
      </c>
      <c r="F660" s="134" t="s">
        <v>6723</v>
      </c>
      <c r="G660" s="134" t="s">
        <v>5780</v>
      </c>
      <c r="H660" s="134" t="s">
        <v>5781</v>
      </c>
      <c r="I660" s="134" t="s">
        <v>5782</v>
      </c>
      <c r="J660" s="134" t="s">
        <v>4362</v>
      </c>
      <c r="K660" s="134" t="s">
        <v>4363</v>
      </c>
      <c r="L660" s="134" t="s">
        <v>3332</v>
      </c>
      <c r="M660" s="135">
        <v>2781.92</v>
      </c>
      <c r="N660" s="135">
        <v>0</v>
      </c>
      <c r="O660" s="135">
        <v>0</v>
      </c>
      <c r="P660" s="135">
        <v>2781.92</v>
      </c>
      <c r="Q660" s="135">
        <v>0</v>
      </c>
      <c r="R660" s="135">
        <v>0</v>
      </c>
      <c r="S660" s="135">
        <v>0</v>
      </c>
      <c r="T660" s="135">
        <v>0</v>
      </c>
      <c r="U660" s="135">
        <v>0</v>
      </c>
      <c r="V660" s="135">
        <v>0</v>
      </c>
      <c r="W660" s="135">
        <v>0</v>
      </c>
      <c r="X660" s="135">
        <v>0</v>
      </c>
      <c r="Y660" s="135">
        <v>2781.92</v>
      </c>
      <c r="Z660" s="135">
        <v>2781.92</v>
      </c>
      <c r="AA660" s="136">
        <v>1</v>
      </c>
      <c r="AB660" s="135">
        <v>0</v>
      </c>
      <c r="AC660" s="135">
        <v>0</v>
      </c>
      <c r="AD660" s="135">
        <v>2781.92</v>
      </c>
      <c r="AE660" s="135">
        <v>0</v>
      </c>
      <c r="AF660" s="135">
        <v>0</v>
      </c>
      <c r="AG660" s="135">
        <v>0</v>
      </c>
      <c r="AH660" s="135"/>
      <c r="AI660" s="135">
        <v>0</v>
      </c>
      <c r="AJ660" s="289">
        <v>0</v>
      </c>
      <c r="AK660" s="135">
        <v>0</v>
      </c>
      <c r="AL660" s="212" t="s">
        <v>6724</v>
      </c>
    </row>
    <row r="661" spans="2:40" ht="14.25" customHeight="1">
      <c r="B661" s="132" t="s">
        <v>4356</v>
      </c>
      <c r="C661" s="134" t="s">
        <v>5913</v>
      </c>
      <c r="D661" s="134" t="s">
        <v>5527</v>
      </c>
      <c r="E661" s="134" t="s">
        <v>2304</v>
      </c>
      <c r="F661" s="134" t="s">
        <v>6725</v>
      </c>
      <c r="G661" s="134" t="s">
        <v>1060</v>
      </c>
      <c r="H661" s="134" t="s">
        <v>5939</v>
      </c>
      <c r="I661" s="134" t="s">
        <v>3330</v>
      </c>
      <c r="J661" s="134" t="s">
        <v>4362</v>
      </c>
      <c r="K661" s="134" t="s">
        <v>4363</v>
      </c>
      <c r="L661" s="134" t="s">
        <v>3332</v>
      </c>
      <c r="M661" s="135">
        <v>1500</v>
      </c>
      <c r="N661" s="135">
        <v>1500</v>
      </c>
      <c r="O661" s="135">
        <v>0</v>
      </c>
      <c r="P661" s="135"/>
      <c r="Q661" s="135">
        <v>0</v>
      </c>
      <c r="R661" s="135">
        <v>0</v>
      </c>
      <c r="S661" s="135">
        <v>0</v>
      </c>
      <c r="T661" s="135">
        <v>240</v>
      </c>
      <c r="U661" s="135">
        <v>0</v>
      </c>
      <c r="V661" s="135">
        <v>0</v>
      </c>
      <c r="W661" s="135">
        <v>0</v>
      </c>
      <c r="X661" s="135">
        <v>0</v>
      </c>
      <c r="Y661" s="135">
        <v>1740</v>
      </c>
      <c r="Z661" s="135">
        <v>1740</v>
      </c>
      <c r="AA661" s="136">
        <v>1</v>
      </c>
      <c r="AB661" s="135">
        <v>1500</v>
      </c>
      <c r="AC661" s="135">
        <v>0</v>
      </c>
      <c r="AD661" s="135"/>
      <c r="AE661" s="135">
        <v>0</v>
      </c>
      <c r="AF661" s="135">
        <v>0</v>
      </c>
      <c r="AG661" s="135">
        <v>0</v>
      </c>
      <c r="AH661" s="135">
        <v>240</v>
      </c>
      <c r="AI661" s="135">
        <v>0</v>
      </c>
      <c r="AJ661" s="289">
        <v>0</v>
      </c>
      <c r="AK661" s="135">
        <v>0</v>
      </c>
      <c r="AL661" s="212" t="s">
        <v>6726</v>
      </c>
    </row>
    <row r="662" spans="2:40" ht="14.25" customHeight="1">
      <c r="B662" s="132" t="s">
        <v>4356</v>
      </c>
      <c r="C662" s="134" t="s">
        <v>5774</v>
      </c>
      <c r="D662" s="134" t="s">
        <v>4927</v>
      </c>
      <c r="E662" s="134" t="s">
        <v>1961</v>
      </c>
      <c r="F662" s="134" t="s">
        <v>6676</v>
      </c>
      <c r="G662" s="134" t="s">
        <v>738</v>
      </c>
      <c r="H662" s="134" t="s">
        <v>5793</v>
      </c>
      <c r="I662" s="134" t="s">
        <v>3929</v>
      </c>
      <c r="J662" s="134" t="s">
        <v>4362</v>
      </c>
      <c r="K662" s="134" t="s">
        <v>4363</v>
      </c>
      <c r="L662" s="134" t="s">
        <v>3332</v>
      </c>
      <c r="M662" s="135">
        <v>50000</v>
      </c>
      <c r="N662" s="135">
        <v>50000</v>
      </c>
      <c r="O662" s="135">
        <v>0</v>
      </c>
      <c r="P662" s="135"/>
      <c r="Q662" s="135">
        <v>0</v>
      </c>
      <c r="R662" s="135">
        <v>0</v>
      </c>
      <c r="S662" s="135">
        <v>0</v>
      </c>
      <c r="T662" s="135">
        <v>8000</v>
      </c>
      <c r="U662" s="135">
        <v>0</v>
      </c>
      <c r="V662" s="135">
        <v>2000</v>
      </c>
      <c r="W662" s="135">
        <v>625</v>
      </c>
      <c r="X662" s="135">
        <v>0</v>
      </c>
      <c r="Y662" s="135">
        <v>55375</v>
      </c>
      <c r="Z662" s="135">
        <v>55375</v>
      </c>
      <c r="AA662" s="136">
        <v>1</v>
      </c>
      <c r="AB662" s="135">
        <v>50000</v>
      </c>
      <c r="AC662" s="135">
        <v>0</v>
      </c>
      <c r="AD662" s="135"/>
      <c r="AE662" s="135">
        <v>0</v>
      </c>
      <c r="AF662" s="135">
        <v>0</v>
      </c>
      <c r="AG662" s="135">
        <v>0</v>
      </c>
      <c r="AH662" s="135">
        <v>8000</v>
      </c>
      <c r="AI662" s="135">
        <v>0</v>
      </c>
      <c r="AJ662" s="289">
        <v>2000</v>
      </c>
      <c r="AK662" s="135">
        <v>625</v>
      </c>
      <c r="AL662" s="212" t="s">
        <v>6727</v>
      </c>
      <c r="AM662" s="210">
        <f t="shared" ref="AM662:AM664" si="46">AB662*0.04</f>
        <v>2000</v>
      </c>
      <c r="AN662" s="210">
        <f t="shared" ref="AN662:AN664" si="47">AJ662-AM662</f>
        <v>0</v>
      </c>
    </row>
    <row r="663" spans="2:40" ht="14.25" customHeight="1">
      <c r="B663" s="132" t="s">
        <v>4356</v>
      </c>
      <c r="C663" s="134" t="s">
        <v>5774</v>
      </c>
      <c r="D663" s="134" t="s">
        <v>4927</v>
      </c>
      <c r="E663" s="134" t="s">
        <v>4419</v>
      </c>
      <c r="F663" s="134" t="s">
        <v>6728</v>
      </c>
      <c r="G663" s="134" t="s">
        <v>686</v>
      </c>
      <c r="H663" s="134" t="s">
        <v>5867</v>
      </c>
      <c r="I663" s="134" t="s">
        <v>4370</v>
      </c>
      <c r="J663" s="134" t="s">
        <v>4362</v>
      </c>
      <c r="K663" s="134" t="s">
        <v>4363</v>
      </c>
      <c r="L663" s="134" t="s">
        <v>3332</v>
      </c>
      <c r="M663" s="135">
        <v>50000</v>
      </c>
      <c r="N663" s="135">
        <v>50000</v>
      </c>
      <c r="O663" s="135">
        <v>0</v>
      </c>
      <c r="P663" s="135"/>
      <c r="Q663" s="135">
        <v>0</v>
      </c>
      <c r="R663" s="135">
        <v>0</v>
      </c>
      <c r="S663" s="135">
        <v>0</v>
      </c>
      <c r="T663" s="135">
        <v>8000</v>
      </c>
      <c r="U663" s="135">
        <v>0</v>
      </c>
      <c r="V663" s="135">
        <v>2000</v>
      </c>
      <c r="W663" s="135">
        <v>0</v>
      </c>
      <c r="X663" s="135">
        <v>0</v>
      </c>
      <c r="Y663" s="135">
        <v>56000</v>
      </c>
      <c r="Z663" s="135">
        <v>56000</v>
      </c>
      <c r="AA663" s="136">
        <v>1</v>
      </c>
      <c r="AB663" s="135">
        <v>50000</v>
      </c>
      <c r="AC663" s="135">
        <v>0</v>
      </c>
      <c r="AD663" s="135"/>
      <c r="AE663" s="135">
        <v>0</v>
      </c>
      <c r="AF663" s="135">
        <v>0</v>
      </c>
      <c r="AG663" s="135">
        <v>0</v>
      </c>
      <c r="AH663" s="135">
        <v>8000</v>
      </c>
      <c r="AI663" s="135">
        <v>0</v>
      </c>
      <c r="AJ663" s="289">
        <v>2000</v>
      </c>
      <c r="AK663" s="135">
        <v>0</v>
      </c>
      <c r="AL663" s="212" t="s">
        <v>6729</v>
      </c>
      <c r="AM663" s="210">
        <f t="shared" si="46"/>
        <v>2000</v>
      </c>
      <c r="AN663" s="210">
        <f t="shared" si="47"/>
        <v>0</v>
      </c>
    </row>
    <row r="664" spans="2:40" ht="14.25" customHeight="1">
      <c r="B664" s="132" t="s">
        <v>4356</v>
      </c>
      <c r="C664" s="134" t="s">
        <v>5774</v>
      </c>
      <c r="D664" s="134" t="s">
        <v>4927</v>
      </c>
      <c r="E664" s="134" t="s">
        <v>4468</v>
      </c>
      <c r="F664" s="134" t="s">
        <v>1533</v>
      </c>
      <c r="G664" s="134" t="s">
        <v>686</v>
      </c>
      <c r="H664" s="134" t="s">
        <v>5867</v>
      </c>
      <c r="I664" s="134" t="s">
        <v>4370</v>
      </c>
      <c r="J664" s="134" t="s">
        <v>4362</v>
      </c>
      <c r="K664" s="134" t="s">
        <v>4363</v>
      </c>
      <c r="L664" s="134" t="s">
        <v>3332</v>
      </c>
      <c r="M664" s="135">
        <v>50000</v>
      </c>
      <c r="N664" s="135">
        <v>50000</v>
      </c>
      <c r="O664" s="135">
        <v>0</v>
      </c>
      <c r="P664" s="135"/>
      <c r="Q664" s="135">
        <v>0</v>
      </c>
      <c r="R664" s="135">
        <v>0</v>
      </c>
      <c r="S664" s="135">
        <v>0</v>
      </c>
      <c r="T664" s="135">
        <v>8000</v>
      </c>
      <c r="U664" s="135">
        <v>0</v>
      </c>
      <c r="V664" s="135">
        <v>2000</v>
      </c>
      <c r="W664" s="135">
        <v>0</v>
      </c>
      <c r="X664" s="135">
        <v>0</v>
      </c>
      <c r="Y664" s="135">
        <v>56000</v>
      </c>
      <c r="Z664" s="135">
        <v>56000</v>
      </c>
      <c r="AA664" s="136">
        <v>1</v>
      </c>
      <c r="AB664" s="135">
        <v>50000</v>
      </c>
      <c r="AC664" s="135">
        <v>0</v>
      </c>
      <c r="AD664" s="135"/>
      <c r="AE664" s="135">
        <v>0</v>
      </c>
      <c r="AF664" s="135">
        <v>0</v>
      </c>
      <c r="AG664" s="135">
        <v>0</v>
      </c>
      <c r="AH664" s="135">
        <v>8000</v>
      </c>
      <c r="AI664" s="135">
        <v>0</v>
      </c>
      <c r="AJ664" s="289">
        <v>2000</v>
      </c>
      <c r="AK664" s="135">
        <v>0</v>
      </c>
      <c r="AL664" s="212" t="s">
        <v>6730</v>
      </c>
      <c r="AM664" s="210">
        <f t="shared" si="46"/>
        <v>2000</v>
      </c>
      <c r="AN664" s="210">
        <f t="shared" si="47"/>
        <v>0</v>
      </c>
    </row>
    <row r="665" spans="2:40" ht="14.25" customHeight="1">
      <c r="B665" s="132" t="s">
        <v>4356</v>
      </c>
      <c r="C665" s="134" t="s">
        <v>5777</v>
      </c>
      <c r="D665" s="134" t="s">
        <v>5527</v>
      </c>
      <c r="E665" s="134" t="s">
        <v>2246</v>
      </c>
      <c r="F665" s="134" t="s">
        <v>6731</v>
      </c>
      <c r="G665" s="134" t="s">
        <v>1153</v>
      </c>
      <c r="H665" s="134" t="s">
        <v>5792</v>
      </c>
      <c r="I665" s="134" t="s">
        <v>4370</v>
      </c>
      <c r="J665" s="134" t="s">
        <v>4362</v>
      </c>
      <c r="K665" s="134" t="s">
        <v>4363</v>
      </c>
      <c r="L665" s="134" t="s">
        <v>3332</v>
      </c>
      <c r="M665" s="135">
        <v>22000</v>
      </c>
      <c r="N665" s="135">
        <v>0</v>
      </c>
      <c r="O665" s="135">
        <v>0</v>
      </c>
      <c r="P665" s="135">
        <v>22000</v>
      </c>
      <c r="Q665" s="135">
        <v>0</v>
      </c>
      <c r="R665" s="135">
        <v>0</v>
      </c>
      <c r="S665" s="135">
        <v>0</v>
      </c>
      <c r="T665" s="135">
        <v>0</v>
      </c>
      <c r="U665" s="135">
        <v>0</v>
      </c>
      <c r="V665" s="135">
        <v>0</v>
      </c>
      <c r="W665" s="135">
        <v>0</v>
      </c>
      <c r="X665" s="135">
        <v>0</v>
      </c>
      <c r="Y665" s="135">
        <v>22000</v>
      </c>
      <c r="Z665" s="135">
        <v>22000</v>
      </c>
      <c r="AA665" s="136">
        <v>1</v>
      </c>
      <c r="AB665" s="135">
        <v>0</v>
      </c>
      <c r="AC665" s="135">
        <v>0</v>
      </c>
      <c r="AD665" s="135">
        <v>22000</v>
      </c>
      <c r="AE665" s="135">
        <v>0</v>
      </c>
      <c r="AF665" s="135">
        <v>0</v>
      </c>
      <c r="AG665" s="135">
        <v>0</v>
      </c>
      <c r="AH665" s="135"/>
      <c r="AI665" s="135">
        <v>0</v>
      </c>
      <c r="AJ665" s="289">
        <v>0</v>
      </c>
      <c r="AK665" s="135">
        <v>0</v>
      </c>
      <c r="AL665" s="212" t="s">
        <v>6732</v>
      </c>
    </row>
    <row r="666" spans="2:40" ht="14.25" customHeight="1">
      <c r="B666" s="132" t="s">
        <v>4356</v>
      </c>
      <c r="C666" s="134" t="s">
        <v>5777</v>
      </c>
      <c r="D666" s="134" t="s">
        <v>5527</v>
      </c>
      <c r="E666" s="134" t="s">
        <v>5909</v>
      </c>
      <c r="F666" s="134" t="s">
        <v>6733</v>
      </c>
      <c r="G666" s="134" t="s">
        <v>1052</v>
      </c>
      <c r="H666" s="134" t="s">
        <v>6227</v>
      </c>
      <c r="I666" s="134" t="s">
        <v>4370</v>
      </c>
      <c r="J666" s="134" t="s">
        <v>4362</v>
      </c>
      <c r="K666" s="134" t="s">
        <v>4363</v>
      </c>
      <c r="L666" s="134" t="s">
        <v>3332</v>
      </c>
      <c r="M666" s="135">
        <v>27445.614000000001</v>
      </c>
      <c r="N666" s="135">
        <v>0</v>
      </c>
      <c r="O666" s="135">
        <v>0</v>
      </c>
      <c r="P666" s="135">
        <v>0</v>
      </c>
      <c r="Q666" s="135">
        <v>0</v>
      </c>
      <c r="R666" s="135">
        <v>27445.614000000001</v>
      </c>
      <c r="S666" s="135">
        <v>0</v>
      </c>
      <c r="T666" s="135">
        <v>0</v>
      </c>
      <c r="U666" s="135">
        <v>0</v>
      </c>
      <c r="V666" s="135">
        <v>0</v>
      </c>
      <c r="W666" s="135">
        <v>0</v>
      </c>
      <c r="X666" s="135">
        <v>0</v>
      </c>
      <c r="Y666" s="135">
        <v>27445.614000000001</v>
      </c>
      <c r="Z666" s="135">
        <v>27447.875</v>
      </c>
      <c r="AA666" s="136">
        <v>1</v>
      </c>
      <c r="AB666" s="135">
        <v>0</v>
      </c>
      <c r="AC666" s="135">
        <v>0</v>
      </c>
      <c r="AD666" s="135">
        <v>0</v>
      </c>
      <c r="AE666" s="135">
        <v>0</v>
      </c>
      <c r="AF666" s="135">
        <v>27447.875</v>
      </c>
      <c r="AG666" s="135">
        <v>0</v>
      </c>
      <c r="AH666" s="135"/>
      <c r="AI666" s="135">
        <v>0</v>
      </c>
      <c r="AJ666" s="289">
        <v>0</v>
      </c>
      <c r="AK666" s="135">
        <v>0</v>
      </c>
      <c r="AL666" s="212" t="s">
        <v>6734</v>
      </c>
    </row>
    <row r="667" spans="2:40" ht="14.25" customHeight="1">
      <c r="B667" s="132" t="s">
        <v>4356</v>
      </c>
      <c r="C667" s="134" t="s">
        <v>5913</v>
      </c>
      <c r="D667" s="134" t="s">
        <v>5527</v>
      </c>
      <c r="E667" s="134" t="s">
        <v>4573</v>
      </c>
      <c r="F667" s="134" t="s">
        <v>6735</v>
      </c>
      <c r="G667" s="134" t="s">
        <v>720</v>
      </c>
      <c r="H667" s="134" t="s">
        <v>5832</v>
      </c>
      <c r="I667" s="134" t="s">
        <v>3330</v>
      </c>
      <c r="J667" s="134" t="s">
        <v>4362</v>
      </c>
      <c r="K667" s="134" t="s">
        <v>4363</v>
      </c>
      <c r="L667" s="134" t="s">
        <v>3332</v>
      </c>
      <c r="M667" s="135">
        <v>11537.463395999999</v>
      </c>
      <c r="N667" s="135">
        <v>11537.463395999999</v>
      </c>
      <c r="O667" s="135">
        <v>0</v>
      </c>
      <c r="P667" s="135"/>
      <c r="Q667" s="135">
        <v>0</v>
      </c>
      <c r="R667" s="135">
        <v>0</v>
      </c>
      <c r="S667" s="135">
        <v>0</v>
      </c>
      <c r="T667" s="135">
        <v>1846.092036</v>
      </c>
      <c r="U667" s="135">
        <v>0</v>
      </c>
      <c r="V667" s="135">
        <v>0</v>
      </c>
      <c r="W667" s="135">
        <v>0</v>
      </c>
      <c r="X667" s="135">
        <v>0</v>
      </c>
      <c r="Y667" s="135">
        <v>13383.555431999999</v>
      </c>
      <c r="Z667" s="135">
        <v>13429.29536</v>
      </c>
      <c r="AA667" s="136">
        <v>1</v>
      </c>
      <c r="AB667" s="135">
        <v>11576.89408</v>
      </c>
      <c r="AC667" s="135">
        <v>0</v>
      </c>
      <c r="AD667" s="135"/>
      <c r="AE667" s="135">
        <v>0</v>
      </c>
      <c r="AF667" s="135">
        <v>0</v>
      </c>
      <c r="AG667" s="135">
        <v>0</v>
      </c>
      <c r="AH667" s="135">
        <v>1852.40128</v>
      </c>
      <c r="AI667" s="135">
        <v>0</v>
      </c>
      <c r="AJ667" s="289">
        <v>0</v>
      </c>
      <c r="AK667" s="135">
        <v>0</v>
      </c>
      <c r="AL667" s="212" t="s">
        <v>6736</v>
      </c>
    </row>
    <row r="668" spans="2:40" ht="14.25" customHeight="1">
      <c r="B668" s="132" t="s">
        <v>4356</v>
      </c>
      <c r="C668" s="134" t="s">
        <v>6526</v>
      </c>
      <c r="D668" s="134" t="s">
        <v>5527</v>
      </c>
      <c r="E668" s="134" t="s">
        <v>5526</v>
      </c>
      <c r="F668" s="134" t="s">
        <v>6737</v>
      </c>
      <c r="G668" s="134" t="s">
        <v>1576</v>
      </c>
      <c r="H668" s="134" t="s">
        <v>6528</v>
      </c>
      <c r="I668" s="134" t="s">
        <v>3330</v>
      </c>
      <c r="J668" s="134" t="s">
        <v>5871</v>
      </c>
      <c r="K668" s="134" t="s">
        <v>4418</v>
      </c>
      <c r="L668" s="134" t="s">
        <v>3332</v>
      </c>
      <c r="M668" s="135">
        <v>372.42</v>
      </c>
      <c r="N668" s="135">
        <v>372.42</v>
      </c>
      <c r="O668" s="135">
        <v>0</v>
      </c>
      <c r="P668" s="135"/>
      <c r="Q668" s="135">
        <v>0</v>
      </c>
      <c r="R668" s="135">
        <v>0</v>
      </c>
      <c r="S668" s="135">
        <v>0</v>
      </c>
      <c r="T668" s="135">
        <v>59.6</v>
      </c>
      <c r="U668" s="135">
        <v>0</v>
      </c>
      <c r="V668" s="135">
        <v>0</v>
      </c>
      <c r="W668" s="135">
        <v>0</v>
      </c>
      <c r="X668" s="135">
        <v>0</v>
      </c>
      <c r="Y668" s="135">
        <v>432.02</v>
      </c>
      <c r="Z668" s="135">
        <v>432.02</v>
      </c>
      <c r="AA668" s="136">
        <v>1</v>
      </c>
      <c r="AB668" s="135">
        <v>372.42</v>
      </c>
      <c r="AC668" s="135">
        <v>0</v>
      </c>
      <c r="AD668" s="135"/>
      <c r="AE668" s="135">
        <v>0</v>
      </c>
      <c r="AF668" s="135">
        <v>0</v>
      </c>
      <c r="AG668" s="135">
        <v>0</v>
      </c>
      <c r="AH668" s="135">
        <v>59.6</v>
      </c>
      <c r="AI668" s="135">
        <v>0</v>
      </c>
      <c r="AJ668" s="289">
        <v>0</v>
      </c>
      <c r="AK668" s="135">
        <v>0</v>
      </c>
      <c r="AL668" s="212" t="s">
        <v>6738</v>
      </c>
    </row>
    <row r="669" spans="2:40" ht="14.25" customHeight="1">
      <c r="B669" s="132" t="s">
        <v>4356</v>
      </c>
      <c r="C669" s="134" t="s">
        <v>5774</v>
      </c>
      <c r="D669" s="134" t="s">
        <v>4927</v>
      </c>
      <c r="E669" s="134" t="s">
        <v>4468</v>
      </c>
      <c r="F669" s="134" t="s">
        <v>1532</v>
      </c>
      <c r="G669" s="134" t="s">
        <v>686</v>
      </c>
      <c r="H669" s="134" t="s">
        <v>5867</v>
      </c>
      <c r="I669" s="134" t="s">
        <v>4370</v>
      </c>
      <c r="J669" s="134" t="s">
        <v>4362</v>
      </c>
      <c r="K669" s="134" t="s">
        <v>4363</v>
      </c>
      <c r="L669" s="134" t="s">
        <v>3332</v>
      </c>
      <c r="M669" s="135">
        <v>50000</v>
      </c>
      <c r="N669" s="135">
        <v>50000</v>
      </c>
      <c r="O669" s="135">
        <v>0</v>
      </c>
      <c r="P669" s="135"/>
      <c r="Q669" s="135">
        <v>0</v>
      </c>
      <c r="R669" s="135">
        <v>0</v>
      </c>
      <c r="S669" s="135">
        <v>0</v>
      </c>
      <c r="T669" s="135">
        <v>8000</v>
      </c>
      <c r="U669" s="135">
        <v>0</v>
      </c>
      <c r="V669" s="135">
        <v>2000</v>
      </c>
      <c r="W669" s="135">
        <v>0</v>
      </c>
      <c r="X669" s="135">
        <v>0</v>
      </c>
      <c r="Y669" s="135">
        <v>56000</v>
      </c>
      <c r="Z669" s="135">
        <v>56000</v>
      </c>
      <c r="AA669" s="136">
        <v>1</v>
      </c>
      <c r="AB669" s="135">
        <v>50000</v>
      </c>
      <c r="AC669" s="135">
        <v>0</v>
      </c>
      <c r="AD669" s="135"/>
      <c r="AE669" s="135">
        <v>0</v>
      </c>
      <c r="AF669" s="135">
        <v>0</v>
      </c>
      <c r="AG669" s="135">
        <v>0</v>
      </c>
      <c r="AH669" s="135">
        <v>8000</v>
      </c>
      <c r="AI669" s="135">
        <v>0</v>
      </c>
      <c r="AJ669" s="289">
        <v>2000</v>
      </c>
      <c r="AK669" s="135">
        <v>0</v>
      </c>
      <c r="AL669" s="212" t="s">
        <v>6739</v>
      </c>
      <c r="AM669" s="210">
        <f>AB669*0.04</f>
        <v>2000</v>
      </c>
      <c r="AN669" s="210">
        <f>AJ669-AM669</f>
        <v>0</v>
      </c>
    </row>
    <row r="670" spans="2:40" ht="14.25" customHeight="1">
      <c r="B670" s="132" t="s">
        <v>4356</v>
      </c>
      <c r="C670" s="134" t="s">
        <v>5777</v>
      </c>
      <c r="D670" s="134" t="s">
        <v>5527</v>
      </c>
      <c r="E670" s="134" t="s">
        <v>4573</v>
      </c>
      <c r="F670" s="134" t="s">
        <v>6740</v>
      </c>
      <c r="G670" s="134" t="s">
        <v>5757</v>
      </c>
      <c r="H670" s="134" t="s">
        <v>5946</v>
      </c>
      <c r="I670" s="134" t="s">
        <v>5782</v>
      </c>
      <c r="J670" s="134" t="s">
        <v>4362</v>
      </c>
      <c r="K670" s="134" t="s">
        <v>4363</v>
      </c>
      <c r="L670" s="134" t="s">
        <v>3332</v>
      </c>
      <c r="M670" s="135">
        <v>67608.75</v>
      </c>
      <c r="N670" s="135">
        <v>0</v>
      </c>
      <c r="O670" s="135">
        <v>0</v>
      </c>
      <c r="P670" s="135">
        <v>67608.75</v>
      </c>
      <c r="Q670" s="135">
        <v>0</v>
      </c>
      <c r="R670" s="135">
        <v>0</v>
      </c>
      <c r="S670" s="135">
        <v>0</v>
      </c>
      <c r="T670" s="135">
        <v>0</v>
      </c>
      <c r="U670" s="135">
        <v>0</v>
      </c>
      <c r="V670" s="135">
        <v>0</v>
      </c>
      <c r="W670" s="135">
        <v>0</v>
      </c>
      <c r="X670" s="135">
        <v>0</v>
      </c>
      <c r="Y670" s="135">
        <v>67608.75</v>
      </c>
      <c r="Z670" s="135">
        <v>67608.75</v>
      </c>
      <c r="AA670" s="136">
        <v>1</v>
      </c>
      <c r="AB670" s="135">
        <v>0</v>
      </c>
      <c r="AC670" s="135">
        <v>0</v>
      </c>
      <c r="AD670" s="135">
        <v>67608.75</v>
      </c>
      <c r="AE670" s="135">
        <v>0</v>
      </c>
      <c r="AF670" s="135">
        <v>0</v>
      </c>
      <c r="AG670" s="135">
        <v>0</v>
      </c>
      <c r="AH670" s="135"/>
      <c r="AI670" s="135">
        <v>0</v>
      </c>
      <c r="AJ670" s="289">
        <v>0</v>
      </c>
      <c r="AK670" s="135">
        <v>0</v>
      </c>
      <c r="AL670" s="212" t="s">
        <v>6741</v>
      </c>
    </row>
    <row r="671" spans="2:40" ht="14.25" customHeight="1">
      <c r="B671" s="132" t="s">
        <v>4356</v>
      </c>
      <c r="C671" s="134" t="s">
        <v>5774</v>
      </c>
      <c r="D671" s="134" t="s">
        <v>4927</v>
      </c>
      <c r="E671" s="134" t="s">
        <v>4419</v>
      </c>
      <c r="F671" s="134" t="s">
        <v>6742</v>
      </c>
      <c r="G671" s="134" t="s">
        <v>686</v>
      </c>
      <c r="H671" s="134" t="s">
        <v>5867</v>
      </c>
      <c r="I671" s="134" t="s">
        <v>4370</v>
      </c>
      <c r="J671" s="134" t="s">
        <v>4362</v>
      </c>
      <c r="K671" s="134" t="s">
        <v>4363</v>
      </c>
      <c r="L671" s="134" t="s">
        <v>3332</v>
      </c>
      <c r="M671" s="135">
        <v>50000</v>
      </c>
      <c r="N671" s="135">
        <v>50000</v>
      </c>
      <c r="O671" s="135">
        <v>0</v>
      </c>
      <c r="P671" s="135"/>
      <c r="Q671" s="135">
        <v>0</v>
      </c>
      <c r="R671" s="135">
        <v>0</v>
      </c>
      <c r="S671" s="135">
        <v>0</v>
      </c>
      <c r="T671" s="135">
        <v>8000</v>
      </c>
      <c r="U671" s="135">
        <v>0</v>
      </c>
      <c r="V671" s="135">
        <v>2000</v>
      </c>
      <c r="W671" s="135">
        <v>0</v>
      </c>
      <c r="X671" s="135">
        <v>0</v>
      </c>
      <c r="Y671" s="135">
        <v>56000</v>
      </c>
      <c r="Z671" s="135">
        <v>56000</v>
      </c>
      <c r="AA671" s="136">
        <v>1</v>
      </c>
      <c r="AB671" s="135">
        <v>50000</v>
      </c>
      <c r="AC671" s="135">
        <v>0</v>
      </c>
      <c r="AD671" s="135"/>
      <c r="AE671" s="135">
        <v>0</v>
      </c>
      <c r="AF671" s="135">
        <v>0</v>
      </c>
      <c r="AG671" s="135">
        <v>0</v>
      </c>
      <c r="AH671" s="135">
        <v>8000</v>
      </c>
      <c r="AI671" s="135">
        <v>0</v>
      </c>
      <c r="AJ671" s="289">
        <v>2000</v>
      </c>
      <c r="AK671" s="135">
        <v>0</v>
      </c>
      <c r="AL671" s="212" t="s">
        <v>6743</v>
      </c>
      <c r="AM671" s="210">
        <f t="shared" ref="AM671:AM673" si="48">AB671*0.04</f>
        <v>2000</v>
      </c>
      <c r="AN671" s="210">
        <f t="shared" ref="AN671:AN673" si="49">AJ671-AM671</f>
        <v>0</v>
      </c>
    </row>
    <row r="672" spans="2:40" ht="14.25" customHeight="1">
      <c r="B672" s="132" t="s">
        <v>4356</v>
      </c>
      <c r="C672" s="134" t="s">
        <v>5774</v>
      </c>
      <c r="D672" s="134" t="s">
        <v>5477</v>
      </c>
      <c r="E672" s="134" t="s">
        <v>2194</v>
      </c>
      <c r="F672" s="134" t="s">
        <v>6744</v>
      </c>
      <c r="G672" s="134" t="s">
        <v>686</v>
      </c>
      <c r="H672" s="134" t="s">
        <v>5867</v>
      </c>
      <c r="I672" s="134" t="s">
        <v>4370</v>
      </c>
      <c r="J672" s="134" t="s">
        <v>4362</v>
      </c>
      <c r="K672" s="134" t="s">
        <v>4363</v>
      </c>
      <c r="L672" s="134" t="s">
        <v>3332</v>
      </c>
      <c r="M672" s="135">
        <v>50000</v>
      </c>
      <c r="N672" s="135">
        <v>50000</v>
      </c>
      <c r="O672" s="135">
        <v>0</v>
      </c>
      <c r="P672" s="135"/>
      <c r="Q672" s="135">
        <v>0</v>
      </c>
      <c r="R672" s="135">
        <v>0</v>
      </c>
      <c r="S672" s="135">
        <v>0</v>
      </c>
      <c r="T672" s="135">
        <v>8000</v>
      </c>
      <c r="U672" s="135">
        <v>0</v>
      </c>
      <c r="V672" s="135">
        <v>2000</v>
      </c>
      <c r="W672" s="135">
        <v>0</v>
      </c>
      <c r="X672" s="135">
        <v>0</v>
      </c>
      <c r="Y672" s="135">
        <v>56000</v>
      </c>
      <c r="Z672" s="135">
        <v>56000</v>
      </c>
      <c r="AA672" s="136">
        <v>1</v>
      </c>
      <c r="AB672" s="135">
        <v>50000</v>
      </c>
      <c r="AC672" s="135">
        <v>0</v>
      </c>
      <c r="AD672" s="135"/>
      <c r="AE672" s="135">
        <v>0</v>
      </c>
      <c r="AF672" s="135">
        <v>0</v>
      </c>
      <c r="AG672" s="135">
        <v>0</v>
      </c>
      <c r="AH672" s="135">
        <v>8000</v>
      </c>
      <c r="AI672" s="135">
        <v>0</v>
      </c>
      <c r="AJ672" s="289">
        <v>2000</v>
      </c>
      <c r="AK672" s="135">
        <v>0</v>
      </c>
      <c r="AL672" s="212" t="s">
        <v>6745</v>
      </c>
      <c r="AM672" s="210">
        <f t="shared" si="48"/>
        <v>2000</v>
      </c>
      <c r="AN672" s="210">
        <f t="shared" si="49"/>
        <v>0</v>
      </c>
    </row>
    <row r="673" spans="2:40" ht="14.25" customHeight="1">
      <c r="B673" s="132" t="s">
        <v>4356</v>
      </c>
      <c r="C673" s="134" t="s">
        <v>5774</v>
      </c>
      <c r="D673" s="134" t="s">
        <v>5477</v>
      </c>
      <c r="E673" s="134" t="s">
        <v>2194</v>
      </c>
      <c r="F673" s="134" t="s">
        <v>6746</v>
      </c>
      <c r="G673" s="134" t="s">
        <v>738</v>
      </c>
      <c r="H673" s="134" t="s">
        <v>5793</v>
      </c>
      <c r="I673" s="134" t="s">
        <v>3929</v>
      </c>
      <c r="J673" s="134" t="s">
        <v>4362</v>
      </c>
      <c r="K673" s="134" t="s">
        <v>4363</v>
      </c>
      <c r="L673" s="134" t="s">
        <v>3332</v>
      </c>
      <c r="M673" s="135">
        <v>50000</v>
      </c>
      <c r="N673" s="135">
        <v>50000</v>
      </c>
      <c r="O673" s="135">
        <v>0</v>
      </c>
      <c r="P673" s="135"/>
      <c r="Q673" s="135">
        <v>0</v>
      </c>
      <c r="R673" s="135">
        <v>0</v>
      </c>
      <c r="S673" s="135">
        <v>0</v>
      </c>
      <c r="T673" s="135">
        <v>8000</v>
      </c>
      <c r="U673" s="135">
        <v>0</v>
      </c>
      <c r="V673" s="135">
        <v>2000</v>
      </c>
      <c r="W673" s="135">
        <v>625</v>
      </c>
      <c r="X673" s="135">
        <v>0</v>
      </c>
      <c r="Y673" s="135">
        <v>55375</v>
      </c>
      <c r="Z673" s="135">
        <v>55375</v>
      </c>
      <c r="AA673" s="136">
        <v>1</v>
      </c>
      <c r="AB673" s="135">
        <v>50000</v>
      </c>
      <c r="AC673" s="135">
        <v>0</v>
      </c>
      <c r="AD673" s="135"/>
      <c r="AE673" s="135">
        <v>0</v>
      </c>
      <c r="AF673" s="135">
        <v>0</v>
      </c>
      <c r="AG673" s="135">
        <v>0</v>
      </c>
      <c r="AH673" s="135">
        <v>8000</v>
      </c>
      <c r="AI673" s="135">
        <v>0</v>
      </c>
      <c r="AJ673" s="289">
        <v>2000</v>
      </c>
      <c r="AK673" s="135">
        <v>625</v>
      </c>
      <c r="AL673" s="212" t="s">
        <v>6747</v>
      </c>
      <c r="AM673" s="210">
        <f t="shared" si="48"/>
        <v>2000</v>
      </c>
      <c r="AN673" s="210">
        <f t="shared" si="49"/>
        <v>0</v>
      </c>
    </row>
    <row r="674" spans="2:40" ht="14.25" customHeight="1">
      <c r="B674" s="132" t="s">
        <v>4356</v>
      </c>
      <c r="C674" s="134" t="s">
        <v>5774</v>
      </c>
      <c r="D674" s="134" t="s">
        <v>5527</v>
      </c>
      <c r="E674" s="134" t="s">
        <v>2246</v>
      </c>
      <c r="F674" s="134" t="s">
        <v>6748</v>
      </c>
      <c r="G674" s="134" t="s">
        <v>1255</v>
      </c>
      <c r="H674" s="134" t="s">
        <v>5816</v>
      </c>
      <c r="I674" s="134" t="s">
        <v>4370</v>
      </c>
      <c r="J674" s="134" t="s">
        <v>4362</v>
      </c>
      <c r="K674" s="134" t="s">
        <v>4363</v>
      </c>
      <c r="L674" s="134" t="s">
        <v>3332</v>
      </c>
      <c r="M674" s="135">
        <v>20060</v>
      </c>
      <c r="N674" s="135">
        <v>20060</v>
      </c>
      <c r="O674" s="135">
        <v>0</v>
      </c>
      <c r="P674" s="135"/>
      <c r="Q674" s="135">
        <v>0</v>
      </c>
      <c r="R674" s="135">
        <v>0</v>
      </c>
      <c r="S674" s="135">
        <v>0</v>
      </c>
      <c r="T674" s="135">
        <v>3209.6</v>
      </c>
      <c r="U674" s="135">
        <v>0</v>
      </c>
      <c r="V674" s="135">
        <v>0</v>
      </c>
      <c r="W674" s="135">
        <v>0</v>
      </c>
      <c r="X674" s="135">
        <v>0</v>
      </c>
      <c r="Y674" s="135">
        <v>23269.599999999999</v>
      </c>
      <c r="Z674" s="135">
        <v>23269.599999999999</v>
      </c>
      <c r="AA674" s="136">
        <v>1</v>
      </c>
      <c r="AB674" s="135">
        <v>20060</v>
      </c>
      <c r="AC674" s="135">
        <v>0</v>
      </c>
      <c r="AD674" s="135"/>
      <c r="AE674" s="135">
        <v>0</v>
      </c>
      <c r="AF674" s="135">
        <v>0</v>
      </c>
      <c r="AG674" s="135">
        <v>0</v>
      </c>
      <c r="AH674" s="135">
        <v>3209.6</v>
      </c>
      <c r="AI674" s="135">
        <v>0</v>
      </c>
      <c r="AJ674" s="289">
        <v>0</v>
      </c>
      <c r="AK674" s="135">
        <v>0</v>
      </c>
      <c r="AL674" s="212" t="s">
        <v>6749</v>
      </c>
    </row>
    <row r="675" spans="2:40" ht="14.25" customHeight="1">
      <c r="B675" s="132" t="s">
        <v>4356</v>
      </c>
      <c r="C675" s="134" t="s">
        <v>5774</v>
      </c>
      <c r="D675" s="134" t="s">
        <v>5527</v>
      </c>
      <c r="E675" s="134" t="s">
        <v>2597</v>
      </c>
      <c r="F675" s="134" t="s">
        <v>6750</v>
      </c>
      <c r="G675" s="134" t="s">
        <v>5799</v>
      </c>
      <c r="H675" s="134" t="s">
        <v>5800</v>
      </c>
      <c r="I675" s="134" t="s">
        <v>3330</v>
      </c>
      <c r="J675" s="134" t="s">
        <v>4417</v>
      </c>
      <c r="K675" s="134" t="s">
        <v>4418</v>
      </c>
      <c r="L675" s="134" t="s">
        <v>3332</v>
      </c>
      <c r="M675" s="135">
        <v>5571.79</v>
      </c>
      <c r="N675" s="135">
        <v>5571.79</v>
      </c>
      <c r="O675" s="135">
        <v>0</v>
      </c>
      <c r="P675" s="135"/>
      <c r="Q675" s="135">
        <v>0</v>
      </c>
      <c r="R675" s="135">
        <v>0</v>
      </c>
      <c r="S675" s="135">
        <v>0</v>
      </c>
      <c r="T675" s="135">
        <v>891.49</v>
      </c>
      <c r="U675" s="135">
        <v>0</v>
      </c>
      <c r="V675" s="135">
        <v>0</v>
      </c>
      <c r="W675" s="135">
        <v>0</v>
      </c>
      <c r="X675" s="135">
        <v>0</v>
      </c>
      <c r="Y675" s="135">
        <v>6463.28</v>
      </c>
      <c r="Z675" s="135">
        <v>6463.28</v>
      </c>
      <c r="AA675" s="136">
        <v>1</v>
      </c>
      <c r="AB675" s="135">
        <v>5571.79</v>
      </c>
      <c r="AC675" s="135">
        <v>0</v>
      </c>
      <c r="AD675" s="135"/>
      <c r="AE675" s="135">
        <v>0</v>
      </c>
      <c r="AF675" s="135">
        <v>0</v>
      </c>
      <c r="AG675" s="135">
        <v>0</v>
      </c>
      <c r="AH675" s="135">
        <v>891.49</v>
      </c>
      <c r="AI675" s="135">
        <v>0</v>
      </c>
      <c r="AJ675" s="289">
        <v>0</v>
      </c>
      <c r="AK675" s="135">
        <v>0</v>
      </c>
      <c r="AL675" s="212" t="s">
        <v>6751</v>
      </c>
    </row>
    <row r="676" spans="2:40" ht="14.25" customHeight="1">
      <c r="B676" s="132" t="s">
        <v>4356</v>
      </c>
      <c r="C676" s="134" t="s">
        <v>5913</v>
      </c>
      <c r="D676" s="134" t="s">
        <v>5527</v>
      </c>
      <c r="E676" s="134" t="s">
        <v>4573</v>
      </c>
      <c r="F676" s="134" t="s">
        <v>6752</v>
      </c>
      <c r="G676" s="134" t="s">
        <v>720</v>
      </c>
      <c r="H676" s="134" t="s">
        <v>5832</v>
      </c>
      <c r="I676" s="134" t="s">
        <v>3330</v>
      </c>
      <c r="J676" s="134" t="s">
        <v>4362</v>
      </c>
      <c r="K676" s="134" t="s">
        <v>4363</v>
      </c>
      <c r="L676" s="134" t="s">
        <v>3332</v>
      </c>
      <c r="M676" s="135">
        <v>11307.415692</v>
      </c>
      <c r="N676" s="135">
        <v>11307.415692</v>
      </c>
      <c r="O676" s="135">
        <v>0</v>
      </c>
      <c r="P676" s="135"/>
      <c r="Q676" s="135">
        <v>0</v>
      </c>
      <c r="R676" s="135">
        <v>0</v>
      </c>
      <c r="S676" s="135">
        <v>0</v>
      </c>
      <c r="T676" s="135">
        <v>1809.178353</v>
      </c>
      <c r="U676" s="135">
        <v>0</v>
      </c>
      <c r="V676" s="135">
        <v>0</v>
      </c>
      <c r="W676" s="135">
        <v>0</v>
      </c>
      <c r="X676" s="135">
        <v>0</v>
      </c>
      <c r="Y676" s="135">
        <v>13116.594045</v>
      </c>
      <c r="Z676" s="135">
        <v>13161.4216</v>
      </c>
      <c r="AA676" s="136">
        <v>1</v>
      </c>
      <c r="AB676" s="135">
        <v>11346.060160000001</v>
      </c>
      <c r="AC676" s="135">
        <v>0</v>
      </c>
      <c r="AD676" s="135"/>
      <c r="AE676" s="135">
        <v>0</v>
      </c>
      <c r="AF676" s="135">
        <v>0</v>
      </c>
      <c r="AG676" s="135">
        <v>0</v>
      </c>
      <c r="AH676" s="135">
        <v>1815.3614399999999</v>
      </c>
      <c r="AI676" s="135">
        <v>0</v>
      </c>
      <c r="AJ676" s="289">
        <v>0</v>
      </c>
      <c r="AK676" s="135">
        <v>0</v>
      </c>
      <c r="AL676" s="212" t="s">
        <v>6753</v>
      </c>
    </row>
    <row r="677" spans="2:40" ht="14.25" customHeight="1">
      <c r="B677" s="132" t="s">
        <v>4356</v>
      </c>
      <c r="C677" s="134" t="s">
        <v>5774</v>
      </c>
      <c r="D677" s="134" t="s">
        <v>5527</v>
      </c>
      <c r="E677" s="134" t="s">
        <v>5909</v>
      </c>
      <c r="F677" s="134" t="s">
        <v>6603</v>
      </c>
      <c r="G677" s="134" t="s">
        <v>738</v>
      </c>
      <c r="H677" s="134" t="s">
        <v>5793</v>
      </c>
      <c r="I677" s="134" t="s">
        <v>3929</v>
      </c>
      <c r="J677" s="134" t="s">
        <v>4362</v>
      </c>
      <c r="K677" s="134" t="s">
        <v>4363</v>
      </c>
      <c r="L677" s="134" t="s">
        <v>3332</v>
      </c>
      <c r="M677" s="135">
        <v>50000</v>
      </c>
      <c r="N677" s="135">
        <v>50000</v>
      </c>
      <c r="O677" s="135">
        <v>0</v>
      </c>
      <c r="P677" s="135"/>
      <c r="Q677" s="135">
        <v>0</v>
      </c>
      <c r="R677" s="135">
        <v>0</v>
      </c>
      <c r="S677" s="135">
        <v>0</v>
      </c>
      <c r="T677" s="135">
        <v>8000</v>
      </c>
      <c r="U677" s="135">
        <v>0</v>
      </c>
      <c r="V677" s="135">
        <v>2000</v>
      </c>
      <c r="W677" s="135">
        <v>625</v>
      </c>
      <c r="X677" s="135">
        <v>0</v>
      </c>
      <c r="Y677" s="135">
        <v>55375</v>
      </c>
      <c r="Z677" s="135">
        <v>55375</v>
      </c>
      <c r="AA677" s="136">
        <v>1</v>
      </c>
      <c r="AB677" s="135">
        <v>50000</v>
      </c>
      <c r="AC677" s="135">
        <v>0</v>
      </c>
      <c r="AD677" s="135"/>
      <c r="AE677" s="135">
        <v>0</v>
      </c>
      <c r="AF677" s="135">
        <v>0</v>
      </c>
      <c r="AG677" s="135">
        <v>0</v>
      </c>
      <c r="AH677" s="135">
        <v>8000</v>
      </c>
      <c r="AI677" s="135">
        <v>0</v>
      </c>
      <c r="AJ677" s="289">
        <v>2000</v>
      </c>
      <c r="AK677" s="135">
        <v>625</v>
      </c>
      <c r="AL677" s="212" t="s">
        <v>6754</v>
      </c>
      <c r="AM677" s="210">
        <f t="shared" ref="AM677:AM679" si="50">AB677*0.04</f>
        <v>2000</v>
      </c>
      <c r="AN677" s="210">
        <f t="shared" ref="AN677:AN679" si="51">AJ677-AM677</f>
        <v>0</v>
      </c>
    </row>
    <row r="678" spans="2:40" ht="14.25" customHeight="1">
      <c r="B678" s="132" t="s">
        <v>4356</v>
      </c>
      <c r="C678" s="134" t="s">
        <v>5774</v>
      </c>
      <c r="D678" s="134" t="s">
        <v>5527</v>
      </c>
      <c r="E678" s="134" t="s">
        <v>4573</v>
      </c>
      <c r="F678" s="134" t="s">
        <v>6755</v>
      </c>
      <c r="G678" s="134" t="s">
        <v>686</v>
      </c>
      <c r="H678" s="134" t="s">
        <v>5867</v>
      </c>
      <c r="I678" s="134" t="s">
        <v>4370</v>
      </c>
      <c r="J678" s="134" t="s">
        <v>4362</v>
      </c>
      <c r="K678" s="134" t="s">
        <v>4363</v>
      </c>
      <c r="L678" s="134" t="s">
        <v>3332</v>
      </c>
      <c r="M678" s="135">
        <v>50000</v>
      </c>
      <c r="N678" s="135">
        <v>50000</v>
      </c>
      <c r="O678" s="135">
        <v>0</v>
      </c>
      <c r="P678" s="135"/>
      <c r="Q678" s="135">
        <v>0</v>
      </c>
      <c r="R678" s="135">
        <v>0</v>
      </c>
      <c r="S678" s="135">
        <v>0</v>
      </c>
      <c r="T678" s="135">
        <v>8000</v>
      </c>
      <c r="U678" s="135">
        <v>0</v>
      </c>
      <c r="V678" s="135">
        <v>2000</v>
      </c>
      <c r="W678" s="135">
        <v>0</v>
      </c>
      <c r="X678" s="135">
        <v>0</v>
      </c>
      <c r="Y678" s="135">
        <v>56000</v>
      </c>
      <c r="Z678" s="135">
        <v>56000</v>
      </c>
      <c r="AA678" s="136">
        <v>1</v>
      </c>
      <c r="AB678" s="135">
        <v>50000</v>
      </c>
      <c r="AC678" s="135">
        <v>0</v>
      </c>
      <c r="AD678" s="135"/>
      <c r="AE678" s="135">
        <v>0</v>
      </c>
      <c r="AF678" s="135">
        <v>0</v>
      </c>
      <c r="AG678" s="135">
        <v>0</v>
      </c>
      <c r="AH678" s="135">
        <v>8000</v>
      </c>
      <c r="AI678" s="135">
        <v>0</v>
      </c>
      <c r="AJ678" s="289">
        <v>2000</v>
      </c>
      <c r="AK678" s="135">
        <v>0</v>
      </c>
      <c r="AL678" s="212" t="s">
        <v>6756</v>
      </c>
      <c r="AM678" s="210">
        <f t="shared" si="50"/>
        <v>2000</v>
      </c>
      <c r="AN678" s="210">
        <f t="shared" si="51"/>
        <v>0</v>
      </c>
    </row>
    <row r="679" spans="2:40" ht="14.25" customHeight="1">
      <c r="B679" s="132" t="s">
        <v>4356</v>
      </c>
      <c r="C679" s="134" t="s">
        <v>5774</v>
      </c>
      <c r="D679" s="134" t="s">
        <v>5527</v>
      </c>
      <c r="E679" s="134" t="s">
        <v>4573</v>
      </c>
      <c r="F679" s="134" t="s">
        <v>6757</v>
      </c>
      <c r="G679" s="134" t="s">
        <v>686</v>
      </c>
      <c r="H679" s="134" t="s">
        <v>5867</v>
      </c>
      <c r="I679" s="134" t="s">
        <v>4370</v>
      </c>
      <c r="J679" s="134" t="s">
        <v>4362</v>
      </c>
      <c r="K679" s="134" t="s">
        <v>4363</v>
      </c>
      <c r="L679" s="134" t="s">
        <v>3332</v>
      </c>
      <c r="M679" s="135">
        <v>50000</v>
      </c>
      <c r="N679" s="135">
        <v>50000</v>
      </c>
      <c r="O679" s="135">
        <v>0</v>
      </c>
      <c r="P679" s="135"/>
      <c r="Q679" s="135">
        <v>0</v>
      </c>
      <c r="R679" s="135">
        <v>0</v>
      </c>
      <c r="S679" s="135">
        <v>0</v>
      </c>
      <c r="T679" s="135">
        <v>8000</v>
      </c>
      <c r="U679" s="135">
        <v>0</v>
      </c>
      <c r="V679" s="135">
        <v>2000</v>
      </c>
      <c r="W679" s="135">
        <v>0</v>
      </c>
      <c r="X679" s="135">
        <v>0</v>
      </c>
      <c r="Y679" s="135">
        <v>56000</v>
      </c>
      <c r="Z679" s="135">
        <v>56000</v>
      </c>
      <c r="AA679" s="136">
        <v>1</v>
      </c>
      <c r="AB679" s="135">
        <v>50000</v>
      </c>
      <c r="AC679" s="135">
        <v>0</v>
      </c>
      <c r="AD679" s="135"/>
      <c r="AE679" s="135">
        <v>0</v>
      </c>
      <c r="AF679" s="135">
        <v>0</v>
      </c>
      <c r="AG679" s="135">
        <v>0</v>
      </c>
      <c r="AH679" s="135">
        <v>8000</v>
      </c>
      <c r="AI679" s="135">
        <v>0</v>
      </c>
      <c r="AJ679" s="289">
        <v>2000</v>
      </c>
      <c r="AK679" s="135">
        <v>0</v>
      </c>
      <c r="AL679" s="212" t="s">
        <v>6758</v>
      </c>
      <c r="AM679" s="210">
        <f t="shared" si="50"/>
        <v>2000</v>
      </c>
      <c r="AN679" s="210">
        <f t="shared" si="51"/>
        <v>0</v>
      </c>
    </row>
    <row r="680" spans="2:40" ht="14.25" customHeight="1">
      <c r="B680" s="132" t="s">
        <v>4356</v>
      </c>
      <c r="C680" s="134" t="s">
        <v>5774</v>
      </c>
      <c r="D680" s="134" t="s">
        <v>5527</v>
      </c>
      <c r="E680" s="134" t="s">
        <v>4927</v>
      </c>
      <c r="F680" s="134" t="s">
        <v>6759</v>
      </c>
      <c r="G680" s="134" t="s">
        <v>5802</v>
      </c>
      <c r="H680" s="134" t="s">
        <v>5803</v>
      </c>
      <c r="I680" s="134" t="s">
        <v>3330</v>
      </c>
      <c r="J680" s="134" t="s">
        <v>4362</v>
      </c>
      <c r="K680" s="134" t="s">
        <v>4363</v>
      </c>
      <c r="L680" s="134" t="s">
        <v>3332</v>
      </c>
      <c r="M680" s="135">
        <v>207.3</v>
      </c>
      <c r="N680" s="135">
        <v>207.3</v>
      </c>
      <c r="O680" s="135">
        <v>0</v>
      </c>
      <c r="P680" s="135"/>
      <c r="Q680" s="135">
        <v>0</v>
      </c>
      <c r="R680" s="135">
        <v>0</v>
      </c>
      <c r="S680" s="135">
        <v>0</v>
      </c>
      <c r="T680" s="135">
        <v>33.17</v>
      </c>
      <c r="U680" s="135">
        <v>0</v>
      </c>
      <c r="V680" s="135">
        <v>0</v>
      </c>
      <c r="W680" s="135">
        <v>0</v>
      </c>
      <c r="X680" s="135">
        <v>0</v>
      </c>
      <c r="Y680" s="135">
        <v>240.47</v>
      </c>
      <c r="Z680" s="135">
        <v>240.47</v>
      </c>
      <c r="AA680" s="136">
        <v>1</v>
      </c>
      <c r="AB680" s="135">
        <v>207.3</v>
      </c>
      <c r="AC680" s="135">
        <v>0</v>
      </c>
      <c r="AD680" s="135"/>
      <c r="AE680" s="135">
        <v>0</v>
      </c>
      <c r="AF680" s="135">
        <v>0</v>
      </c>
      <c r="AG680" s="135">
        <v>0</v>
      </c>
      <c r="AH680" s="135">
        <v>33.17</v>
      </c>
      <c r="AI680" s="135">
        <v>0</v>
      </c>
      <c r="AJ680" s="289">
        <v>0</v>
      </c>
      <c r="AK680" s="135">
        <v>0</v>
      </c>
      <c r="AL680" s="212" t="s">
        <v>6760</v>
      </c>
    </row>
    <row r="681" spans="2:40" ht="14.25" customHeight="1">
      <c r="B681" s="132" t="s">
        <v>4356</v>
      </c>
      <c r="C681" s="134" t="s">
        <v>5774</v>
      </c>
      <c r="D681" s="134" t="s">
        <v>5527</v>
      </c>
      <c r="E681" s="134" t="s">
        <v>5909</v>
      </c>
      <c r="F681" s="134" t="s">
        <v>6761</v>
      </c>
      <c r="G681" s="134" t="s">
        <v>686</v>
      </c>
      <c r="H681" s="134" t="s">
        <v>5867</v>
      </c>
      <c r="I681" s="134" t="s">
        <v>4370</v>
      </c>
      <c r="J681" s="134" t="s">
        <v>4362</v>
      </c>
      <c r="K681" s="134" t="s">
        <v>4363</v>
      </c>
      <c r="L681" s="134" t="s">
        <v>3332</v>
      </c>
      <c r="M681" s="135">
        <v>50000</v>
      </c>
      <c r="N681" s="135">
        <v>50000</v>
      </c>
      <c r="O681" s="135">
        <v>0</v>
      </c>
      <c r="P681" s="135"/>
      <c r="Q681" s="135">
        <v>0</v>
      </c>
      <c r="R681" s="135">
        <v>0</v>
      </c>
      <c r="S681" s="135">
        <v>0</v>
      </c>
      <c r="T681" s="135">
        <v>8000</v>
      </c>
      <c r="U681" s="135">
        <v>0</v>
      </c>
      <c r="V681" s="135">
        <v>2000</v>
      </c>
      <c r="W681" s="135">
        <v>0</v>
      </c>
      <c r="X681" s="135">
        <v>0</v>
      </c>
      <c r="Y681" s="135">
        <v>56000</v>
      </c>
      <c r="Z681" s="135">
        <v>56000</v>
      </c>
      <c r="AA681" s="136">
        <v>1</v>
      </c>
      <c r="AB681" s="135">
        <v>50000</v>
      </c>
      <c r="AC681" s="135">
        <v>0</v>
      </c>
      <c r="AD681" s="135"/>
      <c r="AE681" s="135">
        <v>0</v>
      </c>
      <c r="AF681" s="135">
        <v>0</v>
      </c>
      <c r="AG681" s="135">
        <v>0</v>
      </c>
      <c r="AH681" s="135">
        <v>8000</v>
      </c>
      <c r="AI681" s="135">
        <v>0</v>
      </c>
      <c r="AJ681" s="289">
        <v>2000</v>
      </c>
      <c r="AK681" s="135">
        <v>0</v>
      </c>
      <c r="AL681" s="212" t="s">
        <v>6762</v>
      </c>
      <c r="AM681" s="210">
        <f>AB681*0.04</f>
        <v>2000</v>
      </c>
      <c r="AN681" s="210">
        <f>AJ681-AM681</f>
        <v>0</v>
      </c>
    </row>
    <row r="682" spans="2:40" ht="14.25" customHeight="1">
      <c r="B682" s="132" t="s">
        <v>4356</v>
      </c>
      <c r="C682" s="134" t="s">
        <v>5774</v>
      </c>
      <c r="D682" s="134" t="s">
        <v>5527</v>
      </c>
      <c r="E682" s="134" t="s">
        <v>4573</v>
      </c>
      <c r="F682" s="134" t="s">
        <v>6763</v>
      </c>
      <c r="G682" s="134" t="s">
        <v>431</v>
      </c>
      <c r="H682" s="134" t="s">
        <v>6008</v>
      </c>
      <c r="I682" s="134" t="s">
        <v>3330</v>
      </c>
      <c r="J682" s="134" t="s">
        <v>4362</v>
      </c>
      <c r="K682" s="134" t="s">
        <v>4363</v>
      </c>
      <c r="L682" s="134" t="s">
        <v>3332</v>
      </c>
      <c r="M682" s="135">
        <v>3263.0880000000002</v>
      </c>
      <c r="N682" s="135">
        <v>3263.0880000000002</v>
      </c>
      <c r="O682" s="135">
        <v>0</v>
      </c>
      <c r="P682" s="135"/>
      <c r="Q682" s="135">
        <v>0</v>
      </c>
      <c r="R682" s="135">
        <v>0</v>
      </c>
      <c r="S682" s="135">
        <v>0</v>
      </c>
      <c r="T682" s="135">
        <v>522.09407999999996</v>
      </c>
      <c r="U682" s="135">
        <v>0</v>
      </c>
      <c r="V682" s="135">
        <v>0</v>
      </c>
      <c r="W682" s="135">
        <v>0</v>
      </c>
      <c r="X682" s="135">
        <v>0</v>
      </c>
      <c r="Y682" s="135">
        <v>3785.18208</v>
      </c>
      <c r="Z682" s="135">
        <v>3798.1183999999998</v>
      </c>
      <c r="AA682" s="136">
        <v>1</v>
      </c>
      <c r="AB682" s="135">
        <v>3274.24</v>
      </c>
      <c r="AC682" s="135">
        <v>0</v>
      </c>
      <c r="AD682" s="135"/>
      <c r="AE682" s="135">
        <v>0</v>
      </c>
      <c r="AF682" s="135">
        <v>0</v>
      </c>
      <c r="AG682" s="135">
        <v>0</v>
      </c>
      <c r="AH682" s="135">
        <v>523.87840000000006</v>
      </c>
      <c r="AI682" s="135">
        <v>0</v>
      </c>
      <c r="AJ682" s="289">
        <v>0</v>
      </c>
      <c r="AK682" s="135">
        <v>0</v>
      </c>
      <c r="AL682" s="212" t="s">
        <v>6764</v>
      </c>
    </row>
    <row r="683" spans="2:40" ht="14.25" customHeight="1">
      <c r="B683" s="132" t="s">
        <v>4396</v>
      </c>
      <c r="C683" s="134" t="s">
        <v>4397</v>
      </c>
      <c r="D683" s="134" t="s">
        <v>5527</v>
      </c>
      <c r="E683" s="134" t="s">
        <v>4399</v>
      </c>
      <c r="F683" s="134" t="s">
        <v>5783</v>
      </c>
      <c r="G683" s="134" t="s">
        <v>4401</v>
      </c>
      <c r="H683" s="134" t="s">
        <v>4401</v>
      </c>
      <c r="I683" s="134"/>
      <c r="J683" s="134"/>
      <c r="K683" s="134"/>
      <c r="L683" s="134"/>
      <c r="M683" s="135">
        <v>1780742.1</v>
      </c>
      <c r="N683" s="135">
        <v>0</v>
      </c>
      <c r="O683" s="135">
        <v>0</v>
      </c>
      <c r="P683" s="135">
        <v>0</v>
      </c>
      <c r="Q683" s="135">
        <v>0</v>
      </c>
      <c r="R683" s="135">
        <v>0</v>
      </c>
      <c r="S683" s="135">
        <v>1780742.1</v>
      </c>
      <c r="T683" s="135">
        <v>0</v>
      </c>
      <c r="U683" s="135">
        <v>0</v>
      </c>
      <c r="V683" s="135">
        <v>0</v>
      </c>
      <c r="W683" s="135">
        <v>0</v>
      </c>
      <c r="X683" s="135">
        <v>0</v>
      </c>
      <c r="Y683" s="135">
        <v>1780742.1</v>
      </c>
      <c r="Z683" s="135">
        <v>1780742.1</v>
      </c>
      <c r="AA683" s="136">
        <v>1</v>
      </c>
      <c r="AB683" s="135">
        <v>0</v>
      </c>
      <c r="AC683" s="135">
        <v>0</v>
      </c>
      <c r="AD683" s="135">
        <v>0</v>
      </c>
      <c r="AE683" s="135">
        <v>0</v>
      </c>
      <c r="AF683" s="135">
        <v>0</v>
      </c>
      <c r="AG683" s="135">
        <v>0</v>
      </c>
      <c r="AH683" s="135">
        <v>0</v>
      </c>
      <c r="AI683" s="135">
        <v>0</v>
      </c>
      <c r="AJ683" s="289">
        <v>0</v>
      </c>
      <c r="AK683" s="135">
        <v>0</v>
      </c>
      <c r="AL683" s="212"/>
    </row>
    <row r="684" spans="2:40" ht="14.25" customHeight="1">
      <c r="B684" s="132" t="s">
        <v>4356</v>
      </c>
      <c r="C684" s="134" t="s">
        <v>5774</v>
      </c>
      <c r="D684" s="134" t="s">
        <v>5527</v>
      </c>
      <c r="E684" s="134" t="s">
        <v>4573</v>
      </c>
      <c r="F684" s="134" t="s">
        <v>6110</v>
      </c>
      <c r="G684" s="134" t="s">
        <v>738</v>
      </c>
      <c r="H684" s="134" t="s">
        <v>5793</v>
      </c>
      <c r="I684" s="134" t="s">
        <v>3929</v>
      </c>
      <c r="J684" s="134" t="s">
        <v>4362</v>
      </c>
      <c r="K684" s="134" t="s">
        <v>4363</v>
      </c>
      <c r="L684" s="134" t="s">
        <v>3332</v>
      </c>
      <c r="M684" s="135">
        <v>50000</v>
      </c>
      <c r="N684" s="135">
        <v>50000</v>
      </c>
      <c r="O684" s="135">
        <v>0</v>
      </c>
      <c r="P684" s="135"/>
      <c r="Q684" s="135">
        <v>0</v>
      </c>
      <c r="R684" s="135">
        <v>0</v>
      </c>
      <c r="S684" s="135">
        <v>0</v>
      </c>
      <c r="T684" s="135">
        <v>8000</v>
      </c>
      <c r="U684" s="135">
        <v>0</v>
      </c>
      <c r="V684" s="135">
        <v>2000</v>
      </c>
      <c r="W684" s="135">
        <v>625</v>
      </c>
      <c r="X684" s="135">
        <v>0</v>
      </c>
      <c r="Y684" s="135">
        <v>55375</v>
      </c>
      <c r="Z684" s="135">
        <v>55375</v>
      </c>
      <c r="AA684" s="136">
        <v>1</v>
      </c>
      <c r="AB684" s="135">
        <v>50000</v>
      </c>
      <c r="AC684" s="135">
        <v>0</v>
      </c>
      <c r="AD684" s="135"/>
      <c r="AE684" s="135">
        <v>0</v>
      </c>
      <c r="AF684" s="135">
        <v>0</v>
      </c>
      <c r="AG684" s="135">
        <v>0</v>
      </c>
      <c r="AH684" s="135">
        <v>8000</v>
      </c>
      <c r="AI684" s="135">
        <v>0</v>
      </c>
      <c r="AJ684" s="289">
        <v>2000</v>
      </c>
      <c r="AK684" s="135">
        <v>625</v>
      </c>
      <c r="AL684" s="212" t="s">
        <v>6765</v>
      </c>
      <c r="AM684" s="210">
        <f>AB684*0.04</f>
        <v>2000</v>
      </c>
      <c r="AN684" s="210">
        <f>AJ684-AM684</f>
        <v>0</v>
      </c>
    </row>
    <row r="685" spans="2:40" ht="14.25" customHeight="1">
      <c r="B685" s="132" t="s">
        <v>4356</v>
      </c>
      <c r="C685" s="134" t="s">
        <v>6538</v>
      </c>
      <c r="D685" s="134" t="s">
        <v>5527</v>
      </c>
      <c r="E685" s="134" t="s">
        <v>4573</v>
      </c>
      <c r="F685" s="134" t="s">
        <v>6766</v>
      </c>
      <c r="G685" s="134" t="s">
        <v>720</v>
      </c>
      <c r="H685" s="134" t="s">
        <v>5832</v>
      </c>
      <c r="I685" s="134" t="s">
        <v>3330</v>
      </c>
      <c r="J685" s="134" t="s">
        <v>4362</v>
      </c>
      <c r="K685" s="134" t="s">
        <v>4363</v>
      </c>
      <c r="L685" s="134" t="s">
        <v>3332</v>
      </c>
      <c r="M685" s="135">
        <v>12273.697625999999</v>
      </c>
      <c r="N685" s="135">
        <v>12273.697625999999</v>
      </c>
      <c r="O685" s="135">
        <v>0</v>
      </c>
      <c r="P685" s="135"/>
      <c r="Q685" s="135">
        <v>0</v>
      </c>
      <c r="R685" s="135">
        <v>0</v>
      </c>
      <c r="S685" s="135">
        <v>0</v>
      </c>
      <c r="T685" s="135">
        <v>1963.767147</v>
      </c>
      <c r="U685" s="135">
        <v>0</v>
      </c>
      <c r="V685" s="135">
        <v>0</v>
      </c>
      <c r="W685" s="135">
        <v>0</v>
      </c>
      <c r="X685" s="135">
        <v>0</v>
      </c>
      <c r="Y685" s="135">
        <v>14237.464773</v>
      </c>
      <c r="Z685" s="135">
        <v>14286.12304</v>
      </c>
      <c r="AA685" s="136">
        <v>1</v>
      </c>
      <c r="AB685" s="135">
        <v>12315.644480000001</v>
      </c>
      <c r="AC685" s="135">
        <v>0</v>
      </c>
      <c r="AD685" s="135"/>
      <c r="AE685" s="135">
        <v>0</v>
      </c>
      <c r="AF685" s="135">
        <v>0</v>
      </c>
      <c r="AG685" s="135">
        <v>0</v>
      </c>
      <c r="AH685" s="135">
        <v>1970.47856</v>
      </c>
      <c r="AI685" s="135">
        <v>0</v>
      </c>
      <c r="AJ685" s="289">
        <v>0</v>
      </c>
      <c r="AK685" s="135">
        <v>0</v>
      </c>
      <c r="AL685" s="212" t="s">
        <v>6767</v>
      </c>
    </row>
    <row r="686" spans="2:40" ht="14.25" customHeight="1">
      <c r="B686" s="132" t="s">
        <v>4356</v>
      </c>
      <c r="C686" s="134" t="s">
        <v>5774</v>
      </c>
      <c r="D686" s="134" t="s">
        <v>5477</v>
      </c>
      <c r="E686" s="134" t="s">
        <v>2220</v>
      </c>
      <c r="F686" s="134" t="s">
        <v>6768</v>
      </c>
      <c r="G686" s="134" t="s">
        <v>1117</v>
      </c>
      <c r="H686" s="134" t="s">
        <v>5864</v>
      </c>
      <c r="I686" s="134" t="s">
        <v>3330</v>
      </c>
      <c r="J686" s="134" t="s">
        <v>4362</v>
      </c>
      <c r="K686" s="134" t="s">
        <v>4363</v>
      </c>
      <c r="L686" s="134" t="s">
        <v>3332</v>
      </c>
      <c r="M686" s="135">
        <v>55000</v>
      </c>
      <c r="N686" s="135">
        <v>55000</v>
      </c>
      <c r="O686" s="135">
        <v>0</v>
      </c>
      <c r="P686" s="135"/>
      <c r="Q686" s="135">
        <v>0</v>
      </c>
      <c r="R686" s="135">
        <v>0</v>
      </c>
      <c r="S686" s="135">
        <v>0</v>
      </c>
      <c r="T686" s="135">
        <v>8800</v>
      </c>
      <c r="U686" s="135">
        <v>0</v>
      </c>
      <c r="V686" s="135">
        <v>2200</v>
      </c>
      <c r="W686" s="135">
        <v>0</v>
      </c>
      <c r="X686" s="135">
        <v>0</v>
      </c>
      <c r="Y686" s="135">
        <v>61600</v>
      </c>
      <c r="Z686" s="135">
        <v>61600</v>
      </c>
      <c r="AA686" s="136">
        <v>1</v>
      </c>
      <c r="AB686" s="135">
        <v>55000</v>
      </c>
      <c r="AC686" s="135">
        <v>0</v>
      </c>
      <c r="AD686" s="135"/>
      <c r="AE686" s="135">
        <v>0</v>
      </c>
      <c r="AF686" s="135">
        <v>0</v>
      </c>
      <c r="AG686" s="135">
        <v>0</v>
      </c>
      <c r="AH686" s="135">
        <v>8800</v>
      </c>
      <c r="AI686" s="135">
        <v>0</v>
      </c>
      <c r="AJ686" s="289">
        <v>2200</v>
      </c>
      <c r="AK686" s="135">
        <v>0</v>
      </c>
      <c r="AL686" s="212" t="s">
        <v>6769</v>
      </c>
      <c r="AM686" s="210">
        <f>AB686*0.04</f>
        <v>2200</v>
      </c>
      <c r="AN686" s="210">
        <f>AJ686-AM686</f>
        <v>0</v>
      </c>
    </row>
    <row r="687" spans="2:40" ht="14.25" customHeight="1">
      <c r="B687" s="132" t="s">
        <v>4356</v>
      </c>
      <c r="C687" s="134" t="s">
        <v>5774</v>
      </c>
      <c r="D687" s="134" t="s">
        <v>5527</v>
      </c>
      <c r="E687" s="134" t="s">
        <v>2246</v>
      </c>
      <c r="F687" s="134" t="s">
        <v>6770</v>
      </c>
      <c r="G687" s="134" t="s">
        <v>431</v>
      </c>
      <c r="H687" s="134" t="s">
        <v>6008</v>
      </c>
      <c r="I687" s="134" t="s">
        <v>3330</v>
      </c>
      <c r="J687" s="134" t="s">
        <v>4362</v>
      </c>
      <c r="K687" s="134" t="s">
        <v>4363</v>
      </c>
      <c r="L687" s="134" t="s">
        <v>3332</v>
      </c>
      <c r="M687" s="135">
        <v>3286.3519999999999</v>
      </c>
      <c r="N687" s="135">
        <v>3286.3519999999999</v>
      </c>
      <c r="O687" s="135">
        <v>0</v>
      </c>
      <c r="P687" s="135"/>
      <c r="Q687" s="135">
        <v>0</v>
      </c>
      <c r="R687" s="135">
        <v>0</v>
      </c>
      <c r="S687" s="135">
        <v>0</v>
      </c>
      <c r="T687" s="135">
        <v>525.81632000000002</v>
      </c>
      <c r="U687" s="135">
        <v>0</v>
      </c>
      <c r="V687" s="135">
        <v>0</v>
      </c>
      <c r="W687" s="135">
        <v>0</v>
      </c>
      <c r="X687" s="135">
        <v>0</v>
      </c>
      <c r="Y687" s="135">
        <v>3812.1683200000002</v>
      </c>
      <c r="Z687" s="135">
        <v>3798.1183999999998</v>
      </c>
      <c r="AA687" s="136">
        <v>1</v>
      </c>
      <c r="AB687" s="135">
        <v>3274.24</v>
      </c>
      <c r="AC687" s="135">
        <v>0</v>
      </c>
      <c r="AD687" s="135"/>
      <c r="AE687" s="135">
        <v>0</v>
      </c>
      <c r="AF687" s="135">
        <v>0</v>
      </c>
      <c r="AG687" s="135">
        <v>0</v>
      </c>
      <c r="AH687" s="135">
        <v>523.87840000000006</v>
      </c>
      <c r="AI687" s="135">
        <v>0</v>
      </c>
      <c r="AJ687" s="289">
        <v>0</v>
      </c>
      <c r="AK687" s="135">
        <v>0</v>
      </c>
      <c r="AL687" s="212" t="s">
        <v>6771</v>
      </c>
    </row>
    <row r="688" spans="2:40" ht="14.25" customHeight="1">
      <c r="B688" s="132" t="s">
        <v>4396</v>
      </c>
      <c r="C688" s="134" t="s">
        <v>5106</v>
      </c>
      <c r="D688" s="134" t="s">
        <v>5527</v>
      </c>
      <c r="E688" s="134" t="s">
        <v>4399</v>
      </c>
      <c r="F688" s="134" t="s">
        <v>6772</v>
      </c>
      <c r="G688" s="134" t="s">
        <v>4401</v>
      </c>
      <c r="H688" s="134" t="s">
        <v>4401</v>
      </c>
      <c r="I688" s="134"/>
      <c r="J688" s="134"/>
      <c r="K688" s="134"/>
      <c r="L688" s="134"/>
      <c r="M688" s="135">
        <v>90608</v>
      </c>
      <c r="N688" s="135">
        <v>0</v>
      </c>
      <c r="O688" s="135">
        <v>0</v>
      </c>
      <c r="P688" s="135">
        <v>0</v>
      </c>
      <c r="Q688" s="135">
        <v>0</v>
      </c>
      <c r="R688" s="135">
        <v>0</v>
      </c>
      <c r="S688" s="135">
        <v>90608</v>
      </c>
      <c r="T688" s="135">
        <v>0</v>
      </c>
      <c r="U688" s="135">
        <v>0</v>
      </c>
      <c r="V688" s="135">
        <v>0</v>
      </c>
      <c r="W688" s="135">
        <v>0</v>
      </c>
      <c r="X688" s="135">
        <v>0</v>
      </c>
      <c r="Y688" s="135">
        <v>90608</v>
      </c>
      <c r="Z688" s="135">
        <v>90608</v>
      </c>
      <c r="AA688" s="136">
        <v>1</v>
      </c>
      <c r="AB688" s="135">
        <v>0</v>
      </c>
      <c r="AC688" s="135">
        <v>0</v>
      </c>
      <c r="AD688" s="135">
        <v>0</v>
      </c>
      <c r="AE688" s="135">
        <v>0</v>
      </c>
      <c r="AF688" s="135">
        <v>0</v>
      </c>
      <c r="AG688" s="135">
        <v>0</v>
      </c>
      <c r="AH688" s="135">
        <v>0</v>
      </c>
      <c r="AI688" s="135">
        <v>0</v>
      </c>
      <c r="AJ688" s="289">
        <v>0</v>
      </c>
      <c r="AK688" s="135">
        <v>0</v>
      </c>
      <c r="AL688" s="212"/>
    </row>
    <row r="689" spans="2:40" ht="14.25" customHeight="1">
      <c r="B689" s="132" t="s">
        <v>4356</v>
      </c>
      <c r="C689" s="134" t="s">
        <v>5774</v>
      </c>
      <c r="D689" s="134" t="s">
        <v>5527</v>
      </c>
      <c r="E689" s="134" t="s">
        <v>2304</v>
      </c>
      <c r="F689" s="134" t="s">
        <v>6773</v>
      </c>
      <c r="G689" s="134" t="s">
        <v>5904</v>
      </c>
      <c r="H689" s="134" t="s">
        <v>5905</v>
      </c>
      <c r="I689" s="134" t="s">
        <v>3330</v>
      </c>
      <c r="J689" s="134" t="s">
        <v>4362</v>
      </c>
      <c r="K689" s="134" t="s">
        <v>4363</v>
      </c>
      <c r="L689" s="134" t="s">
        <v>3332</v>
      </c>
      <c r="M689" s="135">
        <v>65000</v>
      </c>
      <c r="N689" s="135">
        <v>65000</v>
      </c>
      <c r="O689" s="135">
        <v>0</v>
      </c>
      <c r="P689" s="135"/>
      <c r="Q689" s="135">
        <v>0</v>
      </c>
      <c r="R689" s="135">
        <v>0</v>
      </c>
      <c r="S689" s="135">
        <v>0</v>
      </c>
      <c r="T689" s="135">
        <v>10400</v>
      </c>
      <c r="U689" s="135">
        <v>0</v>
      </c>
      <c r="V689" s="135">
        <v>2600</v>
      </c>
      <c r="W689" s="135">
        <v>0</v>
      </c>
      <c r="X689" s="135">
        <v>0</v>
      </c>
      <c r="Y689" s="135">
        <v>72800</v>
      </c>
      <c r="Z689" s="135">
        <v>72800</v>
      </c>
      <c r="AA689" s="136">
        <v>1</v>
      </c>
      <c r="AB689" s="135">
        <v>65000</v>
      </c>
      <c r="AC689" s="135">
        <v>0</v>
      </c>
      <c r="AD689" s="135"/>
      <c r="AE689" s="135">
        <v>0</v>
      </c>
      <c r="AF689" s="135">
        <v>0</v>
      </c>
      <c r="AG689" s="135">
        <v>0</v>
      </c>
      <c r="AH689" s="135">
        <v>10400</v>
      </c>
      <c r="AI689" s="135">
        <v>0</v>
      </c>
      <c r="AJ689" s="289">
        <v>2600</v>
      </c>
      <c r="AK689" s="135">
        <v>0</v>
      </c>
      <c r="AL689" s="212" t="s">
        <v>6774</v>
      </c>
      <c r="AM689" s="210">
        <f>AB689*0.04</f>
        <v>2600</v>
      </c>
      <c r="AN689" s="210">
        <f>AJ689-AM689</f>
        <v>0</v>
      </c>
    </row>
    <row r="690" spans="2:40" ht="14.25" customHeight="1">
      <c r="B690" s="132" t="s">
        <v>4356</v>
      </c>
      <c r="C690" s="134" t="s">
        <v>5777</v>
      </c>
      <c r="D690" s="134" t="s">
        <v>2700</v>
      </c>
      <c r="E690" s="134" t="s">
        <v>2304</v>
      </c>
      <c r="F690" s="134" t="s">
        <v>6470</v>
      </c>
      <c r="G690" s="134" t="s">
        <v>1233</v>
      </c>
      <c r="H690" s="134" t="s">
        <v>5810</v>
      </c>
      <c r="I690" s="134" t="s">
        <v>3330</v>
      </c>
      <c r="J690" s="134" t="s">
        <v>4362</v>
      </c>
      <c r="K690" s="134" t="s">
        <v>4363</v>
      </c>
      <c r="L690" s="134" t="s">
        <v>3332</v>
      </c>
      <c r="M690" s="135">
        <v>13455.13</v>
      </c>
      <c r="N690" s="135">
        <v>0</v>
      </c>
      <c r="O690" s="135">
        <v>0</v>
      </c>
      <c r="P690" s="135">
        <v>0</v>
      </c>
      <c r="Q690" s="135">
        <v>0</v>
      </c>
      <c r="R690" s="135">
        <v>13455.13</v>
      </c>
      <c r="S690" s="135">
        <v>0</v>
      </c>
      <c r="T690" s="135">
        <v>0</v>
      </c>
      <c r="U690" s="135">
        <v>0</v>
      </c>
      <c r="V690" s="135">
        <v>0</v>
      </c>
      <c r="W690" s="135">
        <v>0</v>
      </c>
      <c r="X690" s="135">
        <v>0</v>
      </c>
      <c r="Y690" s="135">
        <v>13455.13</v>
      </c>
      <c r="Z690" s="135">
        <v>13304.395</v>
      </c>
      <c r="AA690" s="136">
        <v>1</v>
      </c>
      <c r="AB690" s="135">
        <v>0</v>
      </c>
      <c r="AC690" s="135">
        <v>0</v>
      </c>
      <c r="AD690" s="135">
        <v>0</v>
      </c>
      <c r="AE690" s="135">
        <v>0</v>
      </c>
      <c r="AF690" s="135">
        <v>13304.395</v>
      </c>
      <c r="AG690" s="135">
        <v>0</v>
      </c>
      <c r="AH690" s="135"/>
      <c r="AI690" s="135">
        <v>0</v>
      </c>
      <c r="AJ690" s="289">
        <v>0</v>
      </c>
      <c r="AK690" s="135">
        <v>0</v>
      </c>
      <c r="AL690" s="212" t="s">
        <v>6775</v>
      </c>
    </row>
    <row r="691" spans="2:40" ht="14.25" customHeight="1">
      <c r="B691" s="132" t="s">
        <v>4356</v>
      </c>
      <c r="C691" s="134" t="s">
        <v>5777</v>
      </c>
      <c r="D691" s="134" t="s">
        <v>2700</v>
      </c>
      <c r="E691" s="134" t="s">
        <v>2246</v>
      </c>
      <c r="F691" s="134" t="s">
        <v>6776</v>
      </c>
      <c r="G691" s="134" t="s">
        <v>1233</v>
      </c>
      <c r="H691" s="134" t="s">
        <v>5810</v>
      </c>
      <c r="I691" s="134" t="s">
        <v>3330</v>
      </c>
      <c r="J691" s="134" t="s">
        <v>4362</v>
      </c>
      <c r="K691" s="134" t="s">
        <v>4363</v>
      </c>
      <c r="L691" s="134" t="s">
        <v>3332</v>
      </c>
      <c r="M691" s="135">
        <v>9242.8649999999998</v>
      </c>
      <c r="N691" s="135">
        <v>0</v>
      </c>
      <c r="O691" s="135">
        <v>0</v>
      </c>
      <c r="P691" s="135">
        <v>0</v>
      </c>
      <c r="Q691" s="135">
        <v>0</v>
      </c>
      <c r="R691" s="135">
        <v>9242.8649999999998</v>
      </c>
      <c r="S691" s="135">
        <v>0</v>
      </c>
      <c r="T691" s="135">
        <v>0</v>
      </c>
      <c r="U691" s="135">
        <v>0</v>
      </c>
      <c r="V691" s="135">
        <v>0</v>
      </c>
      <c r="W691" s="135">
        <v>0</v>
      </c>
      <c r="X691" s="135">
        <v>0</v>
      </c>
      <c r="Y691" s="135">
        <v>9242.8649999999998</v>
      </c>
      <c r="Z691" s="135">
        <v>9210.7350000000006</v>
      </c>
      <c r="AA691" s="136">
        <v>1</v>
      </c>
      <c r="AB691" s="135">
        <v>0</v>
      </c>
      <c r="AC691" s="135">
        <v>0</v>
      </c>
      <c r="AD691" s="135">
        <v>0</v>
      </c>
      <c r="AE691" s="135">
        <v>0</v>
      </c>
      <c r="AF691" s="135">
        <v>9210.7350000000006</v>
      </c>
      <c r="AG691" s="135">
        <v>0</v>
      </c>
      <c r="AH691" s="135"/>
      <c r="AI691" s="135">
        <v>0</v>
      </c>
      <c r="AJ691" s="289">
        <v>0</v>
      </c>
      <c r="AK691" s="135">
        <v>0</v>
      </c>
      <c r="AL691" s="212" t="s">
        <v>6777</v>
      </c>
    </row>
    <row r="692" spans="2:40" ht="14.25" customHeight="1">
      <c r="B692" s="132" t="s">
        <v>4356</v>
      </c>
      <c r="C692" s="134" t="s">
        <v>5777</v>
      </c>
      <c r="D692" s="134" t="s">
        <v>2700</v>
      </c>
      <c r="E692" s="134" t="s">
        <v>5909</v>
      </c>
      <c r="F692" s="134" t="s">
        <v>6778</v>
      </c>
      <c r="G692" s="134" t="s">
        <v>1233</v>
      </c>
      <c r="H692" s="134" t="s">
        <v>5810</v>
      </c>
      <c r="I692" s="134" t="s">
        <v>3330</v>
      </c>
      <c r="J692" s="134" t="s">
        <v>4362</v>
      </c>
      <c r="K692" s="134" t="s">
        <v>4363</v>
      </c>
      <c r="L692" s="134" t="s">
        <v>3332</v>
      </c>
      <c r="M692" s="135">
        <v>12381.48</v>
      </c>
      <c r="N692" s="135">
        <v>0</v>
      </c>
      <c r="O692" s="135">
        <v>0</v>
      </c>
      <c r="P692" s="135">
        <v>0</v>
      </c>
      <c r="Q692" s="135">
        <v>0</v>
      </c>
      <c r="R692" s="135">
        <v>12381.48</v>
      </c>
      <c r="S692" s="135">
        <v>0</v>
      </c>
      <c r="T692" s="135">
        <v>0</v>
      </c>
      <c r="U692" s="135">
        <v>0</v>
      </c>
      <c r="V692" s="135">
        <v>0</v>
      </c>
      <c r="W692" s="135">
        <v>0</v>
      </c>
      <c r="X692" s="135">
        <v>0</v>
      </c>
      <c r="Y692" s="135">
        <v>12381.48</v>
      </c>
      <c r="Z692" s="135">
        <v>12280.98</v>
      </c>
      <c r="AA692" s="136">
        <v>1</v>
      </c>
      <c r="AB692" s="135">
        <v>0</v>
      </c>
      <c r="AC692" s="135">
        <v>0</v>
      </c>
      <c r="AD692" s="135">
        <v>0</v>
      </c>
      <c r="AE692" s="135">
        <v>0</v>
      </c>
      <c r="AF692" s="135">
        <v>12280.98</v>
      </c>
      <c r="AG692" s="135">
        <v>0</v>
      </c>
      <c r="AH692" s="135"/>
      <c r="AI692" s="135">
        <v>0</v>
      </c>
      <c r="AJ692" s="289">
        <v>0</v>
      </c>
      <c r="AK692" s="135">
        <v>0</v>
      </c>
      <c r="AL692" s="212" t="s">
        <v>6779</v>
      </c>
    </row>
    <row r="693" spans="2:40" ht="14.25" customHeight="1">
      <c r="B693" s="132" t="s">
        <v>4356</v>
      </c>
      <c r="C693" s="134" t="s">
        <v>5777</v>
      </c>
      <c r="D693" s="134" t="s">
        <v>2700</v>
      </c>
      <c r="E693" s="134" t="s">
        <v>4573</v>
      </c>
      <c r="F693" s="134" t="s">
        <v>6780</v>
      </c>
      <c r="G693" s="134" t="s">
        <v>1233</v>
      </c>
      <c r="H693" s="134" t="s">
        <v>5810</v>
      </c>
      <c r="I693" s="134" t="s">
        <v>3330</v>
      </c>
      <c r="J693" s="134" t="s">
        <v>4362</v>
      </c>
      <c r="K693" s="134" t="s">
        <v>4363</v>
      </c>
      <c r="L693" s="134" t="s">
        <v>3332</v>
      </c>
      <c r="M693" s="135">
        <v>12236.58</v>
      </c>
      <c r="N693" s="135">
        <v>0</v>
      </c>
      <c r="O693" s="135">
        <v>0</v>
      </c>
      <c r="P693" s="135">
        <v>0</v>
      </c>
      <c r="Q693" s="135">
        <v>0</v>
      </c>
      <c r="R693" s="135">
        <v>12236.58</v>
      </c>
      <c r="S693" s="135">
        <v>0</v>
      </c>
      <c r="T693" s="135">
        <v>0</v>
      </c>
      <c r="U693" s="135">
        <v>0</v>
      </c>
      <c r="V693" s="135">
        <v>0</v>
      </c>
      <c r="W693" s="135">
        <v>0</v>
      </c>
      <c r="X693" s="135">
        <v>0</v>
      </c>
      <c r="Y693" s="135">
        <v>12236.58</v>
      </c>
      <c r="Z693" s="135">
        <v>12280.98</v>
      </c>
      <c r="AA693" s="136">
        <v>1</v>
      </c>
      <c r="AB693" s="135">
        <v>0</v>
      </c>
      <c r="AC693" s="135">
        <v>0</v>
      </c>
      <c r="AD693" s="135">
        <v>0</v>
      </c>
      <c r="AE693" s="135">
        <v>0</v>
      </c>
      <c r="AF693" s="135">
        <v>12280.98</v>
      </c>
      <c r="AG693" s="135">
        <v>0</v>
      </c>
      <c r="AH693" s="135"/>
      <c r="AI693" s="135">
        <v>0</v>
      </c>
      <c r="AJ693" s="289">
        <v>0</v>
      </c>
      <c r="AK693" s="135">
        <v>0</v>
      </c>
      <c r="AL693" s="212" t="s">
        <v>6781</v>
      </c>
    </row>
    <row r="694" spans="2:40" ht="14.25" customHeight="1" thickBot="1">
      <c r="B694" s="132" t="s">
        <v>4356</v>
      </c>
      <c r="C694" s="134" t="s">
        <v>5774</v>
      </c>
      <c r="D694" s="134" t="s">
        <v>2700</v>
      </c>
      <c r="E694" s="134" t="s">
        <v>4573</v>
      </c>
      <c r="F694" s="134" t="s">
        <v>6782</v>
      </c>
      <c r="G694" s="134" t="s">
        <v>1284</v>
      </c>
      <c r="H694" s="134" t="s">
        <v>6783</v>
      </c>
      <c r="I694" s="134" t="s">
        <v>5782</v>
      </c>
      <c r="J694" s="134" t="s">
        <v>4362</v>
      </c>
      <c r="K694" s="134" t="s">
        <v>4363</v>
      </c>
      <c r="L694" s="134" t="s">
        <v>3332</v>
      </c>
      <c r="M694" s="135">
        <v>31611.165000000001</v>
      </c>
      <c r="N694" s="135">
        <v>31611.165000000001</v>
      </c>
      <c r="O694" s="135">
        <v>0</v>
      </c>
      <c r="P694" s="135"/>
      <c r="Q694" s="135">
        <v>0</v>
      </c>
      <c r="R694" s="135">
        <v>0</v>
      </c>
      <c r="S694" s="135">
        <v>0</v>
      </c>
      <c r="T694" s="135">
        <v>5057.7864</v>
      </c>
      <c r="U694" s="135">
        <v>0</v>
      </c>
      <c r="V694" s="135">
        <v>0</v>
      </c>
      <c r="W694" s="135">
        <v>0</v>
      </c>
      <c r="X694" s="135">
        <v>0</v>
      </c>
      <c r="Y694" s="135">
        <v>36668.951399999998</v>
      </c>
      <c r="Z694" s="135">
        <v>36802.003400000001</v>
      </c>
      <c r="AA694" s="136">
        <v>1</v>
      </c>
      <c r="AB694" s="135">
        <v>31725.865000000002</v>
      </c>
      <c r="AC694" s="135">
        <v>0</v>
      </c>
      <c r="AD694" s="135"/>
      <c r="AE694" s="135">
        <v>0</v>
      </c>
      <c r="AF694" s="135">
        <v>0</v>
      </c>
      <c r="AG694" s="135">
        <v>0</v>
      </c>
      <c r="AH694" s="135">
        <v>5076.1383999999998</v>
      </c>
      <c r="AI694" s="135">
        <v>0</v>
      </c>
      <c r="AJ694" s="289">
        <v>0</v>
      </c>
      <c r="AK694" s="135">
        <v>0</v>
      </c>
      <c r="AL694" s="212" t="s">
        <v>6784</v>
      </c>
    </row>
    <row r="695" spans="2:40" ht="14.25" customHeight="1" thickBot="1">
      <c r="B695" s="137" t="s">
        <v>5573</v>
      </c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228">
        <v>13709090.401372001</v>
      </c>
      <c r="N695" s="228">
        <v>4476311.0782700004</v>
      </c>
      <c r="O695" s="228">
        <v>0</v>
      </c>
      <c r="P695" s="228">
        <v>1028284.17</v>
      </c>
      <c r="Q695" s="228">
        <v>79203.89</v>
      </c>
      <c r="R695" s="228">
        <v>420003.847702</v>
      </c>
      <c r="S695" s="228">
        <v>7705296.1254000003</v>
      </c>
      <c r="T695" s="228">
        <v>716209.85002699995</v>
      </c>
      <c r="U695" s="228">
        <v>0</v>
      </c>
      <c r="V695" s="228">
        <v>105625.56600000001</v>
      </c>
      <c r="W695" s="228">
        <v>4656.59</v>
      </c>
      <c r="X695" s="228">
        <v>0</v>
      </c>
      <c r="Y695" s="228">
        <v>14315026.805399001</v>
      </c>
      <c r="Z695" s="228">
        <v>14190405.572272999</v>
      </c>
      <c r="AA695" s="228">
        <v>0.98461463869682431</v>
      </c>
      <c r="AB695" s="228">
        <v>4387602.3455653256</v>
      </c>
      <c r="AC695" s="228">
        <v>0</v>
      </c>
      <c r="AD695" s="228">
        <v>1012985.4358227848</v>
      </c>
      <c r="AE695" s="228">
        <v>79203.89</v>
      </c>
      <c r="AF695" s="228">
        <v>411380.38209099998</v>
      </c>
      <c r="AG695" s="228">
        <v>0</v>
      </c>
      <c r="AH695" s="229">
        <v>702016.45707381738</v>
      </c>
      <c r="AI695" s="228">
        <v>0</v>
      </c>
      <c r="AJ695" s="228">
        <v>103625.56385714286</v>
      </c>
      <c r="AK695" s="228">
        <v>4465.3558227848098</v>
      </c>
      <c r="AL695" s="242"/>
    </row>
    <row r="697" spans="2:40" ht="14.25" customHeight="1">
      <c r="T697" s="210"/>
    </row>
    <row r="698" spans="2:40" ht="14.25" customHeight="1">
      <c r="T698" s="210"/>
      <c r="AJ698" s="201">
        <f>AJ695/0.04</f>
        <v>2590639.0964285713</v>
      </c>
    </row>
    <row r="699" spans="2:40" ht="14.25" customHeight="1">
      <c r="AJ699" s="201">
        <f>AJ698*0.16</f>
        <v>414502.25542857143</v>
      </c>
    </row>
    <row r="702" spans="2:40" ht="14.25" customHeight="1" thickBot="1"/>
    <row r="703" spans="2:40" ht="27" thickBot="1">
      <c r="B703" s="436" t="s">
        <v>7</v>
      </c>
      <c r="C703" s="437"/>
      <c r="D703" s="437"/>
      <c r="E703" s="437"/>
      <c r="F703" s="437"/>
      <c r="G703" s="437"/>
      <c r="H703" s="437"/>
      <c r="I703" s="437"/>
      <c r="J703" s="437"/>
      <c r="K703" s="437"/>
      <c r="L703" s="437"/>
      <c r="M703" s="437"/>
      <c r="N703" s="437"/>
      <c r="O703" s="437"/>
      <c r="P703" s="437"/>
      <c r="Q703" s="437"/>
      <c r="R703" s="437"/>
      <c r="S703" s="437"/>
      <c r="T703" s="437"/>
      <c r="U703" s="437"/>
      <c r="V703" s="437"/>
      <c r="W703" s="437"/>
      <c r="X703" s="437"/>
      <c r="Y703" s="437"/>
      <c r="Z703" s="437"/>
      <c r="AA703" s="437"/>
      <c r="AB703" s="437"/>
      <c r="AC703" s="437"/>
      <c r="AD703" s="437"/>
      <c r="AE703" s="437"/>
      <c r="AF703" s="437"/>
      <c r="AG703" s="437"/>
      <c r="AH703" s="437"/>
      <c r="AI703" s="437"/>
      <c r="AJ703" s="437"/>
      <c r="AK703" s="437"/>
      <c r="AL703" s="438"/>
    </row>
    <row r="704" spans="2:40" ht="14.25" customHeight="1" thickBot="1">
      <c r="B704" s="142" t="s">
        <v>4323</v>
      </c>
      <c r="C704" s="142" t="s">
        <v>4324</v>
      </c>
      <c r="D704" s="142" t="s">
        <v>5759</v>
      </c>
      <c r="E704" s="142" t="s">
        <v>4326</v>
      </c>
      <c r="F704" s="142" t="s">
        <v>3285</v>
      </c>
      <c r="G704" s="142" t="s">
        <v>5760</v>
      </c>
      <c r="H704" s="142" t="s">
        <v>4328</v>
      </c>
      <c r="I704" s="142" t="s">
        <v>4329</v>
      </c>
      <c r="J704" s="142" t="s">
        <v>4330</v>
      </c>
      <c r="K704" s="142" t="s">
        <v>4331</v>
      </c>
      <c r="L704" s="142" t="s">
        <v>4332</v>
      </c>
      <c r="M704" s="142" t="s">
        <v>4333</v>
      </c>
      <c r="N704" s="142" t="s">
        <v>4334</v>
      </c>
      <c r="O704" s="142" t="s">
        <v>4335</v>
      </c>
      <c r="P704" s="142" t="s">
        <v>4336</v>
      </c>
      <c r="Q704" s="142" t="s">
        <v>4337</v>
      </c>
      <c r="R704" s="142" t="s">
        <v>4338</v>
      </c>
      <c r="S704" s="142" t="s">
        <v>4339</v>
      </c>
      <c r="T704" s="142" t="s">
        <v>4340</v>
      </c>
      <c r="U704" s="142" t="s">
        <v>4341</v>
      </c>
      <c r="V704" s="142" t="s">
        <v>3316</v>
      </c>
      <c r="W704" s="142" t="s">
        <v>3315</v>
      </c>
      <c r="X704" s="142" t="s">
        <v>4342</v>
      </c>
      <c r="Y704" s="142" t="s">
        <v>4343</v>
      </c>
      <c r="Z704" s="142" t="s">
        <v>5761</v>
      </c>
      <c r="AA704" s="142" t="s">
        <v>5762</v>
      </c>
      <c r="AB704" s="202" t="s">
        <v>5763</v>
      </c>
      <c r="AC704" s="202" t="s">
        <v>5764</v>
      </c>
      <c r="AD704" s="202" t="s">
        <v>5765</v>
      </c>
      <c r="AE704" s="202" t="s">
        <v>5766</v>
      </c>
      <c r="AF704" s="202" t="s">
        <v>5767</v>
      </c>
      <c r="AG704" s="202" t="s">
        <v>5768</v>
      </c>
      <c r="AH704" s="202" t="s">
        <v>5769</v>
      </c>
      <c r="AI704" s="202" t="s">
        <v>5770</v>
      </c>
      <c r="AJ704" s="202" t="s">
        <v>5771</v>
      </c>
      <c r="AK704" s="202" t="s">
        <v>5772</v>
      </c>
      <c r="AL704" s="142" t="s">
        <v>5574</v>
      </c>
      <c r="AM704" s="243" t="s">
        <v>4608</v>
      </c>
      <c r="AN704" s="202" t="s">
        <v>155</v>
      </c>
    </row>
    <row r="705" spans="2:40" ht="14.25" hidden="1" customHeight="1">
      <c r="B705" s="132" t="s">
        <v>4396</v>
      </c>
      <c r="C705" s="134" t="s">
        <v>5106</v>
      </c>
      <c r="D705" s="134" t="s">
        <v>5575</v>
      </c>
      <c r="E705" s="134" t="s">
        <v>4399</v>
      </c>
      <c r="F705" s="134" t="s">
        <v>6785</v>
      </c>
      <c r="G705" s="134" t="s">
        <v>4401</v>
      </c>
      <c r="H705" s="134" t="s">
        <v>4401</v>
      </c>
      <c r="I705" s="134"/>
      <c r="J705" s="134"/>
      <c r="K705" s="134"/>
      <c r="L705" s="134"/>
      <c r="M705" s="135">
        <v>742</v>
      </c>
      <c r="N705" s="135">
        <v>0</v>
      </c>
      <c r="O705" s="135">
        <v>0</v>
      </c>
      <c r="P705" s="135">
        <v>0</v>
      </c>
      <c r="Q705" s="135">
        <v>0</v>
      </c>
      <c r="R705" s="135">
        <v>0</v>
      </c>
      <c r="S705" s="135">
        <v>742</v>
      </c>
      <c r="T705" s="135">
        <v>0</v>
      </c>
      <c r="U705" s="135">
        <v>0</v>
      </c>
      <c r="V705" s="135">
        <v>0</v>
      </c>
      <c r="W705" s="135">
        <v>0</v>
      </c>
      <c r="X705" s="135">
        <v>0</v>
      </c>
      <c r="Y705" s="135">
        <v>742</v>
      </c>
      <c r="Z705" s="135">
        <v>742</v>
      </c>
      <c r="AA705" s="136">
        <v>1</v>
      </c>
      <c r="AB705" s="135">
        <v>0</v>
      </c>
      <c r="AC705" s="135">
        <v>0</v>
      </c>
      <c r="AD705" s="135">
        <v>0</v>
      </c>
      <c r="AE705" s="135">
        <v>0</v>
      </c>
      <c r="AF705" s="135">
        <v>0</v>
      </c>
      <c r="AG705" s="135">
        <v>0</v>
      </c>
      <c r="AH705" s="135">
        <v>0</v>
      </c>
      <c r="AI705" s="135">
        <v>0</v>
      </c>
      <c r="AJ705" s="135">
        <v>0</v>
      </c>
      <c r="AK705" s="135">
        <v>0</v>
      </c>
      <c r="AL705" s="212"/>
      <c r="AM705" s="210"/>
    </row>
    <row r="706" spans="2:40" ht="14.25" customHeight="1">
      <c r="B706" s="132" t="s">
        <v>4356</v>
      </c>
      <c r="C706" s="134" t="s">
        <v>5774</v>
      </c>
      <c r="D706" s="134" t="s">
        <v>2828</v>
      </c>
      <c r="E706" s="134" t="s">
        <v>6368</v>
      </c>
      <c r="F706" s="134" t="s">
        <v>6786</v>
      </c>
      <c r="G706" s="134" t="s">
        <v>5780</v>
      </c>
      <c r="H706" s="134" t="s">
        <v>5781</v>
      </c>
      <c r="I706" s="134" t="s">
        <v>5782</v>
      </c>
      <c r="J706" s="134" t="s">
        <v>4362</v>
      </c>
      <c r="K706" s="134" t="s">
        <v>4363</v>
      </c>
      <c r="L706" s="134" t="s">
        <v>3332</v>
      </c>
      <c r="M706" s="135">
        <v>2776.68</v>
      </c>
      <c r="N706" s="135">
        <v>2776.68</v>
      </c>
      <c r="O706" s="135">
        <v>0</v>
      </c>
      <c r="P706" s="135"/>
      <c r="Q706" s="135">
        <v>0</v>
      </c>
      <c r="R706" s="135">
        <v>0</v>
      </c>
      <c r="S706" s="135">
        <v>0</v>
      </c>
      <c r="T706" s="135">
        <v>444.27</v>
      </c>
      <c r="U706" s="135">
        <v>0</v>
      </c>
      <c r="V706" s="135">
        <v>111.07</v>
      </c>
      <c r="W706" s="135">
        <v>0</v>
      </c>
      <c r="X706" s="135">
        <v>0</v>
      </c>
      <c r="Y706" s="135">
        <v>3109.88</v>
      </c>
      <c r="Z706" s="135">
        <v>3109.88</v>
      </c>
      <c r="AA706" s="136">
        <v>1</v>
      </c>
      <c r="AB706" s="135">
        <v>2776.68</v>
      </c>
      <c r="AC706" s="135">
        <v>0</v>
      </c>
      <c r="AD706" s="135"/>
      <c r="AE706" s="135">
        <v>0</v>
      </c>
      <c r="AF706" s="135">
        <v>0</v>
      </c>
      <c r="AG706" s="135">
        <v>0</v>
      </c>
      <c r="AH706" s="135">
        <v>444.27</v>
      </c>
      <c r="AI706" s="135">
        <v>0</v>
      </c>
      <c r="AJ706" s="135">
        <v>111.07</v>
      </c>
      <c r="AK706" s="135">
        <v>0</v>
      </c>
      <c r="AL706" s="212" t="s">
        <v>6787</v>
      </c>
      <c r="AM706" s="210">
        <f>M706*0.04</f>
        <v>111.0672</v>
      </c>
      <c r="AN706" s="210">
        <f>AJ706-AM706</f>
        <v>2.7999999999934744E-3</v>
      </c>
    </row>
    <row r="707" spans="2:40" ht="14.25" customHeight="1">
      <c r="B707" s="132" t="s">
        <v>4356</v>
      </c>
      <c r="C707" s="134" t="s">
        <v>5774</v>
      </c>
      <c r="D707" s="134" t="s">
        <v>2828</v>
      </c>
      <c r="E707" s="134" t="s">
        <v>6320</v>
      </c>
      <c r="F707" s="134" t="s">
        <v>6788</v>
      </c>
      <c r="G707" s="134" t="s">
        <v>686</v>
      </c>
      <c r="H707" s="134" t="s">
        <v>5867</v>
      </c>
      <c r="I707" s="134" t="s">
        <v>4370</v>
      </c>
      <c r="J707" s="134" t="s">
        <v>4362</v>
      </c>
      <c r="K707" s="134" t="s">
        <v>4363</v>
      </c>
      <c r="L707" s="134" t="s">
        <v>3332</v>
      </c>
      <c r="M707" s="135">
        <v>50000</v>
      </c>
      <c r="N707" s="135">
        <v>50000</v>
      </c>
      <c r="O707" s="135">
        <v>0</v>
      </c>
      <c r="P707" s="135"/>
      <c r="Q707" s="135">
        <v>0</v>
      </c>
      <c r="R707" s="135">
        <v>0</v>
      </c>
      <c r="S707" s="135">
        <v>0</v>
      </c>
      <c r="T707" s="135">
        <v>8000</v>
      </c>
      <c r="U707" s="135">
        <v>0</v>
      </c>
      <c r="V707" s="135">
        <v>2000</v>
      </c>
      <c r="W707" s="135">
        <v>0</v>
      </c>
      <c r="X707" s="135">
        <v>0</v>
      </c>
      <c r="Y707" s="135">
        <v>56000</v>
      </c>
      <c r="Z707" s="135">
        <v>56000</v>
      </c>
      <c r="AA707" s="136">
        <v>1</v>
      </c>
      <c r="AB707" s="135">
        <v>50000</v>
      </c>
      <c r="AC707" s="135">
        <v>0</v>
      </c>
      <c r="AD707" s="135"/>
      <c r="AE707" s="135">
        <v>0</v>
      </c>
      <c r="AF707" s="135">
        <v>0</v>
      </c>
      <c r="AG707" s="135">
        <v>0</v>
      </c>
      <c r="AH707" s="135">
        <v>8000</v>
      </c>
      <c r="AI707" s="135">
        <v>0</v>
      </c>
      <c r="AJ707" s="135">
        <v>2000</v>
      </c>
      <c r="AK707" s="135">
        <v>0</v>
      </c>
      <c r="AL707" s="212" t="s">
        <v>6789</v>
      </c>
      <c r="AM707" s="210">
        <f>M707*0.04</f>
        <v>2000</v>
      </c>
      <c r="AN707" s="210">
        <f>AJ707-AM707</f>
        <v>0</v>
      </c>
    </row>
    <row r="708" spans="2:40" ht="14.25" hidden="1" customHeight="1">
      <c r="B708" s="132" t="s">
        <v>4396</v>
      </c>
      <c r="C708" s="134" t="s">
        <v>5106</v>
      </c>
      <c r="D708" s="134" t="s">
        <v>2828</v>
      </c>
      <c r="E708" s="134" t="s">
        <v>4399</v>
      </c>
      <c r="F708" s="134" t="s">
        <v>1155</v>
      </c>
      <c r="G708" s="134" t="s">
        <v>4401</v>
      </c>
      <c r="H708" s="134" t="s">
        <v>4401</v>
      </c>
      <c r="I708" s="134"/>
      <c r="J708" s="134"/>
      <c r="K708" s="134"/>
      <c r="L708" s="134"/>
      <c r="M708" s="135">
        <v>0.01</v>
      </c>
      <c r="N708" s="135">
        <v>0</v>
      </c>
      <c r="O708" s="135">
        <v>0</v>
      </c>
      <c r="P708" s="135">
        <v>0</v>
      </c>
      <c r="Q708" s="135">
        <v>0</v>
      </c>
      <c r="R708" s="135">
        <v>0</v>
      </c>
      <c r="S708" s="135">
        <v>0.01</v>
      </c>
      <c r="T708" s="135">
        <v>0</v>
      </c>
      <c r="U708" s="135">
        <v>0</v>
      </c>
      <c r="V708" s="135">
        <v>0</v>
      </c>
      <c r="W708" s="135">
        <v>0</v>
      </c>
      <c r="X708" s="135">
        <v>0</v>
      </c>
      <c r="Y708" s="135">
        <v>0.01</v>
      </c>
      <c r="Z708" s="135">
        <v>0.01</v>
      </c>
      <c r="AA708" s="136">
        <v>1</v>
      </c>
      <c r="AB708" s="135">
        <v>0</v>
      </c>
      <c r="AC708" s="135">
        <v>0</v>
      </c>
      <c r="AD708" s="135">
        <v>0</v>
      </c>
      <c r="AE708" s="135">
        <v>0</v>
      </c>
      <c r="AF708" s="135">
        <v>0</v>
      </c>
      <c r="AG708" s="135">
        <v>0</v>
      </c>
      <c r="AH708" s="135">
        <v>0</v>
      </c>
      <c r="AI708" s="135">
        <v>0</v>
      </c>
      <c r="AJ708" s="135">
        <v>0</v>
      </c>
      <c r="AK708" s="135">
        <v>0</v>
      </c>
      <c r="AL708" s="212"/>
    </row>
    <row r="709" spans="2:40" ht="14.25" customHeight="1">
      <c r="B709" s="132" t="s">
        <v>4356</v>
      </c>
      <c r="C709" s="134" t="s">
        <v>5774</v>
      </c>
      <c r="D709" s="134" t="s">
        <v>2828</v>
      </c>
      <c r="E709" s="134" t="s">
        <v>2396</v>
      </c>
      <c r="F709" s="134" t="s">
        <v>6790</v>
      </c>
      <c r="G709" s="134" t="s">
        <v>5859</v>
      </c>
      <c r="H709" s="134" t="s">
        <v>5860</v>
      </c>
      <c r="I709" s="134" t="s">
        <v>5782</v>
      </c>
      <c r="J709" s="134" t="s">
        <v>4362</v>
      </c>
      <c r="K709" s="134" t="s">
        <v>4363</v>
      </c>
      <c r="L709" s="134" t="s">
        <v>3332</v>
      </c>
      <c r="M709" s="135">
        <v>22193</v>
      </c>
      <c r="N709" s="135">
        <v>22193</v>
      </c>
      <c r="O709" s="135">
        <v>0</v>
      </c>
      <c r="P709" s="135"/>
      <c r="Q709" s="135">
        <v>0</v>
      </c>
      <c r="R709" s="135">
        <v>0</v>
      </c>
      <c r="S709" s="135">
        <v>0</v>
      </c>
      <c r="T709" s="135">
        <v>3550.88</v>
      </c>
      <c r="U709" s="135">
        <v>0</v>
      </c>
      <c r="V709" s="135">
        <v>887.72</v>
      </c>
      <c r="W709" s="135">
        <v>0</v>
      </c>
      <c r="X709" s="135">
        <v>0</v>
      </c>
      <c r="Y709" s="135">
        <v>24856.16</v>
      </c>
      <c r="Z709" s="135">
        <v>24856.16</v>
      </c>
      <c r="AA709" s="136">
        <v>1</v>
      </c>
      <c r="AB709" s="135">
        <v>22193</v>
      </c>
      <c r="AC709" s="135">
        <v>0</v>
      </c>
      <c r="AD709" s="135"/>
      <c r="AE709" s="135">
        <v>0</v>
      </c>
      <c r="AF709" s="135">
        <v>0</v>
      </c>
      <c r="AG709" s="135">
        <v>0</v>
      </c>
      <c r="AH709" s="135">
        <v>3550.88</v>
      </c>
      <c r="AI709" s="135">
        <v>0</v>
      </c>
      <c r="AJ709" s="135">
        <v>887.72</v>
      </c>
      <c r="AK709" s="135">
        <v>0</v>
      </c>
      <c r="AL709" s="212" t="s">
        <v>6791</v>
      </c>
      <c r="AM709" s="210">
        <f t="shared" ref="AM709:AM710" si="52">M709*0.04</f>
        <v>887.72</v>
      </c>
      <c r="AN709" s="210">
        <f t="shared" ref="AN709:AN710" si="53">AJ709-AM709</f>
        <v>0</v>
      </c>
    </row>
    <row r="710" spans="2:40" ht="14.25" customHeight="1">
      <c r="B710" s="132" t="s">
        <v>4356</v>
      </c>
      <c r="C710" s="134" t="s">
        <v>5774</v>
      </c>
      <c r="D710" s="134" t="s">
        <v>2828</v>
      </c>
      <c r="E710" s="134" t="s">
        <v>6368</v>
      </c>
      <c r="F710" s="134" t="s">
        <v>6792</v>
      </c>
      <c r="G710" s="134" t="s">
        <v>5780</v>
      </c>
      <c r="H710" s="134" t="s">
        <v>5781</v>
      </c>
      <c r="I710" s="134" t="s">
        <v>5782</v>
      </c>
      <c r="J710" s="134" t="s">
        <v>4362</v>
      </c>
      <c r="K710" s="134" t="s">
        <v>4363</v>
      </c>
      <c r="L710" s="134" t="s">
        <v>3332</v>
      </c>
      <c r="M710" s="135">
        <v>2776.68</v>
      </c>
      <c r="N710" s="135">
        <v>2776.68</v>
      </c>
      <c r="O710" s="135">
        <v>0</v>
      </c>
      <c r="P710" s="135"/>
      <c r="Q710" s="135">
        <v>0</v>
      </c>
      <c r="R710" s="135">
        <v>0</v>
      </c>
      <c r="S710" s="135">
        <v>0</v>
      </c>
      <c r="T710" s="135">
        <v>444.27</v>
      </c>
      <c r="U710" s="135">
        <v>0</v>
      </c>
      <c r="V710" s="135">
        <v>111.07</v>
      </c>
      <c r="W710" s="135">
        <v>0</v>
      </c>
      <c r="X710" s="135">
        <v>0</v>
      </c>
      <c r="Y710" s="135">
        <v>3109.88</v>
      </c>
      <c r="Z710" s="135">
        <v>3109.88</v>
      </c>
      <c r="AA710" s="136">
        <v>1</v>
      </c>
      <c r="AB710" s="135">
        <v>2776.68</v>
      </c>
      <c r="AC710" s="135">
        <v>0</v>
      </c>
      <c r="AD710" s="135"/>
      <c r="AE710" s="135">
        <v>0</v>
      </c>
      <c r="AF710" s="135">
        <v>0</v>
      </c>
      <c r="AG710" s="135">
        <v>0</v>
      </c>
      <c r="AH710" s="135">
        <v>444.27</v>
      </c>
      <c r="AI710" s="135">
        <v>0</v>
      </c>
      <c r="AJ710" s="135">
        <v>111.07</v>
      </c>
      <c r="AK710" s="135">
        <v>0</v>
      </c>
      <c r="AL710" s="212" t="s">
        <v>6793</v>
      </c>
      <c r="AM710" s="210">
        <f t="shared" si="52"/>
        <v>111.0672</v>
      </c>
      <c r="AN710" s="210">
        <f t="shared" si="53"/>
        <v>2.7999999999934744E-3</v>
      </c>
    </row>
    <row r="711" spans="2:40" ht="14.25" hidden="1" customHeight="1">
      <c r="B711" s="132" t="s">
        <v>4356</v>
      </c>
      <c r="C711" s="134" t="s">
        <v>5774</v>
      </c>
      <c r="D711" s="134" t="s">
        <v>2828</v>
      </c>
      <c r="E711" s="134" t="s">
        <v>5477</v>
      </c>
      <c r="F711" s="134" t="s">
        <v>6794</v>
      </c>
      <c r="G711" s="134" t="s">
        <v>5799</v>
      </c>
      <c r="H711" s="134" t="s">
        <v>5800</v>
      </c>
      <c r="I711" s="134" t="s">
        <v>3330</v>
      </c>
      <c r="J711" s="134" t="s">
        <v>4362</v>
      </c>
      <c r="K711" s="134" t="s">
        <v>4363</v>
      </c>
      <c r="L711" s="134" t="s">
        <v>3332</v>
      </c>
      <c r="M711" s="135">
        <v>5476.44</v>
      </c>
      <c r="N711" s="135">
        <v>5476.44</v>
      </c>
      <c r="O711" s="135">
        <v>0</v>
      </c>
      <c r="P711" s="135"/>
      <c r="Q711" s="135">
        <v>0</v>
      </c>
      <c r="R711" s="135">
        <v>0</v>
      </c>
      <c r="S711" s="135">
        <v>0</v>
      </c>
      <c r="T711" s="135">
        <v>876.24</v>
      </c>
      <c r="U711" s="135">
        <v>0</v>
      </c>
      <c r="V711" s="135">
        <v>0</v>
      </c>
      <c r="W711" s="135">
        <v>0</v>
      </c>
      <c r="X711" s="135">
        <v>0</v>
      </c>
      <c r="Y711" s="135">
        <v>6352.68</v>
      </c>
      <c r="Z711" s="135">
        <v>6352.68</v>
      </c>
      <c r="AA711" s="136">
        <v>1</v>
      </c>
      <c r="AB711" s="135">
        <v>5476.44</v>
      </c>
      <c r="AC711" s="135">
        <v>0</v>
      </c>
      <c r="AD711" s="135"/>
      <c r="AE711" s="135">
        <v>0</v>
      </c>
      <c r="AF711" s="135">
        <v>0</v>
      </c>
      <c r="AG711" s="135">
        <v>0</v>
      </c>
      <c r="AH711" s="135">
        <v>876.24</v>
      </c>
      <c r="AI711" s="135">
        <v>0</v>
      </c>
      <c r="AJ711" s="135">
        <v>0</v>
      </c>
      <c r="AK711" s="135">
        <v>0</v>
      </c>
      <c r="AL711" s="212" t="s">
        <v>6795</v>
      </c>
    </row>
    <row r="712" spans="2:40" ht="14.25" customHeight="1">
      <c r="B712" s="132" t="s">
        <v>4356</v>
      </c>
      <c r="C712" s="134" t="s">
        <v>5774</v>
      </c>
      <c r="D712" s="134" t="s">
        <v>2828</v>
      </c>
      <c r="E712" s="134" t="s">
        <v>6796</v>
      </c>
      <c r="F712" s="134" t="s">
        <v>6797</v>
      </c>
      <c r="G712" s="134" t="s">
        <v>686</v>
      </c>
      <c r="H712" s="134" t="s">
        <v>5867</v>
      </c>
      <c r="I712" s="134" t="s">
        <v>4370</v>
      </c>
      <c r="J712" s="134" t="s">
        <v>4362</v>
      </c>
      <c r="K712" s="134" t="s">
        <v>4363</v>
      </c>
      <c r="L712" s="134" t="s">
        <v>3332</v>
      </c>
      <c r="M712" s="135">
        <v>50000</v>
      </c>
      <c r="N712" s="135">
        <v>50000</v>
      </c>
      <c r="O712" s="135">
        <v>0</v>
      </c>
      <c r="P712" s="135"/>
      <c r="Q712" s="135">
        <v>0</v>
      </c>
      <c r="R712" s="135">
        <v>0</v>
      </c>
      <c r="S712" s="135">
        <v>0</v>
      </c>
      <c r="T712" s="135">
        <v>8000</v>
      </c>
      <c r="U712" s="135">
        <v>0</v>
      </c>
      <c r="V712" s="135">
        <v>2000</v>
      </c>
      <c r="W712" s="135">
        <v>0</v>
      </c>
      <c r="X712" s="135">
        <v>0</v>
      </c>
      <c r="Y712" s="135">
        <v>56000</v>
      </c>
      <c r="Z712" s="135">
        <v>56000</v>
      </c>
      <c r="AA712" s="136">
        <v>1</v>
      </c>
      <c r="AB712" s="135">
        <v>50000</v>
      </c>
      <c r="AC712" s="135">
        <v>0</v>
      </c>
      <c r="AD712" s="135"/>
      <c r="AE712" s="135">
        <v>0</v>
      </c>
      <c r="AF712" s="135">
        <v>0</v>
      </c>
      <c r="AG712" s="135">
        <v>0</v>
      </c>
      <c r="AH712" s="135">
        <v>8000</v>
      </c>
      <c r="AI712" s="135">
        <v>0</v>
      </c>
      <c r="AJ712" s="135">
        <v>2000</v>
      </c>
      <c r="AK712" s="135">
        <v>0</v>
      </c>
      <c r="AL712" s="212" t="s">
        <v>6798</v>
      </c>
      <c r="AM712" s="210">
        <f>M712*0.04</f>
        <v>2000</v>
      </c>
      <c r="AN712" s="210">
        <f>AJ712-AM712</f>
        <v>0</v>
      </c>
    </row>
    <row r="713" spans="2:40" ht="14.25" hidden="1" customHeight="1">
      <c r="B713" s="132" t="s">
        <v>4356</v>
      </c>
      <c r="C713" s="134" t="s">
        <v>5777</v>
      </c>
      <c r="D713" s="134" t="s">
        <v>2828</v>
      </c>
      <c r="E713" s="134" t="s">
        <v>2498</v>
      </c>
      <c r="F713" s="134" t="s">
        <v>6799</v>
      </c>
      <c r="G713" s="134" t="s">
        <v>5780</v>
      </c>
      <c r="H713" s="134" t="s">
        <v>5781</v>
      </c>
      <c r="I713" s="134" t="s">
        <v>5782</v>
      </c>
      <c r="J713" s="134" t="s">
        <v>4362</v>
      </c>
      <c r="K713" s="134" t="s">
        <v>4363</v>
      </c>
      <c r="L713" s="134" t="s">
        <v>3332</v>
      </c>
      <c r="M713" s="135">
        <v>2790.36</v>
      </c>
      <c r="N713" s="135">
        <v>0</v>
      </c>
      <c r="O713" s="135">
        <v>0</v>
      </c>
      <c r="P713" s="135">
        <v>2790.36</v>
      </c>
      <c r="Q713" s="135">
        <v>0</v>
      </c>
      <c r="R713" s="135">
        <v>0</v>
      </c>
      <c r="S713" s="135">
        <v>0</v>
      </c>
      <c r="T713" s="135">
        <v>0</v>
      </c>
      <c r="U713" s="135">
        <v>0</v>
      </c>
      <c r="V713" s="135">
        <v>0</v>
      </c>
      <c r="W713" s="135">
        <v>0</v>
      </c>
      <c r="X713" s="135">
        <v>0</v>
      </c>
      <c r="Y713" s="135">
        <v>2790.36</v>
      </c>
      <c r="Z713" s="135">
        <v>2790.36</v>
      </c>
      <c r="AA713" s="136">
        <v>1</v>
      </c>
      <c r="AB713" s="135">
        <v>0</v>
      </c>
      <c r="AC713" s="135">
        <v>0</v>
      </c>
      <c r="AD713" s="135">
        <v>2790.36</v>
      </c>
      <c r="AE713" s="135">
        <v>0</v>
      </c>
      <c r="AF713" s="135">
        <v>0</v>
      </c>
      <c r="AG713" s="135">
        <v>0</v>
      </c>
      <c r="AH713" s="135"/>
      <c r="AI713" s="135">
        <v>0</v>
      </c>
      <c r="AJ713" s="135">
        <v>0</v>
      </c>
      <c r="AK713" s="135">
        <v>0</v>
      </c>
      <c r="AL713" s="212" t="s">
        <v>6800</v>
      </c>
    </row>
    <row r="714" spans="2:40" ht="14.25" hidden="1" customHeight="1">
      <c r="B714" s="132" t="s">
        <v>4356</v>
      </c>
      <c r="C714" s="134" t="s">
        <v>5777</v>
      </c>
      <c r="D714" s="134" t="s">
        <v>2828</v>
      </c>
      <c r="E714" s="134" t="s">
        <v>2503</v>
      </c>
      <c r="F714" s="134" t="s">
        <v>6801</v>
      </c>
      <c r="G714" s="134" t="s">
        <v>5780</v>
      </c>
      <c r="H714" s="134" t="s">
        <v>5781</v>
      </c>
      <c r="I714" s="134" t="s">
        <v>5782</v>
      </c>
      <c r="J714" s="134" t="s">
        <v>4362</v>
      </c>
      <c r="K714" s="134" t="s">
        <v>4363</v>
      </c>
      <c r="L714" s="134" t="s">
        <v>3332</v>
      </c>
      <c r="M714" s="135">
        <v>2766.38</v>
      </c>
      <c r="N714" s="135">
        <v>0</v>
      </c>
      <c r="O714" s="135">
        <v>0</v>
      </c>
      <c r="P714" s="135">
        <v>2766.38</v>
      </c>
      <c r="Q714" s="135">
        <v>0</v>
      </c>
      <c r="R714" s="135">
        <v>0</v>
      </c>
      <c r="S714" s="135">
        <v>0</v>
      </c>
      <c r="T714" s="135">
        <v>0</v>
      </c>
      <c r="U714" s="135">
        <v>0</v>
      </c>
      <c r="V714" s="135">
        <v>0</v>
      </c>
      <c r="W714" s="135">
        <v>0</v>
      </c>
      <c r="X714" s="135">
        <v>0</v>
      </c>
      <c r="Y714" s="135">
        <v>2766.38</v>
      </c>
      <c r="Z714" s="135">
        <v>2766.38</v>
      </c>
      <c r="AA714" s="136">
        <v>1</v>
      </c>
      <c r="AB714" s="135">
        <v>0</v>
      </c>
      <c r="AC714" s="135">
        <v>0</v>
      </c>
      <c r="AD714" s="135">
        <v>2766.38</v>
      </c>
      <c r="AE714" s="135">
        <v>0</v>
      </c>
      <c r="AF714" s="135">
        <v>0</v>
      </c>
      <c r="AG714" s="135">
        <v>0</v>
      </c>
      <c r="AH714" s="135"/>
      <c r="AI714" s="135">
        <v>0</v>
      </c>
      <c r="AJ714" s="135">
        <v>0</v>
      </c>
      <c r="AK714" s="135">
        <v>0</v>
      </c>
      <c r="AL714" s="212" t="s">
        <v>6802</v>
      </c>
    </row>
    <row r="715" spans="2:40" ht="14.25" customHeight="1">
      <c r="B715" s="132" t="s">
        <v>4356</v>
      </c>
      <c r="C715" s="134" t="s">
        <v>5774</v>
      </c>
      <c r="D715" s="134" t="s">
        <v>2828</v>
      </c>
      <c r="E715" s="134" t="s">
        <v>4927</v>
      </c>
      <c r="F715" s="134" t="s">
        <v>6803</v>
      </c>
      <c r="G715" s="134" t="s">
        <v>5823</v>
      </c>
      <c r="H715" s="134" t="s">
        <v>5824</v>
      </c>
      <c r="I715" s="134" t="s">
        <v>5782</v>
      </c>
      <c r="J715" s="134" t="s">
        <v>4362</v>
      </c>
      <c r="K715" s="134" t="s">
        <v>4363</v>
      </c>
      <c r="L715" s="134" t="s">
        <v>3332</v>
      </c>
      <c r="M715" s="135">
        <v>12000</v>
      </c>
      <c r="N715" s="135">
        <v>12000</v>
      </c>
      <c r="O715" s="135">
        <v>0</v>
      </c>
      <c r="P715" s="135"/>
      <c r="Q715" s="135">
        <v>0</v>
      </c>
      <c r="R715" s="135">
        <v>0</v>
      </c>
      <c r="S715" s="135">
        <v>0</v>
      </c>
      <c r="T715" s="135">
        <v>1920</v>
      </c>
      <c r="U715" s="135">
        <v>0</v>
      </c>
      <c r="V715" s="135">
        <v>480</v>
      </c>
      <c r="W715" s="135">
        <v>0</v>
      </c>
      <c r="X715" s="135">
        <v>0</v>
      </c>
      <c r="Y715" s="135">
        <v>13440</v>
      </c>
      <c r="Z715" s="135">
        <v>13440</v>
      </c>
      <c r="AA715" s="136">
        <v>1</v>
      </c>
      <c r="AB715" s="135">
        <v>12000</v>
      </c>
      <c r="AC715" s="135">
        <v>0</v>
      </c>
      <c r="AD715" s="135"/>
      <c r="AE715" s="135">
        <v>0</v>
      </c>
      <c r="AF715" s="135">
        <v>0</v>
      </c>
      <c r="AG715" s="135">
        <v>0</v>
      </c>
      <c r="AH715" s="135">
        <v>1920</v>
      </c>
      <c r="AI715" s="135">
        <v>0</v>
      </c>
      <c r="AJ715" s="135">
        <v>480</v>
      </c>
      <c r="AK715" s="135">
        <v>0</v>
      </c>
      <c r="AL715" s="212" t="s">
        <v>6804</v>
      </c>
      <c r="AM715" s="210">
        <f t="shared" ref="AM715:AM720" si="54">M715*0.04</f>
        <v>480</v>
      </c>
      <c r="AN715" s="210">
        <f t="shared" ref="AN715:AN720" si="55">AJ715-AM715</f>
        <v>0</v>
      </c>
    </row>
    <row r="716" spans="2:40" ht="14.25" customHeight="1">
      <c r="B716" s="132" t="s">
        <v>4356</v>
      </c>
      <c r="C716" s="134" t="s">
        <v>5774</v>
      </c>
      <c r="D716" s="134" t="s">
        <v>2828</v>
      </c>
      <c r="E716" s="134" t="s">
        <v>2442</v>
      </c>
      <c r="F716" s="134" t="s">
        <v>6100</v>
      </c>
      <c r="G716" s="134" t="s">
        <v>738</v>
      </c>
      <c r="H716" s="134" t="s">
        <v>5793</v>
      </c>
      <c r="I716" s="134" t="s">
        <v>3929</v>
      </c>
      <c r="J716" s="134" t="s">
        <v>4362</v>
      </c>
      <c r="K716" s="134" t="s">
        <v>4363</v>
      </c>
      <c r="L716" s="134" t="s">
        <v>3332</v>
      </c>
      <c r="M716" s="135">
        <v>50000</v>
      </c>
      <c r="N716" s="135">
        <v>50000</v>
      </c>
      <c r="O716" s="135">
        <v>0</v>
      </c>
      <c r="P716" s="135"/>
      <c r="Q716" s="135">
        <v>0</v>
      </c>
      <c r="R716" s="135">
        <v>0</v>
      </c>
      <c r="S716" s="135">
        <v>0</v>
      </c>
      <c r="T716" s="135">
        <v>8000</v>
      </c>
      <c r="U716" s="135">
        <v>0</v>
      </c>
      <c r="V716" s="135">
        <v>2000</v>
      </c>
      <c r="W716" s="135">
        <v>625</v>
      </c>
      <c r="X716" s="135">
        <v>0</v>
      </c>
      <c r="Y716" s="135">
        <v>55375</v>
      </c>
      <c r="Z716" s="135">
        <v>55375</v>
      </c>
      <c r="AA716" s="136">
        <v>1</v>
      </c>
      <c r="AB716" s="135">
        <v>50000</v>
      </c>
      <c r="AC716" s="135">
        <v>0</v>
      </c>
      <c r="AD716" s="135"/>
      <c r="AE716" s="135">
        <v>0</v>
      </c>
      <c r="AF716" s="135">
        <v>0</v>
      </c>
      <c r="AG716" s="135">
        <v>0</v>
      </c>
      <c r="AH716" s="135">
        <v>8000</v>
      </c>
      <c r="AI716" s="135">
        <v>0</v>
      </c>
      <c r="AJ716" s="135">
        <v>2000</v>
      </c>
      <c r="AK716" s="135">
        <v>625</v>
      </c>
      <c r="AL716" s="212" t="s">
        <v>6805</v>
      </c>
      <c r="AM716" s="210">
        <f t="shared" si="54"/>
        <v>2000</v>
      </c>
      <c r="AN716" s="210">
        <f t="shared" si="55"/>
        <v>0</v>
      </c>
    </row>
    <row r="717" spans="2:40" ht="14.25" customHeight="1">
      <c r="B717" s="132" t="s">
        <v>4356</v>
      </c>
      <c r="C717" s="134" t="s">
        <v>5774</v>
      </c>
      <c r="D717" s="134" t="s">
        <v>2828</v>
      </c>
      <c r="E717" s="134" t="s">
        <v>2442</v>
      </c>
      <c r="F717" s="134" t="s">
        <v>6806</v>
      </c>
      <c r="G717" s="134" t="s">
        <v>1155</v>
      </c>
      <c r="H717" s="134" t="s">
        <v>5805</v>
      </c>
      <c r="I717" s="134" t="s">
        <v>5782</v>
      </c>
      <c r="J717" s="134" t="s">
        <v>4362</v>
      </c>
      <c r="K717" s="134" t="s">
        <v>4363</v>
      </c>
      <c r="L717" s="134" t="s">
        <v>3332</v>
      </c>
      <c r="M717" s="135">
        <v>34725.56</v>
      </c>
      <c r="N717" s="135">
        <v>34725.56</v>
      </c>
      <c r="O717" s="135">
        <v>0</v>
      </c>
      <c r="P717" s="135"/>
      <c r="Q717" s="135">
        <v>0</v>
      </c>
      <c r="R717" s="135">
        <v>0</v>
      </c>
      <c r="S717" s="135">
        <v>0</v>
      </c>
      <c r="T717" s="135">
        <v>5556.0896000000002</v>
      </c>
      <c r="U717" s="135">
        <v>0</v>
      </c>
      <c r="V717" s="135">
        <v>1389.02</v>
      </c>
      <c r="W717" s="135">
        <v>0</v>
      </c>
      <c r="X717" s="135">
        <v>0</v>
      </c>
      <c r="Y717" s="135">
        <v>38892.6296</v>
      </c>
      <c r="Z717" s="135">
        <v>38892.629999999997</v>
      </c>
      <c r="AA717" s="136">
        <v>1</v>
      </c>
      <c r="AB717" s="135">
        <v>34725.56</v>
      </c>
      <c r="AC717" s="135">
        <v>0</v>
      </c>
      <c r="AD717" s="135"/>
      <c r="AE717" s="135">
        <v>0</v>
      </c>
      <c r="AF717" s="135">
        <v>0</v>
      </c>
      <c r="AG717" s="135">
        <v>0</v>
      </c>
      <c r="AH717" s="135">
        <v>5556.0896000000002</v>
      </c>
      <c r="AI717" s="135">
        <v>0</v>
      </c>
      <c r="AJ717" s="135">
        <v>1389.02</v>
      </c>
      <c r="AK717" s="135">
        <v>0</v>
      </c>
      <c r="AL717" s="212" t="s">
        <v>6807</v>
      </c>
      <c r="AM717" s="210">
        <f t="shared" si="54"/>
        <v>1389.0223999999998</v>
      </c>
      <c r="AN717" s="210">
        <f t="shared" si="55"/>
        <v>-2.3999999998522981E-3</v>
      </c>
    </row>
    <row r="718" spans="2:40" ht="14.25" customHeight="1">
      <c r="B718" s="132" t="s">
        <v>4356</v>
      </c>
      <c r="C718" s="134" t="s">
        <v>5774</v>
      </c>
      <c r="D718" s="134" t="s">
        <v>2828</v>
      </c>
      <c r="E718" s="134" t="s">
        <v>2445</v>
      </c>
      <c r="F718" s="134" t="s">
        <v>6808</v>
      </c>
      <c r="G718" s="134" t="s">
        <v>1153</v>
      </c>
      <c r="H718" s="134" t="s">
        <v>5792</v>
      </c>
      <c r="I718" s="134" t="s">
        <v>4370</v>
      </c>
      <c r="J718" s="134" t="s">
        <v>4362</v>
      </c>
      <c r="K718" s="134" t="s">
        <v>4363</v>
      </c>
      <c r="L718" s="134" t="s">
        <v>3332</v>
      </c>
      <c r="M718" s="135">
        <v>17000</v>
      </c>
      <c r="N718" s="135">
        <v>17000</v>
      </c>
      <c r="O718" s="135">
        <v>0</v>
      </c>
      <c r="P718" s="135"/>
      <c r="Q718" s="135">
        <v>0</v>
      </c>
      <c r="R718" s="135">
        <v>0</v>
      </c>
      <c r="S718" s="135">
        <v>0</v>
      </c>
      <c r="T718" s="135">
        <v>2720</v>
      </c>
      <c r="U718" s="135">
        <v>0</v>
      </c>
      <c r="V718" s="135">
        <v>680</v>
      </c>
      <c r="W718" s="135">
        <v>0</v>
      </c>
      <c r="X718" s="135">
        <v>0</v>
      </c>
      <c r="Y718" s="135">
        <v>19040</v>
      </c>
      <c r="Z718" s="135">
        <v>19040</v>
      </c>
      <c r="AA718" s="136">
        <v>1</v>
      </c>
      <c r="AB718" s="135">
        <v>17000</v>
      </c>
      <c r="AC718" s="135">
        <v>0</v>
      </c>
      <c r="AD718" s="135"/>
      <c r="AE718" s="135">
        <v>0</v>
      </c>
      <c r="AF718" s="135">
        <v>0</v>
      </c>
      <c r="AG718" s="135">
        <v>0</v>
      </c>
      <c r="AH718" s="135">
        <v>2720</v>
      </c>
      <c r="AI718" s="135">
        <v>0</v>
      </c>
      <c r="AJ718" s="135">
        <v>680</v>
      </c>
      <c r="AK718" s="135">
        <v>0</v>
      </c>
      <c r="AL718" s="212" t="s">
        <v>6809</v>
      </c>
      <c r="AM718" s="210">
        <f t="shared" si="54"/>
        <v>680</v>
      </c>
      <c r="AN718" s="210">
        <f t="shared" si="55"/>
        <v>0</v>
      </c>
    </row>
    <row r="719" spans="2:40" ht="14.25" customHeight="1">
      <c r="B719" s="132" t="s">
        <v>4356</v>
      </c>
      <c r="C719" s="134" t="s">
        <v>5774</v>
      </c>
      <c r="D719" s="134" t="s">
        <v>2828</v>
      </c>
      <c r="E719" s="134" t="s">
        <v>2426</v>
      </c>
      <c r="F719" s="134" t="s">
        <v>6810</v>
      </c>
      <c r="G719" s="134" t="s">
        <v>5859</v>
      </c>
      <c r="H719" s="134" t="s">
        <v>5860</v>
      </c>
      <c r="I719" s="134" t="s">
        <v>5782</v>
      </c>
      <c r="J719" s="134" t="s">
        <v>4362</v>
      </c>
      <c r="K719" s="134" t="s">
        <v>4363</v>
      </c>
      <c r="L719" s="134" t="s">
        <v>3332</v>
      </c>
      <c r="M719" s="135">
        <v>24131</v>
      </c>
      <c r="N719" s="135">
        <v>24131</v>
      </c>
      <c r="O719" s="135">
        <v>0</v>
      </c>
      <c r="P719" s="135"/>
      <c r="Q719" s="135">
        <v>0</v>
      </c>
      <c r="R719" s="135">
        <v>0</v>
      </c>
      <c r="S719" s="135">
        <v>0</v>
      </c>
      <c r="T719" s="135">
        <v>3860.96</v>
      </c>
      <c r="U719" s="135">
        <v>0</v>
      </c>
      <c r="V719" s="135">
        <v>965.24</v>
      </c>
      <c r="W719" s="135">
        <v>0</v>
      </c>
      <c r="X719" s="135">
        <v>0</v>
      </c>
      <c r="Y719" s="135">
        <v>27026.720000000001</v>
      </c>
      <c r="Z719" s="135">
        <v>27026.720000000001</v>
      </c>
      <c r="AA719" s="136">
        <v>1</v>
      </c>
      <c r="AB719" s="135">
        <v>24131</v>
      </c>
      <c r="AC719" s="135">
        <v>0</v>
      </c>
      <c r="AD719" s="135"/>
      <c r="AE719" s="135">
        <v>0</v>
      </c>
      <c r="AF719" s="135">
        <v>0</v>
      </c>
      <c r="AG719" s="135">
        <v>0</v>
      </c>
      <c r="AH719" s="135">
        <v>3860.96</v>
      </c>
      <c r="AI719" s="135">
        <v>0</v>
      </c>
      <c r="AJ719" s="135">
        <v>965.24</v>
      </c>
      <c r="AK719" s="135">
        <v>0</v>
      </c>
      <c r="AL719" s="212" t="s">
        <v>6811</v>
      </c>
      <c r="AM719" s="210">
        <f t="shared" si="54"/>
        <v>965.24</v>
      </c>
      <c r="AN719" s="210">
        <f t="shared" si="55"/>
        <v>0</v>
      </c>
    </row>
    <row r="720" spans="2:40" ht="14.25" customHeight="1">
      <c r="B720" s="132" t="s">
        <v>4356</v>
      </c>
      <c r="C720" s="134" t="s">
        <v>5774</v>
      </c>
      <c r="D720" s="134" t="s">
        <v>2828</v>
      </c>
      <c r="E720" s="134" t="s">
        <v>2478</v>
      </c>
      <c r="F720" s="134" t="s">
        <v>6200</v>
      </c>
      <c r="G720" s="134" t="s">
        <v>736</v>
      </c>
      <c r="H720" s="134" t="s">
        <v>5969</v>
      </c>
      <c r="I720" s="134" t="s">
        <v>5970</v>
      </c>
      <c r="J720" s="134" t="s">
        <v>4362</v>
      </c>
      <c r="K720" s="134" t="s">
        <v>4363</v>
      </c>
      <c r="L720" s="134" t="s">
        <v>3332</v>
      </c>
      <c r="M720" s="135">
        <v>19000</v>
      </c>
      <c r="N720" s="135">
        <v>19000</v>
      </c>
      <c r="O720" s="135">
        <v>0</v>
      </c>
      <c r="P720" s="135"/>
      <c r="Q720" s="135">
        <v>0</v>
      </c>
      <c r="R720" s="135">
        <v>0</v>
      </c>
      <c r="S720" s="135">
        <v>0</v>
      </c>
      <c r="T720" s="135">
        <v>3040</v>
      </c>
      <c r="U720" s="135">
        <v>0</v>
      </c>
      <c r="V720" s="135">
        <v>760</v>
      </c>
      <c r="W720" s="135">
        <v>0</v>
      </c>
      <c r="X720" s="135">
        <v>0</v>
      </c>
      <c r="Y720" s="135">
        <v>21280</v>
      </c>
      <c r="Z720" s="135">
        <v>21280</v>
      </c>
      <c r="AA720" s="136">
        <v>1</v>
      </c>
      <c r="AB720" s="135">
        <v>19000</v>
      </c>
      <c r="AC720" s="135">
        <v>0</v>
      </c>
      <c r="AD720" s="135"/>
      <c r="AE720" s="135">
        <v>0</v>
      </c>
      <c r="AF720" s="135">
        <v>0</v>
      </c>
      <c r="AG720" s="135">
        <v>0</v>
      </c>
      <c r="AH720" s="135">
        <v>3040</v>
      </c>
      <c r="AI720" s="135">
        <v>0</v>
      </c>
      <c r="AJ720" s="135">
        <v>760</v>
      </c>
      <c r="AK720" s="135">
        <v>0</v>
      </c>
      <c r="AL720" s="212" t="s">
        <v>6812</v>
      </c>
      <c r="AM720" s="210">
        <f t="shared" si="54"/>
        <v>760</v>
      </c>
      <c r="AN720" s="210">
        <f t="shared" si="55"/>
        <v>0</v>
      </c>
    </row>
    <row r="721" spans="2:40" ht="14.25" hidden="1" customHeight="1">
      <c r="B721" s="132" t="s">
        <v>4356</v>
      </c>
      <c r="C721" s="134" t="s">
        <v>5955</v>
      </c>
      <c r="D721" s="134" t="s">
        <v>2828</v>
      </c>
      <c r="E721" s="134" t="s">
        <v>6813</v>
      </c>
      <c r="F721" s="134" t="s">
        <v>6814</v>
      </c>
      <c r="G721" s="134" t="s">
        <v>993</v>
      </c>
      <c r="H721" s="134" t="s">
        <v>5958</v>
      </c>
      <c r="I721" s="134" t="s">
        <v>3330</v>
      </c>
      <c r="J721" s="134" t="s">
        <v>4417</v>
      </c>
      <c r="K721" s="134" t="s">
        <v>4418</v>
      </c>
      <c r="L721" s="134" t="s">
        <v>3332</v>
      </c>
      <c r="M721" s="135">
        <v>42696.2</v>
      </c>
      <c r="N721" s="135">
        <v>42696.2</v>
      </c>
      <c r="O721" s="135">
        <v>0</v>
      </c>
      <c r="P721" s="135"/>
      <c r="Q721" s="135">
        <v>0</v>
      </c>
      <c r="R721" s="135">
        <v>0</v>
      </c>
      <c r="S721" s="135">
        <v>0</v>
      </c>
      <c r="T721" s="135">
        <v>6831.3919999999998</v>
      </c>
      <c r="U721" s="135">
        <v>0</v>
      </c>
      <c r="V721" s="135">
        <v>0</v>
      </c>
      <c r="W721" s="135">
        <v>0</v>
      </c>
      <c r="X721" s="135">
        <v>0</v>
      </c>
      <c r="Y721" s="135">
        <v>49527.591999999997</v>
      </c>
      <c r="Z721" s="135">
        <v>49527.59</v>
      </c>
      <c r="AA721" s="136">
        <v>1</v>
      </c>
      <c r="AB721" s="135">
        <v>42696.2</v>
      </c>
      <c r="AC721" s="135">
        <v>0</v>
      </c>
      <c r="AD721" s="135"/>
      <c r="AE721" s="135">
        <v>0</v>
      </c>
      <c r="AF721" s="135">
        <v>0</v>
      </c>
      <c r="AG721" s="135">
        <v>0</v>
      </c>
      <c r="AH721" s="135">
        <v>6831.3919999999998</v>
      </c>
      <c r="AI721" s="135">
        <v>0</v>
      </c>
      <c r="AJ721" s="135">
        <v>0</v>
      </c>
      <c r="AK721" s="135">
        <v>0</v>
      </c>
      <c r="AL721" s="212" t="s">
        <v>6815</v>
      </c>
    </row>
    <row r="722" spans="2:40" ht="14.25" customHeight="1">
      <c r="B722" s="132" t="s">
        <v>4356</v>
      </c>
      <c r="C722" s="134" t="s">
        <v>5774</v>
      </c>
      <c r="D722" s="134" t="s">
        <v>2828</v>
      </c>
      <c r="E722" s="134" t="s">
        <v>2503</v>
      </c>
      <c r="F722" s="134" t="s">
        <v>6816</v>
      </c>
      <c r="G722" s="134" t="s">
        <v>5823</v>
      </c>
      <c r="H722" s="134" t="s">
        <v>5824</v>
      </c>
      <c r="I722" s="134" t="s">
        <v>5782</v>
      </c>
      <c r="J722" s="134" t="s">
        <v>4362</v>
      </c>
      <c r="K722" s="134" t="s">
        <v>4363</v>
      </c>
      <c r="L722" s="134" t="s">
        <v>3332</v>
      </c>
      <c r="M722" s="135">
        <v>27000</v>
      </c>
      <c r="N722" s="135">
        <v>27000</v>
      </c>
      <c r="O722" s="135">
        <v>0</v>
      </c>
      <c r="P722" s="135"/>
      <c r="Q722" s="135">
        <v>0</v>
      </c>
      <c r="R722" s="135">
        <v>0</v>
      </c>
      <c r="S722" s="135">
        <v>0</v>
      </c>
      <c r="T722" s="135">
        <v>4320</v>
      </c>
      <c r="U722" s="135">
        <v>0</v>
      </c>
      <c r="V722" s="135">
        <v>1080</v>
      </c>
      <c r="W722" s="135">
        <v>0</v>
      </c>
      <c r="X722" s="135">
        <v>0</v>
      </c>
      <c r="Y722" s="135">
        <v>30240</v>
      </c>
      <c r="Z722" s="135">
        <v>30240</v>
      </c>
      <c r="AA722" s="136">
        <v>1</v>
      </c>
      <c r="AB722" s="135">
        <v>27000</v>
      </c>
      <c r="AC722" s="135">
        <v>0</v>
      </c>
      <c r="AD722" s="135"/>
      <c r="AE722" s="135">
        <v>0</v>
      </c>
      <c r="AF722" s="135">
        <v>0</v>
      </c>
      <c r="AG722" s="135">
        <v>0</v>
      </c>
      <c r="AH722" s="135">
        <v>4320</v>
      </c>
      <c r="AI722" s="135">
        <v>0</v>
      </c>
      <c r="AJ722" s="135">
        <v>1080</v>
      </c>
      <c r="AK722" s="135">
        <v>0</v>
      </c>
      <c r="AL722" s="212" t="s">
        <v>6817</v>
      </c>
      <c r="AM722" s="210">
        <f t="shared" ref="AM722:AM723" si="56">M722*0.04</f>
        <v>1080</v>
      </c>
      <c r="AN722" s="210">
        <f t="shared" ref="AN722:AN723" si="57">AJ722-AM722</f>
        <v>0</v>
      </c>
    </row>
    <row r="723" spans="2:40" ht="14.25" customHeight="1">
      <c r="B723" s="132" t="s">
        <v>4356</v>
      </c>
      <c r="C723" s="134" t="s">
        <v>5774</v>
      </c>
      <c r="D723" s="134" t="s">
        <v>2828</v>
      </c>
      <c r="E723" s="134" t="s">
        <v>2597</v>
      </c>
      <c r="F723" s="134" t="s">
        <v>4998</v>
      </c>
      <c r="G723" s="134" t="s">
        <v>786</v>
      </c>
      <c r="H723" s="134" t="s">
        <v>6025</v>
      </c>
      <c r="I723" s="134" t="s">
        <v>3929</v>
      </c>
      <c r="J723" s="134" t="s">
        <v>4362</v>
      </c>
      <c r="K723" s="134" t="s">
        <v>4363</v>
      </c>
      <c r="L723" s="134" t="s">
        <v>3332</v>
      </c>
      <c r="M723" s="135">
        <v>36540</v>
      </c>
      <c r="N723" s="135">
        <v>36540</v>
      </c>
      <c r="O723" s="135">
        <v>0</v>
      </c>
      <c r="P723" s="135"/>
      <c r="Q723" s="135">
        <v>0</v>
      </c>
      <c r="R723" s="135">
        <v>0</v>
      </c>
      <c r="S723" s="135">
        <v>0</v>
      </c>
      <c r="T723" s="135">
        <v>5846.4</v>
      </c>
      <c r="U723" s="135">
        <v>0</v>
      </c>
      <c r="V723" s="135">
        <v>1461.6</v>
      </c>
      <c r="W723" s="135">
        <v>456.75</v>
      </c>
      <c r="X723" s="135">
        <v>0</v>
      </c>
      <c r="Y723" s="135">
        <v>40468.050000000003</v>
      </c>
      <c r="Z723" s="135">
        <v>40468.050000000003</v>
      </c>
      <c r="AA723" s="136">
        <v>1</v>
      </c>
      <c r="AB723" s="135">
        <v>36540</v>
      </c>
      <c r="AC723" s="135">
        <v>0</v>
      </c>
      <c r="AD723" s="135"/>
      <c r="AE723" s="135">
        <v>0</v>
      </c>
      <c r="AF723" s="135">
        <v>0</v>
      </c>
      <c r="AG723" s="135">
        <v>0</v>
      </c>
      <c r="AH723" s="135">
        <v>5846.4</v>
      </c>
      <c r="AI723" s="135">
        <v>0</v>
      </c>
      <c r="AJ723" s="135">
        <v>1461.6</v>
      </c>
      <c r="AK723" s="135">
        <v>456.75</v>
      </c>
      <c r="AL723" s="212" t="s">
        <v>6818</v>
      </c>
      <c r="AM723" s="210">
        <f t="shared" si="56"/>
        <v>1461.6000000000001</v>
      </c>
      <c r="AN723" s="210">
        <f t="shared" si="57"/>
        <v>0</v>
      </c>
    </row>
    <row r="724" spans="2:40" ht="14.25" hidden="1" customHeight="1">
      <c r="B724" s="132" t="s">
        <v>4356</v>
      </c>
      <c r="C724" s="134" t="s">
        <v>5777</v>
      </c>
      <c r="D724" s="134" t="s">
        <v>2828</v>
      </c>
      <c r="E724" s="134" t="s">
        <v>2489</v>
      </c>
      <c r="F724" s="134" t="s">
        <v>6819</v>
      </c>
      <c r="G724" s="134" t="s">
        <v>5780</v>
      </c>
      <c r="H724" s="134" t="s">
        <v>5781</v>
      </c>
      <c r="I724" s="134" t="s">
        <v>5782</v>
      </c>
      <c r="J724" s="134" t="s">
        <v>4362</v>
      </c>
      <c r="K724" s="134" t="s">
        <v>4363</v>
      </c>
      <c r="L724" s="134" t="s">
        <v>3332</v>
      </c>
      <c r="M724" s="135">
        <v>2774.41</v>
      </c>
      <c r="N724" s="135">
        <v>0</v>
      </c>
      <c r="O724" s="135">
        <v>0</v>
      </c>
      <c r="P724" s="135">
        <v>2774.41</v>
      </c>
      <c r="Q724" s="135">
        <v>0</v>
      </c>
      <c r="R724" s="135">
        <v>0</v>
      </c>
      <c r="S724" s="135">
        <v>0</v>
      </c>
      <c r="T724" s="135">
        <v>0</v>
      </c>
      <c r="U724" s="135">
        <v>0</v>
      </c>
      <c r="V724" s="135">
        <v>0</v>
      </c>
      <c r="W724" s="135">
        <v>0</v>
      </c>
      <c r="X724" s="135">
        <v>0</v>
      </c>
      <c r="Y724" s="135">
        <v>2774.41</v>
      </c>
      <c r="Z724" s="135">
        <v>2774.41</v>
      </c>
      <c r="AA724" s="136">
        <v>1</v>
      </c>
      <c r="AB724" s="135">
        <v>0</v>
      </c>
      <c r="AC724" s="135">
        <v>0</v>
      </c>
      <c r="AD724" s="135">
        <v>2774.41</v>
      </c>
      <c r="AE724" s="135">
        <v>0</v>
      </c>
      <c r="AF724" s="135">
        <v>0</v>
      </c>
      <c r="AG724" s="135">
        <v>0</v>
      </c>
      <c r="AH724" s="135"/>
      <c r="AI724" s="135">
        <v>0</v>
      </c>
      <c r="AJ724" s="135">
        <v>0</v>
      </c>
      <c r="AK724" s="135">
        <v>0</v>
      </c>
      <c r="AL724" s="212" t="s">
        <v>6820</v>
      </c>
    </row>
    <row r="725" spans="2:40" ht="14.25" customHeight="1">
      <c r="B725" s="132" t="s">
        <v>4356</v>
      </c>
      <c r="C725" s="134" t="s">
        <v>5774</v>
      </c>
      <c r="D725" s="134" t="s">
        <v>2828</v>
      </c>
      <c r="E725" s="134" t="s">
        <v>5474</v>
      </c>
      <c r="F725" s="134" t="s">
        <v>6821</v>
      </c>
      <c r="G725" s="134" t="s">
        <v>638</v>
      </c>
      <c r="H725" s="134" t="s">
        <v>6258</v>
      </c>
      <c r="I725" s="134" t="s">
        <v>4370</v>
      </c>
      <c r="J725" s="134" t="s">
        <v>4362</v>
      </c>
      <c r="K725" s="134" t="s">
        <v>4363</v>
      </c>
      <c r="L725" s="134" t="s">
        <v>3332</v>
      </c>
      <c r="M725" s="135">
        <v>700</v>
      </c>
      <c r="N725" s="135">
        <v>700</v>
      </c>
      <c r="O725" s="135">
        <v>0</v>
      </c>
      <c r="P725" s="135"/>
      <c r="Q725" s="135">
        <v>0</v>
      </c>
      <c r="R725" s="135">
        <v>0</v>
      </c>
      <c r="S725" s="135">
        <v>0</v>
      </c>
      <c r="T725" s="135">
        <v>112</v>
      </c>
      <c r="U725" s="135">
        <v>0</v>
      </c>
      <c r="V725" s="135">
        <v>28</v>
      </c>
      <c r="W725" s="135">
        <v>0</v>
      </c>
      <c r="X725" s="135">
        <v>0</v>
      </c>
      <c r="Y725" s="135">
        <v>784</v>
      </c>
      <c r="Z725" s="135">
        <v>784</v>
      </c>
      <c r="AA725" s="136">
        <v>1</v>
      </c>
      <c r="AB725" s="135">
        <v>700</v>
      </c>
      <c r="AC725" s="135">
        <v>0</v>
      </c>
      <c r="AD725" s="135"/>
      <c r="AE725" s="135">
        <v>0</v>
      </c>
      <c r="AF725" s="135">
        <v>0</v>
      </c>
      <c r="AG725" s="135">
        <v>0</v>
      </c>
      <c r="AH725" s="135">
        <v>112</v>
      </c>
      <c r="AI725" s="135">
        <v>0</v>
      </c>
      <c r="AJ725" s="135">
        <v>28</v>
      </c>
      <c r="AK725" s="135">
        <v>0</v>
      </c>
      <c r="AL725" s="212" t="s">
        <v>6822</v>
      </c>
      <c r="AM725" s="210">
        <f t="shared" ref="AM725:AM726" si="58">M725*0.04</f>
        <v>28</v>
      </c>
      <c r="AN725" s="210">
        <f t="shared" ref="AN725:AN726" si="59">AJ725-AM725</f>
        <v>0</v>
      </c>
    </row>
    <row r="726" spans="2:40" ht="14.25" customHeight="1">
      <c r="B726" s="132" t="s">
        <v>4356</v>
      </c>
      <c r="C726" s="134" t="s">
        <v>5774</v>
      </c>
      <c r="D726" s="134" t="s">
        <v>2828</v>
      </c>
      <c r="E726" s="134" t="s">
        <v>2442</v>
      </c>
      <c r="F726" s="134" t="s">
        <v>6823</v>
      </c>
      <c r="G726" s="134" t="s">
        <v>5796</v>
      </c>
      <c r="H726" s="134" t="s">
        <v>5797</v>
      </c>
      <c r="I726" s="134" t="s">
        <v>3330</v>
      </c>
      <c r="J726" s="134" t="s">
        <v>4362</v>
      </c>
      <c r="K726" s="134" t="s">
        <v>4363</v>
      </c>
      <c r="L726" s="134" t="s">
        <v>3332</v>
      </c>
      <c r="M726" s="135">
        <v>45000</v>
      </c>
      <c r="N726" s="135">
        <v>45000</v>
      </c>
      <c r="O726" s="135">
        <v>0</v>
      </c>
      <c r="P726" s="135"/>
      <c r="Q726" s="135">
        <v>0</v>
      </c>
      <c r="R726" s="135">
        <v>0</v>
      </c>
      <c r="S726" s="135">
        <v>0</v>
      </c>
      <c r="T726" s="135">
        <v>7200</v>
      </c>
      <c r="U726" s="135">
        <v>0</v>
      </c>
      <c r="V726" s="135">
        <v>1800</v>
      </c>
      <c r="W726" s="135">
        <v>0</v>
      </c>
      <c r="X726" s="135">
        <v>0</v>
      </c>
      <c r="Y726" s="135">
        <v>50400</v>
      </c>
      <c r="Z726" s="135">
        <v>50400</v>
      </c>
      <c r="AA726" s="136">
        <v>1</v>
      </c>
      <c r="AB726" s="135">
        <v>45000</v>
      </c>
      <c r="AC726" s="135">
        <v>0</v>
      </c>
      <c r="AD726" s="135"/>
      <c r="AE726" s="135">
        <v>0</v>
      </c>
      <c r="AF726" s="135">
        <v>0</v>
      </c>
      <c r="AG726" s="135">
        <v>0</v>
      </c>
      <c r="AH726" s="135">
        <v>7200</v>
      </c>
      <c r="AI726" s="135">
        <v>0</v>
      </c>
      <c r="AJ726" s="135">
        <v>1800</v>
      </c>
      <c r="AK726" s="135">
        <v>0</v>
      </c>
      <c r="AL726" s="212" t="s">
        <v>6824</v>
      </c>
      <c r="AM726" s="210">
        <f t="shared" si="58"/>
        <v>1800</v>
      </c>
      <c r="AN726" s="210">
        <f t="shared" si="59"/>
        <v>0</v>
      </c>
    </row>
    <row r="727" spans="2:40" ht="14.25" hidden="1" customHeight="1">
      <c r="B727" s="132" t="s">
        <v>4356</v>
      </c>
      <c r="C727" s="134" t="s">
        <v>5955</v>
      </c>
      <c r="D727" s="134" t="s">
        <v>2828</v>
      </c>
      <c r="E727" s="134" t="s">
        <v>2442</v>
      </c>
      <c r="F727" s="134" t="s">
        <v>6825</v>
      </c>
      <c r="G727" s="134" t="s">
        <v>1187</v>
      </c>
      <c r="H727" s="134" t="s">
        <v>5965</v>
      </c>
      <c r="I727" s="134" t="s">
        <v>3330</v>
      </c>
      <c r="J727" s="134" t="s">
        <v>4362</v>
      </c>
      <c r="K727" s="134" t="s">
        <v>4363</v>
      </c>
      <c r="L727" s="134" t="s">
        <v>3332</v>
      </c>
      <c r="M727" s="135">
        <v>2280</v>
      </c>
      <c r="N727" s="135">
        <v>2280</v>
      </c>
      <c r="O727" s="135">
        <v>0</v>
      </c>
      <c r="P727" s="135"/>
      <c r="Q727" s="135">
        <v>0</v>
      </c>
      <c r="R727" s="135">
        <v>0</v>
      </c>
      <c r="S727" s="135">
        <v>0</v>
      </c>
      <c r="T727" s="135">
        <v>364.8</v>
      </c>
      <c r="U727" s="135">
        <v>0</v>
      </c>
      <c r="V727" s="135">
        <v>0</v>
      </c>
      <c r="W727" s="135">
        <v>0</v>
      </c>
      <c r="X727" s="135">
        <v>0</v>
      </c>
      <c r="Y727" s="135">
        <v>2644.8</v>
      </c>
      <c r="Z727" s="135">
        <v>2644.8</v>
      </c>
      <c r="AA727" s="136">
        <v>1</v>
      </c>
      <c r="AB727" s="135">
        <v>2280</v>
      </c>
      <c r="AC727" s="135">
        <v>0</v>
      </c>
      <c r="AD727" s="135"/>
      <c r="AE727" s="135">
        <v>0</v>
      </c>
      <c r="AF727" s="135">
        <v>0</v>
      </c>
      <c r="AG727" s="135">
        <v>0</v>
      </c>
      <c r="AH727" s="135">
        <v>364.8</v>
      </c>
      <c r="AI727" s="135">
        <v>0</v>
      </c>
      <c r="AJ727" s="135">
        <v>0</v>
      </c>
      <c r="AK727" s="135">
        <v>0</v>
      </c>
      <c r="AL727" s="212" t="s">
        <v>6826</v>
      </c>
    </row>
    <row r="728" spans="2:40" ht="14.25" hidden="1" customHeight="1">
      <c r="B728" s="132" t="s">
        <v>4356</v>
      </c>
      <c r="C728" s="134" t="s">
        <v>5817</v>
      </c>
      <c r="D728" s="134" t="s">
        <v>2828</v>
      </c>
      <c r="E728" s="134" t="s">
        <v>2445</v>
      </c>
      <c r="F728" s="134" t="s">
        <v>6827</v>
      </c>
      <c r="G728" s="134" t="s">
        <v>5819</v>
      </c>
      <c r="H728" s="134" t="s">
        <v>5820</v>
      </c>
      <c r="I728" s="134" t="s">
        <v>3330</v>
      </c>
      <c r="J728" s="134" t="s">
        <v>4362</v>
      </c>
      <c r="K728" s="134" t="s">
        <v>4363</v>
      </c>
      <c r="L728" s="134" t="s">
        <v>3332</v>
      </c>
      <c r="M728" s="135">
        <v>86866</v>
      </c>
      <c r="N728" s="135">
        <v>86866</v>
      </c>
      <c r="O728" s="135">
        <v>0</v>
      </c>
      <c r="P728" s="135"/>
      <c r="Q728" s="135">
        <v>0</v>
      </c>
      <c r="R728" s="135">
        <v>0</v>
      </c>
      <c r="S728" s="135">
        <v>0</v>
      </c>
      <c r="T728" s="135">
        <v>13898.56</v>
      </c>
      <c r="U728" s="135">
        <v>0</v>
      </c>
      <c r="V728" s="135">
        <v>0</v>
      </c>
      <c r="W728" s="135">
        <v>0</v>
      </c>
      <c r="X728" s="135">
        <v>0</v>
      </c>
      <c r="Y728" s="135">
        <v>100764.56</v>
      </c>
      <c r="Z728" s="135">
        <v>100764.56</v>
      </c>
      <c r="AA728" s="136">
        <v>1</v>
      </c>
      <c r="AB728" s="135">
        <v>86866</v>
      </c>
      <c r="AC728" s="135">
        <v>0</v>
      </c>
      <c r="AD728" s="135"/>
      <c r="AE728" s="135">
        <v>0</v>
      </c>
      <c r="AF728" s="135">
        <v>0</v>
      </c>
      <c r="AG728" s="135">
        <v>0</v>
      </c>
      <c r="AH728" s="135">
        <v>13898.56</v>
      </c>
      <c r="AI728" s="135">
        <v>0</v>
      </c>
      <c r="AJ728" s="135">
        <v>0</v>
      </c>
      <c r="AK728" s="135">
        <v>0</v>
      </c>
      <c r="AL728" s="212" t="s">
        <v>6828</v>
      </c>
    </row>
    <row r="729" spans="2:40" ht="14.25" customHeight="1">
      <c r="B729" s="132" t="s">
        <v>4356</v>
      </c>
      <c r="C729" s="134" t="s">
        <v>5774</v>
      </c>
      <c r="D729" s="134" t="s">
        <v>2828</v>
      </c>
      <c r="E729" s="134" t="s">
        <v>2445</v>
      </c>
      <c r="F729" s="134" t="s">
        <v>5079</v>
      </c>
      <c r="G729" s="134" t="s">
        <v>1237</v>
      </c>
      <c r="H729" s="134" t="s">
        <v>5775</v>
      </c>
      <c r="I729" s="134" t="s">
        <v>4370</v>
      </c>
      <c r="J729" s="134" t="s">
        <v>4362</v>
      </c>
      <c r="K729" s="134" t="s">
        <v>4363</v>
      </c>
      <c r="L729" s="134" t="s">
        <v>3332</v>
      </c>
      <c r="M729" s="135">
        <v>14900</v>
      </c>
      <c r="N729" s="135">
        <v>14900</v>
      </c>
      <c r="O729" s="135">
        <v>0</v>
      </c>
      <c r="P729" s="135"/>
      <c r="Q729" s="135">
        <v>0</v>
      </c>
      <c r="R729" s="135">
        <v>0</v>
      </c>
      <c r="S729" s="135">
        <v>0</v>
      </c>
      <c r="T729" s="135">
        <v>2384</v>
      </c>
      <c r="U729" s="135">
        <v>0</v>
      </c>
      <c r="V729" s="135">
        <v>596</v>
      </c>
      <c r="W729" s="135">
        <v>0</v>
      </c>
      <c r="X729" s="135">
        <v>0</v>
      </c>
      <c r="Y729" s="135">
        <v>16688</v>
      </c>
      <c r="Z729" s="135">
        <v>16688</v>
      </c>
      <c r="AA729" s="136">
        <v>1</v>
      </c>
      <c r="AB729" s="135">
        <v>14900</v>
      </c>
      <c r="AC729" s="135">
        <v>0</v>
      </c>
      <c r="AD729" s="135"/>
      <c r="AE729" s="135">
        <v>0</v>
      </c>
      <c r="AF729" s="135">
        <v>0</v>
      </c>
      <c r="AG729" s="135">
        <v>0</v>
      </c>
      <c r="AH729" s="135">
        <v>2384</v>
      </c>
      <c r="AI729" s="135">
        <v>0</v>
      </c>
      <c r="AJ729" s="135">
        <v>596</v>
      </c>
      <c r="AK729" s="135">
        <v>0</v>
      </c>
      <c r="AL729" s="212" t="s">
        <v>6829</v>
      </c>
      <c r="AM729" s="210">
        <f t="shared" ref="AM729:AM731" si="60">M729*0.04</f>
        <v>596</v>
      </c>
      <c r="AN729" s="210">
        <f t="shared" ref="AN729:AN731" si="61">AJ729-AM729</f>
        <v>0</v>
      </c>
    </row>
    <row r="730" spans="2:40" ht="14.25" customHeight="1">
      <c r="B730" s="132" t="s">
        <v>4356</v>
      </c>
      <c r="C730" s="134" t="s">
        <v>5774</v>
      </c>
      <c r="D730" s="134" t="s">
        <v>2828</v>
      </c>
      <c r="E730" s="134" t="s">
        <v>2426</v>
      </c>
      <c r="F730" s="134" t="s">
        <v>5364</v>
      </c>
      <c r="G730" s="134" t="s">
        <v>1237</v>
      </c>
      <c r="H730" s="134" t="s">
        <v>5775</v>
      </c>
      <c r="I730" s="134" t="s">
        <v>4370</v>
      </c>
      <c r="J730" s="134" t="s">
        <v>4362</v>
      </c>
      <c r="K730" s="134" t="s">
        <v>4363</v>
      </c>
      <c r="L730" s="134" t="s">
        <v>3332</v>
      </c>
      <c r="M730" s="135">
        <v>8000</v>
      </c>
      <c r="N730" s="135">
        <v>8000</v>
      </c>
      <c r="O730" s="135">
        <v>0</v>
      </c>
      <c r="P730" s="135"/>
      <c r="Q730" s="135">
        <v>0</v>
      </c>
      <c r="R730" s="135">
        <v>0</v>
      </c>
      <c r="S730" s="135">
        <v>0</v>
      </c>
      <c r="T730" s="135">
        <v>1280</v>
      </c>
      <c r="U730" s="135">
        <v>0</v>
      </c>
      <c r="V730" s="135">
        <v>320</v>
      </c>
      <c r="W730" s="135">
        <v>0</v>
      </c>
      <c r="X730" s="135">
        <v>0</v>
      </c>
      <c r="Y730" s="135">
        <v>8960</v>
      </c>
      <c r="Z730" s="135">
        <v>8960</v>
      </c>
      <c r="AA730" s="136">
        <v>1</v>
      </c>
      <c r="AB730" s="135">
        <v>8000</v>
      </c>
      <c r="AC730" s="135">
        <v>0</v>
      </c>
      <c r="AD730" s="135"/>
      <c r="AE730" s="135">
        <v>0</v>
      </c>
      <c r="AF730" s="135">
        <v>0</v>
      </c>
      <c r="AG730" s="135">
        <v>0</v>
      </c>
      <c r="AH730" s="135">
        <v>1280</v>
      </c>
      <c r="AI730" s="135">
        <v>0</v>
      </c>
      <c r="AJ730" s="135">
        <v>320</v>
      </c>
      <c r="AK730" s="135">
        <v>0</v>
      </c>
      <c r="AL730" s="212" t="s">
        <v>6830</v>
      </c>
      <c r="AM730" s="210">
        <f t="shared" si="60"/>
        <v>320</v>
      </c>
      <c r="AN730" s="210">
        <f t="shared" si="61"/>
        <v>0</v>
      </c>
    </row>
    <row r="731" spans="2:40" ht="14.25" customHeight="1">
      <c r="B731" s="132" t="s">
        <v>4356</v>
      </c>
      <c r="C731" s="134" t="s">
        <v>5774</v>
      </c>
      <c r="D731" s="134" t="s">
        <v>2828</v>
      </c>
      <c r="E731" s="134" t="s">
        <v>2435</v>
      </c>
      <c r="F731" s="134" t="s">
        <v>5168</v>
      </c>
      <c r="G731" s="134" t="s">
        <v>1237</v>
      </c>
      <c r="H731" s="134" t="s">
        <v>5775</v>
      </c>
      <c r="I731" s="134" t="s">
        <v>4370</v>
      </c>
      <c r="J731" s="134" t="s">
        <v>4362</v>
      </c>
      <c r="K731" s="134" t="s">
        <v>4363</v>
      </c>
      <c r="L731" s="134" t="s">
        <v>3332</v>
      </c>
      <c r="M731" s="135">
        <v>4200</v>
      </c>
      <c r="N731" s="135">
        <v>4200</v>
      </c>
      <c r="O731" s="135">
        <v>0</v>
      </c>
      <c r="P731" s="135"/>
      <c r="Q731" s="135">
        <v>0</v>
      </c>
      <c r="R731" s="135">
        <v>0</v>
      </c>
      <c r="S731" s="135">
        <v>0</v>
      </c>
      <c r="T731" s="135">
        <v>672</v>
      </c>
      <c r="U731" s="135">
        <v>0</v>
      </c>
      <c r="V731" s="135">
        <v>168</v>
      </c>
      <c r="W731" s="135">
        <v>0</v>
      </c>
      <c r="X731" s="135">
        <v>0</v>
      </c>
      <c r="Y731" s="135">
        <v>4704</v>
      </c>
      <c r="Z731" s="135">
        <v>4704</v>
      </c>
      <c r="AA731" s="136">
        <v>1</v>
      </c>
      <c r="AB731" s="135">
        <v>4200</v>
      </c>
      <c r="AC731" s="135">
        <v>0</v>
      </c>
      <c r="AD731" s="135"/>
      <c r="AE731" s="135">
        <v>0</v>
      </c>
      <c r="AF731" s="135">
        <v>0</v>
      </c>
      <c r="AG731" s="135">
        <v>0</v>
      </c>
      <c r="AH731" s="135">
        <v>672</v>
      </c>
      <c r="AI731" s="135">
        <v>0</v>
      </c>
      <c r="AJ731" s="135">
        <v>168</v>
      </c>
      <c r="AK731" s="135">
        <v>0</v>
      </c>
      <c r="AL731" s="212" t="s">
        <v>6831</v>
      </c>
      <c r="AM731" s="210">
        <f t="shared" si="60"/>
        <v>168</v>
      </c>
      <c r="AN731" s="210">
        <f t="shared" si="61"/>
        <v>0</v>
      </c>
    </row>
    <row r="732" spans="2:40" ht="14.25" hidden="1" customHeight="1">
      <c r="B732" s="132" t="s">
        <v>4356</v>
      </c>
      <c r="C732" s="134" t="s">
        <v>5817</v>
      </c>
      <c r="D732" s="134" t="s">
        <v>2828</v>
      </c>
      <c r="E732" s="134" t="s">
        <v>1815</v>
      </c>
      <c r="F732" s="134" t="s">
        <v>6832</v>
      </c>
      <c r="G732" s="134" t="s">
        <v>431</v>
      </c>
      <c r="H732" s="134" t="s">
        <v>6008</v>
      </c>
      <c r="I732" s="134" t="s">
        <v>3330</v>
      </c>
      <c r="J732" s="134" t="s">
        <v>4362</v>
      </c>
      <c r="K732" s="134" t="s">
        <v>4363</v>
      </c>
      <c r="L732" s="134" t="s">
        <v>3332</v>
      </c>
      <c r="M732" s="135">
        <v>3310.672</v>
      </c>
      <c r="N732" s="135">
        <v>3310.672</v>
      </c>
      <c r="O732" s="135">
        <v>0</v>
      </c>
      <c r="P732" s="135"/>
      <c r="Q732" s="135">
        <v>0</v>
      </c>
      <c r="R732" s="135">
        <v>0</v>
      </c>
      <c r="S732" s="135">
        <v>0</v>
      </c>
      <c r="T732" s="135">
        <v>529.70752000000005</v>
      </c>
      <c r="U732" s="135">
        <v>0</v>
      </c>
      <c r="V732" s="135">
        <v>0</v>
      </c>
      <c r="W732" s="135">
        <v>0</v>
      </c>
      <c r="X732" s="135">
        <v>0</v>
      </c>
      <c r="Y732" s="135">
        <v>3840.37952</v>
      </c>
      <c r="Z732" s="135">
        <v>3784.2540800000002</v>
      </c>
      <c r="AA732" s="136">
        <v>1</v>
      </c>
      <c r="AB732" s="135">
        <v>3262.288</v>
      </c>
      <c r="AC732" s="135">
        <v>0</v>
      </c>
      <c r="AD732" s="135"/>
      <c r="AE732" s="135">
        <v>0</v>
      </c>
      <c r="AF732" s="135">
        <v>0</v>
      </c>
      <c r="AG732" s="135">
        <v>0</v>
      </c>
      <c r="AH732" s="135">
        <v>521.96608000000003</v>
      </c>
      <c r="AI732" s="135">
        <v>0</v>
      </c>
      <c r="AJ732" s="135">
        <v>0</v>
      </c>
      <c r="AK732" s="135">
        <v>0</v>
      </c>
      <c r="AL732" s="212" t="s">
        <v>6833</v>
      </c>
    </row>
    <row r="733" spans="2:40" ht="14.25" customHeight="1">
      <c r="B733" s="132" t="s">
        <v>4356</v>
      </c>
      <c r="C733" s="134" t="s">
        <v>5774</v>
      </c>
      <c r="D733" s="134" t="s">
        <v>2828</v>
      </c>
      <c r="E733" s="134" t="s">
        <v>2435</v>
      </c>
      <c r="F733" s="134" t="s">
        <v>5402</v>
      </c>
      <c r="G733" s="134" t="s">
        <v>1237</v>
      </c>
      <c r="H733" s="134" t="s">
        <v>5775</v>
      </c>
      <c r="I733" s="134" t="s">
        <v>4370</v>
      </c>
      <c r="J733" s="134" t="s">
        <v>4362</v>
      </c>
      <c r="K733" s="134" t="s">
        <v>4363</v>
      </c>
      <c r="L733" s="134" t="s">
        <v>3332</v>
      </c>
      <c r="M733" s="135">
        <v>8500</v>
      </c>
      <c r="N733" s="135">
        <v>8500</v>
      </c>
      <c r="O733" s="135">
        <v>0</v>
      </c>
      <c r="P733" s="135"/>
      <c r="Q733" s="135">
        <v>0</v>
      </c>
      <c r="R733" s="135">
        <v>0</v>
      </c>
      <c r="S733" s="135">
        <v>0</v>
      </c>
      <c r="T733" s="135">
        <v>1360</v>
      </c>
      <c r="U733" s="135">
        <v>0</v>
      </c>
      <c r="V733" s="135">
        <v>340</v>
      </c>
      <c r="W733" s="135">
        <v>0</v>
      </c>
      <c r="X733" s="135">
        <v>0</v>
      </c>
      <c r="Y733" s="135">
        <v>9520</v>
      </c>
      <c r="Z733" s="135">
        <v>9520</v>
      </c>
      <c r="AA733" s="136">
        <v>1</v>
      </c>
      <c r="AB733" s="135">
        <v>8500</v>
      </c>
      <c r="AC733" s="135">
        <v>0</v>
      </c>
      <c r="AD733" s="135"/>
      <c r="AE733" s="135">
        <v>0</v>
      </c>
      <c r="AF733" s="135">
        <v>0</v>
      </c>
      <c r="AG733" s="135">
        <v>0</v>
      </c>
      <c r="AH733" s="135">
        <v>1360</v>
      </c>
      <c r="AI733" s="135">
        <v>0</v>
      </c>
      <c r="AJ733" s="135">
        <v>340</v>
      </c>
      <c r="AK733" s="135">
        <v>0</v>
      </c>
      <c r="AL733" s="212" t="s">
        <v>6834</v>
      </c>
      <c r="AM733" s="210">
        <f t="shared" ref="AM733:AM738" si="62">M733*0.04</f>
        <v>340</v>
      </c>
      <c r="AN733" s="210">
        <f t="shared" ref="AN733:AN738" si="63">AJ733-AM733</f>
        <v>0</v>
      </c>
    </row>
    <row r="734" spans="2:40" ht="14.25" customHeight="1">
      <c r="B734" s="132" t="s">
        <v>4356</v>
      </c>
      <c r="C734" s="134" t="s">
        <v>5774</v>
      </c>
      <c r="D734" s="134" t="s">
        <v>2828</v>
      </c>
      <c r="E734" s="134" t="s">
        <v>2426</v>
      </c>
      <c r="F734" s="134" t="s">
        <v>5315</v>
      </c>
      <c r="G734" s="134" t="s">
        <v>1237</v>
      </c>
      <c r="H734" s="134" t="s">
        <v>5775</v>
      </c>
      <c r="I734" s="134" t="s">
        <v>4370</v>
      </c>
      <c r="J734" s="134" t="s">
        <v>4362</v>
      </c>
      <c r="K734" s="134" t="s">
        <v>4363</v>
      </c>
      <c r="L734" s="134" t="s">
        <v>3332</v>
      </c>
      <c r="M734" s="135">
        <v>8000</v>
      </c>
      <c r="N734" s="135">
        <v>8000</v>
      </c>
      <c r="O734" s="135">
        <v>0</v>
      </c>
      <c r="P734" s="135"/>
      <c r="Q734" s="135">
        <v>0</v>
      </c>
      <c r="R734" s="135">
        <v>0</v>
      </c>
      <c r="S734" s="135">
        <v>0</v>
      </c>
      <c r="T734" s="135">
        <v>1280</v>
      </c>
      <c r="U734" s="135">
        <v>0</v>
      </c>
      <c r="V734" s="135">
        <v>320</v>
      </c>
      <c r="W734" s="135">
        <v>0</v>
      </c>
      <c r="X734" s="135">
        <v>0</v>
      </c>
      <c r="Y734" s="135">
        <v>8960</v>
      </c>
      <c r="Z734" s="135">
        <v>8960</v>
      </c>
      <c r="AA734" s="136">
        <v>1</v>
      </c>
      <c r="AB734" s="135">
        <v>8000</v>
      </c>
      <c r="AC734" s="135">
        <v>0</v>
      </c>
      <c r="AD734" s="135"/>
      <c r="AE734" s="135">
        <v>0</v>
      </c>
      <c r="AF734" s="135">
        <v>0</v>
      </c>
      <c r="AG734" s="135">
        <v>0</v>
      </c>
      <c r="AH734" s="135">
        <v>1280</v>
      </c>
      <c r="AI734" s="135">
        <v>0</v>
      </c>
      <c r="AJ734" s="135">
        <v>320</v>
      </c>
      <c r="AK734" s="135">
        <v>0</v>
      </c>
      <c r="AL734" s="212" t="s">
        <v>6835</v>
      </c>
      <c r="AM734" s="210">
        <f t="shared" si="62"/>
        <v>320</v>
      </c>
      <c r="AN734" s="210">
        <f t="shared" si="63"/>
        <v>0</v>
      </c>
    </row>
    <row r="735" spans="2:40" ht="14.25" customHeight="1">
      <c r="B735" s="132" t="s">
        <v>4356</v>
      </c>
      <c r="C735" s="134" t="s">
        <v>5774</v>
      </c>
      <c r="D735" s="134" t="s">
        <v>2828</v>
      </c>
      <c r="E735" s="134" t="s">
        <v>6836</v>
      </c>
      <c r="F735" s="134" t="s">
        <v>5051</v>
      </c>
      <c r="G735" s="134" t="s">
        <v>1237</v>
      </c>
      <c r="H735" s="134" t="s">
        <v>5775</v>
      </c>
      <c r="I735" s="134" t="s">
        <v>4370</v>
      </c>
      <c r="J735" s="134" t="s">
        <v>4362</v>
      </c>
      <c r="K735" s="134" t="s">
        <v>4363</v>
      </c>
      <c r="L735" s="134" t="s">
        <v>3332</v>
      </c>
      <c r="M735" s="135">
        <v>20000</v>
      </c>
      <c r="N735" s="135">
        <v>20000</v>
      </c>
      <c r="O735" s="135">
        <v>0</v>
      </c>
      <c r="P735" s="135"/>
      <c r="Q735" s="135">
        <v>0</v>
      </c>
      <c r="R735" s="135">
        <v>0</v>
      </c>
      <c r="S735" s="135">
        <v>0</v>
      </c>
      <c r="T735" s="135">
        <v>3200</v>
      </c>
      <c r="U735" s="135">
        <v>0</v>
      </c>
      <c r="V735" s="135">
        <v>800</v>
      </c>
      <c r="W735" s="135">
        <v>0</v>
      </c>
      <c r="X735" s="135">
        <v>0</v>
      </c>
      <c r="Y735" s="135">
        <v>22400</v>
      </c>
      <c r="Z735" s="135">
        <v>22400</v>
      </c>
      <c r="AA735" s="136">
        <v>1</v>
      </c>
      <c r="AB735" s="135">
        <v>20000</v>
      </c>
      <c r="AC735" s="135">
        <v>0</v>
      </c>
      <c r="AD735" s="135"/>
      <c r="AE735" s="135">
        <v>0</v>
      </c>
      <c r="AF735" s="135">
        <v>0</v>
      </c>
      <c r="AG735" s="135">
        <v>0</v>
      </c>
      <c r="AH735" s="135">
        <v>3200</v>
      </c>
      <c r="AI735" s="135">
        <v>0</v>
      </c>
      <c r="AJ735" s="135">
        <v>800</v>
      </c>
      <c r="AK735" s="135">
        <v>0</v>
      </c>
      <c r="AL735" s="212" t="s">
        <v>6837</v>
      </c>
      <c r="AM735" s="210">
        <f t="shared" si="62"/>
        <v>800</v>
      </c>
      <c r="AN735" s="210">
        <f t="shared" si="63"/>
        <v>0</v>
      </c>
    </row>
    <row r="736" spans="2:40" ht="14.25" customHeight="1">
      <c r="B736" s="132" t="s">
        <v>4356</v>
      </c>
      <c r="C736" s="134" t="s">
        <v>5774</v>
      </c>
      <c r="D736" s="134" t="s">
        <v>2828</v>
      </c>
      <c r="E736" s="134" t="s">
        <v>2396</v>
      </c>
      <c r="F736" s="134" t="s">
        <v>5033</v>
      </c>
      <c r="G736" s="134" t="s">
        <v>1237</v>
      </c>
      <c r="H736" s="134" t="s">
        <v>5775</v>
      </c>
      <c r="I736" s="134" t="s">
        <v>4370</v>
      </c>
      <c r="J736" s="134" t="s">
        <v>4362</v>
      </c>
      <c r="K736" s="134" t="s">
        <v>4363</v>
      </c>
      <c r="L736" s="134" t="s">
        <v>3332</v>
      </c>
      <c r="M736" s="135">
        <v>8500</v>
      </c>
      <c r="N736" s="135">
        <v>8500</v>
      </c>
      <c r="O736" s="135">
        <v>0</v>
      </c>
      <c r="P736" s="135"/>
      <c r="Q736" s="135">
        <v>0</v>
      </c>
      <c r="R736" s="135">
        <v>0</v>
      </c>
      <c r="S736" s="135">
        <v>0</v>
      </c>
      <c r="T736" s="135">
        <v>1360</v>
      </c>
      <c r="U736" s="135">
        <v>0</v>
      </c>
      <c r="V736" s="135">
        <v>340</v>
      </c>
      <c r="W736" s="135">
        <v>0</v>
      </c>
      <c r="X736" s="135">
        <v>0</v>
      </c>
      <c r="Y736" s="135">
        <v>9520</v>
      </c>
      <c r="Z736" s="135">
        <v>9520</v>
      </c>
      <c r="AA736" s="136">
        <v>1</v>
      </c>
      <c r="AB736" s="135">
        <v>8500</v>
      </c>
      <c r="AC736" s="135">
        <v>0</v>
      </c>
      <c r="AD736" s="135"/>
      <c r="AE736" s="135">
        <v>0</v>
      </c>
      <c r="AF736" s="135">
        <v>0</v>
      </c>
      <c r="AG736" s="135">
        <v>0</v>
      </c>
      <c r="AH736" s="135">
        <v>1360</v>
      </c>
      <c r="AI736" s="135">
        <v>0</v>
      </c>
      <c r="AJ736" s="135">
        <v>340</v>
      </c>
      <c r="AK736" s="135">
        <v>0</v>
      </c>
      <c r="AL736" s="212" t="s">
        <v>6838</v>
      </c>
      <c r="AM736" s="210">
        <f t="shared" si="62"/>
        <v>340</v>
      </c>
      <c r="AN736" s="210">
        <f t="shared" si="63"/>
        <v>0</v>
      </c>
    </row>
    <row r="737" spans="2:40" ht="14.25" customHeight="1">
      <c r="B737" s="132" t="s">
        <v>4356</v>
      </c>
      <c r="C737" s="134" t="s">
        <v>5774</v>
      </c>
      <c r="D737" s="134" t="s">
        <v>2828</v>
      </c>
      <c r="E737" s="134" t="s">
        <v>2426</v>
      </c>
      <c r="F737" s="134" t="s">
        <v>5246</v>
      </c>
      <c r="G737" s="134" t="s">
        <v>1237</v>
      </c>
      <c r="H737" s="134" t="s">
        <v>5775</v>
      </c>
      <c r="I737" s="134" t="s">
        <v>4370</v>
      </c>
      <c r="J737" s="134" t="s">
        <v>4362</v>
      </c>
      <c r="K737" s="134" t="s">
        <v>4363</v>
      </c>
      <c r="L737" s="134" t="s">
        <v>3332</v>
      </c>
      <c r="M737" s="135">
        <v>8000</v>
      </c>
      <c r="N737" s="135">
        <v>8000</v>
      </c>
      <c r="O737" s="135">
        <v>0</v>
      </c>
      <c r="P737" s="135"/>
      <c r="Q737" s="135">
        <v>0</v>
      </c>
      <c r="R737" s="135">
        <v>0</v>
      </c>
      <c r="S737" s="135">
        <v>0</v>
      </c>
      <c r="T737" s="135">
        <v>1280</v>
      </c>
      <c r="U737" s="135">
        <v>0</v>
      </c>
      <c r="V737" s="135">
        <v>320</v>
      </c>
      <c r="W737" s="135">
        <v>0</v>
      </c>
      <c r="X737" s="135">
        <v>0</v>
      </c>
      <c r="Y737" s="135">
        <v>8960</v>
      </c>
      <c r="Z737" s="135">
        <v>8960</v>
      </c>
      <c r="AA737" s="136">
        <v>1</v>
      </c>
      <c r="AB737" s="135">
        <v>8000</v>
      </c>
      <c r="AC737" s="135">
        <v>0</v>
      </c>
      <c r="AD737" s="135"/>
      <c r="AE737" s="135">
        <v>0</v>
      </c>
      <c r="AF737" s="135">
        <v>0</v>
      </c>
      <c r="AG737" s="135">
        <v>0</v>
      </c>
      <c r="AH737" s="135">
        <v>1280</v>
      </c>
      <c r="AI737" s="135">
        <v>0</v>
      </c>
      <c r="AJ737" s="135">
        <v>320</v>
      </c>
      <c r="AK737" s="135">
        <v>0</v>
      </c>
      <c r="AL737" s="212" t="s">
        <v>6839</v>
      </c>
      <c r="AM737" s="210">
        <f t="shared" si="62"/>
        <v>320</v>
      </c>
      <c r="AN737" s="210">
        <f t="shared" si="63"/>
        <v>0</v>
      </c>
    </row>
    <row r="738" spans="2:40" ht="14.25" customHeight="1">
      <c r="B738" s="132" t="s">
        <v>4356</v>
      </c>
      <c r="C738" s="134" t="s">
        <v>5774</v>
      </c>
      <c r="D738" s="134" t="s">
        <v>2828</v>
      </c>
      <c r="E738" s="134" t="s">
        <v>2426</v>
      </c>
      <c r="F738" s="134" t="s">
        <v>5204</v>
      </c>
      <c r="G738" s="134" t="s">
        <v>1237</v>
      </c>
      <c r="H738" s="134" t="s">
        <v>5775</v>
      </c>
      <c r="I738" s="134" t="s">
        <v>4370</v>
      </c>
      <c r="J738" s="134" t="s">
        <v>4362</v>
      </c>
      <c r="K738" s="134" t="s">
        <v>4363</v>
      </c>
      <c r="L738" s="134" t="s">
        <v>3332</v>
      </c>
      <c r="M738" s="135">
        <v>8000</v>
      </c>
      <c r="N738" s="135">
        <v>8000</v>
      </c>
      <c r="O738" s="135">
        <v>0</v>
      </c>
      <c r="P738" s="135"/>
      <c r="Q738" s="135">
        <v>0</v>
      </c>
      <c r="R738" s="135">
        <v>0</v>
      </c>
      <c r="S738" s="135">
        <v>0</v>
      </c>
      <c r="T738" s="135">
        <v>1280</v>
      </c>
      <c r="U738" s="135">
        <v>0</v>
      </c>
      <c r="V738" s="135">
        <v>320</v>
      </c>
      <c r="W738" s="135">
        <v>0</v>
      </c>
      <c r="X738" s="135">
        <v>0</v>
      </c>
      <c r="Y738" s="135">
        <v>8960</v>
      </c>
      <c r="Z738" s="135">
        <v>8960</v>
      </c>
      <c r="AA738" s="136">
        <v>1</v>
      </c>
      <c r="AB738" s="135">
        <v>8000</v>
      </c>
      <c r="AC738" s="135">
        <v>0</v>
      </c>
      <c r="AD738" s="135"/>
      <c r="AE738" s="135">
        <v>0</v>
      </c>
      <c r="AF738" s="135">
        <v>0</v>
      </c>
      <c r="AG738" s="135">
        <v>0</v>
      </c>
      <c r="AH738" s="135">
        <v>1280</v>
      </c>
      <c r="AI738" s="135">
        <v>0</v>
      </c>
      <c r="AJ738" s="135">
        <v>320</v>
      </c>
      <c r="AK738" s="135">
        <v>0</v>
      </c>
      <c r="AL738" s="212" t="s">
        <v>6840</v>
      </c>
      <c r="AM738" s="210">
        <f t="shared" si="62"/>
        <v>320</v>
      </c>
      <c r="AN738" s="210">
        <f t="shared" si="63"/>
        <v>0</v>
      </c>
    </row>
    <row r="739" spans="2:40" ht="14.25" hidden="1" customHeight="1">
      <c r="B739" s="132" t="s">
        <v>4356</v>
      </c>
      <c r="C739" s="134" t="s">
        <v>6538</v>
      </c>
      <c r="D739" s="134" t="s">
        <v>2828</v>
      </c>
      <c r="E739" s="134" t="s">
        <v>2828</v>
      </c>
      <c r="F739" s="134" t="s">
        <v>6841</v>
      </c>
      <c r="G739" s="134" t="s">
        <v>1574</v>
      </c>
      <c r="H739" s="134" t="s">
        <v>6540</v>
      </c>
      <c r="I739" s="134" t="s">
        <v>3330</v>
      </c>
      <c r="J739" s="134" t="s">
        <v>4362</v>
      </c>
      <c r="K739" s="134" t="s">
        <v>4363</v>
      </c>
      <c r="L739" s="134" t="s">
        <v>3332</v>
      </c>
      <c r="M739" s="135">
        <v>516.38</v>
      </c>
      <c r="N739" s="135">
        <v>516.38</v>
      </c>
      <c r="O739" s="135">
        <v>0</v>
      </c>
      <c r="P739" s="135"/>
      <c r="Q739" s="135">
        <v>0</v>
      </c>
      <c r="R739" s="135">
        <v>0</v>
      </c>
      <c r="S739" s="135">
        <v>0</v>
      </c>
      <c r="T739" s="135">
        <v>82.62</v>
      </c>
      <c r="U739" s="135">
        <v>0</v>
      </c>
      <c r="V739" s="135">
        <v>0</v>
      </c>
      <c r="W739" s="135">
        <v>0</v>
      </c>
      <c r="X739" s="135">
        <v>0</v>
      </c>
      <c r="Y739" s="135">
        <v>599</v>
      </c>
      <c r="Z739" s="135">
        <v>599</v>
      </c>
      <c r="AA739" s="136">
        <v>1</v>
      </c>
      <c r="AB739" s="135">
        <v>516.38</v>
      </c>
      <c r="AC739" s="135">
        <v>0</v>
      </c>
      <c r="AD739" s="135"/>
      <c r="AE739" s="135">
        <v>0</v>
      </c>
      <c r="AF739" s="135">
        <v>0</v>
      </c>
      <c r="AG739" s="135">
        <v>0</v>
      </c>
      <c r="AH739" s="135">
        <v>82.62</v>
      </c>
      <c r="AI739" s="135">
        <v>0</v>
      </c>
      <c r="AJ739" s="135">
        <v>0</v>
      </c>
      <c r="AK739" s="135">
        <v>0</v>
      </c>
      <c r="AL739" s="212" t="s">
        <v>6842</v>
      </c>
    </row>
    <row r="740" spans="2:40" ht="14.25" hidden="1" customHeight="1">
      <c r="B740" s="132" t="s">
        <v>4356</v>
      </c>
      <c r="C740" s="134" t="s">
        <v>5913</v>
      </c>
      <c r="D740" s="134" t="s">
        <v>2828</v>
      </c>
      <c r="E740" s="134" t="s">
        <v>2396</v>
      </c>
      <c r="F740" s="134" t="s">
        <v>6843</v>
      </c>
      <c r="G740" s="134" t="s">
        <v>5819</v>
      </c>
      <c r="H740" s="134" t="s">
        <v>5820</v>
      </c>
      <c r="I740" s="134" t="s">
        <v>3330</v>
      </c>
      <c r="J740" s="134" t="s">
        <v>4362</v>
      </c>
      <c r="K740" s="134" t="s">
        <v>4363</v>
      </c>
      <c r="L740" s="134" t="s">
        <v>3332</v>
      </c>
      <c r="M740" s="135">
        <v>118262</v>
      </c>
      <c r="N740" s="135">
        <v>118262</v>
      </c>
      <c r="O740" s="135">
        <v>0</v>
      </c>
      <c r="P740" s="135"/>
      <c r="Q740" s="135">
        <v>0</v>
      </c>
      <c r="R740" s="135">
        <v>0</v>
      </c>
      <c r="S740" s="135">
        <v>0</v>
      </c>
      <c r="T740" s="135">
        <v>18921.919999999998</v>
      </c>
      <c r="U740" s="135">
        <v>0</v>
      </c>
      <c r="V740" s="135">
        <v>0</v>
      </c>
      <c r="W740" s="135">
        <v>0</v>
      </c>
      <c r="X740" s="135">
        <v>0</v>
      </c>
      <c r="Y740" s="135">
        <v>137183.92000000001</v>
      </c>
      <c r="Z740" s="135">
        <v>137183.92000000001</v>
      </c>
      <c r="AA740" s="136">
        <v>1</v>
      </c>
      <c r="AB740" s="135">
        <v>118262</v>
      </c>
      <c r="AC740" s="135">
        <v>0</v>
      </c>
      <c r="AD740" s="135"/>
      <c r="AE740" s="135">
        <v>0</v>
      </c>
      <c r="AF740" s="135">
        <v>0</v>
      </c>
      <c r="AG740" s="135">
        <v>0</v>
      </c>
      <c r="AH740" s="135">
        <v>18921.919999999998</v>
      </c>
      <c r="AI740" s="135">
        <v>0</v>
      </c>
      <c r="AJ740" s="135">
        <v>0</v>
      </c>
      <c r="AK740" s="135">
        <v>0</v>
      </c>
      <c r="AL740" s="212" t="s">
        <v>6844</v>
      </c>
    </row>
    <row r="741" spans="2:40" ht="14.25" customHeight="1">
      <c r="B741" s="132" t="s">
        <v>4356</v>
      </c>
      <c r="C741" s="134" t="s">
        <v>5774</v>
      </c>
      <c r="D741" s="134" t="s">
        <v>2828</v>
      </c>
      <c r="E741" s="134" t="s">
        <v>2435</v>
      </c>
      <c r="F741" s="134" t="s">
        <v>5164</v>
      </c>
      <c r="G741" s="134" t="s">
        <v>1237</v>
      </c>
      <c r="H741" s="134" t="s">
        <v>5775</v>
      </c>
      <c r="I741" s="134" t="s">
        <v>4370</v>
      </c>
      <c r="J741" s="134" t="s">
        <v>4362</v>
      </c>
      <c r="K741" s="134" t="s">
        <v>4363</v>
      </c>
      <c r="L741" s="134" t="s">
        <v>3332</v>
      </c>
      <c r="M741" s="135">
        <v>7300</v>
      </c>
      <c r="N741" s="135">
        <v>7300</v>
      </c>
      <c r="O741" s="135">
        <v>0</v>
      </c>
      <c r="P741" s="135"/>
      <c r="Q741" s="135">
        <v>0</v>
      </c>
      <c r="R741" s="135">
        <v>0</v>
      </c>
      <c r="S741" s="135">
        <v>0</v>
      </c>
      <c r="T741" s="135">
        <v>1168</v>
      </c>
      <c r="U741" s="135">
        <v>0</v>
      </c>
      <c r="V741" s="135">
        <v>292</v>
      </c>
      <c r="W741" s="135">
        <v>0</v>
      </c>
      <c r="X741" s="135">
        <v>0</v>
      </c>
      <c r="Y741" s="135">
        <v>8176</v>
      </c>
      <c r="Z741" s="135">
        <v>8176</v>
      </c>
      <c r="AA741" s="136">
        <v>1</v>
      </c>
      <c r="AB741" s="135">
        <v>7300</v>
      </c>
      <c r="AC741" s="135">
        <v>0</v>
      </c>
      <c r="AD741" s="135"/>
      <c r="AE741" s="135">
        <v>0</v>
      </c>
      <c r="AF741" s="135">
        <v>0</v>
      </c>
      <c r="AG741" s="135">
        <v>0</v>
      </c>
      <c r="AH741" s="135">
        <v>1168</v>
      </c>
      <c r="AI741" s="135">
        <v>0</v>
      </c>
      <c r="AJ741" s="135">
        <v>292</v>
      </c>
      <c r="AK741" s="135">
        <v>0</v>
      </c>
      <c r="AL741" s="212" t="s">
        <v>6845</v>
      </c>
      <c r="AM741" s="210">
        <f>M741*0.04</f>
        <v>292</v>
      </c>
      <c r="AN741" s="210">
        <f>AJ741-AM741</f>
        <v>0</v>
      </c>
    </row>
    <row r="742" spans="2:40" ht="14.25" hidden="1" customHeight="1">
      <c r="B742" s="132" t="s">
        <v>4396</v>
      </c>
      <c r="C742" s="134" t="s">
        <v>6846</v>
      </c>
      <c r="D742" s="134" t="s">
        <v>2828</v>
      </c>
      <c r="E742" s="134" t="s">
        <v>4399</v>
      </c>
      <c r="F742" s="134" t="s">
        <v>6847</v>
      </c>
      <c r="G742" s="134" t="s">
        <v>4401</v>
      </c>
      <c r="H742" s="134" t="s">
        <v>4401</v>
      </c>
      <c r="I742" s="134"/>
      <c r="J742" s="134"/>
      <c r="K742" s="134"/>
      <c r="L742" s="134"/>
      <c r="M742" s="135">
        <v>9660.6219999999994</v>
      </c>
      <c r="N742" s="135">
        <v>0</v>
      </c>
      <c r="O742" s="135">
        <v>0</v>
      </c>
      <c r="P742" s="135">
        <v>0</v>
      </c>
      <c r="Q742" s="135">
        <v>0</v>
      </c>
      <c r="R742" s="135">
        <v>0</v>
      </c>
      <c r="S742" s="135">
        <v>9660.6219999999994</v>
      </c>
      <c r="T742" s="135">
        <v>0</v>
      </c>
      <c r="U742" s="135">
        <v>0</v>
      </c>
      <c r="V742" s="135">
        <v>0</v>
      </c>
      <c r="W742" s="135">
        <v>0</v>
      </c>
      <c r="X742" s="135">
        <v>0</v>
      </c>
      <c r="Y742" s="135">
        <v>9660.6219999999994</v>
      </c>
      <c r="Z742" s="135">
        <v>9660.6219999999994</v>
      </c>
      <c r="AA742" s="136">
        <v>1</v>
      </c>
      <c r="AB742" s="135">
        <v>0</v>
      </c>
      <c r="AC742" s="135">
        <v>0</v>
      </c>
      <c r="AD742" s="135">
        <v>0</v>
      </c>
      <c r="AE742" s="135">
        <v>0</v>
      </c>
      <c r="AF742" s="135">
        <v>0</v>
      </c>
      <c r="AG742" s="135">
        <v>0</v>
      </c>
      <c r="AH742" s="135">
        <v>0</v>
      </c>
      <c r="AI742" s="135">
        <v>0</v>
      </c>
      <c r="AJ742" s="135">
        <v>0</v>
      </c>
      <c r="AK742" s="135">
        <v>0</v>
      </c>
      <c r="AL742" s="212"/>
    </row>
    <row r="743" spans="2:40" ht="14.25" customHeight="1">
      <c r="B743" s="132" t="s">
        <v>4356</v>
      </c>
      <c r="C743" s="134" t="s">
        <v>5774</v>
      </c>
      <c r="D743" s="134" t="s">
        <v>2828</v>
      </c>
      <c r="E743" s="134" t="s">
        <v>2426</v>
      </c>
      <c r="F743" s="134" t="s">
        <v>6848</v>
      </c>
      <c r="G743" s="134" t="s">
        <v>5859</v>
      </c>
      <c r="H743" s="134" t="s">
        <v>5860</v>
      </c>
      <c r="I743" s="134" t="s">
        <v>5782</v>
      </c>
      <c r="J743" s="134" t="s">
        <v>4362</v>
      </c>
      <c r="K743" s="134" t="s">
        <v>4363</v>
      </c>
      <c r="L743" s="134" t="s">
        <v>3332</v>
      </c>
      <c r="M743" s="135">
        <v>27504.84</v>
      </c>
      <c r="N743" s="135">
        <v>27504.84</v>
      </c>
      <c r="O743" s="135">
        <v>0</v>
      </c>
      <c r="P743" s="135"/>
      <c r="Q743" s="135">
        <v>0</v>
      </c>
      <c r="R743" s="135">
        <v>0</v>
      </c>
      <c r="S743" s="135">
        <v>0</v>
      </c>
      <c r="T743" s="135">
        <v>4400.7744000000002</v>
      </c>
      <c r="U743" s="135">
        <v>0</v>
      </c>
      <c r="V743" s="135">
        <v>1100.19</v>
      </c>
      <c r="W743" s="135">
        <v>0</v>
      </c>
      <c r="X743" s="135">
        <v>0</v>
      </c>
      <c r="Y743" s="135">
        <v>30805.4244</v>
      </c>
      <c r="Z743" s="135">
        <v>30805.42</v>
      </c>
      <c r="AA743" s="136">
        <v>1</v>
      </c>
      <c r="AB743" s="135">
        <v>27504.84</v>
      </c>
      <c r="AC743" s="135">
        <v>0</v>
      </c>
      <c r="AD743" s="135"/>
      <c r="AE743" s="135">
        <v>0</v>
      </c>
      <c r="AF743" s="135">
        <v>0</v>
      </c>
      <c r="AG743" s="135">
        <v>0</v>
      </c>
      <c r="AH743" s="135">
        <v>4400.7744000000002</v>
      </c>
      <c r="AI743" s="135">
        <v>0</v>
      </c>
      <c r="AJ743" s="135">
        <v>1100.19</v>
      </c>
      <c r="AK743" s="135">
        <v>0</v>
      </c>
      <c r="AL743" s="212" t="s">
        <v>6849</v>
      </c>
      <c r="AM743" s="210">
        <f>M743*0.04</f>
        <v>1100.1936000000001</v>
      </c>
      <c r="AN743" s="210">
        <f>AJ743-AM743</f>
        <v>-3.6000000000058208E-3</v>
      </c>
    </row>
    <row r="744" spans="2:40" ht="14.25" hidden="1" customHeight="1">
      <c r="B744" s="132" t="s">
        <v>4356</v>
      </c>
      <c r="C744" s="134" t="s">
        <v>5955</v>
      </c>
      <c r="D744" s="134" t="s">
        <v>2828</v>
      </c>
      <c r="E744" s="134" t="s">
        <v>2442</v>
      </c>
      <c r="F744" s="134" t="s">
        <v>6850</v>
      </c>
      <c r="G744" s="134" t="s">
        <v>1187</v>
      </c>
      <c r="H744" s="134" t="s">
        <v>5965</v>
      </c>
      <c r="I744" s="134" t="s">
        <v>3330</v>
      </c>
      <c r="J744" s="134" t="s">
        <v>4362</v>
      </c>
      <c r="K744" s="134" t="s">
        <v>4363</v>
      </c>
      <c r="L744" s="134" t="s">
        <v>3332</v>
      </c>
      <c r="M744" s="135">
        <v>2640</v>
      </c>
      <c r="N744" s="135">
        <v>2640</v>
      </c>
      <c r="O744" s="135">
        <v>0</v>
      </c>
      <c r="P744" s="135"/>
      <c r="Q744" s="135">
        <v>0</v>
      </c>
      <c r="R744" s="135">
        <v>0</v>
      </c>
      <c r="S744" s="135">
        <v>0</v>
      </c>
      <c r="T744" s="135">
        <v>422.4</v>
      </c>
      <c r="U744" s="135">
        <v>0</v>
      </c>
      <c r="V744" s="135">
        <v>0</v>
      </c>
      <c r="W744" s="135">
        <v>0</v>
      </c>
      <c r="X744" s="135">
        <v>0</v>
      </c>
      <c r="Y744" s="135">
        <v>3062.4</v>
      </c>
      <c r="Z744" s="135">
        <v>3062.4</v>
      </c>
      <c r="AA744" s="136">
        <v>1</v>
      </c>
      <c r="AB744" s="135">
        <v>2640</v>
      </c>
      <c r="AC744" s="135">
        <v>0</v>
      </c>
      <c r="AD744" s="135"/>
      <c r="AE744" s="135">
        <v>0</v>
      </c>
      <c r="AF744" s="135">
        <v>0</v>
      </c>
      <c r="AG744" s="135">
        <v>0</v>
      </c>
      <c r="AH744" s="135">
        <v>422.4</v>
      </c>
      <c r="AI744" s="135">
        <v>0</v>
      </c>
      <c r="AJ744" s="135">
        <v>0</v>
      </c>
      <c r="AK744" s="135">
        <v>0</v>
      </c>
      <c r="AL744" s="212" t="s">
        <v>6851</v>
      </c>
    </row>
    <row r="745" spans="2:40" ht="14.25" hidden="1" customHeight="1">
      <c r="B745" s="132" t="s">
        <v>4356</v>
      </c>
      <c r="C745" s="134" t="s">
        <v>5777</v>
      </c>
      <c r="D745" s="134" t="s">
        <v>2828</v>
      </c>
      <c r="E745" s="134" t="s">
        <v>2435</v>
      </c>
      <c r="F745" s="134" t="s">
        <v>6852</v>
      </c>
      <c r="G745" s="134" t="s">
        <v>5780</v>
      </c>
      <c r="H745" s="134" t="s">
        <v>5781</v>
      </c>
      <c r="I745" s="134" t="s">
        <v>5782</v>
      </c>
      <c r="J745" s="134" t="s">
        <v>4362</v>
      </c>
      <c r="K745" s="134" t="s">
        <v>4363</v>
      </c>
      <c r="L745" s="134" t="s">
        <v>3332</v>
      </c>
      <c r="M745" s="135">
        <v>2781.92</v>
      </c>
      <c r="N745" s="135">
        <v>0</v>
      </c>
      <c r="O745" s="135">
        <v>0</v>
      </c>
      <c r="P745" s="135">
        <v>2781.92</v>
      </c>
      <c r="Q745" s="135">
        <v>0</v>
      </c>
      <c r="R745" s="135">
        <v>0</v>
      </c>
      <c r="S745" s="135">
        <v>0</v>
      </c>
      <c r="T745" s="135">
        <v>0</v>
      </c>
      <c r="U745" s="135">
        <v>0</v>
      </c>
      <c r="V745" s="135">
        <v>0</v>
      </c>
      <c r="W745" s="135">
        <v>0</v>
      </c>
      <c r="X745" s="135">
        <v>0</v>
      </c>
      <c r="Y745" s="135">
        <v>2781.92</v>
      </c>
      <c r="Z745" s="135">
        <v>2781.92</v>
      </c>
      <c r="AA745" s="136">
        <v>1</v>
      </c>
      <c r="AB745" s="135">
        <v>0</v>
      </c>
      <c r="AC745" s="135">
        <v>0</v>
      </c>
      <c r="AD745" s="135">
        <v>2781.92</v>
      </c>
      <c r="AE745" s="135">
        <v>0</v>
      </c>
      <c r="AF745" s="135">
        <v>0</v>
      </c>
      <c r="AG745" s="135">
        <v>0</v>
      </c>
      <c r="AH745" s="135"/>
      <c r="AI745" s="135">
        <v>0</v>
      </c>
      <c r="AJ745" s="135">
        <v>0</v>
      </c>
      <c r="AK745" s="135">
        <v>0</v>
      </c>
      <c r="AL745" s="212" t="s">
        <v>6853</v>
      </c>
    </row>
    <row r="746" spans="2:40" ht="14.25" hidden="1" customHeight="1">
      <c r="B746" s="132" t="s">
        <v>4356</v>
      </c>
      <c r="C746" s="134" t="s">
        <v>6040</v>
      </c>
      <c r="D746" s="134" t="s">
        <v>2828</v>
      </c>
      <c r="E746" s="134" t="s">
        <v>4599</v>
      </c>
      <c r="F746" s="134" t="s">
        <v>6854</v>
      </c>
      <c r="G746" s="134" t="s">
        <v>484</v>
      </c>
      <c r="H746" s="134" t="s">
        <v>6042</v>
      </c>
      <c r="I746" s="134" t="s">
        <v>3330</v>
      </c>
      <c r="J746" s="134" t="s">
        <v>4362</v>
      </c>
      <c r="K746" s="134" t="s">
        <v>4363</v>
      </c>
      <c r="L746" s="134" t="s">
        <v>3332</v>
      </c>
      <c r="M746" s="135">
        <v>639992.65</v>
      </c>
      <c r="N746" s="135">
        <v>639992.65</v>
      </c>
      <c r="O746" s="135">
        <v>0</v>
      </c>
      <c r="P746" s="135"/>
      <c r="Q746" s="135">
        <v>0</v>
      </c>
      <c r="R746" s="135">
        <v>0</v>
      </c>
      <c r="S746" s="135">
        <v>0</v>
      </c>
      <c r="T746" s="135">
        <v>102398.82</v>
      </c>
      <c r="U746" s="135">
        <v>0</v>
      </c>
      <c r="V746" s="135">
        <v>0</v>
      </c>
      <c r="W746" s="135">
        <v>0</v>
      </c>
      <c r="X746" s="135">
        <v>0</v>
      </c>
      <c r="Y746" s="135">
        <v>742391.47</v>
      </c>
      <c r="Z746" s="135">
        <v>154532.20000000001</v>
      </c>
      <c r="AA746" s="136">
        <v>0.20815460069873901</v>
      </c>
      <c r="AB746" s="135">
        <v>133217.41451087783</v>
      </c>
      <c r="AC746" s="135">
        <v>0</v>
      </c>
      <c r="AD746" s="135"/>
      <c r="AE746" s="135">
        <v>0</v>
      </c>
      <c r="AF746" s="135">
        <v>0</v>
      </c>
      <c r="AG746" s="135">
        <v>0</v>
      </c>
      <c r="AH746" s="135">
        <v>21314.7854891221</v>
      </c>
      <c r="AI746" s="135">
        <v>0</v>
      </c>
      <c r="AJ746" s="135">
        <v>0</v>
      </c>
      <c r="AK746" s="135">
        <v>0</v>
      </c>
      <c r="AL746" s="212" t="s">
        <v>6855</v>
      </c>
    </row>
    <row r="747" spans="2:40" ht="14.25" customHeight="1">
      <c r="B747" s="132" t="s">
        <v>4356</v>
      </c>
      <c r="C747" s="134" t="s">
        <v>5774</v>
      </c>
      <c r="D747" s="134" t="s">
        <v>2828</v>
      </c>
      <c r="E747" s="134" t="s">
        <v>2442</v>
      </c>
      <c r="F747" s="134" t="s">
        <v>6856</v>
      </c>
      <c r="G747" s="134" t="s">
        <v>1155</v>
      </c>
      <c r="H747" s="134" t="s">
        <v>5805</v>
      </c>
      <c r="I747" s="134" t="s">
        <v>5782</v>
      </c>
      <c r="J747" s="134" t="s">
        <v>4362</v>
      </c>
      <c r="K747" s="134" t="s">
        <v>4363</v>
      </c>
      <c r="L747" s="134" t="s">
        <v>3332</v>
      </c>
      <c r="M747" s="135">
        <v>32682.880000000001</v>
      </c>
      <c r="N747" s="135">
        <v>32682.880000000001</v>
      </c>
      <c r="O747" s="135">
        <v>0</v>
      </c>
      <c r="P747" s="135"/>
      <c r="Q747" s="135">
        <v>0</v>
      </c>
      <c r="R747" s="135">
        <v>0</v>
      </c>
      <c r="S747" s="135">
        <v>0</v>
      </c>
      <c r="T747" s="135">
        <v>5229.2608</v>
      </c>
      <c r="U747" s="135">
        <v>0</v>
      </c>
      <c r="V747" s="135">
        <v>1307.32</v>
      </c>
      <c r="W747" s="135">
        <v>0</v>
      </c>
      <c r="X747" s="135">
        <v>0</v>
      </c>
      <c r="Y747" s="135">
        <v>36604.820800000001</v>
      </c>
      <c r="Z747" s="135">
        <v>36604.82</v>
      </c>
      <c r="AA747" s="136">
        <v>1</v>
      </c>
      <c r="AB747" s="135">
        <v>32682.880000000001</v>
      </c>
      <c r="AC747" s="135">
        <v>0</v>
      </c>
      <c r="AD747" s="135"/>
      <c r="AE747" s="135">
        <v>0</v>
      </c>
      <c r="AF747" s="135">
        <v>0</v>
      </c>
      <c r="AG747" s="135">
        <v>0</v>
      </c>
      <c r="AH747" s="135">
        <v>5229.2608</v>
      </c>
      <c r="AI747" s="135">
        <v>0</v>
      </c>
      <c r="AJ747" s="135">
        <v>1307.32</v>
      </c>
      <c r="AK747" s="135">
        <v>0</v>
      </c>
      <c r="AL747" s="212" t="s">
        <v>6857</v>
      </c>
      <c r="AM747" s="210">
        <f>M747*0.04</f>
        <v>1307.3152</v>
      </c>
      <c r="AN747" s="210">
        <f>AJ747-AM747</f>
        <v>4.7999999999319698E-3</v>
      </c>
    </row>
    <row r="748" spans="2:40" ht="14.25" hidden="1" customHeight="1">
      <c r="B748" s="132" t="s">
        <v>4356</v>
      </c>
      <c r="C748" s="134" t="s">
        <v>5777</v>
      </c>
      <c r="D748" s="134" t="s">
        <v>2828</v>
      </c>
      <c r="E748" s="134" t="s">
        <v>2445</v>
      </c>
      <c r="F748" s="134" t="s">
        <v>6858</v>
      </c>
      <c r="G748" s="134" t="s">
        <v>5780</v>
      </c>
      <c r="H748" s="134" t="s">
        <v>5781</v>
      </c>
      <c r="I748" s="134" t="s">
        <v>5782</v>
      </c>
      <c r="J748" s="134" t="s">
        <v>4362</v>
      </c>
      <c r="K748" s="134" t="s">
        <v>4363</v>
      </c>
      <c r="L748" s="134" t="s">
        <v>3332</v>
      </c>
      <c r="M748" s="135">
        <v>2862.96</v>
      </c>
      <c r="N748" s="135">
        <v>0</v>
      </c>
      <c r="O748" s="135">
        <v>0</v>
      </c>
      <c r="P748" s="135">
        <v>2862.96</v>
      </c>
      <c r="Q748" s="135">
        <v>0</v>
      </c>
      <c r="R748" s="135">
        <v>0</v>
      </c>
      <c r="S748" s="135">
        <v>0</v>
      </c>
      <c r="T748" s="135">
        <v>0</v>
      </c>
      <c r="U748" s="135">
        <v>0</v>
      </c>
      <c r="V748" s="135">
        <v>0</v>
      </c>
      <c r="W748" s="135">
        <v>0</v>
      </c>
      <c r="X748" s="135">
        <v>0</v>
      </c>
      <c r="Y748" s="135">
        <v>2862.96</v>
      </c>
      <c r="Z748" s="135">
        <v>2862.96</v>
      </c>
      <c r="AA748" s="136">
        <v>1</v>
      </c>
      <c r="AB748" s="135">
        <v>0</v>
      </c>
      <c r="AC748" s="135">
        <v>0</v>
      </c>
      <c r="AD748" s="135">
        <v>2862.96</v>
      </c>
      <c r="AE748" s="135">
        <v>0</v>
      </c>
      <c r="AF748" s="135">
        <v>0</v>
      </c>
      <c r="AG748" s="135">
        <v>0</v>
      </c>
      <c r="AH748" s="135"/>
      <c r="AI748" s="135">
        <v>0</v>
      </c>
      <c r="AJ748" s="135">
        <v>0</v>
      </c>
      <c r="AK748" s="135">
        <v>0</v>
      </c>
      <c r="AL748" s="212" t="s">
        <v>6859</v>
      </c>
    </row>
    <row r="749" spans="2:40" ht="14.25" customHeight="1">
      <c r="B749" s="132" t="s">
        <v>4356</v>
      </c>
      <c r="C749" s="134" t="s">
        <v>5774</v>
      </c>
      <c r="D749" s="134" t="s">
        <v>2828</v>
      </c>
      <c r="E749" s="134" t="s">
        <v>2435</v>
      </c>
      <c r="F749" s="134" t="s">
        <v>6860</v>
      </c>
      <c r="G749" s="134" t="s">
        <v>1153</v>
      </c>
      <c r="H749" s="134" t="s">
        <v>5792</v>
      </c>
      <c r="I749" s="134" t="s">
        <v>4370</v>
      </c>
      <c r="J749" s="134" t="s">
        <v>4362</v>
      </c>
      <c r="K749" s="134" t="s">
        <v>4363</v>
      </c>
      <c r="L749" s="134" t="s">
        <v>3332</v>
      </c>
      <c r="M749" s="135">
        <v>17000</v>
      </c>
      <c r="N749" s="135">
        <v>17000</v>
      </c>
      <c r="O749" s="135">
        <v>0</v>
      </c>
      <c r="P749" s="135"/>
      <c r="Q749" s="135">
        <v>0</v>
      </c>
      <c r="R749" s="135">
        <v>0</v>
      </c>
      <c r="S749" s="135">
        <v>0</v>
      </c>
      <c r="T749" s="135">
        <v>2720</v>
      </c>
      <c r="U749" s="135">
        <v>0</v>
      </c>
      <c r="V749" s="135">
        <v>680</v>
      </c>
      <c r="W749" s="135">
        <v>0</v>
      </c>
      <c r="X749" s="135">
        <v>0</v>
      </c>
      <c r="Y749" s="135">
        <v>19040</v>
      </c>
      <c r="Z749" s="135">
        <v>19040</v>
      </c>
      <c r="AA749" s="136">
        <v>1</v>
      </c>
      <c r="AB749" s="135">
        <v>17000</v>
      </c>
      <c r="AC749" s="135">
        <v>0</v>
      </c>
      <c r="AD749" s="135"/>
      <c r="AE749" s="135">
        <v>0</v>
      </c>
      <c r="AF749" s="135">
        <v>0</v>
      </c>
      <c r="AG749" s="135">
        <v>0</v>
      </c>
      <c r="AH749" s="135">
        <v>2720</v>
      </c>
      <c r="AI749" s="135">
        <v>0</v>
      </c>
      <c r="AJ749" s="135">
        <v>680</v>
      </c>
      <c r="AK749" s="135">
        <v>0</v>
      </c>
      <c r="AL749" s="212" t="s">
        <v>6861</v>
      </c>
      <c r="AM749" s="210">
        <f>M749*0.04</f>
        <v>680</v>
      </c>
      <c r="AN749" s="210">
        <f>AJ749-AM749</f>
        <v>0</v>
      </c>
    </row>
    <row r="750" spans="2:40" ht="14.25" hidden="1" customHeight="1">
      <c r="B750" s="132" t="s">
        <v>4356</v>
      </c>
      <c r="C750" s="134" t="s">
        <v>5777</v>
      </c>
      <c r="D750" s="134" t="s">
        <v>2828</v>
      </c>
      <c r="E750" s="134" t="s">
        <v>2426</v>
      </c>
      <c r="F750" s="134" t="s">
        <v>6862</v>
      </c>
      <c r="G750" s="134" t="s">
        <v>1153</v>
      </c>
      <c r="H750" s="134" t="s">
        <v>5792</v>
      </c>
      <c r="I750" s="134" t="s">
        <v>4370</v>
      </c>
      <c r="J750" s="134" t="s">
        <v>4362</v>
      </c>
      <c r="K750" s="134" t="s">
        <v>4363</v>
      </c>
      <c r="L750" s="134" t="s">
        <v>3332</v>
      </c>
      <c r="M750" s="135">
        <v>22000</v>
      </c>
      <c r="N750" s="135">
        <v>0</v>
      </c>
      <c r="O750" s="135">
        <v>0</v>
      </c>
      <c r="P750" s="135">
        <v>22000</v>
      </c>
      <c r="Q750" s="135">
        <v>0</v>
      </c>
      <c r="R750" s="135">
        <v>0</v>
      </c>
      <c r="S750" s="135">
        <v>0</v>
      </c>
      <c r="T750" s="135">
        <v>0</v>
      </c>
      <c r="U750" s="135">
        <v>0</v>
      </c>
      <c r="V750" s="135">
        <v>0</v>
      </c>
      <c r="W750" s="135">
        <v>0</v>
      </c>
      <c r="X750" s="135">
        <v>0</v>
      </c>
      <c r="Y750" s="135">
        <v>22000</v>
      </c>
      <c r="Z750" s="135">
        <v>22000</v>
      </c>
      <c r="AA750" s="136">
        <v>1</v>
      </c>
      <c r="AB750" s="135">
        <v>0</v>
      </c>
      <c r="AC750" s="135">
        <v>0</v>
      </c>
      <c r="AD750" s="135">
        <v>22000</v>
      </c>
      <c r="AE750" s="135">
        <v>0</v>
      </c>
      <c r="AF750" s="135">
        <v>0</v>
      </c>
      <c r="AG750" s="135">
        <v>0</v>
      </c>
      <c r="AH750" s="135"/>
      <c r="AI750" s="135">
        <v>0</v>
      </c>
      <c r="AJ750" s="135">
        <v>0</v>
      </c>
      <c r="AK750" s="135">
        <v>0</v>
      </c>
      <c r="AL750" s="212" t="s">
        <v>6863</v>
      </c>
    </row>
    <row r="751" spans="2:40" ht="14.25" hidden="1" customHeight="1">
      <c r="B751" s="132" t="s">
        <v>4356</v>
      </c>
      <c r="C751" s="134" t="s">
        <v>5817</v>
      </c>
      <c r="D751" s="134" t="s">
        <v>2828</v>
      </c>
      <c r="E751" s="134" t="s">
        <v>2442</v>
      </c>
      <c r="F751" s="134" t="s">
        <v>6864</v>
      </c>
      <c r="G751" s="134" t="s">
        <v>5828</v>
      </c>
      <c r="H751" s="134" t="s">
        <v>5829</v>
      </c>
      <c r="I751" s="134" t="s">
        <v>3330</v>
      </c>
      <c r="J751" s="134" t="s">
        <v>4362</v>
      </c>
      <c r="K751" s="134" t="s">
        <v>4363</v>
      </c>
      <c r="L751" s="134" t="s">
        <v>3332</v>
      </c>
      <c r="M751" s="135">
        <v>3054</v>
      </c>
      <c r="N751" s="135">
        <v>3054</v>
      </c>
      <c r="O751" s="135">
        <v>0</v>
      </c>
      <c r="P751" s="135"/>
      <c r="Q751" s="135">
        <v>0</v>
      </c>
      <c r="R751" s="135">
        <v>0</v>
      </c>
      <c r="S751" s="135">
        <v>0</v>
      </c>
      <c r="T751" s="135">
        <v>488.64</v>
      </c>
      <c r="U751" s="135">
        <v>0</v>
      </c>
      <c r="V751" s="135">
        <v>0</v>
      </c>
      <c r="W751" s="135">
        <v>0</v>
      </c>
      <c r="X751" s="135">
        <v>0</v>
      </c>
      <c r="Y751" s="135">
        <v>3542.64</v>
      </c>
      <c r="Z751" s="135">
        <v>3542.64</v>
      </c>
      <c r="AA751" s="136">
        <v>1</v>
      </c>
      <c r="AB751" s="135">
        <v>3054</v>
      </c>
      <c r="AC751" s="135">
        <v>0</v>
      </c>
      <c r="AD751" s="135"/>
      <c r="AE751" s="135">
        <v>0</v>
      </c>
      <c r="AF751" s="135">
        <v>0</v>
      </c>
      <c r="AG751" s="135">
        <v>0</v>
      </c>
      <c r="AH751" s="135">
        <v>488.64</v>
      </c>
      <c r="AI751" s="135">
        <v>0</v>
      </c>
      <c r="AJ751" s="135">
        <v>0</v>
      </c>
      <c r="AK751" s="135">
        <v>0</v>
      </c>
      <c r="AL751" s="212" t="s">
        <v>6865</v>
      </c>
    </row>
    <row r="752" spans="2:40" ht="14.25" hidden="1" customHeight="1">
      <c r="B752" s="132" t="s">
        <v>4356</v>
      </c>
      <c r="C752" s="134" t="s">
        <v>6188</v>
      </c>
      <c r="D752" s="134" t="s">
        <v>2828</v>
      </c>
      <c r="E752" s="134" t="s">
        <v>2836</v>
      </c>
      <c r="F752" s="134" t="s">
        <v>6866</v>
      </c>
      <c r="G752" s="134" t="s">
        <v>984</v>
      </c>
      <c r="H752" s="134" t="s">
        <v>5917</v>
      </c>
      <c r="I752" s="134" t="s">
        <v>3330</v>
      </c>
      <c r="J752" s="134" t="s">
        <v>5912</v>
      </c>
      <c r="K752" s="134" t="s">
        <v>4418</v>
      </c>
      <c r="L752" s="134" t="s">
        <v>3332</v>
      </c>
      <c r="M752" s="135">
        <v>729.43</v>
      </c>
      <c r="N752" s="135">
        <v>618.53</v>
      </c>
      <c r="O752" s="135">
        <v>0</v>
      </c>
      <c r="P752" s="135">
        <v>110.9</v>
      </c>
      <c r="Q752" s="135">
        <v>0</v>
      </c>
      <c r="R752" s="135">
        <v>0</v>
      </c>
      <c r="S752" s="135">
        <v>0</v>
      </c>
      <c r="T752" s="135">
        <v>98.97</v>
      </c>
      <c r="U752" s="135">
        <v>0</v>
      </c>
      <c r="V752" s="135">
        <v>0</v>
      </c>
      <c r="W752" s="135">
        <v>0</v>
      </c>
      <c r="X752" s="135">
        <v>0</v>
      </c>
      <c r="Y752" s="135">
        <v>828.4</v>
      </c>
      <c r="Z752" s="135">
        <v>827.84</v>
      </c>
      <c r="AA752" s="136">
        <v>0.99932399806856598</v>
      </c>
      <c r="AB752" s="135">
        <v>618.11187252535012</v>
      </c>
      <c r="AC752" s="135">
        <v>0</v>
      </c>
      <c r="AD752" s="135">
        <v>110.825031385804</v>
      </c>
      <c r="AE752" s="135">
        <v>0</v>
      </c>
      <c r="AF752" s="135">
        <v>0</v>
      </c>
      <c r="AG752" s="135">
        <v>0</v>
      </c>
      <c r="AH752" s="135">
        <v>98.903096088845999</v>
      </c>
      <c r="AI752" s="135">
        <v>0</v>
      </c>
      <c r="AJ752" s="135">
        <v>0</v>
      </c>
      <c r="AK752" s="135">
        <v>0</v>
      </c>
      <c r="AL752" s="212" t="s">
        <v>6867</v>
      </c>
    </row>
    <row r="753" spans="2:38" ht="14.25" hidden="1" customHeight="1">
      <c r="B753" s="132" t="s">
        <v>4396</v>
      </c>
      <c r="C753" s="134" t="s">
        <v>5106</v>
      </c>
      <c r="D753" s="134" t="s">
        <v>2828</v>
      </c>
      <c r="E753" s="134" t="s">
        <v>4399</v>
      </c>
      <c r="F753" s="134" t="s">
        <v>5923</v>
      </c>
      <c r="G753" s="134" t="s">
        <v>4401</v>
      </c>
      <c r="H753" s="134" t="s">
        <v>4401</v>
      </c>
      <c r="I753" s="134"/>
      <c r="J753" s="134"/>
      <c r="K753" s="134"/>
      <c r="L753" s="134"/>
      <c r="M753" s="135">
        <v>580.58000000000004</v>
      </c>
      <c r="N753" s="135">
        <v>0</v>
      </c>
      <c r="O753" s="135">
        <v>0</v>
      </c>
      <c r="P753" s="135">
        <v>0</v>
      </c>
      <c r="Q753" s="135">
        <v>0</v>
      </c>
      <c r="R753" s="135">
        <v>0</v>
      </c>
      <c r="S753" s="135">
        <v>580.58000000000004</v>
      </c>
      <c r="T753" s="135">
        <v>0</v>
      </c>
      <c r="U753" s="135">
        <v>0</v>
      </c>
      <c r="V753" s="135">
        <v>0</v>
      </c>
      <c r="W753" s="135">
        <v>0</v>
      </c>
      <c r="X753" s="135">
        <v>0</v>
      </c>
      <c r="Y753" s="135">
        <v>580.58000000000004</v>
      </c>
      <c r="Z753" s="135">
        <v>580.58000000000004</v>
      </c>
      <c r="AA753" s="136">
        <v>1</v>
      </c>
      <c r="AB753" s="135">
        <v>0</v>
      </c>
      <c r="AC753" s="135">
        <v>0</v>
      </c>
      <c r="AD753" s="135">
        <v>0</v>
      </c>
      <c r="AE753" s="135">
        <v>0</v>
      </c>
      <c r="AF753" s="135">
        <v>0</v>
      </c>
      <c r="AG753" s="135">
        <v>0</v>
      </c>
      <c r="AH753" s="135">
        <v>0</v>
      </c>
      <c r="AI753" s="135">
        <v>0</v>
      </c>
      <c r="AJ753" s="135">
        <v>0</v>
      </c>
      <c r="AK753" s="135">
        <v>0</v>
      </c>
      <c r="AL753" s="212"/>
    </row>
    <row r="754" spans="2:38" ht="14.25" hidden="1" customHeight="1">
      <c r="B754" s="132" t="s">
        <v>4356</v>
      </c>
      <c r="C754" s="134" t="s">
        <v>6868</v>
      </c>
      <c r="D754" s="134" t="s">
        <v>2828</v>
      </c>
      <c r="E754" s="134" t="s">
        <v>2987</v>
      </c>
      <c r="F754" s="134" t="s">
        <v>6869</v>
      </c>
      <c r="G754" s="134" t="s">
        <v>887</v>
      </c>
      <c r="H754" s="134" t="s">
        <v>6870</v>
      </c>
      <c r="I754" s="134" t="s">
        <v>3330</v>
      </c>
      <c r="J754" s="134" t="s">
        <v>6871</v>
      </c>
      <c r="K754" s="134" t="s">
        <v>4418</v>
      </c>
      <c r="L754" s="134" t="s">
        <v>3332</v>
      </c>
      <c r="M754" s="135">
        <v>1998.27</v>
      </c>
      <c r="N754" s="135">
        <v>1998.3125</v>
      </c>
      <c r="O754" s="135">
        <v>0</v>
      </c>
      <c r="P754" s="135"/>
      <c r="Q754" s="135">
        <v>0</v>
      </c>
      <c r="R754" s="135">
        <v>0</v>
      </c>
      <c r="S754" s="135">
        <v>-4.2500000000000003E-2</v>
      </c>
      <c r="T754" s="135">
        <v>319.73</v>
      </c>
      <c r="U754" s="135">
        <v>0</v>
      </c>
      <c r="V754" s="135">
        <v>0</v>
      </c>
      <c r="W754" s="135">
        <v>0</v>
      </c>
      <c r="X754" s="135">
        <v>0</v>
      </c>
      <c r="Y754" s="135">
        <v>2318</v>
      </c>
      <c r="Z754" s="135">
        <v>2318</v>
      </c>
      <c r="AA754" s="136">
        <v>1</v>
      </c>
      <c r="AB754" s="135">
        <v>1998.3125</v>
      </c>
      <c r="AC754" s="135">
        <v>0</v>
      </c>
      <c r="AD754" s="135"/>
      <c r="AE754" s="135">
        <v>0</v>
      </c>
      <c r="AF754" s="135">
        <v>0</v>
      </c>
      <c r="AG754" s="135">
        <v>0</v>
      </c>
      <c r="AH754" s="135">
        <v>319.73</v>
      </c>
      <c r="AI754" s="135">
        <v>0</v>
      </c>
      <c r="AJ754" s="135">
        <v>0</v>
      </c>
      <c r="AK754" s="135">
        <v>0</v>
      </c>
      <c r="AL754" s="212" t="s">
        <v>6872</v>
      </c>
    </row>
    <row r="755" spans="2:38" ht="14.25" hidden="1" customHeight="1">
      <c r="B755" s="132" t="s">
        <v>4356</v>
      </c>
      <c r="C755" s="134" t="s">
        <v>5774</v>
      </c>
      <c r="D755" s="134" t="s">
        <v>2828</v>
      </c>
      <c r="E755" s="134" t="s">
        <v>2828</v>
      </c>
      <c r="F755" s="134" t="s">
        <v>6873</v>
      </c>
      <c r="G755" s="134" t="s">
        <v>1245</v>
      </c>
      <c r="H755" s="134" t="s">
        <v>5920</v>
      </c>
      <c r="I755" s="134" t="s">
        <v>3330</v>
      </c>
      <c r="J755" s="134" t="s">
        <v>4362</v>
      </c>
      <c r="K755" s="134" t="s">
        <v>4363</v>
      </c>
      <c r="L755" s="134" t="s">
        <v>3332</v>
      </c>
      <c r="M755" s="135">
        <v>400</v>
      </c>
      <c r="N755" s="135">
        <v>400</v>
      </c>
      <c r="O755" s="135">
        <v>0</v>
      </c>
      <c r="P755" s="135"/>
      <c r="Q755" s="135">
        <v>0</v>
      </c>
      <c r="R755" s="135">
        <v>0</v>
      </c>
      <c r="S755" s="135">
        <v>0</v>
      </c>
      <c r="T755" s="135">
        <v>64</v>
      </c>
      <c r="U755" s="135">
        <v>0</v>
      </c>
      <c r="V755" s="135">
        <v>0</v>
      </c>
      <c r="W755" s="135">
        <v>0</v>
      </c>
      <c r="X755" s="135">
        <v>0</v>
      </c>
      <c r="Y755" s="135">
        <v>464</v>
      </c>
      <c r="Z755" s="135">
        <v>110.36</v>
      </c>
      <c r="AA755" s="136">
        <v>0.23784482758620701</v>
      </c>
      <c r="AB755" s="135">
        <v>95.137931034482804</v>
      </c>
      <c r="AC755" s="135">
        <v>0</v>
      </c>
      <c r="AD755" s="135"/>
      <c r="AE755" s="135">
        <v>0</v>
      </c>
      <c r="AF755" s="135">
        <v>0</v>
      </c>
      <c r="AG755" s="135">
        <v>0</v>
      </c>
      <c r="AH755" s="135">
        <v>15.222068965517201</v>
      </c>
      <c r="AI755" s="135">
        <v>0</v>
      </c>
      <c r="AJ755" s="135">
        <v>0</v>
      </c>
      <c r="AK755" s="135">
        <v>0</v>
      </c>
      <c r="AL755" s="212" t="s">
        <v>6874</v>
      </c>
    </row>
    <row r="756" spans="2:38" ht="14.25" hidden="1" customHeight="1">
      <c r="B756" s="132" t="s">
        <v>4356</v>
      </c>
      <c r="C756" s="134" t="s">
        <v>6868</v>
      </c>
      <c r="D756" s="134" t="s">
        <v>2828</v>
      </c>
      <c r="E756" s="134" t="s">
        <v>2905</v>
      </c>
      <c r="F756" s="134" t="s">
        <v>6875</v>
      </c>
      <c r="G756" s="134" t="s">
        <v>1766</v>
      </c>
      <c r="H756" s="134" t="s">
        <v>6876</v>
      </c>
      <c r="I756" s="134" t="s">
        <v>3330</v>
      </c>
      <c r="J756" s="134" t="s">
        <v>5912</v>
      </c>
      <c r="K756" s="134" t="s">
        <v>4418</v>
      </c>
      <c r="L756" s="134" t="s">
        <v>3332</v>
      </c>
      <c r="M756" s="135">
        <v>219.42</v>
      </c>
      <c r="N756" s="135">
        <v>0</v>
      </c>
      <c r="O756" s="135">
        <v>0</v>
      </c>
      <c r="P756" s="135">
        <v>219.42</v>
      </c>
      <c r="Q756" s="135">
        <v>0</v>
      </c>
      <c r="R756" s="135">
        <v>0</v>
      </c>
      <c r="S756" s="135">
        <v>0</v>
      </c>
      <c r="T756" s="135">
        <v>0</v>
      </c>
      <c r="U756" s="135">
        <v>0</v>
      </c>
      <c r="V756" s="135">
        <v>0</v>
      </c>
      <c r="W756" s="135">
        <v>0</v>
      </c>
      <c r="X756" s="135">
        <v>0</v>
      </c>
      <c r="Y756" s="135">
        <v>219.42</v>
      </c>
      <c r="Z756" s="135">
        <v>219.42</v>
      </c>
      <c r="AA756" s="136">
        <v>1</v>
      </c>
      <c r="AB756" s="135">
        <v>0</v>
      </c>
      <c r="AC756" s="135">
        <v>0</v>
      </c>
      <c r="AD756" s="135">
        <v>219.42</v>
      </c>
      <c r="AE756" s="135">
        <v>0</v>
      </c>
      <c r="AF756" s="135">
        <v>0</v>
      </c>
      <c r="AG756" s="135">
        <v>0</v>
      </c>
      <c r="AH756" s="135"/>
      <c r="AI756" s="135">
        <v>0</v>
      </c>
      <c r="AJ756" s="135">
        <v>0</v>
      </c>
      <c r="AK756" s="135">
        <v>0</v>
      </c>
      <c r="AL756" s="212" t="s">
        <v>6877</v>
      </c>
    </row>
    <row r="757" spans="2:38" ht="14.25" hidden="1" customHeight="1">
      <c r="B757" s="132" t="s">
        <v>4356</v>
      </c>
      <c r="C757" s="134" t="s">
        <v>5774</v>
      </c>
      <c r="D757" s="134" t="s">
        <v>2828</v>
      </c>
      <c r="E757" s="134" t="s">
        <v>3010</v>
      </c>
      <c r="F757" s="134" t="s">
        <v>6878</v>
      </c>
      <c r="G757" s="134" t="s">
        <v>1245</v>
      </c>
      <c r="H757" s="134" t="s">
        <v>5920</v>
      </c>
      <c r="I757" s="134" t="s">
        <v>3330</v>
      </c>
      <c r="J757" s="134" t="s">
        <v>4362</v>
      </c>
      <c r="K757" s="134" t="s">
        <v>4363</v>
      </c>
      <c r="L757" s="134" t="s">
        <v>3332</v>
      </c>
      <c r="M757" s="135">
        <v>24</v>
      </c>
      <c r="N757" s="135">
        <v>24</v>
      </c>
      <c r="O757" s="135">
        <v>0</v>
      </c>
      <c r="P757" s="135"/>
      <c r="Q757" s="135">
        <v>0</v>
      </c>
      <c r="R757" s="135">
        <v>0</v>
      </c>
      <c r="S757" s="135">
        <v>0</v>
      </c>
      <c r="T757" s="135">
        <v>3.84</v>
      </c>
      <c r="U757" s="135">
        <v>0</v>
      </c>
      <c r="V757" s="135">
        <v>0</v>
      </c>
      <c r="W757" s="135">
        <v>0</v>
      </c>
      <c r="X757" s="135">
        <v>0</v>
      </c>
      <c r="Y757" s="135">
        <v>27.84</v>
      </c>
      <c r="Z757" s="135">
        <v>27.84</v>
      </c>
      <c r="AA757" s="136">
        <v>1</v>
      </c>
      <c r="AB757" s="135">
        <v>24</v>
      </c>
      <c r="AC757" s="135">
        <v>0</v>
      </c>
      <c r="AD757" s="135"/>
      <c r="AE757" s="135">
        <v>0</v>
      </c>
      <c r="AF757" s="135">
        <v>0</v>
      </c>
      <c r="AG757" s="135">
        <v>0</v>
      </c>
      <c r="AH757" s="135">
        <v>3.84</v>
      </c>
      <c r="AI757" s="135">
        <v>0</v>
      </c>
      <c r="AJ757" s="135">
        <v>0</v>
      </c>
      <c r="AK757" s="135">
        <v>0</v>
      </c>
      <c r="AL757" s="212" t="s">
        <v>6879</v>
      </c>
    </row>
    <row r="758" spans="2:38" ht="14.25" hidden="1" customHeight="1">
      <c r="B758" s="132" t="s">
        <v>4356</v>
      </c>
      <c r="C758" s="134" t="s">
        <v>5774</v>
      </c>
      <c r="D758" s="134" t="s">
        <v>2828</v>
      </c>
      <c r="E758" s="134" t="s">
        <v>3010</v>
      </c>
      <c r="F758" s="134" t="s">
        <v>6880</v>
      </c>
      <c r="G758" s="134" t="s">
        <v>1245</v>
      </c>
      <c r="H758" s="134" t="s">
        <v>5920</v>
      </c>
      <c r="I758" s="134" t="s">
        <v>3330</v>
      </c>
      <c r="J758" s="134" t="s">
        <v>4362</v>
      </c>
      <c r="K758" s="134" t="s">
        <v>4363</v>
      </c>
      <c r="L758" s="134" t="s">
        <v>3332</v>
      </c>
      <c r="M758" s="135">
        <v>24</v>
      </c>
      <c r="N758" s="135">
        <v>24</v>
      </c>
      <c r="O758" s="135">
        <v>0</v>
      </c>
      <c r="P758" s="135"/>
      <c r="Q758" s="135">
        <v>0</v>
      </c>
      <c r="R758" s="135">
        <v>0</v>
      </c>
      <c r="S758" s="135">
        <v>0</v>
      </c>
      <c r="T758" s="135">
        <v>3.84</v>
      </c>
      <c r="U758" s="135">
        <v>0</v>
      </c>
      <c r="V758" s="135">
        <v>0</v>
      </c>
      <c r="W758" s="135">
        <v>0</v>
      </c>
      <c r="X758" s="135">
        <v>0</v>
      </c>
      <c r="Y758" s="135">
        <v>27.84</v>
      </c>
      <c r="Z758" s="135">
        <v>27.84</v>
      </c>
      <c r="AA758" s="136">
        <v>1</v>
      </c>
      <c r="AB758" s="135">
        <v>24</v>
      </c>
      <c r="AC758" s="135">
        <v>0</v>
      </c>
      <c r="AD758" s="135"/>
      <c r="AE758" s="135">
        <v>0</v>
      </c>
      <c r="AF758" s="135">
        <v>0</v>
      </c>
      <c r="AG758" s="135">
        <v>0</v>
      </c>
      <c r="AH758" s="135">
        <v>3.84</v>
      </c>
      <c r="AI758" s="135">
        <v>0</v>
      </c>
      <c r="AJ758" s="135">
        <v>0</v>
      </c>
      <c r="AK758" s="135">
        <v>0</v>
      </c>
      <c r="AL758" s="212" t="s">
        <v>6881</v>
      </c>
    </row>
    <row r="759" spans="2:38" ht="14.25" hidden="1" customHeight="1">
      <c r="B759" s="132" t="s">
        <v>4356</v>
      </c>
      <c r="C759" s="134" t="s">
        <v>5774</v>
      </c>
      <c r="D759" s="134" t="s">
        <v>2828</v>
      </c>
      <c r="E759" s="134" t="s">
        <v>3010</v>
      </c>
      <c r="F759" s="134" t="s">
        <v>6882</v>
      </c>
      <c r="G759" s="134" t="s">
        <v>1728</v>
      </c>
      <c r="H759" s="134" t="s">
        <v>6883</v>
      </c>
      <c r="I759" s="134" t="s">
        <v>3330</v>
      </c>
      <c r="J759" s="134" t="s">
        <v>5871</v>
      </c>
      <c r="K759" s="134" t="s">
        <v>4418</v>
      </c>
      <c r="L759" s="134" t="s">
        <v>3332</v>
      </c>
      <c r="M759" s="135">
        <v>1423.81</v>
      </c>
      <c r="N759" s="135">
        <v>1423.81</v>
      </c>
      <c r="O759" s="135">
        <v>0</v>
      </c>
      <c r="P759" s="135"/>
      <c r="Q759" s="135">
        <v>0</v>
      </c>
      <c r="R759" s="135">
        <v>0</v>
      </c>
      <c r="S759" s="135">
        <v>0</v>
      </c>
      <c r="T759" s="135">
        <v>227.69</v>
      </c>
      <c r="U759" s="135">
        <v>0</v>
      </c>
      <c r="V759" s="135">
        <v>0</v>
      </c>
      <c r="W759" s="135">
        <v>0</v>
      </c>
      <c r="X759" s="135">
        <v>0</v>
      </c>
      <c r="Y759" s="135">
        <v>1651.5</v>
      </c>
      <c r="Z759" s="135">
        <v>1651.5</v>
      </c>
      <c r="AA759" s="136">
        <v>1</v>
      </c>
      <c r="AB759" s="135">
        <v>1423.81</v>
      </c>
      <c r="AC759" s="135">
        <v>0</v>
      </c>
      <c r="AD759" s="135"/>
      <c r="AE759" s="135">
        <v>0</v>
      </c>
      <c r="AF759" s="135">
        <v>0</v>
      </c>
      <c r="AG759" s="135">
        <v>0</v>
      </c>
      <c r="AH759" s="135">
        <v>227.69</v>
      </c>
      <c r="AI759" s="135">
        <v>0</v>
      </c>
      <c r="AJ759" s="135">
        <v>0</v>
      </c>
      <c r="AK759" s="135">
        <v>0</v>
      </c>
      <c r="AL759" s="212" t="s">
        <v>6884</v>
      </c>
    </row>
    <row r="760" spans="2:38" ht="14.25" hidden="1" customHeight="1">
      <c r="B760" s="132" t="s">
        <v>4396</v>
      </c>
      <c r="C760" s="134" t="s">
        <v>5106</v>
      </c>
      <c r="D760" s="134" t="s">
        <v>2828</v>
      </c>
      <c r="E760" s="134" t="s">
        <v>4399</v>
      </c>
      <c r="F760" s="134" t="s">
        <v>6885</v>
      </c>
      <c r="G760" s="134" t="s">
        <v>4401</v>
      </c>
      <c r="H760" s="134" t="s">
        <v>4401</v>
      </c>
      <c r="I760" s="134"/>
      <c r="J760" s="134"/>
      <c r="K760" s="134"/>
      <c r="L760" s="134"/>
      <c r="M760" s="135">
        <v>2691.92</v>
      </c>
      <c r="N760" s="135">
        <v>0</v>
      </c>
      <c r="O760" s="135">
        <v>0</v>
      </c>
      <c r="P760" s="135">
        <v>0</v>
      </c>
      <c r="Q760" s="135">
        <v>0</v>
      </c>
      <c r="R760" s="135">
        <v>0</v>
      </c>
      <c r="S760" s="135">
        <v>2691.92</v>
      </c>
      <c r="T760" s="135">
        <v>0</v>
      </c>
      <c r="U760" s="135">
        <v>0</v>
      </c>
      <c r="V760" s="135">
        <v>0</v>
      </c>
      <c r="W760" s="135">
        <v>0</v>
      </c>
      <c r="X760" s="135">
        <v>0</v>
      </c>
      <c r="Y760" s="135">
        <v>2691.92</v>
      </c>
      <c r="Z760" s="135">
        <v>2691.92</v>
      </c>
      <c r="AA760" s="136">
        <v>1</v>
      </c>
      <c r="AB760" s="135">
        <v>0</v>
      </c>
      <c r="AC760" s="135">
        <v>0</v>
      </c>
      <c r="AD760" s="135">
        <v>0</v>
      </c>
      <c r="AE760" s="135">
        <v>0</v>
      </c>
      <c r="AF760" s="135">
        <v>0</v>
      </c>
      <c r="AG760" s="135">
        <v>0</v>
      </c>
      <c r="AH760" s="135">
        <v>0</v>
      </c>
      <c r="AI760" s="135">
        <v>0</v>
      </c>
      <c r="AJ760" s="135">
        <v>0</v>
      </c>
      <c r="AK760" s="135">
        <v>0</v>
      </c>
      <c r="AL760" s="212"/>
    </row>
    <row r="761" spans="2:38" ht="14.25" hidden="1" customHeight="1">
      <c r="B761" s="132" t="s">
        <v>4356</v>
      </c>
      <c r="C761" s="134" t="s">
        <v>6188</v>
      </c>
      <c r="D761" s="134" t="s">
        <v>2828</v>
      </c>
      <c r="E761" s="134" t="s">
        <v>2987</v>
      </c>
      <c r="F761" s="134" t="s">
        <v>6886</v>
      </c>
      <c r="G761" s="134" t="s">
        <v>887</v>
      </c>
      <c r="H761" s="134" t="s">
        <v>6870</v>
      </c>
      <c r="I761" s="134" t="s">
        <v>3330</v>
      </c>
      <c r="J761" s="134" t="s">
        <v>6871</v>
      </c>
      <c r="K761" s="134" t="s">
        <v>4418</v>
      </c>
      <c r="L761" s="134" t="s">
        <v>3332</v>
      </c>
      <c r="M761" s="135">
        <v>5761.41</v>
      </c>
      <c r="N761" s="135">
        <v>0</v>
      </c>
      <c r="O761" s="135">
        <v>0</v>
      </c>
      <c r="P761" s="135">
        <v>5761.41</v>
      </c>
      <c r="Q761" s="135">
        <v>0</v>
      </c>
      <c r="R761" s="135">
        <v>0</v>
      </c>
      <c r="S761" s="135">
        <v>0</v>
      </c>
      <c r="T761" s="135">
        <v>0</v>
      </c>
      <c r="U761" s="135">
        <v>0</v>
      </c>
      <c r="V761" s="135">
        <v>0</v>
      </c>
      <c r="W761" s="135">
        <v>0</v>
      </c>
      <c r="X761" s="135">
        <v>0</v>
      </c>
      <c r="Y761" s="135">
        <v>5761.41</v>
      </c>
      <c r="Z761" s="135">
        <v>5761.41</v>
      </c>
      <c r="AA761" s="136">
        <v>1</v>
      </c>
      <c r="AB761" s="135">
        <v>0</v>
      </c>
      <c r="AC761" s="135">
        <v>0</v>
      </c>
      <c r="AD761" s="135">
        <v>5761.41</v>
      </c>
      <c r="AE761" s="135">
        <v>0</v>
      </c>
      <c r="AF761" s="135">
        <v>0</v>
      </c>
      <c r="AG761" s="135">
        <v>0</v>
      </c>
      <c r="AH761" s="135"/>
      <c r="AI761" s="135">
        <v>0</v>
      </c>
      <c r="AJ761" s="135">
        <v>0</v>
      </c>
      <c r="AK761" s="135">
        <v>0</v>
      </c>
      <c r="AL761" s="212" t="s">
        <v>6887</v>
      </c>
    </row>
    <row r="762" spans="2:38" ht="14.25" hidden="1" customHeight="1">
      <c r="B762" s="132" t="s">
        <v>4396</v>
      </c>
      <c r="C762" s="134" t="s">
        <v>5106</v>
      </c>
      <c r="D762" s="134" t="s">
        <v>2828</v>
      </c>
      <c r="E762" s="134" t="s">
        <v>4399</v>
      </c>
      <c r="F762" s="134" t="s">
        <v>5923</v>
      </c>
      <c r="G762" s="134" t="s">
        <v>4401</v>
      </c>
      <c r="H762" s="134" t="s">
        <v>4401</v>
      </c>
      <c r="I762" s="134"/>
      <c r="J762" s="134"/>
      <c r="K762" s="134"/>
      <c r="L762" s="134"/>
      <c r="M762" s="135">
        <v>800</v>
      </c>
      <c r="N762" s="135">
        <v>0</v>
      </c>
      <c r="O762" s="135">
        <v>0</v>
      </c>
      <c r="P762" s="135">
        <v>0</v>
      </c>
      <c r="Q762" s="135">
        <v>0</v>
      </c>
      <c r="R762" s="135">
        <v>0</v>
      </c>
      <c r="S762" s="135">
        <v>800</v>
      </c>
      <c r="T762" s="135">
        <v>0</v>
      </c>
      <c r="U762" s="135">
        <v>0</v>
      </c>
      <c r="V762" s="135">
        <v>0</v>
      </c>
      <c r="W762" s="135">
        <v>0</v>
      </c>
      <c r="X762" s="135">
        <v>0</v>
      </c>
      <c r="Y762" s="135">
        <v>800</v>
      </c>
      <c r="Z762" s="135">
        <v>800</v>
      </c>
      <c r="AA762" s="136">
        <v>1</v>
      </c>
      <c r="AB762" s="135">
        <v>0</v>
      </c>
      <c r="AC762" s="135">
        <v>0</v>
      </c>
      <c r="AD762" s="135">
        <v>0</v>
      </c>
      <c r="AE762" s="135">
        <v>0</v>
      </c>
      <c r="AF762" s="135">
        <v>0</v>
      </c>
      <c r="AG762" s="135">
        <v>0</v>
      </c>
      <c r="AH762" s="135">
        <v>0</v>
      </c>
      <c r="AI762" s="135">
        <v>0</v>
      </c>
      <c r="AJ762" s="135">
        <v>0</v>
      </c>
      <c r="AK762" s="135">
        <v>0</v>
      </c>
      <c r="AL762" s="212"/>
    </row>
    <row r="763" spans="2:38" ht="14.25" hidden="1" customHeight="1">
      <c r="B763" s="132" t="s">
        <v>4356</v>
      </c>
      <c r="C763" s="134" t="s">
        <v>6188</v>
      </c>
      <c r="D763" s="134" t="s">
        <v>2828</v>
      </c>
      <c r="E763" s="134" t="s">
        <v>2836</v>
      </c>
      <c r="F763" s="134" t="s">
        <v>6888</v>
      </c>
      <c r="G763" s="134" t="s">
        <v>887</v>
      </c>
      <c r="H763" s="134" t="s">
        <v>6870</v>
      </c>
      <c r="I763" s="134" t="s">
        <v>3330</v>
      </c>
      <c r="J763" s="134" t="s">
        <v>6871</v>
      </c>
      <c r="K763" s="134" t="s">
        <v>4418</v>
      </c>
      <c r="L763" s="134" t="s">
        <v>3332</v>
      </c>
      <c r="M763" s="135">
        <v>844.92</v>
      </c>
      <c r="N763" s="135">
        <v>438</v>
      </c>
      <c r="O763" s="135">
        <v>0</v>
      </c>
      <c r="P763" s="135">
        <v>407</v>
      </c>
      <c r="Q763" s="135">
        <v>0</v>
      </c>
      <c r="R763" s="135">
        <v>0</v>
      </c>
      <c r="S763" s="135">
        <v>-0.08</v>
      </c>
      <c r="T763" s="135">
        <v>70.08</v>
      </c>
      <c r="U763" s="135">
        <v>0</v>
      </c>
      <c r="V763" s="135">
        <v>0</v>
      </c>
      <c r="W763" s="135">
        <v>0</v>
      </c>
      <c r="X763" s="135">
        <v>0</v>
      </c>
      <c r="Y763" s="135">
        <v>915</v>
      </c>
      <c r="Z763" s="135">
        <v>800</v>
      </c>
      <c r="AA763" s="136">
        <v>0.87431693989071002</v>
      </c>
      <c r="AB763" s="135">
        <v>382.95081967213099</v>
      </c>
      <c r="AC763" s="135">
        <v>0</v>
      </c>
      <c r="AD763" s="135">
        <v>355.846994535519</v>
      </c>
      <c r="AE763" s="135">
        <v>0</v>
      </c>
      <c r="AF763" s="135">
        <v>0</v>
      </c>
      <c r="AG763" s="135">
        <v>0</v>
      </c>
      <c r="AH763" s="135">
        <v>61.272131147541003</v>
      </c>
      <c r="AI763" s="135">
        <v>0</v>
      </c>
      <c r="AJ763" s="135">
        <v>0</v>
      </c>
      <c r="AK763" s="135">
        <v>0</v>
      </c>
      <c r="AL763" s="212" t="s">
        <v>6889</v>
      </c>
    </row>
    <row r="764" spans="2:38" ht="14.25" hidden="1" customHeight="1">
      <c r="B764" s="132" t="s">
        <v>4356</v>
      </c>
      <c r="C764" s="134" t="s">
        <v>5774</v>
      </c>
      <c r="D764" s="134" t="s">
        <v>2828</v>
      </c>
      <c r="E764" s="134" t="s">
        <v>3010</v>
      </c>
      <c r="F764" s="134" t="s">
        <v>6890</v>
      </c>
      <c r="G764" s="134" t="s">
        <v>1245</v>
      </c>
      <c r="H764" s="134" t="s">
        <v>5920</v>
      </c>
      <c r="I764" s="134" t="s">
        <v>3330</v>
      </c>
      <c r="J764" s="134" t="s">
        <v>4362</v>
      </c>
      <c r="K764" s="134" t="s">
        <v>4363</v>
      </c>
      <c r="L764" s="134" t="s">
        <v>3332</v>
      </c>
      <c r="M764" s="135">
        <v>24</v>
      </c>
      <c r="N764" s="135">
        <v>24.01</v>
      </c>
      <c r="O764" s="135">
        <v>0</v>
      </c>
      <c r="P764" s="135"/>
      <c r="Q764" s="135">
        <v>0</v>
      </c>
      <c r="R764" s="135">
        <v>0</v>
      </c>
      <c r="S764" s="135">
        <v>-0.01</v>
      </c>
      <c r="T764" s="135">
        <v>3.84</v>
      </c>
      <c r="U764" s="135">
        <v>0</v>
      </c>
      <c r="V764" s="135">
        <v>0</v>
      </c>
      <c r="W764" s="135">
        <v>0</v>
      </c>
      <c r="X764" s="135">
        <v>0</v>
      </c>
      <c r="Y764" s="135">
        <v>27.84</v>
      </c>
      <c r="Z764" s="135">
        <v>27.84</v>
      </c>
      <c r="AA764" s="136">
        <v>1</v>
      </c>
      <c r="AB764" s="135">
        <v>24.01</v>
      </c>
      <c r="AC764" s="135">
        <v>0</v>
      </c>
      <c r="AD764" s="135"/>
      <c r="AE764" s="135">
        <v>0</v>
      </c>
      <c r="AF764" s="135">
        <v>0</v>
      </c>
      <c r="AG764" s="135">
        <v>0</v>
      </c>
      <c r="AH764" s="135">
        <v>3.84</v>
      </c>
      <c r="AI764" s="135">
        <v>0</v>
      </c>
      <c r="AJ764" s="135">
        <v>0</v>
      </c>
      <c r="AK764" s="135">
        <v>0</v>
      </c>
      <c r="AL764" s="212" t="s">
        <v>6891</v>
      </c>
    </row>
    <row r="765" spans="2:38" ht="14.25" hidden="1" customHeight="1">
      <c r="B765" s="132" t="s">
        <v>4356</v>
      </c>
      <c r="C765" s="134" t="s">
        <v>5774</v>
      </c>
      <c r="D765" s="134" t="s">
        <v>2828</v>
      </c>
      <c r="E765" s="134" t="s">
        <v>3010</v>
      </c>
      <c r="F765" s="134" t="s">
        <v>6892</v>
      </c>
      <c r="G765" s="134" t="s">
        <v>1245</v>
      </c>
      <c r="H765" s="134" t="s">
        <v>5920</v>
      </c>
      <c r="I765" s="134" t="s">
        <v>3330</v>
      </c>
      <c r="J765" s="134" t="s">
        <v>4362</v>
      </c>
      <c r="K765" s="134" t="s">
        <v>4363</v>
      </c>
      <c r="L765" s="134" t="s">
        <v>3332</v>
      </c>
      <c r="M765" s="135">
        <v>24</v>
      </c>
      <c r="N765" s="135">
        <v>24</v>
      </c>
      <c r="O765" s="135">
        <v>0</v>
      </c>
      <c r="P765" s="135"/>
      <c r="Q765" s="135">
        <v>0</v>
      </c>
      <c r="R765" s="135">
        <v>0</v>
      </c>
      <c r="S765" s="135">
        <v>0</v>
      </c>
      <c r="T765" s="135">
        <v>3.84</v>
      </c>
      <c r="U765" s="135">
        <v>0</v>
      </c>
      <c r="V765" s="135">
        <v>0</v>
      </c>
      <c r="W765" s="135">
        <v>0</v>
      </c>
      <c r="X765" s="135">
        <v>0</v>
      </c>
      <c r="Y765" s="135">
        <v>27.84</v>
      </c>
      <c r="Z765" s="135">
        <v>27.84</v>
      </c>
      <c r="AA765" s="136">
        <v>1</v>
      </c>
      <c r="AB765" s="135">
        <v>24</v>
      </c>
      <c r="AC765" s="135">
        <v>0</v>
      </c>
      <c r="AD765" s="135"/>
      <c r="AE765" s="135">
        <v>0</v>
      </c>
      <c r="AF765" s="135">
        <v>0</v>
      </c>
      <c r="AG765" s="135">
        <v>0</v>
      </c>
      <c r="AH765" s="135">
        <v>3.84</v>
      </c>
      <c r="AI765" s="135">
        <v>0</v>
      </c>
      <c r="AJ765" s="135">
        <v>0</v>
      </c>
      <c r="AK765" s="135">
        <v>0</v>
      </c>
      <c r="AL765" s="212" t="s">
        <v>6893</v>
      </c>
    </row>
    <row r="766" spans="2:38" ht="14.25" hidden="1" customHeight="1">
      <c r="B766" s="132" t="s">
        <v>4356</v>
      </c>
      <c r="C766" s="134" t="s">
        <v>6188</v>
      </c>
      <c r="D766" s="134" t="s">
        <v>2828</v>
      </c>
      <c r="E766" s="134" t="s">
        <v>2836</v>
      </c>
      <c r="F766" s="134" t="s">
        <v>6894</v>
      </c>
      <c r="G766" s="134" t="s">
        <v>1044</v>
      </c>
      <c r="H766" s="134" t="s">
        <v>5915</v>
      </c>
      <c r="I766" s="134" t="s">
        <v>3330</v>
      </c>
      <c r="J766" s="134" t="s">
        <v>6291</v>
      </c>
      <c r="K766" s="134" t="s">
        <v>4418</v>
      </c>
      <c r="L766" s="134" t="s">
        <v>3332</v>
      </c>
      <c r="M766" s="135">
        <v>757.12</v>
      </c>
      <c r="N766" s="135">
        <v>253.35</v>
      </c>
      <c r="O766" s="135">
        <v>0</v>
      </c>
      <c r="P766" s="135">
        <v>503.77</v>
      </c>
      <c r="Q766" s="135">
        <v>0</v>
      </c>
      <c r="R766" s="135">
        <v>0</v>
      </c>
      <c r="S766" s="135">
        <v>0</v>
      </c>
      <c r="T766" s="135">
        <v>40.53</v>
      </c>
      <c r="U766" s="135">
        <v>0</v>
      </c>
      <c r="V766" s="135">
        <v>0</v>
      </c>
      <c r="W766" s="135">
        <v>0</v>
      </c>
      <c r="X766" s="135">
        <v>0</v>
      </c>
      <c r="Y766" s="135">
        <v>797.65</v>
      </c>
      <c r="Z766" s="135">
        <v>797.65</v>
      </c>
      <c r="AA766" s="136">
        <v>1</v>
      </c>
      <c r="AB766" s="135">
        <v>253.35</v>
      </c>
      <c r="AC766" s="135">
        <v>0</v>
      </c>
      <c r="AD766" s="135">
        <v>503.77</v>
      </c>
      <c r="AE766" s="135">
        <v>0</v>
      </c>
      <c r="AF766" s="135">
        <v>0</v>
      </c>
      <c r="AG766" s="135">
        <v>0</v>
      </c>
      <c r="AH766" s="135">
        <v>40.53</v>
      </c>
      <c r="AI766" s="135">
        <v>0</v>
      </c>
      <c r="AJ766" s="135">
        <v>0</v>
      </c>
      <c r="AK766" s="135">
        <v>0</v>
      </c>
      <c r="AL766" s="212" t="s">
        <v>6895</v>
      </c>
    </row>
    <row r="767" spans="2:38" ht="14.25" hidden="1" customHeight="1">
      <c r="B767" s="132" t="s">
        <v>4396</v>
      </c>
      <c r="C767" s="134" t="s">
        <v>5106</v>
      </c>
      <c r="D767" s="134" t="s">
        <v>2828</v>
      </c>
      <c r="E767" s="134" t="s">
        <v>4399</v>
      </c>
      <c r="F767" s="134" t="s">
        <v>5923</v>
      </c>
      <c r="G767" s="134" t="s">
        <v>4401</v>
      </c>
      <c r="H767" s="134" t="s">
        <v>4401</v>
      </c>
      <c r="I767" s="134"/>
      <c r="J767" s="134"/>
      <c r="K767" s="134"/>
      <c r="L767" s="134"/>
      <c r="M767" s="135">
        <v>2.35</v>
      </c>
      <c r="N767" s="135">
        <v>0</v>
      </c>
      <c r="O767" s="135">
        <v>0</v>
      </c>
      <c r="P767" s="135">
        <v>0</v>
      </c>
      <c r="Q767" s="135">
        <v>0</v>
      </c>
      <c r="R767" s="135">
        <v>0</v>
      </c>
      <c r="S767" s="135">
        <v>2.35</v>
      </c>
      <c r="T767" s="135">
        <v>0</v>
      </c>
      <c r="U767" s="135">
        <v>0</v>
      </c>
      <c r="V767" s="135">
        <v>0</v>
      </c>
      <c r="W767" s="135">
        <v>0</v>
      </c>
      <c r="X767" s="135">
        <v>0</v>
      </c>
      <c r="Y767" s="135">
        <v>2.35</v>
      </c>
      <c r="Z767" s="135">
        <v>2.35</v>
      </c>
      <c r="AA767" s="136">
        <v>1</v>
      </c>
      <c r="AB767" s="135">
        <v>0</v>
      </c>
      <c r="AC767" s="135">
        <v>0</v>
      </c>
      <c r="AD767" s="135">
        <v>0</v>
      </c>
      <c r="AE767" s="135">
        <v>0</v>
      </c>
      <c r="AF767" s="135">
        <v>0</v>
      </c>
      <c r="AG767" s="135">
        <v>0</v>
      </c>
      <c r="AH767" s="135">
        <v>0</v>
      </c>
      <c r="AI767" s="135">
        <v>0</v>
      </c>
      <c r="AJ767" s="135">
        <v>0</v>
      </c>
      <c r="AK767" s="135">
        <v>0</v>
      </c>
      <c r="AL767" s="212"/>
    </row>
    <row r="768" spans="2:38" ht="14.25" hidden="1" customHeight="1">
      <c r="B768" s="132" t="s">
        <v>4356</v>
      </c>
      <c r="C768" s="134" t="s">
        <v>6868</v>
      </c>
      <c r="D768" s="134" t="s">
        <v>2828</v>
      </c>
      <c r="E768" s="134" t="s">
        <v>2987</v>
      </c>
      <c r="F768" s="134" t="s">
        <v>6896</v>
      </c>
      <c r="G768" s="134" t="s">
        <v>1040</v>
      </c>
      <c r="H768" s="134" t="s">
        <v>5911</v>
      </c>
      <c r="I768" s="134" t="s">
        <v>3330</v>
      </c>
      <c r="J768" s="134" t="s">
        <v>5912</v>
      </c>
      <c r="K768" s="134" t="s">
        <v>4418</v>
      </c>
      <c r="L768" s="134" t="s">
        <v>3332</v>
      </c>
      <c r="M768" s="135">
        <v>1724.71</v>
      </c>
      <c r="N768" s="135">
        <v>534.48275799999999</v>
      </c>
      <c r="O768" s="135">
        <v>0</v>
      </c>
      <c r="P768" s="135">
        <v>1190.23</v>
      </c>
      <c r="Q768" s="135">
        <v>0</v>
      </c>
      <c r="R768" s="135">
        <v>0</v>
      </c>
      <c r="S768" s="135">
        <v>-2.758E-3</v>
      </c>
      <c r="T768" s="135">
        <v>85.517241999999996</v>
      </c>
      <c r="U768" s="135">
        <v>0</v>
      </c>
      <c r="V768" s="135">
        <v>0</v>
      </c>
      <c r="W768" s="135">
        <v>0</v>
      </c>
      <c r="X768" s="135">
        <v>0</v>
      </c>
      <c r="Y768" s="135">
        <v>1810.2272419999999</v>
      </c>
      <c r="Z768" s="135">
        <v>1810.23</v>
      </c>
      <c r="AA768" s="136">
        <v>1</v>
      </c>
      <c r="AB768" s="135">
        <v>534.48275799999999</v>
      </c>
      <c r="AC768" s="135">
        <v>0</v>
      </c>
      <c r="AD768" s="135">
        <v>1190.23</v>
      </c>
      <c r="AE768" s="135">
        <v>0</v>
      </c>
      <c r="AF768" s="135">
        <v>0</v>
      </c>
      <c r="AG768" s="135">
        <v>0</v>
      </c>
      <c r="AH768" s="135">
        <v>85.517241999999996</v>
      </c>
      <c r="AI768" s="135">
        <v>0</v>
      </c>
      <c r="AJ768" s="135">
        <v>0</v>
      </c>
      <c r="AK768" s="135">
        <v>0</v>
      </c>
      <c r="AL768" s="212" t="s">
        <v>6897</v>
      </c>
    </row>
    <row r="769" spans="2:40" ht="14.25" hidden="1" customHeight="1">
      <c r="B769" s="132" t="s">
        <v>4356</v>
      </c>
      <c r="C769" s="134" t="s">
        <v>5774</v>
      </c>
      <c r="D769" s="134" t="s">
        <v>2828</v>
      </c>
      <c r="E769" s="134" t="s">
        <v>2445</v>
      </c>
      <c r="F769" s="134" t="s">
        <v>6898</v>
      </c>
      <c r="G769" s="134" t="s">
        <v>720</v>
      </c>
      <c r="H769" s="134" t="s">
        <v>5832</v>
      </c>
      <c r="I769" s="134" t="s">
        <v>3330</v>
      </c>
      <c r="J769" s="134" t="s">
        <v>4362</v>
      </c>
      <c r="K769" s="134" t="s">
        <v>4363</v>
      </c>
      <c r="L769" s="134" t="s">
        <v>3332</v>
      </c>
      <c r="M769" s="135">
        <v>7414.9283999999998</v>
      </c>
      <c r="N769" s="135">
        <v>1593.2904000000001</v>
      </c>
      <c r="O769" s="135">
        <v>0</v>
      </c>
      <c r="P769" s="135"/>
      <c r="Q769" s="135">
        <v>0</v>
      </c>
      <c r="R769" s="135">
        <v>5821.6379999999999</v>
      </c>
      <c r="S769" s="135">
        <v>0</v>
      </c>
      <c r="T769" s="135">
        <v>254.92646400000001</v>
      </c>
      <c r="U769" s="135">
        <v>0</v>
      </c>
      <c r="V769" s="135">
        <v>0</v>
      </c>
      <c r="W769" s="135">
        <v>0</v>
      </c>
      <c r="X769" s="135">
        <v>0</v>
      </c>
      <c r="Y769" s="135">
        <v>7669.8548639999999</v>
      </c>
      <c r="Z769" s="135">
        <v>7655.7743639999999</v>
      </c>
      <c r="AA769" s="136">
        <v>1</v>
      </c>
      <c r="AB769" s="135">
        <v>1590.3653999999999</v>
      </c>
      <c r="AC769" s="135">
        <v>0</v>
      </c>
      <c r="AD769" s="135"/>
      <c r="AE769" s="135">
        <v>0</v>
      </c>
      <c r="AF769" s="135">
        <v>5810.9504999999999</v>
      </c>
      <c r="AG769" s="135">
        <v>0</v>
      </c>
      <c r="AH769" s="135">
        <v>254.45846399999999</v>
      </c>
      <c r="AI769" s="135">
        <v>0</v>
      </c>
      <c r="AJ769" s="135">
        <v>0</v>
      </c>
      <c r="AK769" s="135">
        <v>0</v>
      </c>
      <c r="AL769" s="212" t="s">
        <v>6899</v>
      </c>
    </row>
    <row r="770" spans="2:40" ht="14.25" customHeight="1">
      <c r="B770" s="132" t="s">
        <v>4356</v>
      </c>
      <c r="C770" s="134" t="s">
        <v>5774</v>
      </c>
      <c r="D770" s="134" t="s">
        <v>2828</v>
      </c>
      <c r="E770" s="134" t="s">
        <v>2426</v>
      </c>
      <c r="F770" s="134" t="s">
        <v>4977</v>
      </c>
      <c r="G770" s="134" t="s">
        <v>1237</v>
      </c>
      <c r="H770" s="134" t="s">
        <v>5775</v>
      </c>
      <c r="I770" s="134" t="s">
        <v>4370</v>
      </c>
      <c r="J770" s="134" t="s">
        <v>4362</v>
      </c>
      <c r="K770" s="134" t="s">
        <v>4363</v>
      </c>
      <c r="L770" s="134" t="s">
        <v>3332</v>
      </c>
      <c r="M770" s="135">
        <v>8000</v>
      </c>
      <c r="N770" s="135">
        <v>8000</v>
      </c>
      <c r="O770" s="135">
        <v>0</v>
      </c>
      <c r="P770" s="135"/>
      <c r="Q770" s="135">
        <v>0</v>
      </c>
      <c r="R770" s="135">
        <v>0</v>
      </c>
      <c r="S770" s="135">
        <v>0</v>
      </c>
      <c r="T770" s="135">
        <v>1280</v>
      </c>
      <c r="U770" s="135">
        <v>0</v>
      </c>
      <c r="V770" s="135">
        <v>320</v>
      </c>
      <c r="W770" s="135">
        <v>0</v>
      </c>
      <c r="X770" s="135">
        <v>0</v>
      </c>
      <c r="Y770" s="135">
        <v>8960</v>
      </c>
      <c r="Z770" s="135">
        <v>8960</v>
      </c>
      <c r="AA770" s="136">
        <v>1</v>
      </c>
      <c r="AB770" s="135">
        <v>8000</v>
      </c>
      <c r="AC770" s="135">
        <v>0</v>
      </c>
      <c r="AD770" s="135"/>
      <c r="AE770" s="135">
        <v>0</v>
      </c>
      <c r="AF770" s="135">
        <v>0</v>
      </c>
      <c r="AG770" s="135">
        <v>0</v>
      </c>
      <c r="AH770" s="135">
        <v>1280</v>
      </c>
      <c r="AI770" s="135">
        <v>0</v>
      </c>
      <c r="AJ770" s="135">
        <v>320</v>
      </c>
      <c r="AK770" s="135">
        <v>0</v>
      </c>
      <c r="AL770" s="212" t="s">
        <v>6900</v>
      </c>
      <c r="AM770" s="210">
        <f>M770*0.04</f>
        <v>320</v>
      </c>
      <c r="AN770" s="210">
        <f>AJ770-AM770</f>
        <v>0</v>
      </c>
    </row>
    <row r="771" spans="2:40" ht="14.25" hidden="1" customHeight="1">
      <c r="B771" s="132" t="s">
        <v>4356</v>
      </c>
      <c r="C771" s="134" t="s">
        <v>6538</v>
      </c>
      <c r="D771" s="134" t="s">
        <v>2828</v>
      </c>
      <c r="E771" s="134" t="s">
        <v>2800</v>
      </c>
      <c r="F771" s="134" t="s">
        <v>5214</v>
      </c>
      <c r="G771" s="134" t="s">
        <v>1724</v>
      </c>
      <c r="H771" s="134" t="s">
        <v>6901</v>
      </c>
      <c r="I771" s="134" t="s">
        <v>3330</v>
      </c>
      <c r="J771" s="134" t="s">
        <v>4417</v>
      </c>
      <c r="K771" s="134" t="s">
        <v>4418</v>
      </c>
      <c r="L771" s="134" t="s">
        <v>3332</v>
      </c>
      <c r="M771" s="135">
        <v>8030</v>
      </c>
      <c r="N771" s="135">
        <v>8030</v>
      </c>
      <c r="O771" s="135">
        <v>0</v>
      </c>
      <c r="P771" s="135"/>
      <c r="Q771" s="135">
        <v>0</v>
      </c>
      <c r="R771" s="135">
        <v>0</v>
      </c>
      <c r="S771" s="135">
        <v>0</v>
      </c>
      <c r="T771" s="135">
        <v>1284.8</v>
      </c>
      <c r="U771" s="135">
        <v>0</v>
      </c>
      <c r="V771" s="135">
        <v>0</v>
      </c>
      <c r="W771" s="135">
        <v>0</v>
      </c>
      <c r="X771" s="135">
        <v>0</v>
      </c>
      <c r="Y771" s="135">
        <v>9314.7999999999993</v>
      </c>
      <c r="Z771" s="135">
        <v>4015</v>
      </c>
      <c r="AA771" s="136">
        <v>0.431034482758621</v>
      </c>
      <c r="AB771" s="135">
        <v>3461.2068965517265</v>
      </c>
      <c r="AC771" s="135">
        <v>0</v>
      </c>
      <c r="AD771" s="135"/>
      <c r="AE771" s="135">
        <v>0</v>
      </c>
      <c r="AF771" s="135">
        <v>0</v>
      </c>
      <c r="AG771" s="135">
        <v>0</v>
      </c>
      <c r="AH771" s="135">
        <v>553.79310344827604</v>
      </c>
      <c r="AI771" s="135">
        <v>0</v>
      </c>
      <c r="AJ771" s="135">
        <v>0</v>
      </c>
      <c r="AK771" s="135">
        <v>0</v>
      </c>
      <c r="AL771" s="212" t="s">
        <v>6902</v>
      </c>
    </row>
    <row r="772" spans="2:40" ht="14.25" customHeight="1">
      <c r="B772" s="132" t="s">
        <v>4356</v>
      </c>
      <c r="C772" s="134" t="s">
        <v>5774</v>
      </c>
      <c r="D772" s="134" t="s">
        <v>2828</v>
      </c>
      <c r="E772" s="134" t="s">
        <v>2426</v>
      </c>
      <c r="F772" s="134" t="s">
        <v>5008</v>
      </c>
      <c r="G772" s="134" t="s">
        <v>1237</v>
      </c>
      <c r="H772" s="134" t="s">
        <v>5775</v>
      </c>
      <c r="I772" s="134" t="s">
        <v>4370</v>
      </c>
      <c r="J772" s="134" t="s">
        <v>4362</v>
      </c>
      <c r="K772" s="134" t="s">
        <v>4363</v>
      </c>
      <c r="L772" s="134" t="s">
        <v>3332</v>
      </c>
      <c r="M772" s="135">
        <v>8000</v>
      </c>
      <c r="N772" s="135">
        <v>8000</v>
      </c>
      <c r="O772" s="135">
        <v>0</v>
      </c>
      <c r="P772" s="135"/>
      <c r="Q772" s="135">
        <v>0</v>
      </c>
      <c r="R772" s="135">
        <v>0</v>
      </c>
      <c r="S772" s="135">
        <v>0</v>
      </c>
      <c r="T772" s="135">
        <v>1280</v>
      </c>
      <c r="U772" s="135">
        <v>0</v>
      </c>
      <c r="V772" s="135">
        <v>320</v>
      </c>
      <c r="W772" s="135">
        <v>0</v>
      </c>
      <c r="X772" s="135">
        <v>0</v>
      </c>
      <c r="Y772" s="135">
        <v>8960</v>
      </c>
      <c r="Z772" s="135">
        <v>8960</v>
      </c>
      <c r="AA772" s="136">
        <v>1</v>
      </c>
      <c r="AB772" s="135">
        <v>8000</v>
      </c>
      <c r="AC772" s="135">
        <v>0</v>
      </c>
      <c r="AD772" s="135"/>
      <c r="AE772" s="135">
        <v>0</v>
      </c>
      <c r="AF772" s="135">
        <v>0</v>
      </c>
      <c r="AG772" s="135">
        <v>0</v>
      </c>
      <c r="AH772" s="135">
        <v>1280</v>
      </c>
      <c r="AI772" s="135">
        <v>0</v>
      </c>
      <c r="AJ772" s="135">
        <v>320</v>
      </c>
      <c r="AK772" s="135">
        <v>0</v>
      </c>
      <c r="AL772" s="212" t="s">
        <v>6903</v>
      </c>
      <c r="AM772" s="210">
        <f>M772*0.04</f>
        <v>320</v>
      </c>
      <c r="AN772" s="210">
        <f>AJ772-AM772</f>
        <v>0</v>
      </c>
    </row>
    <row r="773" spans="2:40" ht="14.25" hidden="1" customHeight="1">
      <c r="B773" s="132" t="s">
        <v>4356</v>
      </c>
      <c r="C773" s="134" t="s">
        <v>5777</v>
      </c>
      <c r="D773" s="134" t="s">
        <v>2828</v>
      </c>
      <c r="E773" s="134" t="s">
        <v>2442</v>
      </c>
      <c r="F773" s="134" t="s">
        <v>6904</v>
      </c>
      <c r="G773" s="134" t="s">
        <v>5757</v>
      </c>
      <c r="H773" s="134" t="s">
        <v>5946</v>
      </c>
      <c r="I773" s="134" t="s">
        <v>5782</v>
      </c>
      <c r="J773" s="134" t="s">
        <v>4362</v>
      </c>
      <c r="K773" s="134" t="s">
        <v>4363</v>
      </c>
      <c r="L773" s="134" t="s">
        <v>3332</v>
      </c>
      <c r="M773" s="135">
        <v>75000</v>
      </c>
      <c r="N773" s="135">
        <v>0</v>
      </c>
      <c r="O773" s="135">
        <v>0</v>
      </c>
      <c r="P773" s="135">
        <v>75000</v>
      </c>
      <c r="Q773" s="135">
        <v>0</v>
      </c>
      <c r="R773" s="135">
        <v>0</v>
      </c>
      <c r="S773" s="135">
        <v>0</v>
      </c>
      <c r="T773" s="135">
        <v>0</v>
      </c>
      <c r="U773" s="135">
        <v>0</v>
      </c>
      <c r="V773" s="135">
        <v>0</v>
      </c>
      <c r="W773" s="135">
        <v>0</v>
      </c>
      <c r="X773" s="135">
        <v>0</v>
      </c>
      <c r="Y773" s="135">
        <v>75000</v>
      </c>
      <c r="Z773" s="135">
        <v>75000</v>
      </c>
      <c r="AA773" s="136">
        <v>1</v>
      </c>
      <c r="AB773" s="135">
        <v>0</v>
      </c>
      <c r="AC773" s="135">
        <v>0</v>
      </c>
      <c r="AD773" s="135">
        <v>75000</v>
      </c>
      <c r="AE773" s="135">
        <v>0</v>
      </c>
      <c r="AF773" s="135">
        <v>0</v>
      </c>
      <c r="AG773" s="135">
        <v>0</v>
      </c>
      <c r="AH773" s="135"/>
      <c r="AI773" s="135">
        <v>0</v>
      </c>
      <c r="AJ773" s="135">
        <v>0</v>
      </c>
      <c r="AK773" s="135">
        <v>0</v>
      </c>
      <c r="AL773" s="212" t="s">
        <v>6905</v>
      </c>
    </row>
    <row r="774" spans="2:40" ht="14.25" customHeight="1">
      <c r="B774" s="132" t="s">
        <v>4356</v>
      </c>
      <c r="C774" s="134" t="s">
        <v>5774</v>
      </c>
      <c r="D774" s="134" t="s">
        <v>2828</v>
      </c>
      <c r="E774" s="134" t="s">
        <v>2435</v>
      </c>
      <c r="F774" s="134" t="s">
        <v>4998</v>
      </c>
      <c r="G774" s="134" t="s">
        <v>1237</v>
      </c>
      <c r="H774" s="134" t="s">
        <v>5775</v>
      </c>
      <c r="I774" s="134" t="s">
        <v>4370</v>
      </c>
      <c r="J774" s="134" t="s">
        <v>4362</v>
      </c>
      <c r="K774" s="134" t="s">
        <v>4363</v>
      </c>
      <c r="L774" s="134" t="s">
        <v>3332</v>
      </c>
      <c r="M774" s="135">
        <v>4000</v>
      </c>
      <c r="N774" s="135">
        <v>4000</v>
      </c>
      <c r="O774" s="135">
        <v>0</v>
      </c>
      <c r="P774" s="135"/>
      <c r="Q774" s="135">
        <v>0</v>
      </c>
      <c r="R774" s="135">
        <v>0</v>
      </c>
      <c r="S774" s="135">
        <v>0</v>
      </c>
      <c r="T774" s="135">
        <v>640</v>
      </c>
      <c r="U774" s="135">
        <v>0</v>
      </c>
      <c r="V774" s="135">
        <v>160</v>
      </c>
      <c r="W774" s="135">
        <v>0</v>
      </c>
      <c r="X774" s="135">
        <v>0</v>
      </c>
      <c r="Y774" s="135">
        <v>4480</v>
      </c>
      <c r="Z774" s="135">
        <v>4480</v>
      </c>
      <c r="AA774" s="136">
        <v>1</v>
      </c>
      <c r="AB774" s="135">
        <v>4000</v>
      </c>
      <c r="AC774" s="135">
        <v>0</v>
      </c>
      <c r="AD774" s="135"/>
      <c r="AE774" s="135">
        <v>0</v>
      </c>
      <c r="AF774" s="135">
        <v>0</v>
      </c>
      <c r="AG774" s="135">
        <v>0</v>
      </c>
      <c r="AH774" s="135">
        <v>640</v>
      </c>
      <c r="AI774" s="135">
        <v>0</v>
      </c>
      <c r="AJ774" s="135">
        <v>160</v>
      </c>
      <c r="AK774" s="135">
        <v>0</v>
      </c>
      <c r="AL774" s="212" t="s">
        <v>6906</v>
      </c>
      <c r="AM774" s="210">
        <f>M774*0.04</f>
        <v>160</v>
      </c>
      <c r="AN774" s="210">
        <f>AJ774-AM774</f>
        <v>0</v>
      </c>
    </row>
    <row r="775" spans="2:40" ht="14.25" hidden="1" customHeight="1">
      <c r="B775" s="132" t="s">
        <v>4356</v>
      </c>
      <c r="C775" s="134" t="s">
        <v>5774</v>
      </c>
      <c r="D775" s="134" t="s">
        <v>2828</v>
      </c>
      <c r="E775" s="134" t="s">
        <v>2396</v>
      </c>
      <c r="F775" s="134" t="s">
        <v>6907</v>
      </c>
      <c r="G775" s="134" t="s">
        <v>720</v>
      </c>
      <c r="H775" s="134" t="s">
        <v>5832</v>
      </c>
      <c r="I775" s="134" t="s">
        <v>3330</v>
      </c>
      <c r="J775" s="134" t="s">
        <v>4362</v>
      </c>
      <c r="K775" s="134" t="s">
        <v>4363</v>
      </c>
      <c r="L775" s="134" t="s">
        <v>3332</v>
      </c>
      <c r="M775" s="135">
        <v>10982.671200000001</v>
      </c>
      <c r="N775" s="135">
        <v>10982.671200000001</v>
      </c>
      <c r="O775" s="135">
        <v>0</v>
      </c>
      <c r="P775" s="135"/>
      <c r="Q775" s="135">
        <v>0</v>
      </c>
      <c r="R775" s="135">
        <v>0</v>
      </c>
      <c r="S775" s="135">
        <v>0</v>
      </c>
      <c r="T775" s="135">
        <v>1757.227392</v>
      </c>
      <c r="U775" s="135">
        <v>0</v>
      </c>
      <c r="V775" s="135">
        <v>0</v>
      </c>
      <c r="W775" s="135">
        <v>0</v>
      </c>
      <c r="X775" s="135">
        <v>0</v>
      </c>
      <c r="Y775" s="135">
        <v>12739.898592</v>
      </c>
      <c r="Z775" s="135">
        <v>12629.947991999999</v>
      </c>
      <c r="AA775" s="136">
        <v>1</v>
      </c>
      <c r="AB775" s="135">
        <v>10887.886200000001</v>
      </c>
      <c r="AC775" s="135">
        <v>0</v>
      </c>
      <c r="AD775" s="135"/>
      <c r="AE775" s="135">
        <v>0</v>
      </c>
      <c r="AF775" s="135">
        <v>0</v>
      </c>
      <c r="AG775" s="135">
        <v>0</v>
      </c>
      <c r="AH775" s="135">
        <v>1742.061792</v>
      </c>
      <c r="AI775" s="135">
        <v>0</v>
      </c>
      <c r="AJ775" s="135">
        <v>0</v>
      </c>
      <c r="AK775" s="135">
        <v>0</v>
      </c>
      <c r="AL775" s="212" t="s">
        <v>6908</v>
      </c>
    </row>
    <row r="776" spans="2:40" ht="14.25" hidden="1" customHeight="1">
      <c r="B776" s="132" t="s">
        <v>4356</v>
      </c>
      <c r="C776" s="134" t="s">
        <v>5913</v>
      </c>
      <c r="D776" s="134" t="s">
        <v>2828</v>
      </c>
      <c r="E776" s="134" t="s">
        <v>2426</v>
      </c>
      <c r="F776" s="134" t="s">
        <v>6909</v>
      </c>
      <c r="G776" s="134" t="s">
        <v>5819</v>
      </c>
      <c r="H776" s="134" t="s">
        <v>5820</v>
      </c>
      <c r="I776" s="134" t="s">
        <v>3330</v>
      </c>
      <c r="J776" s="134" t="s">
        <v>4362</v>
      </c>
      <c r="K776" s="134" t="s">
        <v>4363</v>
      </c>
      <c r="L776" s="134" t="s">
        <v>3332</v>
      </c>
      <c r="M776" s="135">
        <v>31050</v>
      </c>
      <c r="N776" s="135">
        <v>31050</v>
      </c>
      <c r="O776" s="135">
        <v>0</v>
      </c>
      <c r="P776" s="135"/>
      <c r="Q776" s="135">
        <v>0</v>
      </c>
      <c r="R776" s="135">
        <v>0</v>
      </c>
      <c r="S776" s="135">
        <v>0</v>
      </c>
      <c r="T776" s="135">
        <v>4968</v>
      </c>
      <c r="U776" s="135">
        <v>0</v>
      </c>
      <c r="V776" s="135">
        <v>0</v>
      </c>
      <c r="W776" s="135">
        <v>0</v>
      </c>
      <c r="X776" s="135">
        <v>0</v>
      </c>
      <c r="Y776" s="135">
        <v>36018</v>
      </c>
      <c r="Z776" s="135">
        <v>36018</v>
      </c>
      <c r="AA776" s="136">
        <v>1</v>
      </c>
      <c r="AB776" s="135">
        <v>31050</v>
      </c>
      <c r="AC776" s="135">
        <v>0</v>
      </c>
      <c r="AD776" s="135"/>
      <c r="AE776" s="135">
        <v>0</v>
      </c>
      <c r="AF776" s="135">
        <v>0</v>
      </c>
      <c r="AG776" s="135">
        <v>0</v>
      </c>
      <c r="AH776" s="135">
        <v>4968</v>
      </c>
      <c r="AI776" s="135">
        <v>0</v>
      </c>
      <c r="AJ776" s="135">
        <v>0</v>
      </c>
      <c r="AK776" s="135">
        <v>0</v>
      </c>
      <c r="AL776" s="212" t="s">
        <v>6910</v>
      </c>
    </row>
    <row r="777" spans="2:40" ht="14.25" hidden="1" customHeight="1">
      <c r="B777" s="132" t="s">
        <v>4356</v>
      </c>
      <c r="C777" s="134" t="s">
        <v>5777</v>
      </c>
      <c r="D777" s="134" t="s">
        <v>2828</v>
      </c>
      <c r="E777" s="134" t="s">
        <v>2445</v>
      </c>
      <c r="F777" s="134" t="s">
        <v>6911</v>
      </c>
      <c r="G777" s="134" t="s">
        <v>5757</v>
      </c>
      <c r="H777" s="134" t="s">
        <v>5946</v>
      </c>
      <c r="I777" s="134" t="s">
        <v>5782</v>
      </c>
      <c r="J777" s="134" t="s">
        <v>4362</v>
      </c>
      <c r="K777" s="134" t="s">
        <v>4363</v>
      </c>
      <c r="L777" s="134" t="s">
        <v>3332</v>
      </c>
      <c r="M777" s="135">
        <v>75000</v>
      </c>
      <c r="N777" s="135">
        <v>0</v>
      </c>
      <c r="O777" s="135">
        <v>0</v>
      </c>
      <c r="P777" s="135">
        <v>75000</v>
      </c>
      <c r="Q777" s="135">
        <v>0</v>
      </c>
      <c r="R777" s="135">
        <v>0</v>
      </c>
      <c r="S777" s="135">
        <v>0</v>
      </c>
      <c r="T777" s="135">
        <v>0</v>
      </c>
      <c r="U777" s="135">
        <v>0</v>
      </c>
      <c r="V777" s="135">
        <v>0</v>
      </c>
      <c r="W777" s="135">
        <v>0</v>
      </c>
      <c r="X777" s="135">
        <v>0</v>
      </c>
      <c r="Y777" s="135">
        <v>75000</v>
      </c>
      <c r="Z777" s="135">
        <v>75000</v>
      </c>
      <c r="AA777" s="136">
        <v>1</v>
      </c>
      <c r="AB777" s="135">
        <v>0</v>
      </c>
      <c r="AC777" s="135">
        <v>0</v>
      </c>
      <c r="AD777" s="135">
        <v>75000</v>
      </c>
      <c r="AE777" s="135">
        <v>0</v>
      </c>
      <c r="AF777" s="135">
        <v>0</v>
      </c>
      <c r="AG777" s="135">
        <v>0</v>
      </c>
      <c r="AH777" s="135"/>
      <c r="AI777" s="135">
        <v>0</v>
      </c>
      <c r="AJ777" s="135">
        <v>0</v>
      </c>
      <c r="AK777" s="135">
        <v>0</v>
      </c>
      <c r="AL777" s="212" t="s">
        <v>6912</v>
      </c>
    </row>
    <row r="778" spans="2:40" ht="14.25" customHeight="1">
      <c r="B778" s="132" t="s">
        <v>4356</v>
      </c>
      <c r="C778" s="134" t="s">
        <v>5774</v>
      </c>
      <c r="D778" s="134" t="s">
        <v>2828</v>
      </c>
      <c r="E778" s="134" t="s">
        <v>2426</v>
      </c>
      <c r="F778" s="134" t="s">
        <v>6913</v>
      </c>
      <c r="G778" s="134" t="s">
        <v>1237</v>
      </c>
      <c r="H778" s="134" t="s">
        <v>5775</v>
      </c>
      <c r="I778" s="134" t="s">
        <v>4370</v>
      </c>
      <c r="J778" s="134" t="s">
        <v>4362</v>
      </c>
      <c r="K778" s="134" t="s">
        <v>4363</v>
      </c>
      <c r="L778" s="134" t="s">
        <v>3332</v>
      </c>
      <c r="M778" s="135">
        <v>8000</v>
      </c>
      <c r="N778" s="135">
        <v>8000</v>
      </c>
      <c r="O778" s="135">
        <v>0</v>
      </c>
      <c r="P778" s="135"/>
      <c r="Q778" s="135">
        <v>0</v>
      </c>
      <c r="R778" s="135">
        <v>0</v>
      </c>
      <c r="S778" s="135">
        <v>0</v>
      </c>
      <c r="T778" s="135">
        <v>1280</v>
      </c>
      <c r="U778" s="135">
        <v>0</v>
      </c>
      <c r="V778" s="135">
        <v>320</v>
      </c>
      <c r="W778" s="135">
        <v>0</v>
      </c>
      <c r="X778" s="135">
        <v>0</v>
      </c>
      <c r="Y778" s="135">
        <v>8960</v>
      </c>
      <c r="Z778" s="135">
        <v>8960</v>
      </c>
      <c r="AA778" s="136">
        <v>1</v>
      </c>
      <c r="AB778" s="135">
        <v>8000</v>
      </c>
      <c r="AC778" s="135">
        <v>0</v>
      </c>
      <c r="AD778" s="135"/>
      <c r="AE778" s="135">
        <v>0</v>
      </c>
      <c r="AF778" s="135">
        <v>0</v>
      </c>
      <c r="AG778" s="135">
        <v>0</v>
      </c>
      <c r="AH778" s="135">
        <v>1280</v>
      </c>
      <c r="AI778" s="135">
        <v>0</v>
      </c>
      <c r="AJ778" s="135">
        <v>320</v>
      </c>
      <c r="AK778" s="135">
        <v>0</v>
      </c>
      <c r="AL778" s="212" t="s">
        <v>6914</v>
      </c>
      <c r="AM778" s="210">
        <f>M778*0.04</f>
        <v>320</v>
      </c>
      <c r="AN778" s="210">
        <f>AJ778-AM778</f>
        <v>0</v>
      </c>
    </row>
    <row r="779" spans="2:40" ht="14.25" hidden="1" customHeight="1">
      <c r="B779" s="132" t="s">
        <v>4356</v>
      </c>
      <c r="C779" s="134" t="s">
        <v>5878</v>
      </c>
      <c r="D779" s="134" t="s">
        <v>2828</v>
      </c>
      <c r="E779" s="134" t="s">
        <v>6813</v>
      </c>
      <c r="F779" s="134" t="s">
        <v>6915</v>
      </c>
      <c r="G779" s="134" t="s">
        <v>1026</v>
      </c>
      <c r="H779" s="134" t="s">
        <v>5932</v>
      </c>
      <c r="I779" s="134" t="s">
        <v>3330</v>
      </c>
      <c r="J779" s="134" t="s">
        <v>4362</v>
      </c>
      <c r="K779" s="134" t="s">
        <v>4363</v>
      </c>
      <c r="L779" s="134" t="s">
        <v>3332</v>
      </c>
      <c r="M779" s="135">
        <v>11926.12</v>
      </c>
      <c r="N779" s="135">
        <v>11926.12</v>
      </c>
      <c r="O779" s="135">
        <v>0</v>
      </c>
      <c r="P779" s="135"/>
      <c r="Q779" s="135">
        <v>0</v>
      </c>
      <c r="R779" s="135">
        <v>0</v>
      </c>
      <c r="S779" s="135">
        <v>0</v>
      </c>
      <c r="T779" s="135">
        <v>1908.17</v>
      </c>
      <c r="U779" s="135">
        <v>0</v>
      </c>
      <c r="V779" s="135">
        <v>0</v>
      </c>
      <c r="W779" s="135">
        <v>0</v>
      </c>
      <c r="X779" s="135">
        <v>0</v>
      </c>
      <c r="Y779" s="135">
        <v>13834.29</v>
      </c>
      <c r="Z779" s="135">
        <v>13384.29</v>
      </c>
      <c r="AA779" s="136">
        <v>0.96747212903589597</v>
      </c>
      <c r="AB779" s="135">
        <v>11538.18870753758</v>
      </c>
      <c r="AC779" s="135">
        <v>0</v>
      </c>
      <c r="AD779" s="135"/>
      <c r="AE779" s="135">
        <v>0</v>
      </c>
      <c r="AF779" s="135">
        <v>0</v>
      </c>
      <c r="AG779" s="135">
        <v>0</v>
      </c>
      <c r="AH779" s="135">
        <v>1846.1012924624299</v>
      </c>
      <c r="AI779" s="135">
        <v>0</v>
      </c>
      <c r="AJ779" s="135">
        <v>0</v>
      </c>
      <c r="AK779" s="135">
        <v>0</v>
      </c>
      <c r="AL779" s="212" t="s">
        <v>6916</v>
      </c>
    </row>
    <row r="780" spans="2:40" ht="14.25" customHeight="1">
      <c r="B780" s="132" t="s">
        <v>4356</v>
      </c>
      <c r="C780" s="134" t="s">
        <v>5774</v>
      </c>
      <c r="D780" s="134" t="s">
        <v>2828</v>
      </c>
      <c r="E780" s="134" t="s">
        <v>2435</v>
      </c>
      <c r="F780" s="134" t="s">
        <v>5093</v>
      </c>
      <c r="G780" s="134" t="s">
        <v>1237</v>
      </c>
      <c r="H780" s="134" t="s">
        <v>5775</v>
      </c>
      <c r="I780" s="134" t="s">
        <v>4370</v>
      </c>
      <c r="J780" s="134" t="s">
        <v>4362</v>
      </c>
      <c r="K780" s="134" t="s">
        <v>4363</v>
      </c>
      <c r="L780" s="134" t="s">
        <v>3332</v>
      </c>
      <c r="M780" s="135">
        <v>14800</v>
      </c>
      <c r="N780" s="135">
        <v>14800</v>
      </c>
      <c r="O780" s="135">
        <v>0</v>
      </c>
      <c r="P780" s="135"/>
      <c r="Q780" s="135">
        <v>0</v>
      </c>
      <c r="R780" s="135">
        <v>0</v>
      </c>
      <c r="S780" s="135">
        <v>0</v>
      </c>
      <c r="T780" s="135">
        <v>2368</v>
      </c>
      <c r="U780" s="135">
        <v>0</v>
      </c>
      <c r="V780" s="135">
        <v>592</v>
      </c>
      <c r="W780" s="135">
        <v>0</v>
      </c>
      <c r="X780" s="135">
        <v>0</v>
      </c>
      <c r="Y780" s="135">
        <v>16576</v>
      </c>
      <c r="Z780" s="135">
        <v>16576</v>
      </c>
      <c r="AA780" s="136">
        <v>1</v>
      </c>
      <c r="AB780" s="135">
        <v>14800</v>
      </c>
      <c r="AC780" s="135">
        <v>0</v>
      </c>
      <c r="AD780" s="135"/>
      <c r="AE780" s="135">
        <v>0</v>
      </c>
      <c r="AF780" s="135">
        <v>0</v>
      </c>
      <c r="AG780" s="135">
        <v>0</v>
      </c>
      <c r="AH780" s="135">
        <v>2368</v>
      </c>
      <c r="AI780" s="135">
        <v>0</v>
      </c>
      <c r="AJ780" s="135">
        <v>592</v>
      </c>
      <c r="AK780" s="135">
        <v>0</v>
      </c>
      <c r="AL780" s="212" t="s">
        <v>6917</v>
      </c>
      <c r="AM780" s="210">
        <f>M780*0.04</f>
        <v>592</v>
      </c>
      <c r="AN780" s="210">
        <f>AJ780-AM780</f>
        <v>0</v>
      </c>
    </row>
    <row r="781" spans="2:40" ht="14.25" hidden="1" customHeight="1">
      <c r="B781" s="132" t="s">
        <v>4356</v>
      </c>
      <c r="C781" s="134" t="s">
        <v>5774</v>
      </c>
      <c r="D781" s="134" t="s">
        <v>2828</v>
      </c>
      <c r="E781" s="134" t="s">
        <v>5477</v>
      </c>
      <c r="F781" s="134" t="s">
        <v>6918</v>
      </c>
      <c r="G781" s="134" t="s">
        <v>5802</v>
      </c>
      <c r="H781" s="134" t="s">
        <v>5803</v>
      </c>
      <c r="I781" s="134" t="s">
        <v>3330</v>
      </c>
      <c r="J781" s="134" t="s">
        <v>4362</v>
      </c>
      <c r="K781" s="134" t="s">
        <v>4363</v>
      </c>
      <c r="L781" s="134" t="s">
        <v>3332</v>
      </c>
      <c r="M781" s="135">
        <v>556.24</v>
      </c>
      <c r="N781" s="135">
        <v>556.24</v>
      </c>
      <c r="O781" s="135">
        <v>0</v>
      </c>
      <c r="P781" s="135"/>
      <c r="Q781" s="135">
        <v>0</v>
      </c>
      <c r="R781" s="135">
        <v>0</v>
      </c>
      <c r="S781" s="135">
        <v>0</v>
      </c>
      <c r="T781" s="135">
        <v>89</v>
      </c>
      <c r="U781" s="135">
        <v>0</v>
      </c>
      <c r="V781" s="135">
        <v>0</v>
      </c>
      <c r="W781" s="135">
        <v>0</v>
      </c>
      <c r="X781" s="135">
        <v>0</v>
      </c>
      <c r="Y781" s="135">
        <v>645.24</v>
      </c>
      <c r="Z781" s="135">
        <v>645.24</v>
      </c>
      <c r="AA781" s="136">
        <v>1</v>
      </c>
      <c r="AB781" s="135">
        <v>556.24</v>
      </c>
      <c r="AC781" s="135">
        <v>0</v>
      </c>
      <c r="AD781" s="135"/>
      <c r="AE781" s="135">
        <v>0</v>
      </c>
      <c r="AF781" s="135">
        <v>0</v>
      </c>
      <c r="AG781" s="135">
        <v>0</v>
      </c>
      <c r="AH781" s="135">
        <v>89</v>
      </c>
      <c r="AI781" s="135">
        <v>0</v>
      </c>
      <c r="AJ781" s="135">
        <v>0</v>
      </c>
      <c r="AK781" s="135">
        <v>0</v>
      </c>
      <c r="AL781" s="212" t="s">
        <v>6919</v>
      </c>
    </row>
    <row r="782" spans="2:40" ht="14.25" hidden="1" customHeight="1">
      <c r="B782" s="132" t="s">
        <v>4356</v>
      </c>
      <c r="C782" s="134" t="s">
        <v>6504</v>
      </c>
      <c r="D782" s="134" t="s">
        <v>2828</v>
      </c>
      <c r="E782" s="134" t="s">
        <v>6920</v>
      </c>
      <c r="F782" s="134" t="s">
        <v>6921</v>
      </c>
      <c r="G782" s="134" t="s">
        <v>792</v>
      </c>
      <c r="H782" s="134" t="s">
        <v>5881</v>
      </c>
      <c r="I782" s="134" t="s">
        <v>3330</v>
      </c>
      <c r="J782" s="134" t="s">
        <v>4362</v>
      </c>
      <c r="K782" s="134" t="s">
        <v>4363</v>
      </c>
      <c r="L782" s="134" t="s">
        <v>3332</v>
      </c>
      <c r="M782" s="135">
        <v>1089.74</v>
      </c>
      <c r="N782" s="135">
        <v>1089.74</v>
      </c>
      <c r="O782" s="135">
        <v>0</v>
      </c>
      <c r="P782" s="135"/>
      <c r="Q782" s="135">
        <v>0</v>
      </c>
      <c r="R782" s="135">
        <v>0</v>
      </c>
      <c r="S782" s="135">
        <v>0</v>
      </c>
      <c r="T782" s="135">
        <v>174.36</v>
      </c>
      <c r="U782" s="135">
        <v>0</v>
      </c>
      <c r="V782" s="135">
        <v>0</v>
      </c>
      <c r="W782" s="135">
        <v>0</v>
      </c>
      <c r="X782" s="135">
        <v>0</v>
      </c>
      <c r="Y782" s="135">
        <v>1264.0999999999999</v>
      </c>
      <c r="Z782" s="135">
        <v>1264</v>
      </c>
      <c r="AA782" s="136">
        <v>0.99992089233446702</v>
      </c>
      <c r="AB782" s="135">
        <v>1089.6537932125621</v>
      </c>
      <c r="AC782" s="135">
        <v>0</v>
      </c>
      <c r="AD782" s="135"/>
      <c r="AE782" s="135">
        <v>0</v>
      </c>
      <c r="AF782" s="135">
        <v>0</v>
      </c>
      <c r="AG782" s="135">
        <v>0</v>
      </c>
      <c r="AH782" s="135">
        <v>174.34620678743801</v>
      </c>
      <c r="AI782" s="135">
        <v>0</v>
      </c>
      <c r="AJ782" s="135">
        <v>0</v>
      </c>
      <c r="AK782" s="135">
        <v>0</v>
      </c>
      <c r="AL782" s="212" t="s">
        <v>6922</v>
      </c>
    </row>
    <row r="783" spans="2:40" ht="14.25" hidden="1" customHeight="1">
      <c r="B783" s="132" t="s">
        <v>4356</v>
      </c>
      <c r="C783" s="134" t="s">
        <v>5777</v>
      </c>
      <c r="D783" s="134" t="s">
        <v>2828</v>
      </c>
      <c r="E783" s="134" t="s">
        <v>2498</v>
      </c>
      <c r="F783" s="134" t="s">
        <v>6923</v>
      </c>
      <c r="G783" s="134" t="s">
        <v>5780</v>
      </c>
      <c r="H783" s="134" t="s">
        <v>5781</v>
      </c>
      <c r="I783" s="134" t="s">
        <v>5782</v>
      </c>
      <c r="J783" s="134" t="s">
        <v>4362</v>
      </c>
      <c r="K783" s="134" t="s">
        <v>4363</v>
      </c>
      <c r="L783" s="134" t="s">
        <v>3332</v>
      </c>
      <c r="M783" s="135">
        <v>25009.85</v>
      </c>
      <c r="N783" s="135">
        <v>0</v>
      </c>
      <c r="O783" s="135">
        <v>0</v>
      </c>
      <c r="P783" s="135">
        <v>25009.85</v>
      </c>
      <c r="Q783" s="135">
        <v>0</v>
      </c>
      <c r="R783" s="135">
        <v>0</v>
      </c>
      <c r="S783" s="135">
        <v>0</v>
      </c>
      <c r="T783" s="135">
        <v>0</v>
      </c>
      <c r="U783" s="135">
        <v>0</v>
      </c>
      <c r="V783" s="135">
        <v>0</v>
      </c>
      <c r="W783" s="135">
        <v>0</v>
      </c>
      <c r="X783" s="135">
        <v>0</v>
      </c>
      <c r="Y783" s="135">
        <v>25009.85</v>
      </c>
      <c r="Z783" s="135">
        <v>25009.85</v>
      </c>
      <c r="AA783" s="136">
        <v>1</v>
      </c>
      <c r="AB783" s="135">
        <v>0</v>
      </c>
      <c r="AC783" s="135">
        <v>0</v>
      </c>
      <c r="AD783" s="135">
        <v>25009.85</v>
      </c>
      <c r="AE783" s="135">
        <v>0</v>
      </c>
      <c r="AF783" s="135">
        <v>0</v>
      </c>
      <c r="AG783" s="135">
        <v>0</v>
      </c>
      <c r="AH783" s="135"/>
      <c r="AI783" s="135">
        <v>0</v>
      </c>
      <c r="AJ783" s="135">
        <v>0</v>
      </c>
      <c r="AK783" s="135">
        <v>0</v>
      </c>
      <c r="AL783" s="212" t="s">
        <v>6924</v>
      </c>
    </row>
    <row r="784" spans="2:40" ht="14.25" hidden="1" customHeight="1">
      <c r="B784" s="132" t="s">
        <v>4396</v>
      </c>
      <c r="C784" s="134" t="s">
        <v>5106</v>
      </c>
      <c r="D784" s="134" t="s">
        <v>2828</v>
      </c>
      <c r="E784" s="134" t="s">
        <v>4399</v>
      </c>
      <c r="F784" s="134" t="s">
        <v>480</v>
      </c>
      <c r="G784" s="134" t="s">
        <v>4401</v>
      </c>
      <c r="H784" s="134" t="s">
        <v>4401</v>
      </c>
      <c r="I784" s="134"/>
      <c r="J784" s="134"/>
      <c r="K784" s="134"/>
      <c r="L784" s="134"/>
      <c r="M784" s="135">
        <v>206.4</v>
      </c>
      <c r="N784" s="135">
        <v>0</v>
      </c>
      <c r="O784" s="135">
        <v>0</v>
      </c>
      <c r="P784" s="135">
        <v>0</v>
      </c>
      <c r="Q784" s="135">
        <v>0</v>
      </c>
      <c r="R784" s="135">
        <v>0</v>
      </c>
      <c r="S784" s="135">
        <v>206.4</v>
      </c>
      <c r="T784" s="135">
        <v>0</v>
      </c>
      <c r="U784" s="135">
        <v>0</v>
      </c>
      <c r="V784" s="135">
        <v>0</v>
      </c>
      <c r="W784" s="135">
        <v>0</v>
      </c>
      <c r="X784" s="135">
        <v>0</v>
      </c>
      <c r="Y784" s="135">
        <v>206.4</v>
      </c>
      <c r="Z784" s="135">
        <v>206.4</v>
      </c>
      <c r="AA784" s="136">
        <v>1</v>
      </c>
      <c r="AB784" s="135">
        <v>0</v>
      </c>
      <c r="AC784" s="135">
        <v>0</v>
      </c>
      <c r="AD784" s="135">
        <v>0</v>
      </c>
      <c r="AE784" s="135">
        <v>0</v>
      </c>
      <c r="AF784" s="135">
        <v>0</v>
      </c>
      <c r="AG784" s="135">
        <v>0</v>
      </c>
      <c r="AH784" s="135">
        <v>0</v>
      </c>
      <c r="AI784" s="135">
        <v>0</v>
      </c>
      <c r="AJ784" s="135">
        <v>0</v>
      </c>
      <c r="AK784" s="135">
        <v>0</v>
      </c>
      <c r="AL784" s="212"/>
    </row>
    <row r="785" spans="2:40" ht="14.25" customHeight="1">
      <c r="B785" s="132" t="s">
        <v>4356</v>
      </c>
      <c r="C785" s="134" t="s">
        <v>5774</v>
      </c>
      <c r="D785" s="134" t="s">
        <v>2828</v>
      </c>
      <c r="E785" s="134" t="s">
        <v>5474</v>
      </c>
      <c r="F785" s="134" t="s">
        <v>6925</v>
      </c>
      <c r="G785" s="134" t="s">
        <v>638</v>
      </c>
      <c r="H785" s="134" t="s">
        <v>6258</v>
      </c>
      <c r="I785" s="134" t="s">
        <v>4370</v>
      </c>
      <c r="J785" s="134" t="s">
        <v>4362</v>
      </c>
      <c r="K785" s="134" t="s">
        <v>4363</v>
      </c>
      <c r="L785" s="134" t="s">
        <v>3332</v>
      </c>
      <c r="M785" s="135">
        <v>1500</v>
      </c>
      <c r="N785" s="135">
        <v>1500</v>
      </c>
      <c r="O785" s="135">
        <v>0</v>
      </c>
      <c r="P785" s="135"/>
      <c r="Q785" s="135">
        <v>0</v>
      </c>
      <c r="R785" s="135">
        <v>0</v>
      </c>
      <c r="S785" s="135">
        <v>0</v>
      </c>
      <c r="T785" s="135">
        <v>240</v>
      </c>
      <c r="U785" s="135">
        <v>0</v>
      </c>
      <c r="V785" s="135">
        <v>60</v>
      </c>
      <c r="W785" s="135">
        <v>0</v>
      </c>
      <c r="X785" s="135">
        <v>0</v>
      </c>
      <c r="Y785" s="135">
        <v>1680</v>
      </c>
      <c r="Z785" s="135">
        <v>1680</v>
      </c>
      <c r="AA785" s="136">
        <v>1</v>
      </c>
      <c r="AB785" s="135">
        <v>1500</v>
      </c>
      <c r="AC785" s="135">
        <v>0</v>
      </c>
      <c r="AD785" s="135"/>
      <c r="AE785" s="135">
        <v>0</v>
      </c>
      <c r="AF785" s="135">
        <v>0</v>
      </c>
      <c r="AG785" s="135">
        <v>0</v>
      </c>
      <c r="AH785" s="135">
        <v>240</v>
      </c>
      <c r="AI785" s="135">
        <v>0</v>
      </c>
      <c r="AJ785" s="135">
        <v>60</v>
      </c>
      <c r="AK785" s="135">
        <v>0</v>
      </c>
      <c r="AL785" s="212" t="s">
        <v>6926</v>
      </c>
      <c r="AM785" s="210">
        <f>M785*0.04</f>
        <v>60</v>
      </c>
      <c r="AN785" s="210">
        <f>AJ785-AM785</f>
        <v>0</v>
      </c>
    </row>
    <row r="786" spans="2:40" ht="14.25" hidden="1" customHeight="1">
      <c r="B786" s="132" t="s">
        <v>4356</v>
      </c>
      <c r="C786" s="134" t="s">
        <v>5777</v>
      </c>
      <c r="D786" s="134" t="s">
        <v>2828</v>
      </c>
      <c r="E786" s="134" t="s">
        <v>4927</v>
      </c>
      <c r="F786" s="134" t="s">
        <v>6927</v>
      </c>
      <c r="G786" s="134" t="s">
        <v>5780</v>
      </c>
      <c r="H786" s="134" t="s">
        <v>5781</v>
      </c>
      <c r="I786" s="134" t="s">
        <v>5782</v>
      </c>
      <c r="J786" s="134" t="s">
        <v>4362</v>
      </c>
      <c r="K786" s="134" t="s">
        <v>4363</v>
      </c>
      <c r="L786" s="134" t="s">
        <v>3332</v>
      </c>
      <c r="M786" s="135">
        <v>2767.2</v>
      </c>
      <c r="N786" s="135">
        <v>0</v>
      </c>
      <c r="O786" s="135">
        <v>0</v>
      </c>
      <c r="P786" s="135">
        <v>2767.2</v>
      </c>
      <c r="Q786" s="135">
        <v>0</v>
      </c>
      <c r="R786" s="135">
        <v>0</v>
      </c>
      <c r="S786" s="135">
        <v>0</v>
      </c>
      <c r="T786" s="135">
        <v>0</v>
      </c>
      <c r="U786" s="135">
        <v>0</v>
      </c>
      <c r="V786" s="135">
        <v>0</v>
      </c>
      <c r="W786" s="135">
        <v>0</v>
      </c>
      <c r="X786" s="135">
        <v>0</v>
      </c>
      <c r="Y786" s="135">
        <v>2767.2</v>
      </c>
      <c r="Z786" s="135">
        <v>2767.2</v>
      </c>
      <c r="AA786" s="136">
        <v>1</v>
      </c>
      <c r="AB786" s="135">
        <v>0</v>
      </c>
      <c r="AC786" s="135">
        <v>0</v>
      </c>
      <c r="AD786" s="135">
        <v>2767.2</v>
      </c>
      <c r="AE786" s="135">
        <v>0</v>
      </c>
      <c r="AF786" s="135">
        <v>0</v>
      </c>
      <c r="AG786" s="135">
        <v>0</v>
      </c>
      <c r="AH786" s="135"/>
      <c r="AI786" s="135">
        <v>0</v>
      </c>
      <c r="AJ786" s="135">
        <v>0</v>
      </c>
      <c r="AK786" s="135">
        <v>0</v>
      </c>
      <c r="AL786" s="212" t="s">
        <v>6928</v>
      </c>
    </row>
    <row r="787" spans="2:40" ht="14.25" hidden="1" customHeight="1">
      <c r="B787" s="132" t="s">
        <v>4356</v>
      </c>
      <c r="C787" s="134" t="s">
        <v>6231</v>
      </c>
      <c r="D787" s="134" t="s">
        <v>2828</v>
      </c>
      <c r="E787" s="134" t="s">
        <v>6929</v>
      </c>
      <c r="F787" s="134" t="s">
        <v>6930</v>
      </c>
      <c r="G787" s="134" t="s">
        <v>1592</v>
      </c>
      <c r="H787" s="134" t="s">
        <v>6931</v>
      </c>
      <c r="I787" s="134" t="s">
        <v>6932</v>
      </c>
      <c r="J787" s="134" t="s">
        <v>4362</v>
      </c>
      <c r="K787" s="134" t="s">
        <v>4363</v>
      </c>
      <c r="L787" s="134" t="s">
        <v>3332</v>
      </c>
      <c r="M787" s="135">
        <v>22783.42</v>
      </c>
      <c r="N787" s="135">
        <v>22783.42</v>
      </c>
      <c r="O787" s="135">
        <v>0</v>
      </c>
      <c r="P787" s="135"/>
      <c r="Q787" s="135">
        <v>0</v>
      </c>
      <c r="R787" s="135">
        <v>0</v>
      </c>
      <c r="S787" s="135">
        <v>0</v>
      </c>
      <c r="T787" s="135">
        <v>3645.35</v>
      </c>
      <c r="U787" s="135">
        <v>0</v>
      </c>
      <c r="V787" s="135">
        <v>0</v>
      </c>
      <c r="W787" s="135">
        <v>0</v>
      </c>
      <c r="X787" s="135">
        <v>0</v>
      </c>
      <c r="Y787" s="135">
        <v>26428.77</v>
      </c>
      <c r="Z787" s="135">
        <v>26428.77</v>
      </c>
      <c r="AA787" s="136">
        <v>1</v>
      </c>
      <c r="AB787" s="135">
        <v>22783.42</v>
      </c>
      <c r="AC787" s="135">
        <v>0</v>
      </c>
      <c r="AD787" s="135"/>
      <c r="AE787" s="135">
        <v>0</v>
      </c>
      <c r="AF787" s="135">
        <v>0</v>
      </c>
      <c r="AG787" s="135">
        <v>0</v>
      </c>
      <c r="AH787" s="135">
        <v>3645.35</v>
      </c>
      <c r="AI787" s="135">
        <v>0</v>
      </c>
      <c r="AJ787" s="135">
        <v>0</v>
      </c>
      <c r="AK787" s="135">
        <v>0</v>
      </c>
      <c r="AL787" s="212" t="s">
        <v>6933</v>
      </c>
    </row>
    <row r="788" spans="2:40" ht="14.25" hidden="1" customHeight="1">
      <c r="B788" s="132" t="s">
        <v>4356</v>
      </c>
      <c r="C788" s="134" t="s">
        <v>6188</v>
      </c>
      <c r="D788" s="134" t="s">
        <v>2828</v>
      </c>
      <c r="E788" s="134" t="s">
        <v>3010</v>
      </c>
      <c r="F788" s="134" t="s">
        <v>6934</v>
      </c>
      <c r="G788" s="134" t="s">
        <v>1730</v>
      </c>
      <c r="H788" s="134" t="s">
        <v>6935</v>
      </c>
      <c r="I788" s="134" t="s">
        <v>3330</v>
      </c>
      <c r="J788" s="134" t="s">
        <v>5871</v>
      </c>
      <c r="K788" s="134" t="s">
        <v>4418</v>
      </c>
      <c r="L788" s="134" t="s">
        <v>3332</v>
      </c>
      <c r="M788" s="135">
        <v>1779.31</v>
      </c>
      <c r="N788" s="135">
        <v>1779.3103450000001</v>
      </c>
      <c r="O788" s="135">
        <v>0</v>
      </c>
      <c r="P788" s="135"/>
      <c r="Q788" s="135">
        <v>0</v>
      </c>
      <c r="R788" s="135">
        <v>0</v>
      </c>
      <c r="S788" s="135">
        <v>-3.4499999999999998E-4</v>
      </c>
      <c r="T788" s="135">
        <v>284.68965500000002</v>
      </c>
      <c r="U788" s="135">
        <v>0</v>
      </c>
      <c r="V788" s="135">
        <v>0</v>
      </c>
      <c r="W788" s="135">
        <v>0</v>
      </c>
      <c r="X788" s="135">
        <v>0</v>
      </c>
      <c r="Y788" s="135">
        <v>2063.9996550000001</v>
      </c>
      <c r="Z788" s="135">
        <v>2064</v>
      </c>
      <c r="AA788" s="136">
        <v>1</v>
      </c>
      <c r="AB788" s="135">
        <v>1779.3103450000001</v>
      </c>
      <c r="AC788" s="135">
        <v>0</v>
      </c>
      <c r="AD788" s="135"/>
      <c r="AE788" s="135">
        <v>0</v>
      </c>
      <c r="AF788" s="135">
        <v>0</v>
      </c>
      <c r="AG788" s="135">
        <v>0</v>
      </c>
      <c r="AH788" s="135">
        <v>284.68965500000002</v>
      </c>
      <c r="AI788" s="135">
        <v>0</v>
      </c>
      <c r="AJ788" s="135">
        <v>0</v>
      </c>
      <c r="AK788" s="135">
        <v>0</v>
      </c>
      <c r="AL788" s="212" t="s">
        <v>6936</v>
      </c>
    </row>
    <row r="789" spans="2:40" ht="14.25" customHeight="1">
      <c r="B789" s="132" t="s">
        <v>4356</v>
      </c>
      <c r="C789" s="134" t="s">
        <v>5774</v>
      </c>
      <c r="D789" s="134" t="s">
        <v>2828</v>
      </c>
      <c r="E789" s="134" t="s">
        <v>2445</v>
      </c>
      <c r="F789" s="134" t="s">
        <v>6937</v>
      </c>
      <c r="G789" s="134" t="s">
        <v>1153</v>
      </c>
      <c r="H789" s="134" t="s">
        <v>5792</v>
      </c>
      <c r="I789" s="134" t="s">
        <v>4370</v>
      </c>
      <c r="J789" s="134" t="s">
        <v>4362</v>
      </c>
      <c r="K789" s="134" t="s">
        <v>4363</v>
      </c>
      <c r="L789" s="134" t="s">
        <v>3332</v>
      </c>
      <c r="M789" s="135">
        <v>17000</v>
      </c>
      <c r="N789" s="135">
        <v>17000</v>
      </c>
      <c r="O789" s="135">
        <v>0</v>
      </c>
      <c r="P789" s="135"/>
      <c r="Q789" s="135">
        <v>0</v>
      </c>
      <c r="R789" s="135">
        <v>0</v>
      </c>
      <c r="S789" s="135">
        <v>0</v>
      </c>
      <c r="T789" s="135">
        <v>2720</v>
      </c>
      <c r="U789" s="135">
        <v>0</v>
      </c>
      <c r="V789" s="135">
        <v>680</v>
      </c>
      <c r="W789" s="135">
        <v>0</v>
      </c>
      <c r="X789" s="135">
        <v>0</v>
      </c>
      <c r="Y789" s="135">
        <v>19040</v>
      </c>
      <c r="Z789" s="135">
        <v>19040</v>
      </c>
      <c r="AA789" s="136">
        <v>1</v>
      </c>
      <c r="AB789" s="135">
        <v>17000</v>
      </c>
      <c r="AC789" s="135">
        <v>0</v>
      </c>
      <c r="AD789" s="135"/>
      <c r="AE789" s="135">
        <v>0</v>
      </c>
      <c r="AF789" s="135">
        <v>0</v>
      </c>
      <c r="AG789" s="135">
        <v>0</v>
      </c>
      <c r="AH789" s="135">
        <v>2720</v>
      </c>
      <c r="AI789" s="135">
        <v>0</v>
      </c>
      <c r="AJ789" s="135">
        <v>680</v>
      </c>
      <c r="AK789" s="135">
        <v>0</v>
      </c>
      <c r="AL789" s="212" t="s">
        <v>6938</v>
      </c>
      <c r="AM789" s="210">
        <f>M789*0.04</f>
        <v>680</v>
      </c>
      <c r="AN789" s="210">
        <f>AJ789-AM789</f>
        <v>0</v>
      </c>
    </row>
    <row r="790" spans="2:40" ht="14.25" hidden="1" customHeight="1">
      <c r="B790" s="132" t="s">
        <v>4356</v>
      </c>
      <c r="C790" s="134" t="s">
        <v>5777</v>
      </c>
      <c r="D790" s="134" t="s">
        <v>2828</v>
      </c>
      <c r="E790" s="134" t="s">
        <v>6630</v>
      </c>
      <c r="F790" s="134" t="s">
        <v>6939</v>
      </c>
      <c r="G790" s="134" t="s">
        <v>5780</v>
      </c>
      <c r="H790" s="134" t="s">
        <v>5781</v>
      </c>
      <c r="I790" s="134" t="s">
        <v>5782</v>
      </c>
      <c r="J790" s="134" t="s">
        <v>4362</v>
      </c>
      <c r="K790" s="134" t="s">
        <v>4363</v>
      </c>
      <c r="L790" s="134" t="s">
        <v>3332</v>
      </c>
      <c r="M790" s="135">
        <v>2769.19</v>
      </c>
      <c r="N790" s="135">
        <v>0</v>
      </c>
      <c r="O790" s="135">
        <v>0</v>
      </c>
      <c r="P790" s="135">
        <v>2769.19</v>
      </c>
      <c r="Q790" s="135">
        <v>0</v>
      </c>
      <c r="R790" s="135">
        <v>0</v>
      </c>
      <c r="S790" s="135">
        <v>0</v>
      </c>
      <c r="T790" s="135">
        <v>0</v>
      </c>
      <c r="U790" s="135">
        <v>0</v>
      </c>
      <c r="V790" s="135">
        <v>0</v>
      </c>
      <c r="W790" s="135">
        <v>0</v>
      </c>
      <c r="X790" s="135">
        <v>0</v>
      </c>
      <c r="Y790" s="135">
        <v>2769.19</v>
      </c>
      <c r="Z790" s="135">
        <v>2769.19</v>
      </c>
      <c r="AA790" s="136">
        <v>1</v>
      </c>
      <c r="AB790" s="135">
        <v>0</v>
      </c>
      <c r="AC790" s="135">
        <v>0</v>
      </c>
      <c r="AD790" s="135">
        <v>2769.19</v>
      </c>
      <c r="AE790" s="135">
        <v>0</v>
      </c>
      <c r="AF790" s="135">
        <v>0</v>
      </c>
      <c r="AG790" s="135">
        <v>0</v>
      </c>
      <c r="AH790" s="135"/>
      <c r="AI790" s="135">
        <v>0</v>
      </c>
      <c r="AJ790" s="135">
        <v>0</v>
      </c>
      <c r="AK790" s="135">
        <v>0</v>
      </c>
      <c r="AL790" s="212" t="s">
        <v>6940</v>
      </c>
    </row>
    <row r="791" spans="2:40" ht="14.25" customHeight="1">
      <c r="B791" s="132" t="s">
        <v>4356</v>
      </c>
      <c r="C791" s="134" t="s">
        <v>5774</v>
      </c>
      <c r="D791" s="134" t="s">
        <v>2828</v>
      </c>
      <c r="E791" s="134" t="s">
        <v>2396</v>
      </c>
      <c r="F791" s="134" t="s">
        <v>6111</v>
      </c>
      <c r="G791" s="134" t="s">
        <v>738</v>
      </c>
      <c r="H791" s="134" t="s">
        <v>5793</v>
      </c>
      <c r="I791" s="134" t="s">
        <v>3929</v>
      </c>
      <c r="J791" s="134" t="s">
        <v>4362</v>
      </c>
      <c r="K791" s="134" t="s">
        <v>4363</v>
      </c>
      <c r="L791" s="134" t="s">
        <v>3332</v>
      </c>
      <c r="M791" s="135">
        <v>50000</v>
      </c>
      <c r="N791" s="135">
        <v>50000</v>
      </c>
      <c r="O791" s="135">
        <v>0</v>
      </c>
      <c r="P791" s="135"/>
      <c r="Q791" s="135">
        <v>0</v>
      </c>
      <c r="R791" s="135">
        <v>0</v>
      </c>
      <c r="S791" s="135">
        <v>0</v>
      </c>
      <c r="T791" s="135">
        <v>8000</v>
      </c>
      <c r="U791" s="135">
        <v>0</v>
      </c>
      <c r="V791" s="135">
        <v>2000</v>
      </c>
      <c r="W791" s="135">
        <v>625</v>
      </c>
      <c r="X791" s="135">
        <v>0</v>
      </c>
      <c r="Y791" s="135">
        <v>55375</v>
      </c>
      <c r="Z791" s="135">
        <v>55375</v>
      </c>
      <c r="AA791" s="136">
        <v>1</v>
      </c>
      <c r="AB791" s="135">
        <v>50000</v>
      </c>
      <c r="AC791" s="135">
        <v>0</v>
      </c>
      <c r="AD791" s="135"/>
      <c r="AE791" s="135">
        <v>0</v>
      </c>
      <c r="AF791" s="135">
        <v>0</v>
      </c>
      <c r="AG791" s="135">
        <v>0</v>
      </c>
      <c r="AH791" s="135">
        <v>8000</v>
      </c>
      <c r="AI791" s="135">
        <v>0</v>
      </c>
      <c r="AJ791" s="135">
        <v>2000</v>
      </c>
      <c r="AK791" s="135">
        <v>625</v>
      </c>
      <c r="AL791" s="212" t="s">
        <v>6941</v>
      </c>
      <c r="AM791" s="210">
        <f t="shared" ref="AM791:AM794" si="64">M791*0.04</f>
        <v>2000</v>
      </c>
      <c r="AN791" s="210">
        <f t="shared" ref="AN791:AN794" si="65">AJ791-AM791</f>
        <v>0</v>
      </c>
    </row>
    <row r="792" spans="2:40" ht="14.25" customHeight="1">
      <c r="B792" s="132" t="s">
        <v>4356</v>
      </c>
      <c r="C792" s="134" t="s">
        <v>5774</v>
      </c>
      <c r="D792" s="134" t="s">
        <v>2828</v>
      </c>
      <c r="E792" s="134" t="s">
        <v>6320</v>
      </c>
      <c r="F792" s="134" t="s">
        <v>6942</v>
      </c>
      <c r="G792" s="134" t="s">
        <v>1155</v>
      </c>
      <c r="H792" s="134" t="s">
        <v>5805</v>
      </c>
      <c r="I792" s="134" t="s">
        <v>5782</v>
      </c>
      <c r="J792" s="134" t="s">
        <v>4362</v>
      </c>
      <c r="K792" s="134" t="s">
        <v>4363</v>
      </c>
      <c r="L792" s="134" t="s">
        <v>3332</v>
      </c>
      <c r="M792" s="135">
        <v>30674.55</v>
      </c>
      <c r="N792" s="135">
        <v>30674.55</v>
      </c>
      <c r="O792" s="135">
        <v>0</v>
      </c>
      <c r="P792" s="135"/>
      <c r="Q792" s="135">
        <v>0</v>
      </c>
      <c r="R792" s="135">
        <v>0</v>
      </c>
      <c r="S792" s="135">
        <v>0</v>
      </c>
      <c r="T792" s="135">
        <v>4907.9279999999999</v>
      </c>
      <c r="U792" s="135">
        <v>0</v>
      </c>
      <c r="V792" s="135">
        <v>1226.98</v>
      </c>
      <c r="W792" s="135">
        <v>0</v>
      </c>
      <c r="X792" s="135">
        <v>0</v>
      </c>
      <c r="Y792" s="135">
        <v>34355.498</v>
      </c>
      <c r="Z792" s="135">
        <v>34355.5</v>
      </c>
      <c r="AA792" s="136">
        <v>1</v>
      </c>
      <c r="AB792" s="135">
        <v>30674.55</v>
      </c>
      <c r="AC792" s="135">
        <v>0</v>
      </c>
      <c r="AD792" s="135"/>
      <c r="AE792" s="135">
        <v>0</v>
      </c>
      <c r="AF792" s="135">
        <v>0</v>
      </c>
      <c r="AG792" s="135">
        <v>0</v>
      </c>
      <c r="AH792" s="135">
        <v>4907.9279999999999</v>
      </c>
      <c r="AI792" s="135">
        <v>0</v>
      </c>
      <c r="AJ792" s="135">
        <v>1226.98</v>
      </c>
      <c r="AK792" s="135">
        <v>0</v>
      </c>
      <c r="AL792" s="212" t="s">
        <v>6943</v>
      </c>
      <c r="AM792" s="210">
        <f t="shared" si="64"/>
        <v>1226.982</v>
      </c>
      <c r="AN792" s="210">
        <f t="shared" si="65"/>
        <v>-1.9999999999527063E-3</v>
      </c>
    </row>
    <row r="793" spans="2:40" ht="14.25" customHeight="1">
      <c r="B793" s="132" t="s">
        <v>4356</v>
      </c>
      <c r="C793" s="134" t="s">
        <v>5774</v>
      </c>
      <c r="D793" s="134" t="s">
        <v>2828</v>
      </c>
      <c r="E793" s="134" t="s">
        <v>4927</v>
      </c>
      <c r="F793" s="134" t="s">
        <v>6944</v>
      </c>
      <c r="G793" s="134" t="s">
        <v>5823</v>
      </c>
      <c r="H793" s="134" t="s">
        <v>5824</v>
      </c>
      <c r="I793" s="134" t="s">
        <v>5782</v>
      </c>
      <c r="J793" s="134" t="s">
        <v>4362</v>
      </c>
      <c r="K793" s="134" t="s">
        <v>4363</v>
      </c>
      <c r="L793" s="134" t="s">
        <v>3332</v>
      </c>
      <c r="M793" s="135">
        <v>12000</v>
      </c>
      <c r="N793" s="135">
        <v>12000</v>
      </c>
      <c r="O793" s="135">
        <v>0</v>
      </c>
      <c r="P793" s="135"/>
      <c r="Q793" s="135">
        <v>0</v>
      </c>
      <c r="R793" s="135">
        <v>0</v>
      </c>
      <c r="S793" s="135">
        <v>0</v>
      </c>
      <c r="T793" s="135">
        <v>1920</v>
      </c>
      <c r="U793" s="135">
        <v>0</v>
      </c>
      <c r="V793" s="135">
        <v>480</v>
      </c>
      <c r="W793" s="135">
        <v>0</v>
      </c>
      <c r="X793" s="135">
        <v>0</v>
      </c>
      <c r="Y793" s="135">
        <v>13440</v>
      </c>
      <c r="Z793" s="135">
        <v>13440</v>
      </c>
      <c r="AA793" s="136">
        <v>1</v>
      </c>
      <c r="AB793" s="135">
        <v>12000</v>
      </c>
      <c r="AC793" s="135">
        <v>0</v>
      </c>
      <c r="AD793" s="135"/>
      <c r="AE793" s="135">
        <v>0</v>
      </c>
      <c r="AF793" s="135">
        <v>0</v>
      </c>
      <c r="AG793" s="135">
        <v>0</v>
      </c>
      <c r="AH793" s="135">
        <v>1920</v>
      </c>
      <c r="AI793" s="135">
        <v>0</v>
      </c>
      <c r="AJ793" s="135">
        <v>480</v>
      </c>
      <c r="AK793" s="135">
        <v>0</v>
      </c>
      <c r="AL793" s="212" t="s">
        <v>6945</v>
      </c>
      <c r="AM793" s="210">
        <f t="shared" si="64"/>
        <v>480</v>
      </c>
      <c r="AN793" s="210">
        <f t="shared" si="65"/>
        <v>0</v>
      </c>
    </row>
    <row r="794" spans="2:40" ht="14.25" customHeight="1">
      <c r="B794" s="132" t="s">
        <v>4356</v>
      </c>
      <c r="C794" s="134" t="s">
        <v>5774</v>
      </c>
      <c r="D794" s="134" t="s">
        <v>2828</v>
      </c>
      <c r="E794" s="134" t="s">
        <v>6368</v>
      </c>
      <c r="F794" s="134" t="s">
        <v>6946</v>
      </c>
      <c r="G794" s="134" t="s">
        <v>1249</v>
      </c>
      <c r="H794" s="134" t="s">
        <v>5966</v>
      </c>
      <c r="I794" s="134" t="s">
        <v>5782</v>
      </c>
      <c r="J794" s="134" t="s">
        <v>4362</v>
      </c>
      <c r="K794" s="134" t="s">
        <v>4363</v>
      </c>
      <c r="L794" s="134" t="s">
        <v>3332</v>
      </c>
      <c r="M794" s="135">
        <v>12000</v>
      </c>
      <c r="N794" s="135">
        <v>12000</v>
      </c>
      <c r="O794" s="135">
        <v>0</v>
      </c>
      <c r="P794" s="135"/>
      <c r="Q794" s="135">
        <v>0</v>
      </c>
      <c r="R794" s="135">
        <v>0</v>
      </c>
      <c r="S794" s="135">
        <v>0</v>
      </c>
      <c r="T794" s="135">
        <v>1920</v>
      </c>
      <c r="U794" s="135">
        <v>0</v>
      </c>
      <c r="V794" s="135">
        <v>480</v>
      </c>
      <c r="W794" s="135">
        <v>0</v>
      </c>
      <c r="X794" s="135">
        <v>0</v>
      </c>
      <c r="Y794" s="135">
        <v>13440</v>
      </c>
      <c r="Z794" s="135">
        <v>13440</v>
      </c>
      <c r="AA794" s="136">
        <v>1</v>
      </c>
      <c r="AB794" s="135">
        <v>12000</v>
      </c>
      <c r="AC794" s="135">
        <v>0</v>
      </c>
      <c r="AD794" s="135"/>
      <c r="AE794" s="135">
        <v>0</v>
      </c>
      <c r="AF794" s="135">
        <v>0</v>
      </c>
      <c r="AG794" s="135">
        <v>0</v>
      </c>
      <c r="AH794" s="135">
        <v>1920</v>
      </c>
      <c r="AI794" s="135">
        <v>0</v>
      </c>
      <c r="AJ794" s="135">
        <v>480</v>
      </c>
      <c r="AK794" s="135">
        <v>0</v>
      </c>
      <c r="AL794" s="212" t="s">
        <v>6947</v>
      </c>
      <c r="AM794" s="210">
        <f t="shared" si="64"/>
        <v>480</v>
      </c>
      <c r="AN794" s="210">
        <f t="shared" si="65"/>
        <v>0</v>
      </c>
    </row>
    <row r="795" spans="2:40" ht="14.25" hidden="1" customHeight="1">
      <c r="B795" s="132" t="s">
        <v>4356</v>
      </c>
      <c r="C795" s="134" t="s">
        <v>6067</v>
      </c>
      <c r="D795" s="134" t="s">
        <v>2831</v>
      </c>
      <c r="E795" s="134" t="s">
        <v>6948</v>
      </c>
      <c r="F795" s="134" t="s">
        <v>6069</v>
      </c>
      <c r="G795" s="134" t="s">
        <v>1578</v>
      </c>
      <c r="H795" s="134" t="s">
        <v>6949</v>
      </c>
      <c r="I795" s="134" t="s">
        <v>3330</v>
      </c>
      <c r="J795" s="134" t="s">
        <v>4417</v>
      </c>
      <c r="K795" s="134" t="s">
        <v>4418</v>
      </c>
      <c r="L795" s="134" t="s">
        <v>3332</v>
      </c>
      <c r="M795" s="135">
        <v>1637.7760000000001</v>
      </c>
      <c r="N795" s="135">
        <v>1637.7760000000001</v>
      </c>
      <c r="O795" s="135">
        <v>0</v>
      </c>
      <c r="P795" s="135"/>
      <c r="Q795" s="135">
        <v>0</v>
      </c>
      <c r="R795" s="135">
        <v>0</v>
      </c>
      <c r="S795" s="135">
        <v>0</v>
      </c>
      <c r="T795" s="135">
        <v>262.04415999999998</v>
      </c>
      <c r="U795" s="135">
        <v>0</v>
      </c>
      <c r="V795" s="135">
        <v>0</v>
      </c>
      <c r="W795" s="135">
        <v>0</v>
      </c>
      <c r="X795" s="135">
        <v>0</v>
      </c>
      <c r="Y795" s="135">
        <v>1899.82016</v>
      </c>
      <c r="Z795" s="135">
        <v>1220.328</v>
      </c>
      <c r="AA795" s="136">
        <v>0.64655172413793105</v>
      </c>
      <c r="AB795" s="135">
        <v>1052.0068965517241</v>
      </c>
      <c r="AC795" s="135">
        <v>0</v>
      </c>
      <c r="AD795" s="135"/>
      <c r="AE795" s="135">
        <v>0</v>
      </c>
      <c r="AF795" s="135">
        <v>0</v>
      </c>
      <c r="AG795" s="135">
        <v>0</v>
      </c>
      <c r="AH795" s="135">
        <v>168.32110344827601</v>
      </c>
      <c r="AI795" s="135">
        <v>0</v>
      </c>
      <c r="AJ795" s="135">
        <v>0</v>
      </c>
      <c r="AK795" s="135">
        <v>0</v>
      </c>
      <c r="AL795" s="212" t="s">
        <v>6950</v>
      </c>
    </row>
    <row r="796" spans="2:40" ht="14.25" hidden="1" customHeight="1">
      <c r="B796" s="132" t="s">
        <v>4356</v>
      </c>
      <c r="C796" s="134" t="s">
        <v>6067</v>
      </c>
      <c r="D796" s="134" t="s">
        <v>2831</v>
      </c>
      <c r="E796" s="134" t="s">
        <v>6948</v>
      </c>
      <c r="F796" s="134" t="s">
        <v>6069</v>
      </c>
      <c r="G796" s="134" t="s">
        <v>1578</v>
      </c>
      <c r="H796" s="134" t="s">
        <v>6949</v>
      </c>
      <c r="I796" s="134" t="s">
        <v>3330</v>
      </c>
      <c r="J796" s="134" t="s">
        <v>4417</v>
      </c>
      <c r="K796" s="134" t="s">
        <v>4418</v>
      </c>
      <c r="L796" s="134" t="s">
        <v>3332</v>
      </c>
      <c r="M796" s="135">
        <v>1637.7760000000001</v>
      </c>
      <c r="N796" s="135">
        <v>1637.7760000000001</v>
      </c>
      <c r="O796" s="135">
        <v>0</v>
      </c>
      <c r="P796" s="135"/>
      <c r="Q796" s="135">
        <v>0</v>
      </c>
      <c r="R796" s="135">
        <v>0</v>
      </c>
      <c r="S796" s="135">
        <v>0</v>
      </c>
      <c r="T796" s="135">
        <v>262.04415999999998</v>
      </c>
      <c r="U796" s="135">
        <v>0</v>
      </c>
      <c r="V796" s="135">
        <v>0</v>
      </c>
      <c r="W796" s="135">
        <v>0</v>
      </c>
      <c r="X796" s="135">
        <v>0</v>
      </c>
      <c r="Y796" s="135">
        <v>1899.82016</v>
      </c>
      <c r="Z796" s="135">
        <v>195.25247999999999</v>
      </c>
      <c r="AA796" s="136">
        <v>0.10344827586206901</v>
      </c>
      <c r="AB796" s="135">
        <v>168.32110344827592</v>
      </c>
      <c r="AC796" s="135">
        <v>0</v>
      </c>
      <c r="AD796" s="135"/>
      <c r="AE796" s="135">
        <v>0</v>
      </c>
      <c r="AF796" s="135">
        <v>0</v>
      </c>
      <c r="AG796" s="135">
        <v>0</v>
      </c>
      <c r="AH796" s="135">
        <v>26.931376551724099</v>
      </c>
      <c r="AI796" s="135">
        <v>0</v>
      </c>
      <c r="AJ796" s="135">
        <v>0</v>
      </c>
      <c r="AK796" s="135">
        <v>0</v>
      </c>
      <c r="AL796" s="212" t="s">
        <v>6950</v>
      </c>
    </row>
    <row r="797" spans="2:40" ht="14.25" hidden="1" customHeight="1">
      <c r="B797" s="132" t="s">
        <v>4356</v>
      </c>
      <c r="C797" s="134" t="s">
        <v>6067</v>
      </c>
      <c r="D797" s="134" t="s">
        <v>2831</v>
      </c>
      <c r="E797" s="134" t="s">
        <v>6948</v>
      </c>
      <c r="F797" s="134" t="s">
        <v>6951</v>
      </c>
      <c r="G797" s="134" t="s">
        <v>1578</v>
      </c>
      <c r="H797" s="134" t="s">
        <v>6949</v>
      </c>
      <c r="I797" s="134" t="s">
        <v>3330</v>
      </c>
      <c r="J797" s="134" t="s">
        <v>4417</v>
      </c>
      <c r="K797" s="134" t="s">
        <v>4418</v>
      </c>
      <c r="L797" s="134" t="s">
        <v>3332</v>
      </c>
      <c r="M797" s="135">
        <v>1860</v>
      </c>
      <c r="N797" s="135">
        <v>1860</v>
      </c>
      <c r="O797" s="135">
        <v>0</v>
      </c>
      <c r="P797" s="135"/>
      <c r="Q797" s="135">
        <v>0</v>
      </c>
      <c r="R797" s="135">
        <v>0</v>
      </c>
      <c r="S797" s="135">
        <v>0</v>
      </c>
      <c r="T797" s="135">
        <v>297.60000000000002</v>
      </c>
      <c r="U797" s="135">
        <v>0</v>
      </c>
      <c r="V797" s="135">
        <v>0</v>
      </c>
      <c r="W797" s="135">
        <v>0</v>
      </c>
      <c r="X797" s="135">
        <v>0</v>
      </c>
      <c r="Y797" s="135">
        <v>2157.6</v>
      </c>
      <c r="Z797" s="135">
        <v>1288</v>
      </c>
      <c r="AA797" s="136">
        <v>0.59695958472376698</v>
      </c>
      <c r="AB797" s="135">
        <v>1110.3448275862065</v>
      </c>
      <c r="AC797" s="135">
        <v>0</v>
      </c>
      <c r="AD797" s="135"/>
      <c r="AE797" s="135">
        <v>0</v>
      </c>
      <c r="AF797" s="135">
        <v>0</v>
      </c>
      <c r="AG797" s="135">
        <v>0</v>
      </c>
      <c r="AH797" s="135">
        <v>177.655172413793</v>
      </c>
      <c r="AI797" s="135">
        <v>0</v>
      </c>
      <c r="AJ797" s="135">
        <v>0</v>
      </c>
      <c r="AK797" s="135">
        <v>0</v>
      </c>
      <c r="AL797" s="212" t="s">
        <v>6952</v>
      </c>
    </row>
    <row r="798" spans="2:40" ht="14.25" hidden="1" customHeight="1">
      <c r="B798" s="132" t="s">
        <v>4396</v>
      </c>
      <c r="C798" s="134" t="s">
        <v>5616</v>
      </c>
      <c r="D798" s="134" t="s">
        <v>2831</v>
      </c>
      <c r="E798" s="134" t="s">
        <v>4399</v>
      </c>
      <c r="F798" s="134" t="s">
        <v>6953</v>
      </c>
      <c r="G798" s="134" t="s">
        <v>4401</v>
      </c>
      <c r="H798" s="134" t="s">
        <v>4401</v>
      </c>
      <c r="I798" s="134"/>
      <c r="J798" s="134"/>
      <c r="K798" s="134"/>
      <c r="L798" s="134"/>
      <c r="M798" s="135">
        <v>599.72</v>
      </c>
      <c r="N798" s="135">
        <v>0</v>
      </c>
      <c r="O798" s="135">
        <v>0</v>
      </c>
      <c r="P798" s="135">
        <v>0</v>
      </c>
      <c r="Q798" s="135">
        <v>0</v>
      </c>
      <c r="R798" s="135">
        <v>0</v>
      </c>
      <c r="S798" s="135">
        <v>599.72</v>
      </c>
      <c r="T798" s="135">
        <v>0</v>
      </c>
      <c r="U798" s="135">
        <v>0</v>
      </c>
      <c r="V798" s="135">
        <v>0</v>
      </c>
      <c r="W798" s="135">
        <v>0</v>
      </c>
      <c r="X798" s="135">
        <v>0</v>
      </c>
      <c r="Y798" s="135">
        <v>599.72</v>
      </c>
      <c r="Z798" s="135">
        <v>599.72</v>
      </c>
      <c r="AA798" s="136">
        <v>1</v>
      </c>
      <c r="AB798" s="135">
        <v>0</v>
      </c>
      <c r="AC798" s="135">
        <v>0</v>
      </c>
      <c r="AD798" s="135">
        <v>0</v>
      </c>
      <c r="AE798" s="135">
        <v>0</v>
      </c>
      <c r="AF798" s="135">
        <v>0</v>
      </c>
      <c r="AG798" s="135">
        <v>0</v>
      </c>
      <c r="AH798" s="135">
        <v>0</v>
      </c>
      <c r="AI798" s="135">
        <v>0</v>
      </c>
      <c r="AJ798" s="135">
        <v>0</v>
      </c>
      <c r="AK798" s="135">
        <v>0</v>
      </c>
      <c r="AL798" s="212"/>
    </row>
    <row r="799" spans="2:40" ht="14.25" hidden="1" customHeight="1">
      <c r="B799" s="132" t="s">
        <v>4356</v>
      </c>
      <c r="C799" s="134" t="s">
        <v>6067</v>
      </c>
      <c r="D799" s="134" t="s">
        <v>2831</v>
      </c>
      <c r="E799" s="134" t="s">
        <v>6948</v>
      </c>
      <c r="F799" s="134" t="s">
        <v>6951</v>
      </c>
      <c r="G799" s="134" t="s">
        <v>1578</v>
      </c>
      <c r="H799" s="134" t="s">
        <v>6949</v>
      </c>
      <c r="I799" s="134" t="s">
        <v>3330</v>
      </c>
      <c r="J799" s="134" t="s">
        <v>4417</v>
      </c>
      <c r="K799" s="134" t="s">
        <v>4418</v>
      </c>
      <c r="L799" s="134" t="s">
        <v>3332</v>
      </c>
      <c r="M799" s="135">
        <v>1860</v>
      </c>
      <c r="N799" s="135">
        <v>1860</v>
      </c>
      <c r="O799" s="135">
        <v>0</v>
      </c>
      <c r="P799" s="135"/>
      <c r="Q799" s="135">
        <v>0</v>
      </c>
      <c r="R799" s="135">
        <v>0</v>
      </c>
      <c r="S799" s="135">
        <v>0</v>
      </c>
      <c r="T799" s="135">
        <v>297.60000000000002</v>
      </c>
      <c r="U799" s="135">
        <v>0</v>
      </c>
      <c r="V799" s="135">
        <v>0</v>
      </c>
      <c r="W799" s="135">
        <v>0</v>
      </c>
      <c r="X799" s="135">
        <v>0</v>
      </c>
      <c r="Y799" s="135">
        <v>2157.6</v>
      </c>
      <c r="Z799" s="135">
        <v>206.08</v>
      </c>
      <c r="AA799" s="136">
        <v>9.5513533555802693E-2</v>
      </c>
      <c r="AB799" s="135">
        <v>177.65517241379303</v>
      </c>
      <c r="AC799" s="135">
        <v>0</v>
      </c>
      <c r="AD799" s="135"/>
      <c r="AE799" s="135">
        <v>0</v>
      </c>
      <c r="AF799" s="135">
        <v>0</v>
      </c>
      <c r="AG799" s="135">
        <v>0</v>
      </c>
      <c r="AH799" s="135">
        <v>28.424827586206899</v>
      </c>
      <c r="AI799" s="135">
        <v>0</v>
      </c>
      <c r="AJ799" s="135">
        <v>0</v>
      </c>
      <c r="AK799" s="135">
        <v>0</v>
      </c>
      <c r="AL799" s="212" t="s">
        <v>6952</v>
      </c>
    </row>
    <row r="800" spans="2:40" ht="14.25" hidden="1" customHeight="1">
      <c r="B800" s="132" t="s">
        <v>4396</v>
      </c>
      <c r="C800" s="134" t="s">
        <v>5616</v>
      </c>
      <c r="D800" s="134" t="s">
        <v>2831</v>
      </c>
      <c r="E800" s="134" t="s">
        <v>4399</v>
      </c>
      <c r="F800" s="134" t="s">
        <v>6954</v>
      </c>
      <c r="G800" s="134" t="s">
        <v>4401</v>
      </c>
      <c r="H800" s="134" t="s">
        <v>4401</v>
      </c>
      <c r="I800" s="134"/>
      <c r="J800" s="134"/>
      <c r="K800" s="134"/>
      <c r="L800" s="134"/>
      <c r="M800" s="135">
        <v>1414.6</v>
      </c>
      <c r="N800" s="135">
        <v>0</v>
      </c>
      <c r="O800" s="135">
        <v>0</v>
      </c>
      <c r="P800" s="135">
        <v>0</v>
      </c>
      <c r="Q800" s="135">
        <v>0</v>
      </c>
      <c r="R800" s="135">
        <v>0</v>
      </c>
      <c r="S800" s="135">
        <v>1414.6</v>
      </c>
      <c r="T800" s="135">
        <v>0</v>
      </c>
      <c r="U800" s="135">
        <v>0</v>
      </c>
      <c r="V800" s="135">
        <v>0</v>
      </c>
      <c r="W800" s="135">
        <v>0</v>
      </c>
      <c r="X800" s="135">
        <v>0</v>
      </c>
      <c r="Y800" s="135">
        <v>1414.6</v>
      </c>
      <c r="Z800" s="135">
        <v>1414.6</v>
      </c>
      <c r="AA800" s="136">
        <v>1</v>
      </c>
      <c r="AB800" s="135">
        <v>0</v>
      </c>
      <c r="AC800" s="135">
        <v>0</v>
      </c>
      <c r="AD800" s="135">
        <v>0</v>
      </c>
      <c r="AE800" s="135">
        <v>0</v>
      </c>
      <c r="AF800" s="135">
        <v>0</v>
      </c>
      <c r="AG800" s="135">
        <v>0</v>
      </c>
      <c r="AH800" s="135">
        <v>0</v>
      </c>
      <c r="AI800" s="135">
        <v>0</v>
      </c>
      <c r="AJ800" s="135">
        <v>0</v>
      </c>
      <c r="AK800" s="135">
        <v>0</v>
      </c>
      <c r="AL800" s="212"/>
    </row>
    <row r="801" spans="2:40" ht="14.25" hidden="1" customHeight="1">
      <c r="B801" s="132" t="s">
        <v>4396</v>
      </c>
      <c r="C801" s="134" t="s">
        <v>5616</v>
      </c>
      <c r="D801" s="134" t="s">
        <v>2831</v>
      </c>
      <c r="E801" s="134" t="s">
        <v>4399</v>
      </c>
      <c r="F801" s="134" t="s">
        <v>6955</v>
      </c>
      <c r="G801" s="134" t="s">
        <v>4401</v>
      </c>
      <c r="H801" s="134" t="s">
        <v>4401</v>
      </c>
      <c r="I801" s="134"/>
      <c r="J801" s="134"/>
      <c r="K801" s="134"/>
      <c r="L801" s="134"/>
      <c r="M801" s="135">
        <v>481.6</v>
      </c>
      <c r="N801" s="135">
        <v>0</v>
      </c>
      <c r="O801" s="135">
        <v>0</v>
      </c>
      <c r="P801" s="135">
        <v>0</v>
      </c>
      <c r="Q801" s="135">
        <v>0</v>
      </c>
      <c r="R801" s="135">
        <v>0</v>
      </c>
      <c r="S801" s="135">
        <v>481.6</v>
      </c>
      <c r="T801" s="135">
        <v>0</v>
      </c>
      <c r="U801" s="135">
        <v>0</v>
      </c>
      <c r="V801" s="135">
        <v>0</v>
      </c>
      <c r="W801" s="135">
        <v>0</v>
      </c>
      <c r="X801" s="135">
        <v>0</v>
      </c>
      <c r="Y801" s="135">
        <v>481.6</v>
      </c>
      <c r="Z801" s="135">
        <v>481.6</v>
      </c>
      <c r="AA801" s="136">
        <v>1</v>
      </c>
      <c r="AB801" s="135">
        <v>0</v>
      </c>
      <c r="AC801" s="135">
        <v>0</v>
      </c>
      <c r="AD801" s="135">
        <v>0</v>
      </c>
      <c r="AE801" s="135">
        <v>0</v>
      </c>
      <c r="AF801" s="135">
        <v>0</v>
      </c>
      <c r="AG801" s="135">
        <v>0</v>
      </c>
      <c r="AH801" s="135">
        <v>0</v>
      </c>
      <c r="AI801" s="135">
        <v>0</v>
      </c>
      <c r="AJ801" s="135">
        <v>0</v>
      </c>
      <c r="AK801" s="135">
        <v>0</v>
      </c>
      <c r="AL801" s="212"/>
    </row>
    <row r="802" spans="2:40" ht="14.25" hidden="1" customHeight="1">
      <c r="B802" s="132" t="s">
        <v>4356</v>
      </c>
      <c r="C802" s="134" t="s">
        <v>6538</v>
      </c>
      <c r="D802" s="134" t="s">
        <v>2831</v>
      </c>
      <c r="E802" s="134" t="s">
        <v>5614</v>
      </c>
      <c r="F802" s="134" t="s">
        <v>6956</v>
      </c>
      <c r="G802" s="134" t="s">
        <v>1574</v>
      </c>
      <c r="H802" s="134" t="s">
        <v>6540</v>
      </c>
      <c r="I802" s="134" t="s">
        <v>3330</v>
      </c>
      <c r="J802" s="134" t="s">
        <v>4417</v>
      </c>
      <c r="K802" s="134" t="s">
        <v>4418</v>
      </c>
      <c r="L802" s="134" t="s">
        <v>3332</v>
      </c>
      <c r="M802" s="135">
        <v>516.38</v>
      </c>
      <c r="N802" s="135">
        <v>516.38</v>
      </c>
      <c r="O802" s="135">
        <v>0</v>
      </c>
      <c r="P802" s="135"/>
      <c r="Q802" s="135">
        <v>0</v>
      </c>
      <c r="R802" s="135">
        <v>0</v>
      </c>
      <c r="S802" s="135">
        <v>0</v>
      </c>
      <c r="T802" s="135">
        <v>82.62</v>
      </c>
      <c r="U802" s="135">
        <v>0</v>
      </c>
      <c r="V802" s="135">
        <v>0</v>
      </c>
      <c r="W802" s="135">
        <v>0</v>
      </c>
      <c r="X802" s="135">
        <v>0</v>
      </c>
      <c r="Y802" s="135">
        <v>599</v>
      </c>
      <c r="Z802" s="135">
        <v>599</v>
      </c>
      <c r="AA802" s="136">
        <v>1</v>
      </c>
      <c r="AB802" s="135">
        <v>516.38</v>
      </c>
      <c r="AC802" s="135">
        <v>0</v>
      </c>
      <c r="AD802" s="135"/>
      <c r="AE802" s="135">
        <v>0</v>
      </c>
      <c r="AF802" s="135">
        <v>0</v>
      </c>
      <c r="AG802" s="135">
        <v>0</v>
      </c>
      <c r="AH802" s="135">
        <v>82.62</v>
      </c>
      <c r="AI802" s="135">
        <v>0</v>
      </c>
      <c r="AJ802" s="135">
        <v>0</v>
      </c>
      <c r="AK802" s="135">
        <v>0</v>
      </c>
      <c r="AL802" s="212" t="s">
        <v>6957</v>
      </c>
    </row>
    <row r="803" spans="2:40" ht="14.25" hidden="1" customHeight="1">
      <c r="B803" s="132" t="s">
        <v>4396</v>
      </c>
      <c r="C803" s="134" t="s">
        <v>4397</v>
      </c>
      <c r="D803" s="134" t="s">
        <v>2839</v>
      </c>
      <c r="E803" s="134" t="s">
        <v>4399</v>
      </c>
      <c r="F803" s="134" t="s">
        <v>5783</v>
      </c>
      <c r="G803" s="134" t="s">
        <v>4401</v>
      </c>
      <c r="H803" s="134" t="s">
        <v>4401</v>
      </c>
      <c r="I803" s="134"/>
      <c r="J803" s="134"/>
      <c r="K803" s="134"/>
      <c r="L803" s="134"/>
      <c r="M803" s="135">
        <v>3491624.4</v>
      </c>
      <c r="N803" s="135">
        <v>0</v>
      </c>
      <c r="O803" s="135">
        <v>0</v>
      </c>
      <c r="P803" s="135">
        <v>0</v>
      </c>
      <c r="Q803" s="135">
        <v>0</v>
      </c>
      <c r="R803" s="135">
        <v>0</v>
      </c>
      <c r="S803" s="135">
        <v>3491624.4</v>
      </c>
      <c r="T803" s="135">
        <v>0</v>
      </c>
      <c r="U803" s="135">
        <v>0</v>
      </c>
      <c r="V803" s="135">
        <v>0</v>
      </c>
      <c r="W803" s="135">
        <v>0</v>
      </c>
      <c r="X803" s="135">
        <v>0</v>
      </c>
      <c r="Y803" s="135">
        <v>3491624.4</v>
      </c>
      <c r="Z803" s="135">
        <v>3491624.4</v>
      </c>
      <c r="AA803" s="136">
        <v>1</v>
      </c>
      <c r="AB803" s="135">
        <v>0</v>
      </c>
      <c r="AC803" s="135">
        <v>0</v>
      </c>
      <c r="AD803" s="135">
        <v>0</v>
      </c>
      <c r="AE803" s="135">
        <v>0</v>
      </c>
      <c r="AF803" s="135">
        <v>0</v>
      </c>
      <c r="AG803" s="135">
        <v>0</v>
      </c>
      <c r="AH803" s="135">
        <v>0</v>
      </c>
      <c r="AI803" s="135">
        <v>0</v>
      </c>
      <c r="AJ803" s="135">
        <v>0</v>
      </c>
      <c r="AK803" s="135">
        <v>0</v>
      </c>
      <c r="AL803" s="212"/>
    </row>
    <row r="804" spans="2:40" ht="14.25" customHeight="1">
      <c r="B804" s="132" t="s">
        <v>4356</v>
      </c>
      <c r="C804" s="134" t="s">
        <v>5774</v>
      </c>
      <c r="D804" s="134" t="s">
        <v>2839</v>
      </c>
      <c r="E804" s="134" t="s">
        <v>2478</v>
      </c>
      <c r="F804" s="134" t="s">
        <v>6958</v>
      </c>
      <c r="G804" s="134" t="s">
        <v>5859</v>
      </c>
      <c r="H804" s="134" t="s">
        <v>5860</v>
      </c>
      <c r="I804" s="134" t="s">
        <v>5782</v>
      </c>
      <c r="J804" s="134" t="s">
        <v>4362</v>
      </c>
      <c r="K804" s="134" t="s">
        <v>4363</v>
      </c>
      <c r="L804" s="134" t="s">
        <v>3332</v>
      </c>
      <c r="M804" s="135">
        <v>30769</v>
      </c>
      <c r="N804" s="135">
        <v>30769</v>
      </c>
      <c r="O804" s="135">
        <v>0</v>
      </c>
      <c r="P804" s="135"/>
      <c r="Q804" s="135">
        <v>0</v>
      </c>
      <c r="R804" s="135">
        <v>0</v>
      </c>
      <c r="S804" s="135">
        <v>0</v>
      </c>
      <c r="T804" s="135">
        <v>4923.04</v>
      </c>
      <c r="U804" s="135">
        <v>0</v>
      </c>
      <c r="V804" s="135">
        <v>1230.76</v>
      </c>
      <c r="W804" s="135">
        <v>0</v>
      </c>
      <c r="X804" s="135">
        <v>0</v>
      </c>
      <c r="Y804" s="135">
        <v>34461.279999999999</v>
      </c>
      <c r="Z804" s="135">
        <v>34461.279999999999</v>
      </c>
      <c r="AA804" s="136">
        <v>1</v>
      </c>
      <c r="AB804" s="135">
        <v>30769</v>
      </c>
      <c r="AC804" s="135">
        <v>0</v>
      </c>
      <c r="AD804" s="135"/>
      <c r="AE804" s="135">
        <v>0</v>
      </c>
      <c r="AF804" s="135">
        <v>0</v>
      </c>
      <c r="AG804" s="135">
        <v>0</v>
      </c>
      <c r="AH804" s="135">
        <v>4923.04</v>
      </c>
      <c r="AI804" s="135">
        <v>0</v>
      </c>
      <c r="AJ804" s="135">
        <v>1230.76</v>
      </c>
      <c r="AK804" s="135">
        <v>0</v>
      </c>
      <c r="AL804" s="212" t="s">
        <v>6959</v>
      </c>
      <c r="AM804" s="210">
        <f>M804*0.04</f>
        <v>1230.76</v>
      </c>
      <c r="AN804" s="210">
        <f>AJ804-AM804</f>
        <v>0</v>
      </c>
    </row>
    <row r="805" spans="2:40" ht="14.25" hidden="1" customHeight="1">
      <c r="B805" s="132" t="s">
        <v>4356</v>
      </c>
      <c r="C805" s="134" t="s">
        <v>5777</v>
      </c>
      <c r="D805" s="134" t="s">
        <v>2839</v>
      </c>
      <c r="E805" s="134" t="s">
        <v>6368</v>
      </c>
      <c r="F805" s="134" t="s">
        <v>6960</v>
      </c>
      <c r="G805" s="134" t="s">
        <v>1233</v>
      </c>
      <c r="H805" s="134" t="s">
        <v>5810</v>
      </c>
      <c r="I805" s="134" t="s">
        <v>3330</v>
      </c>
      <c r="J805" s="134" t="s">
        <v>4362</v>
      </c>
      <c r="K805" s="134" t="s">
        <v>4363</v>
      </c>
      <c r="L805" s="134" t="s">
        <v>3332</v>
      </c>
      <c r="M805" s="135">
        <v>9301.1849999999995</v>
      </c>
      <c r="N805" s="135">
        <v>0</v>
      </c>
      <c r="O805" s="135">
        <v>0</v>
      </c>
      <c r="P805" s="135">
        <v>0</v>
      </c>
      <c r="Q805" s="135">
        <v>0</v>
      </c>
      <c r="R805" s="135">
        <v>9301.1849999999995</v>
      </c>
      <c r="S805" s="135">
        <v>0</v>
      </c>
      <c r="T805" s="135">
        <v>0</v>
      </c>
      <c r="U805" s="135">
        <v>0</v>
      </c>
      <c r="V805" s="135">
        <v>0</v>
      </c>
      <c r="W805" s="135">
        <v>0</v>
      </c>
      <c r="X805" s="135">
        <v>0</v>
      </c>
      <c r="Y805" s="135">
        <v>9301.1849999999995</v>
      </c>
      <c r="Z805" s="135">
        <v>9082.26</v>
      </c>
      <c r="AA805" s="136">
        <v>1</v>
      </c>
      <c r="AB805" s="135">
        <v>0</v>
      </c>
      <c r="AC805" s="135">
        <v>0</v>
      </c>
      <c r="AD805" s="135">
        <v>0</v>
      </c>
      <c r="AE805" s="135">
        <v>0</v>
      </c>
      <c r="AF805" s="135">
        <v>9082.26</v>
      </c>
      <c r="AG805" s="135">
        <v>0</v>
      </c>
      <c r="AH805" s="135"/>
      <c r="AI805" s="135">
        <v>0</v>
      </c>
      <c r="AJ805" s="135">
        <v>0</v>
      </c>
      <c r="AK805" s="135">
        <v>0</v>
      </c>
      <c r="AL805" s="212" t="s">
        <v>6961</v>
      </c>
    </row>
    <row r="806" spans="2:40" ht="14.25" hidden="1" customHeight="1">
      <c r="B806" s="132" t="s">
        <v>4356</v>
      </c>
      <c r="C806" s="134" t="s">
        <v>6538</v>
      </c>
      <c r="D806" s="134" t="s">
        <v>2839</v>
      </c>
      <c r="E806" s="134" t="s">
        <v>3010</v>
      </c>
      <c r="F806" s="134" t="s">
        <v>6962</v>
      </c>
      <c r="G806" s="134" t="s">
        <v>794</v>
      </c>
      <c r="H806" s="134" t="s">
        <v>6104</v>
      </c>
      <c r="I806" s="134" t="s">
        <v>3330</v>
      </c>
      <c r="J806" s="134" t="s">
        <v>4362</v>
      </c>
      <c r="K806" s="134" t="s">
        <v>4363</v>
      </c>
      <c r="L806" s="134" t="s">
        <v>3332</v>
      </c>
      <c r="M806" s="135">
        <v>16760.38</v>
      </c>
      <c r="N806" s="135">
        <v>16760.38</v>
      </c>
      <c r="O806" s="135">
        <v>0</v>
      </c>
      <c r="P806" s="135"/>
      <c r="Q806" s="135">
        <v>0</v>
      </c>
      <c r="R806" s="135">
        <v>0</v>
      </c>
      <c r="S806" s="135">
        <v>0</v>
      </c>
      <c r="T806" s="135">
        <v>2681.6608000000001</v>
      </c>
      <c r="U806" s="135">
        <v>0</v>
      </c>
      <c r="V806" s="135">
        <v>0</v>
      </c>
      <c r="W806" s="135">
        <v>0</v>
      </c>
      <c r="X806" s="135">
        <v>0</v>
      </c>
      <c r="Y806" s="135">
        <v>19442.040799999999</v>
      </c>
      <c r="Z806" s="135">
        <v>19442.04</v>
      </c>
      <c r="AA806" s="136">
        <v>1</v>
      </c>
      <c r="AB806" s="135">
        <v>16760.38</v>
      </c>
      <c r="AC806" s="135">
        <v>0</v>
      </c>
      <c r="AD806" s="135"/>
      <c r="AE806" s="135">
        <v>0</v>
      </c>
      <c r="AF806" s="135">
        <v>0</v>
      </c>
      <c r="AG806" s="135">
        <v>0</v>
      </c>
      <c r="AH806" s="135">
        <v>2681.6608000000001</v>
      </c>
      <c r="AI806" s="135">
        <v>0</v>
      </c>
      <c r="AJ806" s="135">
        <v>0</v>
      </c>
      <c r="AK806" s="135">
        <v>0</v>
      </c>
      <c r="AL806" s="212" t="s">
        <v>6963</v>
      </c>
    </row>
    <row r="807" spans="2:40" ht="14.25" hidden="1" customHeight="1">
      <c r="B807" s="132" t="s">
        <v>4396</v>
      </c>
      <c r="C807" s="134" t="s">
        <v>5106</v>
      </c>
      <c r="D807" s="134" t="s">
        <v>2839</v>
      </c>
      <c r="E807" s="134" t="s">
        <v>4399</v>
      </c>
      <c r="F807" s="134" t="s">
        <v>5959</v>
      </c>
      <c r="G807" s="134" t="s">
        <v>4401</v>
      </c>
      <c r="H807" s="134" t="s">
        <v>4401</v>
      </c>
      <c r="I807" s="134"/>
      <c r="J807" s="134"/>
      <c r="K807" s="134"/>
      <c r="L807" s="134"/>
      <c r="M807" s="135">
        <v>742</v>
      </c>
      <c r="N807" s="135">
        <v>0</v>
      </c>
      <c r="O807" s="135">
        <v>0</v>
      </c>
      <c r="P807" s="135">
        <v>0</v>
      </c>
      <c r="Q807" s="135">
        <v>0</v>
      </c>
      <c r="R807" s="135">
        <v>0</v>
      </c>
      <c r="S807" s="135">
        <v>742</v>
      </c>
      <c r="T807" s="135">
        <v>0</v>
      </c>
      <c r="U807" s="135">
        <v>0</v>
      </c>
      <c r="V807" s="135">
        <v>0</v>
      </c>
      <c r="W807" s="135">
        <v>0</v>
      </c>
      <c r="X807" s="135">
        <v>0</v>
      </c>
      <c r="Y807" s="135">
        <v>742</v>
      </c>
      <c r="Z807" s="135">
        <v>742</v>
      </c>
      <c r="AA807" s="136">
        <v>1</v>
      </c>
      <c r="AB807" s="135">
        <v>0</v>
      </c>
      <c r="AC807" s="135">
        <v>0</v>
      </c>
      <c r="AD807" s="135">
        <v>0</v>
      </c>
      <c r="AE807" s="135">
        <v>0</v>
      </c>
      <c r="AF807" s="135">
        <v>0</v>
      </c>
      <c r="AG807" s="135">
        <v>0</v>
      </c>
      <c r="AH807" s="135">
        <v>0</v>
      </c>
      <c r="AI807" s="135">
        <v>0</v>
      </c>
      <c r="AJ807" s="135">
        <v>0</v>
      </c>
      <c r="AK807" s="135">
        <v>0</v>
      </c>
      <c r="AL807" s="212"/>
    </row>
    <row r="808" spans="2:40" ht="14.25" hidden="1" customHeight="1">
      <c r="B808" s="132" t="s">
        <v>4356</v>
      </c>
      <c r="C808" s="134" t="s">
        <v>5777</v>
      </c>
      <c r="D808" s="134" t="s">
        <v>2839</v>
      </c>
      <c r="E808" s="134" t="s">
        <v>2498</v>
      </c>
      <c r="F808" s="134" t="s">
        <v>6964</v>
      </c>
      <c r="G808" s="134" t="s">
        <v>1284</v>
      </c>
      <c r="H808" s="134" t="s">
        <v>6783</v>
      </c>
      <c r="I808" s="134" t="s">
        <v>5782</v>
      </c>
      <c r="J808" s="134" t="s">
        <v>4362</v>
      </c>
      <c r="K808" s="134" t="s">
        <v>4363</v>
      </c>
      <c r="L808" s="134" t="s">
        <v>3332</v>
      </c>
      <c r="M808" s="135">
        <v>38019.72</v>
      </c>
      <c r="N808" s="135">
        <v>0</v>
      </c>
      <c r="O808" s="135">
        <v>0</v>
      </c>
      <c r="P808" s="135">
        <v>38019.72</v>
      </c>
      <c r="Q808" s="135">
        <v>0</v>
      </c>
      <c r="R808" s="135">
        <v>0</v>
      </c>
      <c r="S808" s="135">
        <v>0</v>
      </c>
      <c r="T808" s="135">
        <v>0</v>
      </c>
      <c r="U808" s="135">
        <v>0</v>
      </c>
      <c r="V808" s="135">
        <v>0</v>
      </c>
      <c r="W808" s="135">
        <v>0</v>
      </c>
      <c r="X808" s="135">
        <v>0</v>
      </c>
      <c r="Y808" s="135">
        <v>38019.72</v>
      </c>
      <c r="Z808" s="135">
        <v>37338.18</v>
      </c>
      <c r="AA808" s="136">
        <v>1</v>
      </c>
      <c r="AB808" s="135">
        <v>0</v>
      </c>
      <c r="AC808" s="135">
        <v>0</v>
      </c>
      <c r="AD808" s="135">
        <v>37338.18</v>
      </c>
      <c r="AE808" s="135">
        <v>0</v>
      </c>
      <c r="AF808" s="135">
        <v>0</v>
      </c>
      <c r="AG808" s="135">
        <v>0</v>
      </c>
      <c r="AH808" s="135"/>
      <c r="AI808" s="135">
        <v>0</v>
      </c>
      <c r="AJ808" s="135">
        <v>0</v>
      </c>
      <c r="AK808" s="135">
        <v>0</v>
      </c>
      <c r="AL808" s="212" t="s">
        <v>6965</v>
      </c>
    </row>
    <row r="809" spans="2:40" ht="14.25" hidden="1" customHeight="1">
      <c r="B809" s="132" t="s">
        <v>4356</v>
      </c>
      <c r="C809" s="134" t="s">
        <v>5774</v>
      </c>
      <c r="D809" s="134" t="s">
        <v>2839</v>
      </c>
      <c r="E809" s="134" t="s">
        <v>5572</v>
      </c>
      <c r="F809" s="134" t="s">
        <v>6966</v>
      </c>
      <c r="G809" s="134" t="s">
        <v>5802</v>
      </c>
      <c r="H809" s="134" t="s">
        <v>5803</v>
      </c>
      <c r="I809" s="134" t="s">
        <v>3330</v>
      </c>
      <c r="J809" s="134" t="s">
        <v>4362</v>
      </c>
      <c r="K809" s="134" t="s">
        <v>4363</v>
      </c>
      <c r="L809" s="134" t="s">
        <v>3332</v>
      </c>
      <c r="M809" s="135">
        <v>35428.03</v>
      </c>
      <c r="N809" s="135">
        <v>8857.0400000000009</v>
      </c>
      <c r="O809" s="135">
        <v>0</v>
      </c>
      <c r="P809" s="135"/>
      <c r="Q809" s="135">
        <v>26570.99</v>
      </c>
      <c r="R809" s="135">
        <v>0</v>
      </c>
      <c r="S809" s="135">
        <v>0</v>
      </c>
      <c r="T809" s="135">
        <v>1417.12</v>
      </c>
      <c r="U809" s="135">
        <v>0</v>
      </c>
      <c r="V809" s="135">
        <v>0</v>
      </c>
      <c r="W809" s="135">
        <v>0</v>
      </c>
      <c r="X809" s="135">
        <v>0</v>
      </c>
      <c r="Y809" s="135">
        <v>36845.15</v>
      </c>
      <c r="Z809" s="135">
        <v>36845.15</v>
      </c>
      <c r="AA809" s="136">
        <v>1</v>
      </c>
      <c r="AB809" s="135">
        <v>8857.0400000000009</v>
      </c>
      <c r="AC809" s="135">
        <v>0</v>
      </c>
      <c r="AD809" s="135"/>
      <c r="AE809" s="135">
        <v>26570.99</v>
      </c>
      <c r="AF809" s="135">
        <v>0</v>
      </c>
      <c r="AG809" s="135">
        <v>0</v>
      </c>
      <c r="AH809" s="135">
        <v>1417.12</v>
      </c>
      <c r="AI809" s="135">
        <v>0</v>
      </c>
      <c r="AJ809" s="135">
        <v>0</v>
      </c>
      <c r="AK809" s="135">
        <v>0</v>
      </c>
      <c r="AL809" s="212" t="s">
        <v>6967</v>
      </c>
    </row>
    <row r="810" spans="2:40" ht="14.25" customHeight="1">
      <c r="B810" s="132" t="s">
        <v>4356</v>
      </c>
      <c r="C810" s="134" t="s">
        <v>5774</v>
      </c>
      <c r="D810" s="134" t="s">
        <v>2839</v>
      </c>
      <c r="E810" s="134" t="s">
        <v>5575</v>
      </c>
      <c r="F810" s="134" t="s">
        <v>6968</v>
      </c>
      <c r="G810" s="134" t="s">
        <v>638</v>
      </c>
      <c r="H810" s="134" t="s">
        <v>6258</v>
      </c>
      <c r="I810" s="134" t="s">
        <v>4370</v>
      </c>
      <c r="J810" s="134" t="s">
        <v>4362</v>
      </c>
      <c r="K810" s="134" t="s">
        <v>4363</v>
      </c>
      <c r="L810" s="134" t="s">
        <v>3332</v>
      </c>
      <c r="M810" s="135">
        <v>6900</v>
      </c>
      <c r="N810" s="135">
        <v>6900</v>
      </c>
      <c r="O810" s="135">
        <v>0</v>
      </c>
      <c r="P810" s="135"/>
      <c r="Q810" s="135">
        <v>0</v>
      </c>
      <c r="R810" s="135">
        <v>0</v>
      </c>
      <c r="S810" s="135">
        <v>0</v>
      </c>
      <c r="T810" s="135">
        <v>1104</v>
      </c>
      <c r="U810" s="135">
        <v>0</v>
      </c>
      <c r="V810" s="135">
        <v>276</v>
      </c>
      <c r="W810" s="135">
        <v>0</v>
      </c>
      <c r="X810" s="135">
        <v>0</v>
      </c>
      <c r="Y810" s="135">
        <v>7728</v>
      </c>
      <c r="Z810" s="135">
        <v>7728</v>
      </c>
      <c r="AA810" s="136">
        <v>1</v>
      </c>
      <c r="AB810" s="135">
        <v>6900</v>
      </c>
      <c r="AC810" s="135">
        <v>0</v>
      </c>
      <c r="AD810" s="135"/>
      <c r="AE810" s="135">
        <v>0</v>
      </c>
      <c r="AF810" s="135">
        <v>0</v>
      </c>
      <c r="AG810" s="135">
        <v>0</v>
      </c>
      <c r="AH810" s="135">
        <v>1104</v>
      </c>
      <c r="AI810" s="135">
        <v>0</v>
      </c>
      <c r="AJ810" s="135">
        <v>276</v>
      </c>
      <c r="AK810" s="135">
        <v>0</v>
      </c>
      <c r="AL810" s="212" t="s">
        <v>6969</v>
      </c>
      <c r="AM810" s="210">
        <f>M810*0.04</f>
        <v>276</v>
      </c>
      <c r="AN810" s="210">
        <f>AJ810-AM810</f>
        <v>0</v>
      </c>
    </row>
    <row r="811" spans="2:40" ht="14.25" hidden="1" customHeight="1">
      <c r="B811" s="132" t="s">
        <v>4356</v>
      </c>
      <c r="C811" s="134" t="s">
        <v>5777</v>
      </c>
      <c r="D811" s="134" t="s">
        <v>2839</v>
      </c>
      <c r="E811" s="134" t="s">
        <v>2489</v>
      </c>
      <c r="F811" s="134" t="s">
        <v>6970</v>
      </c>
      <c r="G811" s="134" t="s">
        <v>1153</v>
      </c>
      <c r="H811" s="134" t="s">
        <v>5792</v>
      </c>
      <c r="I811" s="134" t="s">
        <v>4370</v>
      </c>
      <c r="J811" s="134" t="s">
        <v>4362</v>
      </c>
      <c r="K811" s="134" t="s">
        <v>4363</v>
      </c>
      <c r="L811" s="134" t="s">
        <v>3332</v>
      </c>
      <c r="M811" s="135">
        <v>17000</v>
      </c>
      <c r="N811" s="135">
        <v>0</v>
      </c>
      <c r="O811" s="135">
        <v>0</v>
      </c>
      <c r="P811" s="135">
        <v>17000</v>
      </c>
      <c r="Q811" s="135">
        <v>0</v>
      </c>
      <c r="R811" s="135">
        <v>0</v>
      </c>
      <c r="S811" s="135">
        <v>0</v>
      </c>
      <c r="T811" s="135">
        <v>0</v>
      </c>
      <c r="U811" s="135">
        <v>0</v>
      </c>
      <c r="V811" s="135">
        <v>0</v>
      </c>
      <c r="W811" s="135">
        <v>0</v>
      </c>
      <c r="X811" s="135">
        <v>0</v>
      </c>
      <c r="Y811" s="135">
        <v>17000</v>
      </c>
      <c r="Z811" s="135">
        <v>17000</v>
      </c>
      <c r="AA811" s="136">
        <v>1</v>
      </c>
      <c r="AB811" s="135">
        <v>0</v>
      </c>
      <c r="AC811" s="135">
        <v>0</v>
      </c>
      <c r="AD811" s="135">
        <v>17000</v>
      </c>
      <c r="AE811" s="135">
        <v>0</v>
      </c>
      <c r="AF811" s="135">
        <v>0</v>
      </c>
      <c r="AG811" s="135">
        <v>0</v>
      </c>
      <c r="AH811" s="135"/>
      <c r="AI811" s="135">
        <v>0</v>
      </c>
      <c r="AJ811" s="135">
        <v>0</v>
      </c>
      <c r="AK811" s="135">
        <v>0</v>
      </c>
      <c r="AL811" s="212" t="s">
        <v>6971</v>
      </c>
    </row>
    <row r="812" spans="2:40" ht="14.25" hidden="1" customHeight="1">
      <c r="B812" s="132" t="s">
        <v>4356</v>
      </c>
      <c r="C812" s="134" t="s">
        <v>5817</v>
      </c>
      <c r="D812" s="134" t="s">
        <v>2839</v>
      </c>
      <c r="E812" s="134" t="s">
        <v>2478</v>
      </c>
      <c r="F812" s="134" t="s">
        <v>6972</v>
      </c>
      <c r="G812" s="134" t="s">
        <v>5819</v>
      </c>
      <c r="H812" s="134" t="s">
        <v>5820</v>
      </c>
      <c r="I812" s="134" t="s">
        <v>3330</v>
      </c>
      <c r="J812" s="134" t="s">
        <v>4362</v>
      </c>
      <c r="K812" s="134" t="s">
        <v>4363</v>
      </c>
      <c r="L812" s="134" t="s">
        <v>3332</v>
      </c>
      <c r="M812" s="135">
        <v>4126</v>
      </c>
      <c r="N812" s="135">
        <v>4126</v>
      </c>
      <c r="O812" s="135">
        <v>0</v>
      </c>
      <c r="P812" s="135"/>
      <c r="Q812" s="135">
        <v>0</v>
      </c>
      <c r="R812" s="135">
        <v>0</v>
      </c>
      <c r="S812" s="135">
        <v>0</v>
      </c>
      <c r="T812" s="135">
        <v>660.16</v>
      </c>
      <c r="U812" s="135">
        <v>0</v>
      </c>
      <c r="V812" s="135">
        <v>0</v>
      </c>
      <c r="W812" s="135">
        <v>0</v>
      </c>
      <c r="X812" s="135">
        <v>0</v>
      </c>
      <c r="Y812" s="135">
        <v>4786.16</v>
      </c>
      <c r="Z812" s="135">
        <v>4786.16</v>
      </c>
      <c r="AA812" s="136">
        <v>1</v>
      </c>
      <c r="AB812" s="135">
        <v>4126</v>
      </c>
      <c r="AC812" s="135">
        <v>0</v>
      </c>
      <c r="AD812" s="135"/>
      <c r="AE812" s="135">
        <v>0</v>
      </c>
      <c r="AF812" s="135">
        <v>0</v>
      </c>
      <c r="AG812" s="135">
        <v>0</v>
      </c>
      <c r="AH812" s="135">
        <v>660.16</v>
      </c>
      <c r="AI812" s="135">
        <v>0</v>
      </c>
      <c r="AJ812" s="135">
        <v>0</v>
      </c>
      <c r="AK812" s="135">
        <v>0</v>
      </c>
      <c r="AL812" s="212" t="s">
        <v>6973</v>
      </c>
    </row>
    <row r="813" spans="2:40" ht="14.25" customHeight="1">
      <c r="B813" s="132" t="s">
        <v>4356</v>
      </c>
      <c r="C813" s="134" t="s">
        <v>5774</v>
      </c>
      <c r="D813" s="134" t="s">
        <v>2839</v>
      </c>
      <c r="E813" s="134" t="s">
        <v>2478</v>
      </c>
      <c r="F813" s="134" t="s">
        <v>6974</v>
      </c>
      <c r="G813" s="134" t="s">
        <v>686</v>
      </c>
      <c r="H813" s="134" t="s">
        <v>5867</v>
      </c>
      <c r="I813" s="134" t="s">
        <v>4370</v>
      </c>
      <c r="J813" s="134" t="s">
        <v>4362</v>
      </c>
      <c r="K813" s="134" t="s">
        <v>4363</v>
      </c>
      <c r="L813" s="134" t="s">
        <v>3332</v>
      </c>
      <c r="M813" s="135">
        <v>50000</v>
      </c>
      <c r="N813" s="135">
        <v>50000</v>
      </c>
      <c r="O813" s="135">
        <v>0</v>
      </c>
      <c r="P813" s="135"/>
      <c r="Q813" s="135">
        <v>0</v>
      </c>
      <c r="R813" s="135">
        <v>0</v>
      </c>
      <c r="S813" s="135">
        <v>0</v>
      </c>
      <c r="T813" s="135">
        <v>8000</v>
      </c>
      <c r="U813" s="135">
        <v>0</v>
      </c>
      <c r="V813" s="135">
        <v>2000</v>
      </c>
      <c r="W813" s="135">
        <v>0</v>
      </c>
      <c r="X813" s="135">
        <v>0</v>
      </c>
      <c r="Y813" s="135">
        <v>56000</v>
      </c>
      <c r="Z813" s="135">
        <v>56000</v>
      </c>
      <c r="AA813" s="136">
        <v>1</v>
      </c>
      <c r="AB813" s="135">
        <v>50000</v>
      </c>
      <c r="AC813" s="135">
        <v>0</v>
      </c>
      <c r="AD813" s="135"/>
      <c r="AE813" s="135">
        <v>0</v>
      </c>
      <c r="AF813" s="135">
        <v>0</v>
      </c>
      <c r="AG813" s="135">
        <v>0</v>
      </c>
      <c r="AH813" s="135">
        <v>8000</v>
      </c>
      <c r="AI813" s="135">
        <v>0</v>
      </c>
      <c r="AJ813" s="135">
        <v>2000</v>
      </c>
      <c r="AK813" s="135">
        <v>0</v>
      </c>
      <c r="AL813" s="212" t="s">
        <v>6975</v>
      </c>
      <c r="AM813" s="210">
        <f t="shared" ref="AM813:AM814" si="66">M813*0.04</f>
        <v>2000</v>
      </c>
      <c r="AN813" s="210">
        <f t="shared" ref="AN813:AN814" si="67">AJ813-AM813</f>
        <v>0</v>
      </c>
    </row>
    <row r="814" spans="2:40" ht="14.25" customHeight="1">
      <c r="B814" s="132" t="s">
        <v>4356</v>
      </c>
      <c r="C814" s="134" t="s">
        <v>5774</v>
      </c>
      <c r="D814" s="134" t="s">
        <v>2839</v>
      </c>
      <c r="E814" s="134" t="s">
        <v>5477</v>
      </c>
      <c r="F814" s="134" t="s">
        <v>6976</v>
      </c>
      <c r="G814" s="134" t="s">
        <v>5780</v>
      </c>
      <c r="H814" s="134" t="s">
        <v>5781</v>
      </c>
      <c r="I814" s="134" t="s">
        <v>5782</v>
      </c>
      <c r="J814" s="134" t="s">
        <v>4362</v>
      </c>
      <c r="K814" s="134" t="s">
        <v>4363</v>
      </c>
      <c r="L814" s="134" t="s">
        <v>3332</v>
      </c>
      <c r="M814" s="135">
        <v>24651.69</v>
      </c>
      <c r="N814" s="135">
        <v>24651.69</v>
      </c>
      <c r="O814" s="135">
        <v>0</v>
      </c>
      <c r="P814" s="135"/>
      <c r="Q814" s="135">
        <v>0</v>
      </c>
      <c r="R814" s="135">
        <v>0</v>
      </c>
      <c r="S814" s="135">
        <v>0</v>
      </c>
      <c r="T814" s="135">
        <v>3944.27</v>
      </c>
      <c r="U814" s="135">
        <v>0</v>
      </c>
      <c r="V814" s="135">
        <v>986.07</v>
      </c>
      <c r="W814" s="135">
        <v>0</v>
      </c>
      <c r="X814" s="135">
        <v>0</v>
      </c>
      <c r="Y814" s="135">
        <v>27609.89</v>
      </c>
      <c r="Z814" s="135">
        <v>27609.89</v>
      </c>
      <c r="AA814" s="136">
        <v>1</v>
      </c>
      <c r="AB814" s="135">
        <v>24651.69</v>
      </c>
      <c r="AC814" s="135">
        <v>0</v>
      </c>
      <c r="AD814" s="135"/>
      <c r="AE814" s="135">
        <v>0</v>
      </c>
      <c r="AF814" s="135">
        <v>0</v>
      </c>
      <c r="AG814" s="135">
        <v>0</v>
      </c>
      <c r="AH814" s="135">
        <v>3944.27</v>
      </c>
      <c r="AI814" s="135">
        <v>0</v>
      </c>
      <c r="AJ814" s="135">
        <v>986.07</v>
      </c>
      <c r="AK814" s="135">
        <v>0</v>
      </c>
      <c r="AL814" s="212" t="s">
        <v>6977</v>
      </c>
      <c r="AM814" s="210">
        <f t="shared" si="66"/>
        <v>986.06759999999997</v>
      </c>
      <c r="AN814" s="210">
        <f t="shared" si="67"/>
        <v>2.4000000000796717E-3</v>
      </c>
    </row>
    <row r="815" spans="2:40" ht="14.25" hidden="1" customHeight="1">
      <c r="B815" s="132" t="s">
        <v>4356</v>
      </c>
      <c r="C815" s="134" t="s">
        <v>5817</v>
      </c>
      <c r="D815" s="134" t="s">
        <v>2839</v>
      </c>
      <c r="E815" s="134" t="s">
        <v>2478</v>
      </c>
      <c r="F815" s="134" t="s">
        <v>6978</v>
      </c>
      <c r="G815" s="134" t="s">
        <v>5819</v>
      </c>
      <c r="H815" s="134" t="s">
        <v>5820</v>
      </c>
      <c r="I815" s="134" t="s">
        <v>3330</v>
      </c>
      <c r="J815" s="134" t="s">
        <v>4362</v>
      </c>
      <c r="K815" s="134" t="s">
        <v>4363</v>
      </c>
      <c r="L815" s="134" t="s">
        <v>3332</v>
      </c>
      <c r="M815" s="135">
        <v>118552</v>
      </c>
      <c r="N815" s="135">
        <v>118552</v>
      </c>
      <c r="O815" s="135">
        <v>0</v>
      </c>
      <c r="P815" s="135"/>
      <c r="Q815" s="135">
        <v>0</v>
      </c>
      <c r="R815" s="135">
        <v>0</v>
      </c>
      <c r="S815" s="135">
        <v>0</v>
      </c>
      <c r="T815" s="135">
        <v>18968.32</v>
      </c>
      <c r="U815" s="135">
        <v>0</v>
      </c>
      <c r="V815" s="135">
        <v>0</v>
      </c>
      <c r="W815" s="135">
        <v>0</v>
      </c>
      <c r="X815" s="135">
        <v>0</v>
      </c>
      <c r="Y815" s="135">
        <v>137520.32000000001</v>
      </c>
      <c r="Z815" s="135">
        <v>137520.32000000001</v>
      </c>
      <c r="AA815" s="136">
        <v>1</v>
      </c>
      <c r="AB815" s="135">
        <v>118552</v>
      </c>
      <c r="AC815" s="135">
        <v>0</v>
      </c>
      <c r="AD815" s="135"/>
      <c r="AE815" s="135">
        <v>0</v>
      </c>
      <c r="AF815" s="135">
        <v>0</v>
      </c>
      <c r="AG815" s="135">
        <v>0</v>
      </c>
      <c r="AH815" s="135">
        <v>18968.32</v>
      </c>
      <c r="AI815" s="135">
        <v>0</v>
      </c>
      <c r="AJ815" s="135">
        <v>0</v>
      </c>
      <c r="AK815" s="135">
        <v>0</v>
      </c>
      <c r="AL815" s="212" t="s">
        <v>6979</v>
      </c>
    </row>
    <row r="816" spans="2:40" ht="14.25" hidden="1" customHeight="1">
      <c r="B816" s="132" t="s">
        <v>4356</v>
      </c>
      <c r="C816" s="134" t="s">
        <v>5777</v>
      </c>
      <c r="D816" s="134" t="s">
        <v>2839</v>
      </c>
      <c r="E816" s="134" t="s">
        <v>2489</v>
      </c>
      <c r="F816" s="134" t="s">
        <v>6980</v>
      </c>
      <c r="G816" s="134" t="s">
        <v>5757</v>
      </c>
      <c r="H816" s="134" t="s">
        <v>5946</v>
      </c>
      <c r="I816" s="134" t="s">
        <v>5782</v>
      </c>
      <c r="J816" s="134" t="s">
        <v>4362</v>
      </c>
      <c r="K816" s="134" t="s">
        <v>4363</v>
      </c>
      <c r="L816" s="134" t="s">
        <v>3332</v>
      </c>
      <c r="M816" s="135">
        <v>75000</v>
      </c>
      <c r="N816" s="135">
        <v>0</v>
      </c>
      <c r="O816" s="135">
        <v>0</v>
      </c>
      <c r="P816" s="135">
        <v>75000</v>
      </c>
      <c r="Q816" s="135">
        <v>0</v>
      </c>
      <c r="R816" s="135">
        <v>0</v>
      </c>
      <c r="S816" s="135">
        <v>0</v>
      </c>
      <c r="T816" s="135">
        <v>0</v>
      </c>
      <c r="U816" s="135">
        <v>0</v>
      </c>
      <c r="V816" s="135">
        <v>0</v>
      </c>
      <c r="W816" s="135">
        <v>0</v>
      </c>
      <c r="X816" s="135">
        <v>0</v>
      </c>
      <c r="Y816" s="135">
        <v>75000</v>
      </c>
      <c r="Z816" s="135">
        <v>75000</v>
      </c>
      <c r="AA816" s="136">
        <v>1</v>
      </c>
      <c r="AB816" s="135">
        <v>0</v>
      </c>
      <c r="AC816" s="135">
        <v>0</v>
      </c>
      <c r="AD816" s="135">
        <v>75000</v>
      </c>
      <c r="AE816" s="135">
        <v>0</v>
      </c>
      <c r="AF816" s="135">
        <v>0</v>
      </c>
      <c r="AG816" s="135">
        <v>0</v>
      </c>
      <c r="AH816" s="135"/>
      <c r="AI816" s="135">
        <v>0</v>
      </c>
      <c r="AJ816" s="135">
        <v>0</v>
      </c>
      <c r="AK816" s="135">
        <v>0</v>
      </c>
      <c r="AL816" s="212" t="s">
        <v>6981</v>
      </c>
    </row>
    <row r="817" spans="2:40" ht="14.25" hidden="1" customHeight="1">
      <c r="B817" s="132" t="s">
        <v>4356</v>
      </c>
      <c r="C817" s="134" t="s">
        <v>5955</v>
      </c>
      <c r="D817" s="134" t="s">
        <v>2839</v>
      </c>
      <c r="E817" s="134" t="s">
        <v>2803</v>
      </c>
      <c r="F817" s="134" t="s">
        <v>6982</v>
      </c>
      <c r="G817" s="134" t="s">
        <v>794</v>
      </c>
      <c r="H817" s="134" t="s">
        <v>6104</v>
      </c>
      <c r="I817" s="134" t="s">
        <v>3330</v>
      </c>
      <c r="J817" s="134" t="s">
        <v>4362</v>
      </c>
      <c r="K817" s="134" t="s">
        <v>4363</v>
      </c>
      <c r="L817" s="134" t="s">
        <v>3332</v>
      </c>
      <c r="M817" s="135">
        <v>32578.9</v>
      </c>
      <c r="N817" s="135">
        <v>32578.9</v>
      </c>
      <c r="O817" s="135">
        <v>0</v>
      </c>
      <c r="P817" s="135"/>
      <c r="Q817" s="135">
        <v>0</v>
      </c>
      <c r="R817" s="135">
        <v>0</v>
      </c>
      <c r="S817" s="135">
        <v>0</v>
      </c>
      <c r="T817" s="135">
        <v>5212.6239999999998</v>
      </c>
      <c r="U817" s="135">
        <v>0</v>
      </c>
      <c r="V817" s="135">
        <v>0</v>
      </c>
      <c r="W817" s="135">
        <v>0</v>
      </c>
      <c r="X817" s="135">
        <v>0</v>
      </c>
      <c r="Y817" s="135">
        <v>37791.523999999998</v>
      </c>
      <c r="Z817" s="135">
        <v>37751.519999999997</v>
      </c>
      <c r="AA817" s="136">
        <v>0.99894156149316005</v>
      </c>
      <c r="AB817" s="135">
        <v>32544.417237729511</v>
      </c>
      <c r="AC817" s="135">
        <v>0</v>
      </c>
      <c r="AD817" s="135"/>
      <c r="AE817" s="135">
        <v>0</v>
      </c>
      <c r="AF817" s="135">
        <v>0</v>
      </c>
      <c r="AG817" s="135">
        <v>0</v>
      </c>
      <c r="AH817" s="135">
        <v>5207.1067580367198</v>
      </c>
      <c r="AI817" s="135">
        <v>0</v>
      </c>
      <c r="AJ817" s="135">
        <v>0</v>
      </c>
      <c r="AK817" s="135">
        <v>0</v>
      </c>
      <c r="AL817" s="212" t="s">
        <v>6983</v>
      </c>
    </row>
    <row r="818" spans="2:40" ht="14.25" customHeight="1">
      <c r="B818" s="132" t="s">
        <v>4356</v>
      </c>
      <c r="C818" s="134" t="s">
        <v>5774</v>
      </c>
      <c r="D818" s="134" t="s">
        <v>2839</v>
      </c>
      <c r="E818" s="134" t="s">
        <v>2489</v>
      </c>
      <c r="F818" s="134" t="s">
        <v>6984</v>
      </c>
      <c r="G818" s="134" t="s">
        <v>891</v>
      </c>
      <c r="H818" s="134" t="s">
        <v>5877</v>
      </c>
      <c r="I818" s="134" t="s">
        <v>4370</v>
      </c>
      <c r="J818" s="134" t="s">
        <v>4362</v>
      </c>
      <c r="K818" s="134" t="s">
        <v>4363</v>
      </c>
      <c r="L818" s="134" t="s">
        <v>3332</v>
      </c>
      <c r="M818" s="135">
        <v>7000</v>
      </c>
      <c r="N818" s="135">
        <v>7000</v>
      </c>
      <c r="O818" s="135">
        <v>0</v>
      </c>
      <c r="P818" s="135"/>
      <c r="Q818" s="135">
        <v>0</v>
      </c>
      <c r="R818" s="135">
        <v>0</v>
      </c>
      <c r="S818" s="135">
        <v>0</v>
      </c>
      <c r="T818" s="135">
        <v>1120</v>
      </c>
      <c r="U818" s="135">
        <v>0</v>
      </c>
      <c r="V818" s="135">
        <v>280</v>
      </c>
      <c r="W818" s="135">
        <v>0</v>
      </c>
      <c r="X818" s="135">
        <v>0</v>
      </c>
      <c r="Y818" s="135">
        <v>7840</v>
      </c>
      <c r="Z818" s="135">
        <v>7840</v>
      </c>
      <c r="AA818" s="136">
        <v>1</v>
      </c>
      <c r="AB818" s="135">
        <v>7000</v>
      </c>
      <c r="AC818" s="135">
        <v>0</v>
      </c>
      <c r="AD818" s="135"/>
      <c r="AE818" s="135">
        <v>0</v>
      </c>
      <c r="AF818" s="135">
        <v>0</v>
      </c>
      <c r="AG818" s="135">
        <v>0</v>
      </c>
      <c r="AH818" s="135">
        <v>1120</v>
      </c>
      <c r="AI818" s="135">
        <v>0</v>
      </c>
      <c r="AJ818" s="135">
        <v>280</v>
      </c>
      <c r="AK818" s="135">
        <v>0</v>
      </c>
      <c r="AL818" s="212" t="s">
        <v>6985</v>
      </c>
      <c r="AM818" s="210">
        <f>M818*0.04</f>
        <v>280</v>
      </c>
      <c r="AN818" s="210">
        <f>AJ818-AM818</f>
        <v>0</v>
      </c>
    </row>
    <row r="819" spans="2:40" ht="14.25" hidden="1" customHeight="1">
      <c r="B819" s="132" t="s">
        <v>4356</v>
      </c>
      <c r="C819" s="134" t="s">
        <v>6538</v>
      </c>
      <c r="D819" s="134" t="s">
        <v>2839</v>
      </c>
      <c r="E819" s="134" t="s">
        <v>2800</v>
      </c>
      <c r="F819" s="134" t="s">
        <v>6986</v>
      </c>
      <c r="G819" s="134" t="s">
        <v>794</v>
      </c>
      <c r="H819" s="134" t="s">
        <v>6104</v>
      </c>
      <c r="I819" s="134" t="s">
        <v>3330</v>
      </c>
      <c r="J819" s="134" t="s">
        <v>4362</v>
      </c>
      <c r="K819" s="134" t="s">
        <v>4363</v>
      </c>
      <c r="L819" s="134" t="s">
        <v>3332</v>
      </c>
      <c r="M819" s="135">
        <v>4010.21</v>
      </c>
      <c r="N819" s="135">
        <v>4010.21</v>
      </c>
      <c r="O819" s="135">
        <v>0</v>
      </c>
      <c r="P819" s="135"/>
      <c r="Q819" s="135">
        <v>0</v>
      </c>
      <c r="R819" s="135">
        <v>0</v>
      </c>
      <c r="S819" s="135">
        <v>0</v>
      </c>
      <c r="T819" s="135">
        <v>641.6336</v>
      </c>
      <c r="U819" s="135">
        <v>0</v>
      </c>
      <c r="V819" s="135">
        <v>0</v>
      </c>
      <c r="W819" s="135">
        <v>0</v>
      </c>
      <c r="X819" s="135">
        <v>0</v>
      </c>
      <c r="Y819" s="135">
        <v>4651.8436000000002</v>
      </c>
      <c r="Z819" s="135">
        <v>4651.84</v>
      </c>
      <c r="AA819" s="136">
        <v>1</v>
      </c>
      <c r="AB819" s="135">
        <v>4010.21</v>
      </c>
      <c r="AC819" s="135">
        <v>0</v>
      </c>
      <c r="AD819" s="135"/>
      <c r="AE819" s="135">
        <v>0</v>
      </c>
      <c r="AF819" s="135">
        <v>0</v>
      </c>
      <c r="AG819" s="135">
        <v>0</v>
      </c>
      <c r="AH819" s="135">
        <v>641.6336</v>
      </c>
      <c r="AI819" s="135">
        <v>0</v>
      </c>
      <c r="AJ819" s="135">
        <v>0</v>
      </c>
      <c r="AK819" s="135">
        <v>0</v>
      </c>
      <c r="AL819" s="212" t="s">
        <v>6987</v>
      </c>
    </row>
    <row r="820" spans="2:40" ht="14.25" customHeight="1">
      <c r="B820" s="132" t="s">
        <v>4356</v>
      </c>
      <c r="C820" s="134" t="s">
        <v>5774</v>
      </c>
      <c r="D820" s="134" t="s">
        <v>2839</v>
      </c>
      <c r="E820" s="134" t="s">
        <v>4358</v>
      </c>
      <c r="F820" s="134" t="s">
        <v>6988</v>
      </c>
      <c r="G820" s="134" t="s">
        <v>1060</v>
      </c>
      <c r="H820" s="134" t="s">
        <v>5939</v>
      </c>
      <c r="I820" s="134" t="s">
        <v>3330</v>
      </c>
      <c r="J820" s="134" t="s">
        <v>4362</v>
      </c>
      <c r="K820" s="134" t="s">
        <v>4363</v>
      </c>
      <c r="L820" s="134" t="s">
        <v>3332</v>
      </c>
      <c r="M820" s="135">
        <v>23500</v>
      </c>
      <c r="N820" s="135">
        <v>23500</v>
      </c>
      <c r="O820" s="135">
        <v>0</v>
      </c>
      <c r="P820" s="135"/>
      <c r="Q820" s="135">
        <v>0</v>
      </c>
      <c r="R820" s="135">
        <v>0</v>
      </c>
      <c r="S820" s="135">
        <v>0</v>
      </c>
      <c r="T820" s="135">
        <v>3760</v>
      </c>
      <c r="U820" s="135">
        <v>0</v>
      </c>
      <c r="V820" s="135">
        <v>940</v>
      </c>
      <c r="W820" s="135">
        <v>0</v>
      </c>
      <c r="X820" s="135">
        <v>0</v>
      </c>
      <c r="Y820" s="135">
        <v>26320</v>
      </c>
      <c r="Z820" s="135">
        <v>26320</v>
      </c>
      <c r="AA820" s="136">
        <v>1</v>
      </c>
      <c r="AB820" s="135">
        <v>23500</v>
      </c>
      <c r="AC820" s="135">
        <v>0</v>
      </c>
      <c r="AD820" s="135"/>
      <c r="AE820" s="135">
        <v>0</v>
      </c>
      <c r="AF820" s="135">
        <v>0</v>
      </c>
      <c r="AG820" s="135">
        <v>0</v>
      </c>
      <c r="AH820" s="135">
        <v>3760</v>
      </c>
      <c r="AI820" s="135">
        <v>0</v>
      </c>
      <c r="AJ820" s="135">
        <v>940</v>
      </c>
      <c r="AK820" s="135">
        <v>0</v>
      </c>
      <c r="AL820" s="212" t="s">
        <v>6989</v>
      </c>
      <c r="AM820" s="210">
        <f t="shared" ref="AM820:AM821" si="68">M820*0.04</f>
        <v>940</v>
      </c>
      <c r="AN820" s="210">
        <f t="shared" ref="AN820:AN821" si="69">AJ820-AM820</f>
        <v>0</v>
      </c>
    </row>
    <row r="821" spans="2:40" ht="14.25" customHeight="1">
      <c r="B821" s="132" t="s">
        <v>4356</v>
      </c>
      <c r="C821" s="134" t="s">
        <v>5774</v>
      </c>
      <c r="D821" s="134" t="s">
        <v>2839</v>
      </c>
      <c r="E821" s="134" t="s">
        <v>6368</v>
      </c>
      <c r="F821" s="134" t="s">
        <v>6990</v>
      </c>
      <c r="G821" s="134" t="s">
        <v>1255</v>
      </c>
      <c r="H821" s="134" t="s">
        <v>5816</v>
      </c>
      <c r="I821" s="134" t="s">
        <v>4370</v>
      </c>
      <c r="J821" s="134" t="s">
        <v>4362</v>
      </c>
      <c r="K821" s="134" t="s">
        <v>4363</v>
      </c>
      <c r="L821" s="134" t="s">
        <v>3332</v>
      </c>
      <c r="M821" s="135">
        <v>23000</v>
      </c>
      <c r="N821" s="135">
        <v>23000</v>
      </c>
      <c r="O821" s="135">
        <v>0</v>
      </c>
      <c r="P821" s="135"/>
      <c r="Q821" s="135">
        <v>0</v>
      </c>
      <c r="R821" s="135">
        <v>0</v>
      </c>
      <c r="S821" s="135">
        <v>0</v>
      </c>
      <c r="T821" s="135">
        <v>3680</v>
      </c>
      <c r="U821" s="135">
        <v>0</v>
      </c>
      <c r="V821" s="135">
        <v>920</v>
      </c>
      <c r="W821" s="135">
        <v>0</v>
      </c>
      <c r="X821" s="135">
        <v>0</v>
      </c>
      <c r="Y821" s="135">
        <v>25760</v>
      </c>
      <c r="Z821" s="135">
        <v>25760</v>
      </c>
      <c r="AA821" s="136">
        <v>1</v>
      </c>
      <c r="AB821" s="135">
        <v>23000</v>
      </c>
      <c r="AC821" s="135">
        <v>0</v>
      </c>
      <c r="AD821" s="135"/>
      <c r="AE821" s="135">
        <v>0</v>
      </c>
      <c r="AF821" s="135">
        <v>0</v>
      </c>
      <c r="AG821" s="135">
        <v>0</v>
      </c>
      <c r="AH821" s="135">
        <v>3680</v>
      </c>
      <c r="AI821" s="135">
        <v>0</v>
      </c>
      <c r="AJ821" s="135">
        <v>920</v>
      </c>
      <c r="AK821" s="135">
        <v>0</v>
      </c>
      <c r="AL821" s="212" t="s">
        <v>6991</v>
      </c>
      <c r="AM821" s="210">
        <f t="shared" si="68"/>
        <v>920</v>
      </c>
      <c r="AN821" s="210">
        <f t="shared" si="69"/>
        <v>0</v>
      </c>
    </row>
    <row r="822" spans="2:40" ht="14.25" hidden="1" customHeight="1">
      <c r="B822" s="132" t="s">
        <v>4356</v>
      </c>
      <c r="C822" s="134" t="s">
        <v>5817</v>
      </c>
      <c r="D822" s="134" t="s">
        <v>2839</v>
      </c>
      <c r="E822" s="134" t="s">
        <v>2489</v>
      </c>
      <c r="F822" s="134" t="s">
        <v>6992</v>
      </c>
      <c r="G822" s="134" t="s">
        <v>5819</v>
      </c>
      <c r="H822" s="134" t="s">
        <v>5820</v>
      </c>
      <c r="I822" s="134" t="s">
        <v>3330</v>
      </c>
      <c r="J822" s="134" t="s">
        <v>4362</v>
      </c>
      <c r="K822" s="134" t="s">
        <v>4363</v>
      </c>
      <c r="L822" s="134" t="s">
        <v>3332</v>
      </c>
      <c r="M822" s="135">
        <v>19370.5</v>
      </c>
      <c r="N822" s="135">
        <v>19370.5</v>
      </c>
      <c r="O822" s="135">
        <v>0</v>
      </c>
      <c r="P822" s="135"/>
      <c r="Q822" s="135">
        <v>0</v>
      </c>
      <c r="R822" s="135">
        <v>0</v>
      </c>
      <c r="S822" s="135">
        <v>0</v>
      </c>
      <c r="T822" s="135">
        <v>3099.28</v>
      </c>
      <c r="U822" s="135">
        <v>0</v>
      </c>
      <c r="V822" s="135">
        <v>0</v>
      </c>
      <c r="W822" s="135">
        <v>0</v>
      </c>
      <c r="X822" s="135">
        <v>0</v>
      </c>
      <c r="Y822" s="135">
        <v>22469.78</v>
      </c>
      <c r="Z822" s="135">
        <v>22469.78</v>
      </c>
      <c r="AA822" s="136">
        <v>1</v>
      </c>
      <c r="AB822" s="135">
        <v>19370.5</v>
      </c>
      <c r="AC822" s="135">
        <v>0</v>
      </c>
      <c r="AD822" s="135"/>
      <c r="AE822" s="135">
        <v>0</v>
      </c>
      <c r="AF822" s="135">
        <v>0</v>
      </c>
      <c r="AG822" s="135">
        <v>0</v>
      </c>
      <c r="AH822" s="135">
        <v>3099.28</v>
      </c>
      <c r="AI822" s="135">
        <v>0</v>
      </c>
      <c r="AJ822" s="135">
        <v>0</v>
      </c>
      <c r="AK822" s="135">
        <v>0</v>
      </c>
      <c r="AL822" s="212" t="s">
        <v>6993</v>
      </c>
    </row>
    <row r="823" spans="2:40" ht="14.25" hidden="1" customHeight="1">
      <c r="B823" s="132" t="s">
        <v>4356</v>
      </c>
      <c r="C823" s="134" t="s">
        <v>5955</v>
      </c>
      <c r="D823" s="134" t="s">
        <v>2839</v>
      </c>
      <c r="E823" s="134" t="s">
        <v>2803</v>
      </c>
      <c r="F823" s="134" t="s">
        <v>6994</v>
      </c>
      <c r="G823" s="134" t="s">
        <v>794</v>
      </c>
      <c r="H823" s="134" t="s">
        <v>6104</v>
      </c>
      <c r="I823" s="134" t="s">
        <v>3330</v>
      </c>
      <c r="J823" s="134" t="s">
        <v>4362</v>
      </c>
      <c r="K823" s="134" t="s">
        <v>4363</v>
      </c>
      <c r="L823" s="134" t="s">
        <v>3332</v>
      </c>
      <c r="M823" s="135">
        <v>18000</v>
      </c>
      <c r="N823" s="135">
        <v>18000</v>
      </c>
      <c r="O823" s="135">
        <v>0</v>
      </c>
      <c r="P823" s="135"/>
      <c r="Q823" s="135">
        <v>0</v>
      </c>
      <c r="R823" s="135">
        <v>0</v>
      </c>
      <c r="S823" s="135">
        <v>0</v>
      </c>
      <c r="T823" s="135">
        <v>2880</v>
      </c>
      <c r="U823" s="135">
        <v>0</v>
      </c>
      <c r="V823" s="135">
        <v>0</v>
      </c>
      <c r="W823" s="135">
        <v>0</v>
      </c>
      <c r="X823" s="135">
        <v>0</v>
      </c>
      <c r="Y823" s="135">
        <v>20880</v>
      </c>
      <c r="Z823" s="135">
        <v>20880</v>
      </c>
      <c r="AA823" s="136">
        <v>1</v>
      </c>
      <c r="AB823" s="135">
        <v>18000</v>
      </c>
      <c r="AC823" s="135">
        <v>0</v>
      </c>
      <c r="AD823" s="135"/>
      <c r="AE823" s="135">
        <v>0</v>
      </c>
      <c r="AF823" s="135">
        <v>0</v>
      </c>
      <c r="AG823" s="135">
        <v>0</v>
      </c>
      <c r="AH823" s="135">
        <v>2880</v>
      </c>
      <c r="AI823" s="135">
        <v>0</v>
      </c>
      <c r="AJ823" s="135">
        <v>0</v>
      </c>
      <c r="AK823" s="135">
        <v>0</v>
      </c>
      <c r="AL823" s="212" t="s">
        <v>6995</v>
      </c>
    </row>
    <row r="824" spans="2:40" ht="14.25" customHeight="1">
      <c r="B824" s="132" t="s">
        <v>4356</v>
      </c>
      <c r="C824" s="134" t="s">
        <v>5774</v>
      </c>
      <c r="D824" s="134" t="s">
        <v>2839</v>
      </c>
      <c r="E824" s="134" t="s">
        <v>6368</v>
      </c>
      <c r="F824" s="134" t="s">
        <v>5302</v>
      </c>
      <c r="G824" s="134" t="s">
        <v>1237</v>
      </c>
      <c r="H824" s="134" t="s">
        <v>5775</v>
      </c>
      <c r="I824" s="134" t="s">
        <v>4370</v>
      </c>
      <c r="J824" s="134" t="s">
        <v>4362</v>
      </c>
      <c r="K824" s="134" t="s">
        <v>4363</v>
      </c>
      <c r="L824" s="134" t="s">
        <v>3332</v>
      </c>
      <c r="M824" s="135">
        <v>4600</v>
      </c>
      <c r="N824" s="135">
        <v>4600</v>
      </c>
      <c r="O824" s="135">
        <v>0</v>
      </c>
      <c r="P824" s="135"/>
      <c r="Q824" s="135">
        <v>0</v>
      </c>
      <c r="R824" s="135">
        <v>0</v>
      </c>
      <c r="S824" s="135">
        <v>0</v>
      </c>
      <c r="T824" s="135">
        <v>736</v>
      </c>
      <c r="U824" s="135">
        <v>0</v>
      </c>
      <c r="V824" s="135">
        <v>184</v>
      </c>
      <c r="W824" s="135">
        <v>0</v>
      </c>
      <c r="X824" s="135">
        <v>0</v>
      </c>
      <c r="Y824" s="135">
        <v>5152</v>
      </c>
      <c r="Z824" s="135">
        <v>5152</v>
      </c>
      <c r="AA824" s="136">
        <v>1</v>
      </c>
      <c r="AB824" s="135">
        <v>4600</v>
      </c>
      <c r="AC824" s="135">
        <v>0</v>
      </c>
      <c r="AD824" s="135"/>
      <c r="AE824" s="135">
        <v>0</v>
      </c>
      <c r="AF824" s="135">
        <v>0</v>
      </c>
      <c r="AG824" s="135">
        <v>0</v>
      </c>
      <c r="AH824" s="135">
        <v>736</v>
      </c>
      <c r="AI824" s="135">
        <v>0</v>
      </c>
      <c r="AJ824" s="135">
        <v>184</v>
      </c>
      <c r="AK824" s="135">
        <v>0</v>
      </c>
      <c r="AL824" s="212" t="s">
        <v>6996</v>
      </c>
      <c r="AM824" s="210">
        <f>M824*0.04</f>
        <v>184</v>
      </c>
      <c r="AN824" s="210">
        <f>AJ824-AM824</f>
        <v>0</v>
      </c>
    </row>
    <row r="825" spans="2:40" ht="14.25" hidden="1" customHeight="1">
      <c r="B825" s="132" t="s">
        <v>4356</v>
      </c>
      <c r="C825" s="134" t="s">
        <v>5777</v>
      </c>
      <c r="D825" s="134" t="s">
        <v>2839</v>
      </c>
      <c r="E825" s="134" t="s">
        <v>6929</v>
      </c>
      <c r="F825" s="134" t="s">
        <v>6997</v>
      </c>
      <c r="G825" s="134" t="s">
        <v>5780</v>
      </c>
      <c r="H825" s="134" t="s">
        <v>5781</v>
      </c>
      <c r="I825" s="134" t="s">
        <v>5782</v>
      </c>
      <c r="J825" s="134" t="s">
        <v>4362</v>
      </c>
      <c r="K825" s="134" t="s">
        <v>4363</v>
      </c>
      <c r="L825" s="134" t="s">
        <v>3332</v>
      </c>
      <c r="M825" s="135">
        <v>2735.33</v>
      </c>
      <c r="N825" s="135">
        <v>0</v>
      </c>
      <c r="O825" s="135">
        <v>0</v>
      </c>
      <c r="P825" s="135">
        <v>2735.33</v>
      </c>
      <c r="Q825" s="135">
        <v>0</v>
      </c>
      <c r="R825" s="135">
        <v>0</v>
      </c>
      <c r="S825" s="135">
        <v>0</v>
      </c>
      <c r="T825" s="135">
        <v>0</v>
      </c>
      <c r="U825" s="135">
        <v>0</v>
      </c>
      <c r="V825" s="135">
        <v>0</v>
      </c>
      <c r="W825" s="135">
        <v>0</v>
      </c>
      <c r="X825" s="135">
        <v>0</v>
      </c>
      <c r="Y825" s="135">
        <v>2735.33</v>
      </c>
      <c r="Z825" s="135">
        <v>2735.33</v>
      </c>
      <c r="AA825" s="136">
        <v>1</v>
      </c>
      <c r="AB825" s="135">
        <v>0</v>
      </c>
      <c r="AC825" s="135">
        <v>0</v>
      </c>
      <c r="AD825" s="135">
        <v>2735.33</v>
      </c>
      <c r="AE825" s="135">
        <v>0</v>
      </c>
      <c r="AF825" s="135">
        <v>0</v>
      </c>
      <c r="AG825" s="135">
        <v>0</v>
      </c>
      <c r="AH825" s="135"/>
      <c r="AI825" s="135">
        <v>0</v>
      </c>
      <c r="AJ825" s="135">
        <v>0</v>
      </c>
      <c r="AK825" s="135">
        <v>0</v>
      </c>
      <c r="AL825" s="212" t="s">
        <v>6998</v>
      </c>
    </row>
    <row r="826" spans="2:40" ht="14.25" hidden="1" customHeight="1">
      <c r="B826" s="132" t="s">
        <v>4356</v>
      </c>
      <c r="C826" s="134" t="s">
        <v>5955</v>
      </c>
      <c r="D826" s="134" t="s">
        <v>2839</v>
      </c>
      <c r="E826" s="134" t="s">
        <v>2803</v>
      </c>
      <c r="F826" s="134" t="s">
        <v>6999</v>
      </c>
      <c r="G826" s="134" t="s">
        <v>794</v>
      </c>
      <c r="H826" s="134" t="s">
        <v>6104</v>
      </c>
      <c r="I826" s="134" t="s">
        <v>3330</v>
      </c>
      <c r="J826" s="134" t="s">
        <v>4362</v>
      </c>
      <c r="K826" s="134" t="s">
        <v>4363</v>
      </c>
      <c r="L826" s="134" t="s">
        <v>3332</v>
      </c>
      <c r="M826" s="135">
        <v>204310.8</v>
      </c>
      <c r="N826" s="135">
        <v>204310.8</v>
      </c>
      <c r="O826" s="135">
        <v>0</v>
      </c>
      <c r="P826" s="135"/>
      <c r="Q826" s="135">
        <v>0</v>
      </c>
      <c r="R826" s="135">
        <v>0</v>
      </c>
      <c r="S826" s="135">
        <v>0</v>
      </c>
      <c r="T826" s="135">
        <v>32689.727999999999</v>
      </c>
      <c r="U826" s="135">
        <v>0</v>
      </c>
      <c r="V826" s="135">
        <v>0</v>
      </c>
      <c r="W826" s="135">
        <v>0</v>
      </c>
      <c r="X826" s="135">
        <v>0</v>
      </c>
      <c r="Y826" s="135">
        <v>237000.52799999999</v>
      </c>
      <c r="Z826" s="135">
        <v>237000.53</v>
      </c>
      <c r="AA826" s="136">
        <v>1</v>
      </c>
      <c r="AB826" s="135">
        <v>204310.8</v>
      </c>
      <c r="AC826" s="135">
        <v>0</v>
      </c>
      <c r="AD826" s="135"/>
      <c r="AE826" s="135">
        <v>0</v>
      </c>
      <c r="AF826" s="135">
        <v>0</v>
      </c>
      <c r="AG826" s="135">
        <v>0</v>
      </c>
      <c r="AH826" s="135">
        <v>32689.727999999999</v>
      </c>
      <c r="AI826" s="135">
        <v>0</v>
      </c>
      <c r="AJ826" s="135">
        <v>0</v>
      </c>
      <c r="AK826" s="135">
        <v>0</v>
      </c>
      <c r="AL826" s="212" t="s">
        <v>7000</v>
      </c>
    </row>
    <row r="827" spans="2:40" ht="14.25" hidden="1" customHeight="1">
      <c r="B827" s="132" t="s">
        <v>4356</v>
      </c>
      <c r="C827" s="134" t="s">
        <v>6188</v>
      </c>
      <c r="D827" s="134" t="s">
        <v>2839</v>
      </c>
      <c r="E827" s="134" t="s">
        <v>2822</v>
      </c>
      <c r="F827" s="134" t="s">
        <v>7001</v>
      </c>
      <c r="G827" s="134" t="s">
        <v>1161</v>
      </c>
      <c r="H827" s="134" t="s">
        <v>7002</v>
      </c>
      <c r="I827" s="134" t="s">
        <v>3330</v>
      </c>
      <c r="J827" s="134" t="s">
        <v>5912</v>
      </c>
      <c r="K827" s="134" t="s">
        <v>4418</v>
      </c>
      <c r="L827" s="134" t="s">
        <v>3332</v>
      </c>
      <c r="M827" s="135">
        <v>249.14</v>
      </c>
      <c r="N827" s="135">
        <v>249.13793100000001</v>
      </c>
      <c r="O827" s="135">
        <v>0</v>
      </c>
      <c r="P827" s="135"/>
      <c r="Q827" s="135">
        <v>2.0690000000000001E-3</v>
      </c>
      <c r="R827" s="135">
        <v>0</v>
      </c>
      <c r="S827" s="135">
        <v>0</v>
      </c>
      <c r="T827" s="135">
        <v>39.862068999999998</v>
      </c>
      <c r="U827" s="135">
        <v>0</v>
      </c>
      <c r="V827" s="135">
        <v>0</v>
      </c>
      <c r="W827" s="135">
        <v>0</v>
      </c>
      <c r="X827" s="135">
        <v>0</v>
      </c>
      <c r="Y827" s="135">
        <v>289.00206900000001</v>
      </c>
      <c r="Z827" s="135">
        <v>289</v>
      </c>
      <c r="AA827" s="136">
        <v>1</v>
      </c>
      <c r="AB827" s="135">
        <v>249.13793100000001</v>
      </c>
      <c r="AC827" s="135">
        <v>0</v>
      </c>
      <c r="AD827" s="135"/>
      <c r="AE827" s="135">
        <v>2.0690000000000001E-3</v>
      </c>
      <c r="AF827" s="135">
        <v>0</v>
      </c>
      <c r="AG827" s="135">
        <v>0</v>
      </c>
      <c r="AH827" s="135">
        <v>39.862068999999998</v>
      </c>
      <c r="AI827" s="135">
        <v>0</v>
      </c>
      <c r="AJ827" s="135">
        <v>0</v>
      </c>
      <c r="AK827" s="135">
        <v>0</v>
      </c>
      <c r="AL827" s="212" t="s">
        <v>7003</v>
      </c>
    </row>
    <row r="828" spans="2:40" ht="14.25" customHeight="1">
      <c r="B828" s="132" t="s">
        <v>4356</v>
      </c>
      <c r="C828" s="134" t="s">
        <v>5774</v>
      </c>
      <c r="D828" s="134" t="s">
        <v>2839</v>
      </c>
      <c r="E828" s="134" t="s">
        <v>2503</v>
      </c>
      <c r="F828" s="134" t="s">
        <v>7004</v>
      </c>
      <c r="G828" s="134" t="s">
        <v>5859</v>
      </c>
      <c r="H828" s="134" t="s">
        <v>5860</v>
      </c>
      <c r="I828" s="134" t="s">
        <v>5782</v>
      </c>
      <c r="J828" s="134" t="s">
        <v>4362</v>
      </c>
      <c r="K828" s="134" t="s">
        <v>4363</v>
      </c>
      <c r="L828" s="134" t="s">
        <v>3332</v>
      </c>
      <c r="M828" s="135">
        <v>24557.9</v>
      </c>
      <c r="N828" s="135">
        <v>24557.9</v>
      </c>
      <c r="O828" s="135">
        <v>0</v>
      </c>
      <c r="P828" s="135"/>
      <c r="Q828" s="135">
        <v>0</v>
      </c>
      <c r="R828" s="135">
        <v>0</v>
      </c>
      <c r="S828" s="135">
        <v>0</v>
      </c>
      <c r="T828" s="135">
        <v>3929.2640000000001</v>
      </c>
      <c r="U828" s="135">
        <v>0</v>
      </c>
      <c r="V828" s="135">
        <v>982.32</v>
      </c>
      <c r="W828" s="135">
        <v>0</v>
      </c>
      <c r="X828" s="135">
        <v>0</v>
      </c>
      <c r="Y828" s="135">
        <v>27504.844000000001</v>
      </c>
      <c r="Z828" s="135">
        <v>27504.84</v>
      </c>
      <c r="AA828" s="136">
        <v>1</v>
      </c>
      <c r="AB828" s="135">
        <v>24557.9</v>
      </c>
      <c r="AC828" s="135">
        <v>0</v>
      </c>
      <c r="AD828" s="135"/>
      <c r="AE828" s="135">
        <v>0</v>
      </c>
      <c r="AF828" s="135">
        <v>0</v>
      </c>
      <c r="AG828" s="135">
        <v>0</v>
      </c>
      <c r="AH828" s="135">
        <v>3929.2640000000001</v>
      </c>
      <c r="AI828" s="135">
        <v>0</v>
      </c>
      <c r="AJ828" s="135">
        <v>982.32</v>
      </c>
      <c r="AK828" s="135">
        <v>0</v>
      </c>
      <c r="AL828" s="212" t="s">
        <v>7005</v>
      </c>
      <c r="AM828" s="210">
        <f>M828*0.04</f>
        <v>982.31600000000003</v>
      </c>
      <c r="AN828" s="210">
        <f>AJ828-AM828</f>
        <v>4.0000000000190994E-3</v>
      </c>
    </row>
    <row r="829" spans="2:40" ht="14.25" hidden="1" customHeight="1">
      <c r="B829" s="132" t="s">
        <v>4356</v>
      </c>
      <c r="C829" s="134" t="s">
        <v>5774</v>
      </c>
      <c r="D829" s="134" t="s">
        <v>2839</v>
      </c>
      <c r="E829" s="134" t="s">
        <v>2478</v>
      </c>
      <c r="F829" s="134" t="s">
        <v>7006</v>
      </c>
      <c r="G829" s="134" t="s">
        <v>5819</v>
      </c>
      <c r="H829" s="134" t="s">
        <v>5820</v>
      </c>
      <c r="I829" s="134" t="s">
        <v>3330</v>
      </c>
      <c r="J829" s="134" t="s">
        <v>4362</v>
      </c>
      <c r="K829" s="134" t="s">
        <v>4363</v>
      </c>
      <c r="L829" s="134" t="s">
        <v>3332</v>
      </c>
      <c r="M829" s="135">
        <v>67094</v>
      </c>
      <c r="N829" s="135">
        <v>67094</v>
      </c>
      <c r="O829" s="135">
        <v>0</v>
      </c>
      <c r="P829" s="135"/>
      <c r="Q829" s="135">
        <v>0</v>
      </c>
      <c r="R829" s="135">
        <v>0</v>
      </c>
      <c r="S829" s="135">
        <v>0</v>
      </c>
      <c r="T829" s="135">
        <v>10735.04</v>
      </c>
      <c r="U829" s="135">
        <v>0</v>
      </c>
      <c r="V829" s="135">
        <v>0</v>
      </c>
      <c r="W829" s="135">
        <v>0</v>
      </c>
      <c r="X829" s="135">
        <v>0</v>
      </c>
      <c r="Y829" s="135">
        <v>77829.039999999994</v>
      </c>
      <c r="Z829" s="135">
        <v>77829.039999999994</v>
      </c>
      <c r="AA829" s="136">
        <v>1</v>
      </c>
      <c r="AB829" s="135">
        <v>67094</v>
      </c>
      <c r="AC829" s="135">
        <v>0</v>
      </c>
      <c r="AD829" s="135"/>
      <c r="AE829" s="135">
        <v>0</v>
      </c>
      <c r="AF829" s="135">
        <v>0</v>
      </c>
      <c r="AG829" s="135">
        <v>0</v>
      </c>
      <c r="AH829" s="135">
        <v>10735.04</v>
      </c>
      <c r="AI829" s="135">
        <v>0</v>
      </c>
      <c r="AJ829" s="135">
        <v>0</v>
      </c>
      <c r="AK829" s="135">
        <v>0</v>
      </c>
      <c r="AL829" s="212" t="s">
        <v>7007</v>
      </c>
    </row>
    <row r="830" spans="2:40" ht="14.25" customHeight="1">
      <c r="B830" s="132" t="s">
        <v>4356</v>
      </c>
      <c r="C830" s="134" t="s">
        <v>5774</v>
      </c>
      <c r="D830" s="134" t="s">
        <v>2839</v>
      </c>
      <c r="E830" s="134" t="s">
        <v>2489</v>
      </c>
      <c r="F830" s="134" t="s">
        <v>7008</v>
      </c>
      <c r="G830" s="134" t="s">
        <v>5859</v>
      </c>
      <c r="H830" s="134" t="s">
        <v>5860</v>
      </c>
      <c r="I830" s="134" t="s">
        <v>5782</v>
      </c>
      <c r="J830" s="134" t="s">
        <v>4362</v>
      </c>
      <c r="K830" s="134" t="s">
        <v>4363</v>
      </c>
      <c r="L830" s="134" t="s">
        <v>3332</v>
      </c>
      <c r="M830" s="135">
        <v>24230</v>
      </c>
      <c r="N830" s="135">
        <v>24230</v>
      </c>
      <c r="O830" s="135">
        <v>0</v>
      </c>
      <c r="P830" s="135"/>
      <c r="Q830" s="135">
        <v>0</v>
      </c>
      <c r="R830" s="135">
        <v>0</v>
      </c>
      <c r="S830" s="135">
        <v>0</v>
      </c>
      <c r="T830" s="135">
        <v>3876.8</v>
      </c>
      <c r="U830" s="135">
        <v>0</v>
      </c>
      <c r="V830" s="135">
        <v>969.2</v>
      </c>
      <c r="W830" s="135">
        <v>0</v>
      </c>
      <c r="X830" s="135">
        <v>0</v>
      </c>
      <c r="Y830" s="135">
        <v>27137.599999999999</v>
      </c>
      <c r="Z830" s="135">
        <v>27137.599999999999</v>
      </c>
      <c r="AA830" s="136">
        <v>1</v>
      </c>
      <c r="AB830" s="135">
        <v>24230</v>
      </c>
      <c r="AC830" s="135">
        <v>0</v>
      </c>
      <c r="AD830" s="135"/>
      <c r="AE830" s="135">
        <v>0</v>
      </c>
      <c r="AF830" s="135">
        <v>0</v>
      </c>
      <c r="AG830" s="135">
        <v>0</v>
      </c>
      <c r="AH830" s="135">
        <v>3876.8</v>
      </c>
      <c r="AI830" s="135">
        <v>0</v>
      </c>
      <c r="AJ830" s="135">
        <v>969.2</v>
      </c>
      <c r="AK830" s="135">
        <v>0</v>
      </c>
      <c r="AL830" s="212" t="s">
        <v>7009</v>
      </c>
      <c r="AM830" s="210">
        <f>M830*0.04</f>
        <v>969.2</v>
      </c>
      <c r="AN830" s="210">
        <f>AJ830-AM830</f>
        <v>0</v>
      </c>
    </row>
    <row r="831" spans="2:40" ht="14.25" hidden="1" customHeight="1">
      <c r="B831" s="132" t="s">
        <v>4356</v>
      </c>
      <c r="C831" s="134" t="s">
        <v>5777</v>
      </c>
      <c r="D831" s="134" t="s">
        <v>2839</v>
      </c>
      <c r="E831" s="134" t="s">
        <v>2478</v>
      </c>
      <c r="F831" s="134" t="s">
        <v>1528</v>
      </c>
      <c r="G831" s="134" t="s">
        <v>1233</v>
      </c>
      <c r="H831" s="134" t="s">
        <v>5810</v>
      </c>
      <c r="I831" s="134" t="s">
        <v>3330</v>
      </c>
      <c r="J831" s="134" t="s">
        <v>4362</v>
      </c>
      <c r="K831" s="134" t="s">
        <v>4363</v>
      </c>
      <c r="L831" s="134" t="s">
        <v>3332</v>
      </c>
      <c r="M831" s="135">
        <v>9286.3349999999991</v>
      </c>
      <c r="N831" s="135">
        <v>0</v>
      </c>
      <c r="O831" s="135">
        <v>0</v>
      </c>
      <c r="P831" s="135">
        <v>0</v>
      </c>
      <c r="Q831" s="135">
        <v>0</v>
      </c>
      <c r="R831" s="135">
        <v>9286.3349999999991</v>
      </c>
      <c r="S831" s="135">
        <v>0</v>
      </c>
      <c r="T831" s="135">
        <v>0</v>
      </c>
      <c r="U831" s="135">
        <v>0</v>
      </c>
      <c r="V831" s="135">
        <v>0</v>
      </c>
      <c r="W831" s="135">
        <v>0</v>
      </c>
      <c r="X831" s="135">
        <v>0</v>
      </c>
      <c r="Y831" s="135">
        <v>9286.3349999999991</v>
      </c>
      <c r="Z831" s="135">
        <v>9082.26</v>
      </c>
      <c r="AA831" s="136">
        <v>1</v>
      </c>
      <c r="AB831" s="135">
        <v>0</v>
      </c>
      <c r="AC831" s="135">
        <v>0</v>
      </c>
      <c r="AD831" s="135">
        <v>0</v>
      </c>
      <c r="AE831" s="135">
        <v>0</v>
      </c>
      <c r="AF831" s="135">
        <v>9082.26</v>
      </c>
      <c r="AG831" s="135">
        <v>0</v>
      </c>
      <c r="AH831" s="135"/>
      <c r="AI831" s="135">
        <v>0</v>
      </c>
      <c r="AJ831" s="135">
        <v>0</v>
      </c>
      <c r="AK831" s="135">
        <v>0</v>
      </c>
      <c r="AL831" s="212" t="s">
        <v>7010</v>
      </c>
    </row>
    <row r="832" spans="2:40" ht="14.25" hidden="1" customHeight="1">
      <c r="B832" s="132" t="s">
        <v>4356</v>
      </c>
      <c r="C832" s="134" t="s">
        <v>6215</v>
      </c>
      <c r="D832" s="134" t="s">
        <v>2839</v>
      </c>
      <c r="E832" s="134" t="s">
        <v>6929</v>
      </c>
      <c r="F832" s="134" t="s">
        <v>7011</v>
      </c>
      <c r="G832" s="134" t="s">
        <v>794</v>
      </c>
      <c r="H832" s="134" t="s">
        <v>6104</v>
      </c>
      <c r="I832" s="134" t="s">
        <v>3330</v>
      </c>
      <c r="J832" s="134" t="s">
        <v>4362</v>
      </c>
      <c r="K832" s="134" t="s">
        <v>4363</v>
      </c>
      <c r="L832" s="134" t="s">
        <v>3332</v>
      </c>
      <c r="M832" s="135">
        <v>4151.4799999999996</v>
      </c>
      <c r="N832" s="135">
        <v>4151.4799999999996</v>
      </c>
      <c r="O832" s="135">
        <v>0</v>
      </c>
      <c r="P832" s="135"/>
      <c r="Q832" s="135">
        <v>0</v>
      </c>
      <c r="R832" s="135">
        <v>0</v>
      </c>
      <c r="S832" s="135">
        <v>0</v>
      </c>
      <c r="T832" s="135">
        <v>664.23680000000002</v>
      </c>
      <c r="U832" s="135">
        <v>0</v>
      </c>
      <c r="V832" s="135">
        <v>0</v>
      </c>
      <c r="W832" s="135">
        <v>0</v>
      </c>
      <c r="X832" s="135">
        <v>0</v>
      </c>
      <c r="Y832" s="135">
        <v>4815.7168000000001</v>
      </c>
      <c r="Z832" s="135">
        <v>4815.72</v>
      </c>
      <c r="AA832" s="136">
        <v>1</v>
      </c>
      <c r="AB832" s="135">
        <v>4151.4799999999996</v>
      </c>
      <c r="AC832" s="135">
        <v>0</v>
      </c>
      <c r="AD832" s="135"/>
      <c r="AE832" s="135">
        <v>0</v>
      </c>
      <c r="AF832" s="135">
        <v>0</v>
      </c>
      <c r="AG832" s="135">
        <v>0</v>
      </c>
      <c r="AH832" s="135">
        <v>664.23680000000002</v>
      </c>
      <c r="AI832" s="135">
        <v>0</v>
      </c>
      <c r="AJ832" s="135">
        <v>0</v>
      </c>
      <c r="AK832" s="135">
        <v>0</v>
      </c>
      <c r="AL832" s="212" t="s">
        <v>7012</v>
      </c>
    </row>
    <row r="833" spans="2:40" ht="14.25" customHeight="1">
      <c r="B833" s="132" t="s">
        <v>4356</v>
      </c>
      <c r="C833" s="134" t="s">
        <v>5774</v>
      </c>
      <c r="D833" s="134" t="s">
        <v>2839</v>
      </c>
      <c r="E833" s="134" t="s">
        <v>6368</v>
      </c>
      <c r="F833" s="134" t="s">
        <v>7013</v>
      </c>
      <c r="G833" s="134" t="s">
        <v>1155</v>
      </c>
      <c r="H833" s="134" t="s">
        <v>5805</v>
      </c>
      <c r="I833" s="134" t="s">
        <v>5782</v>
      </c>
      <c r="J833" s="134" t="s">
        <v>4362</v>
      </c>
      <c r="K833" s="134" t="s">
        <v>4363</v>
      </c>
      <c r="L833" s="134" t="s">
        <v>3332</v>
      </c>
      <c r="M833" s="135">
        <v>24681.599999999999</v>
      </c>
      <c r="N833" s="135">
        <v>24681.599999999999</v>
      </c>
      <c r="O833" s="135">
        <v>0</v>
      </c>
      <c r="P833" s="135"/>
      <c r="Q833" s="135">
        <v>0</v>
      </c>
      <c r="R833" s="135">
        <v>0</v>
      </c>
      <c r="S833" s="135">
        <v>0</v>
      </c>
      <c r="T833" s="135">
        <v>3949.056</v>
      </c>
      <c r="U833" s="135">
        <v>0</v>
      </c>
      <c r="V833" s="135">
        <v>987.26</v>
      </c>
      <c r="W833" s="135">
        <v>0</v>
      </c>
      <c r="X833" s="135">
        <v>0</v>
      </c>
      <c r="Y833" s="135">
        <v>27643.396000000001</v>
      </c>
      <c r="Z833" s="135">
        <v>27643.4</v>
      </c>
      <c r="AA833" s="136">
        <v>1</v>
      </c>
      <c r="AB833" s="135">
        <v>24681.599999999999</v>
      </c>
      <c r="AC833" s="135">
        <v>0</v>
      </c>
      <c r="AD833" s="135"/>
      <c r="AE833" s="135">
        <v>0</v>
      </c>
      <c r="AF833" s="135">
        <v>0</v>
      </c>
      <c r="AG833" s="135">
        <v>0</v>
      </c>
      <c r="AH833" s="135">
        <v>3949.056</v>
      </c>
      <c r="AI833" s="135">
        <v>0</v>
      </c>
      <c r="AJ833" s="135">
        <v>987.26</v>
      </c>
      <c r="AK833" s="135">
        <v>0</v>
      </c>
      <c r="AL833" s="212" t="s">
        <v>7014</v>
      </c>
      <c r="AM833" s="210">
        <f>M833*0.04</f>
        <v>987.26400000000001</v>
      </c>
      <c r="AN833" s="210">
        <f>AJ833-AM833</f>
        <v>-4.0000000000190994E-3</v>
      </c>
    </row>
    <row r="834" spans="2:40" ht="14.25" hidden="1" customHeight="1">
      <c r="B834" s="132" t="s">
        <v>4356</v>
      </c>
      <c r="C834" s="134" t="s">
        <v>5777</v>
      </c>
      <c r="D834" s="134" t="s">
        <v>2839</v>
      </c>
      <c r="E834" s="134" t="s">
        <v>2503</v>
      </c>
      <c r="F834" s="134" t="s">
        <v>7015</v>
      </c>
      <c r="G834" s="134" t="s">
        <v>5859</v>
      </c>
      <c r="H834" s="134" t="s">
        <v>5860</v>
      </c>
      <c r="I834" s="134" t="s">
        <v>5782</v>
      </c>
      <c r="J834" s="134" t="s">
        <v>4362</v>
      </c>
      <c r="K834" s="134" t="s">
        <v>4363</v>
      </c>
      <c r="L834" s="134" t="s">
        <v>3332</v>
      </c>
      <c r="M834" s="135">
        <v>29744</v>
      </c>
      <c r="N834" s="135">
        <v>0</v>
      </c>
      <c r="O834" s="135">
        <v>0</v>
      </c>
      <c r="P834" s="135">
        <v>29744</v>
      </c>
      <c r="Q834" s="135">
        <v>0</v>
      </c>
      <c r="R834" s="135">
        <v>0</v>
      </c>
      <c r="S834" s="135">
        <v>0</v>
      </c>
      <c r="T834" s="135">
        <v>0</v>
      </c>
      <c r="U834" s="135">
        <v>0</v>
      </c>
      <c r="V834" s="135">
        <v>0</v>
      </c>
      <c r="W834" s="135">
        <v>0</v>
      </c>
      <c r="X834" s="135">
        <v>0</v>
      </c>
      <c r="Y834" s="135">
        <v>29744</v>
      </c>
      <c r="Z834" s="135">
        <v>29744</v>
      </c>
      <c r="AA834" s="136">
        <v>1</v>
      </c>
      <c r="AB834" s="135">
        <v>0</v>
      </c>
      <c r="AC834" s="135">
        <v>0</v>
      </c>
      <c r="AD834" s="135">
        <v>29744</v>
      </c>
      <c r="AE834" s="135">
        <v>0</v>
      </c>
      <c r="AF834" s="135">
        <v>0</v>
      </c>
      <c r="AG834" s="135">
        <v>0</v>
      </c>
      <c r="AH834" s="135"/>
      <c r="AI834" s="135">
        <v>0</v>
      </c>
      <c r="AJ834" s="135">
        <v>0</v>
      </c>
      <c r="AK834" s="135">
        <v>0</v>
      </c>
      <c r="AL834" s="212" t="s">
        <v>7016</v>
      </c>
    </row>
    <row r="835" spans="2:40" ht="14.25" hidden="1" customHeight="1">
      <c r="B835" s="132" t="s">
        <v>4356</v>
      </c>
      <c r="C835" s="134" t="s">
        <v>5774</v>
      </c>
      <c r="D835" s="134" t="s">
        <v>2839</v>
      </c>
      <c r="E835" s="134" t="s">
        <v>6368</v>
      </c>
      <c r="F835" s="134" t="s">
        <v>7017</v>
      </c>
      <c r="G835" s="134" t="s">
        <v>1129</v>
      </c>
      <c r="H835" s="134" t="s">
        <v>6035</v>
      </c>
      <c r="I835" s="134" t="s">
        <v>5782</v>
      </c>
      <c r="J835" s="134" t="s">
        <v>4417</v>
      </c>
      <c r="K835" s="134" t="s">
        <v>4418</v>
      </c>
      <c r="L835" s="134" t="s">
        <v>3332</v>
      </c>
      <c r="M835" s="135">
        <v>44438.995000000003</v>
      </c>
      <c r="N835" s="135">
        <v>44438.995000000003</v>
      </c>
      <c r="O835" s="135">
        <v>0</v>
      </c>
      <c r="P835" s="135"/>
      <c r="Q835" s="135">
        <v>0</v>
      </c>
      <c r="R835" s="135">
        <v>0</v>
      </c>
      <c r="S835" s="135">
        <v>0</v>
      </c>
      <c r="T835" s="135">
        <v>7110.2392</v>
      </c>
      <c r="U835" s="135">
        <v>0</v>
      </c>
      <c r="V835" s="135">
        <v>0</v>
      </c>
      <c r="W835" s="135">
        <v>1777.5598</v>
      </c>
      <c r="X835" s="135">
        <v>0</v>
      </c>
      <c r="Y835" s="135">
        <v>49771.674400000004</v>
      </c>
      <c r="Z835" s="135">
        <v>48600.182399999998</v>
      </c>
      <c r="AA835" s="136">
        <v>1</v>
      </c>
      <c r="AB835" s="135">
        <v>43393.02</v>
      </c>
      <c r="AC835" s="135">
        <v>0</v>
      </c>
      <c r="AD835" s="135"/>
      <c r="AE835" s="135">
        <v>0</v>
      </c>
      <c r="AF835" s="135">
        <v>0</v>
      </c>
      <c r="AG835" s="135">
        <v>0</v>
      </c>
      <c r="AH835" s="135">
        <v>6942.8832000000002</v>
      </c>
      <c r="AI835" s="135">
        <v>0</v>
      </c>
      <c r="AJ835" s="135">
        <v>0</v>
      </c>
      <c r="AK835" s="135">
        <v>1777.5598</v>
      </c>
      <c r="AL835" s="212" t="s">
        <v>7018</v>
      </c>
    </row>
    <row r="836" spans="2:40" ht="14.25" customHeight="1">
      <c r="B836" s="132" t="s">
        <v>4356</v>
      </c>
      <c r="C836" s="134" t="s">
        <v>5774</v>
      </c>
      <c r="D836" s="134" t="s">
        <v>2839</v>
      </c>
      <c r="E836" s="134" t="s">
        <v>2498</v>
      </c>
      <c r="F836" s="134" t="s">
        <v>5311</v>
      </c>
      <c r="G836" s="134" t="s">
        <v>1237</v>
      </c>
      <c r="H836" s="134" t="s">
        <v>5775</v>
      </c>
      <c r="I836" s="134" t="s">
        <v>4370</v>
      </c>
      <c r="J836" s="134" t="s">
        <v>4362</v>
      </c>
      <c r="K836" s="134" t="s">
        <v>4363</v>
      </c>
      <c r="L836" s="134" t="s">
        <v>3332</v>
      </c>
      <c r="M836" s="135">
        <v>5950</v>
      </c>
      <c r="N836" s="135">
        <v>5950</v>
      </c>
      <c r="O836" s="135">
        <v>0</v>
      </c>
      <c r="P836" s="135"/>
      <c r="Q836" s="135">
        <v>0</v>
      </c>
      <c r="R836" s="135">
        <v>0</v>
      </c>
      <c r="S836" s="135">
        <v>0</v>
      </c>
      <c r="T836" s="135">
        <v>952</v>
      </c>
      <c r="U836" s="135">
        <v>0</v>
      </c>
      <c r="V836" s="135">
        <v>238</v>
      </c>
      <c r="W836" s="135">
        <v>0</v>
      </c>
      <c r="X836" s="135">
        <v>0</v>
      </c>
      <c r="Y836" s="135">
        <v>6664</v>
      </c>
      <c r="Z836" s="135">
        <v>6664</v>
      </c>
      <c r="AA836" s="136">
        <v>1</v>
      </c>
      <c r="AB836" s="135">
        <v>5950</v>
      </c>
      <c r="AC836" s="135">
        <v>0</v>
      </c>
      <c r="AD836" s="135"/>
      <c r="AE836" s="135">
        <v>0</v>
      </c>
      <c r="AF836" s="135">
        <v>0</v>
      </c>
      <c r="AG836" s="135">
        <v>0</v>
      </c>
      <c r="AH836" s="135">
        <v>952</v>
      </c>
      <c r="AI836" s="135">
        <v>0</v>
      </c>
      <c r="AJ836" s="135">
        <v>238</v>
      </c>
      <c r="AK836" s="135">
        <v>0</v>
      </c>
      <c r="AL836" s="212" t="s">
        <v>7019</v>
      </c>
      <c r="AM836" s="210">
        <f t="shared" ref="AM836:AM837" si="70">M836*0.04</f>
        <v>238</v>
      </c>
      <c r="AN836" s="210">
        <f t="shared" ref="AN836:AN837" si="71">AJ836-AM836</f>
        <v>0</v>
      </c>
    </row>
    <row r="837" spans="2:40" ht="14.25" customHeight="1">
      <c r="B837" s="132" t="s">
        <v>4356</v>
      </c>
      <c r="C837" s="134" t="s">
        <v>5774</v>
      </c>
      <c r="D837" s="134" t="s">
        <v>2839</v>
      </c>
      <c r="E837" s="134" t="s">
        <v>7020</v>
      </c>
      <c r="F837" s="134" t="s">
        <v>7021</v>
      </c>
      <c r="G837" s="134" t="s">
        <v>1060</v>
      </c>
      <c r="H837" s="134" t="s">
        <v>5939</v>
      </c>
      <c r="I837" s="134" t="s">
        <v>3330</v>
      </c>
      <c r="J837" s="134" t="s">
        <v>4362</v>
      </c>
      <c r="K837" s="134" t="s">
        <v>4363</v>
      </c>
      <c r="L837" s="134" t="s">
        <v>3332</v>
      </c>
      <c r="M837" s="135">
        <v>27500</v>
      </c>
      <c r="N837" s="135">
        <v>27500</v>
      </c>
      <c r="O837" s="135">
        <v>0</v>
      </c>
      <c r="P837" s="135"/>
      <c r="Q837" s="135">
        <v>0</v>
      </c>
      <c r="R837" s="135">
        <v>0</v>
      </c>
      <c r="S837" s="135">
        <v>0</v>
      </c>
      <c r="T837" s="135">
        <v>4400</v>
      </c>
      <c r="U837" s="135">
        <v>0</v>
      </c>
      <c r="V837" s="135">
        <v>1100</v>
      </c>
      <c r="W837" s="135">
        <v>0</v>
      </c>
      <c r="X837" s="135">
        <v>0</v>
      </c>
      <c r="Y837" s="135">
        <v>30800</v>
      </c>
      <c r="Z837" s="135">
        <v>30800</v>
      </c>
      <c r="AA837" s="136">
        <v>1</v>
      </c>
      <c r="AB837" s="135">
        <v>27500</v>
      </c>
      <c r="AC837" s="135">
        <v>0</v>
      </c>
      <c r="AD837" s="135"/>
      <c r="AE837" s="135">
        <v>0</v>
      </c>
      <c r="AF837" s="135">
        <v>0</v>
      </c>
      <c r="AG837" s="135">
        <v>0</v>
      </c>
      <c r="AH837" s="135">
        <v>4400</v>
      </c>
      <c r="AI837" s="135">
        <v>0</v>
      </c>
      <c r="AJ837" s="135">
        <v>1100</v>
      </c>
      <c r="AK837" s="135">
        <v>0</v>
      </c>
      <c r="AL837" s="212" t="s">
        <v>7022</v>
      </c>
      <c r="AM837" s="210">
        <f t="shared" si="70"/>
        <v>1100</v>
      </c>
      <c r="AN837" s="210">
        <f t="shared" si="71"/>
        <v>0</v>
      </c>
    </row>
    <row r="838" spans="2:40" ht="14.25" hidden="1" customHeight="1">
      <c r="B838" s="132" t="s">
        <v>4356</v>
      </c>
      <c r="C838" s="134" t="s">
        <v>5777</v>
      </c>
      <c r="D838" s="134" t="s">
        <v>2839</v>
      </c>
      <c r="E838" s="134" t="s">
        <v>2478</v>
      </c>
      <c r="F838" s="134" t="s">
        <v>1527</v>
      </c>
      <c r="G838" s="134" t="s">
        <v>1233</v>
      </c>
      <c r="H838" s="134" t="s">
        <v>5810</v>
      </c>
      <c r="I838" s="134" t="s">
        <v>3330</v>
      </c>
      <c r="J838" s="134" t="s">
        <v>4362</v>
      </c>
      <c r="K838" s="134" t="s">
        <v>4363</v>
      </c>
      <c r="L838" s="134" t="s">
        <v>3332</v>
      </c>
      <c r="M838" s="135">
        <v>9286.3349999999991</v>
      </c>
      <c r="N838" s="135">
        <v>0</v>
      </c>
      <c r="O838" s="135">
        <v>0</v>
      </c>
      <c r="P838" s="135">
        <v>0</v>
      </c>
      <c r="Q838" s="135">
        <v>0</v>
      </c>
      <c r="R838" s="135">
        <v>9286.3349999999991</v>
      </c>
      <c r="S838" s="135">
        <v>0</v>
      </c>
      <c r="T838" s="135">
        <v>0</v>
      </c>
      <c r="U838" s="135">
        <v>0</v>
      </c>
      <c r="V838" s="135">
        <v>0</v>
      </c>
      <c r="W838" s="135">
        <v>0</v>
      </c>
      <c r="X838" s="135">
        <v>0</v>
      </c>
      <c r="Y838" s="135">
        <v>9286.3349999999991</v>
      </c>
      <c r="Z838" s="135">
        <v>9082.26</v>
      </c>
      <c r="AA838" s="136">
        <v>1</v>
      </c>
      <c r="AB838" s="135">
        <v>0</v>
      </c>
      <c r="AC838" s="135">
        <v>0</v>
      </c>
      <c r="AD838" s="135">
        <v>0</v>
      </c>
      <c r="AE838" s="135">
        <v>0</v>
      </c>
      <c r="AF838" s="135">
        <v>9082.26</v>
      </c>
      <c r="AG838" s="135">
        <v>0</v>
      </c>
      <c r="AH838" s="135"/>
      <c r="AI838" s="135">
        <v>0</v>
      </c>
      <c r="AJ838" s="135">
        <v>0</v>
      </c>
      <c r="AK838" s="135">
        <v>0</v>
      </c>
      <c r="AL838" s="212" t="s">
        <v>7023</v>
      </c>
    </row>
    <row r="839" spans="2:40" ht="14.25" hidden="1" customHeight="1">
      <c r="B839" s="132" t="s">
        <v>4356</v>
      </c>
      <c r="C839" s="134" t="s">
        <v>6538</v>
      </c>
      <c r="D839" s="134" t="s">
        <v>2839</v>
      </c>
      <c r="E839" s="134" t="s">
        <v>2800</v>
      </c>
      <c r="F839" s="134" t="s">
        <v>5214</v>
      </c>
      <c r="G839" s="134" t="s">
        <v>1724</v>
      </c>
      <c r="H839" s="134" t="s">
        <v>6901</v>
      </c>
      <c r="I839" s="134" t="s">
        <v>3330</v>
      </c>
      <c r="J839" s="134" t="s">
        <v>4417</v>
      </c>
      <c r="K839" s="134" t="s">
        <v>4418</v>
      </c>
      <c r="L839" s="134" t="s">
        <v>3332</v>
      </c>
      <c r="M839" s="135">
        <v>8030</v>
      </c>
      <c r="N839" s="135">
        <v>8030</v>
      </c>
      <c r="O839" s="135">
        <v>0</v>
      </c>
      <c r="P839" s="135"/>
      <c r="Q839" s="135">
        <v>0</v>
      </c>
      <c r="R839" s="135">
        <v>0</v>
      </c>
      <c r="S839" s="135">
        <v>0</v>
      </c>
      <c r="T839" s="135">
        <v>1284.8</v>
      </c>
      <c r="U839" s="135">
        <v>0</v>
      </c>
      <c r="V839" s="135">
        <v>0</v>
      </c>
      <c r="W839" s="135">
        <v>0</v>
      </c>
      <c r="X839" s="135">
        <v>0</v>
      </c>
      <c r="Y839" s="135">
        <v>9314.7999999999993</v>
      </c>
      <c r="Z839" s="135">
        <v>5299.8</v>
      </c>
      <c r="AA839" s="136">
        <v>0.568965517241379</v>
      </c>
      <c r="AB839" s="135">
        <v>4568.7931034482735</v>
      </c>
      <c r="AC839" s="135">
        <v>0</v>
      </c>
      <c r="AD839" s="135"/>
      <c r="AE839" s="135">
        <v>0</v>
      </c>
      <c r="AF839" s="135">
        <v>0</v>
      </c>
      <c r="AG839" s="135">
        <v>0</v>
      </c>
      <c r="AH839" s="135">
        <v>731.00689655172403</v>
      </c>
      <c r="AI839" s="135">
        <v>0</v>
      </c>
      <c r="AJ839" s="135">
        <v>0</v>
      </c>
      <c r="AK839" s="135">
        <v>0</v>
      </c>
      <c r="AL839" s="212" t="s">
        <v>6902</v>
      </c>
    </row>
    <row r="840" spans="2:40" ht="14.25" hidden="1" customHeight="1">
      <c r="B840" s="132" t="s">
        <v>4356</v>
      </c>
      <c r="C840" s="134" t="s">
        <v>5777</v>
      </c>
      <c r="D840" s="134" t="s">
        <v>2839</v>
      </c>
      <c r="E840" s="134" t="s">
        <v>6368</v>
      </c>
      <c r="F840" s="134" t="s">
        <v>7024</v>
      </c>
      <c r="G840" s="134" t="s">
        <v>1284</v>
      </c>
      <c r="H840" s="134" t="s">
        <v>6783</v>
      </c>
      <c r="I840" s="134" t="s">
        <v>5782</v>
      </c>
      <c r="J840" s="134" t="s">
        <v>4362</v>
      </c>
      <c r="K840" s="134" t="s">
        <v>4363</v>
      </c>
      <c r="L840" s="134" t="s">
        <v>3332</v>
      </c>
      <c r="M840" s="135">
        <v>36171.275000000001</v>
      </c>
      <c r="N840" s="135">
        <v>0</v>
      </c>
      <c r="O840" s="135">
        <v>0</v>
      </c>
      <c r="P840" s="135">
        <v>36171.275000000001</v>
      </c>
      <c r="Q840" s="135">
        <v>0</v>
      </c>
      <c r="R840" s="135">
        <v>0</v>
      </c>
      <c r="S840" s="135">
        <v>0</v>
      </c>
      <c r="T840" s="135">
        <v>0</v>
      </c>
      <c r="U840" s="135">
        <v>0</v>
      </c>
      <c r="V840" s="135">
        <v>0</v>
      </c>
      <c r="W840" s="135">
        <v>0</v>
      </c>
      <c r="X840" s="135">
        <v>0</v>
      </c>
      <c r="Y840" s="135">
        <v>36171.275000000001</v>
      </c>
      <c r="Z840" s="135">
        <v>35319.9</v>
      </c>
      <c r="AA840" s="136">
        <v>1</v>
      </c>
      <c r="AB840" s="135">
        <v>0</v>
      </c>
      <c r="AC840" s="135">
        <v>0</v>
      </c>
      <c r="AD840" s="135">
        <v>35319.9</v>
      </c>
      <c r="AE840" s="135">
        <v>0</v>
      </c>
      <c r="AF840" s="135">
        <v>0</v>
      </c>
      <c r="AG840" s="135">
        <v>0</v>
      </c>
      <c r="AH840" s="135"/>
      <c r="AI840" s="135">
        <v>0</v>
      </c>
      <c r="AJ840" s="135">
        <v>0</v>
      </c>
      <c r="AK840" s="135">
        <v>0</v>
      </c>
      <c r="AL840" s="212" t="s">
        <v>7025</v>
      </c>
    </row>
    <row r="841" spans="2:40" ht="14.25" customHeight="1">
      <c r="B841" s="132" t="s">
        <v>4356</v>
      </c>
      <c r="C841" s="134" t="s">
        <v>5774</v>
      </c>
      <c r="D841" s="134" t="s">
        <v>2839</v>
      </c>
      <c r="E841" s="134" t="s">
        <v>6368</v>
      </c>
      <c r="F841" s="134" t="s">
        <v>7026</v>
      </c>
      <c r="G841" s="134" t="s">
        <v>1255</v>
      </c>
      <c r="H841" s="134" t="s">
        <v>5816</v>
      </c>
      <c r="I841" s="134" t="s">
        <v>4370</v>
      </c>
      <c r="J841" s="134" t="s">
        <v>4362</v>
      </c>
      <c r="K841" s="134" t="s">
        <v>4363</v>
      </c>
      <c r="L841" s="134" t="s">
        <v>3332</v>
      </c>
      <c r="M841" s="135">
        <v>17500</v>
      </c>
      <c r="N841" s="135">
        <v>17500</v>
      </c>
      <c r="O841" s="135">
        <v>0</v>
      </c>
      <c r="P841" s="135"/>
      <c r="Q841" s="135">
        <v>0</v>
      </c>
      <c r="R841" s="135">
        <v>0</v>
      </c>
      <c r="S841" s="135">
        <v>0</v>
      </c>
      <c r="T841" s="135">
        <v>2800</v>
      </c>
      <c r="U841" s="135">
        <v>0</v>
      </c>
      <c r="V841" s="135">
        <v>700</v>
      </c>
      <c r="W841" s="135">
        <v>0</v>
      </c>
      <c r="X841" s="135">
        <v>0</v>
      </c>
      <c r="Y841" s="135">
        <v>19600</v>
      </c>
      <c r="Z841" s="135">
        <v>19600</v>
      </c>
      <c r="AA841" s="136">
        <v>1</v>
      </c>
      <c r="AB841" s="135">
        <v>17500</v>
      </c>
      <c r="AC841" s="135">
        <v>0</v>
      </c>
      <c r="AD841" s="135"/>
      <c r="AE841" s="135">
        <v>0</v>
      </c>
      <c r="AF841" s="135">
        <v>0</v>
      </c>
      <c r="AG841" s="135">
        <v>0</v>
      </c>
      <c r="AH841" s="135">
        <v>2800</v>
      </c>
      <c r="AI841" s="135">
        <v>0</v>
      </c>
      <c r="AJ841" s="135">
        <v>700</v>
      </c>
      <c r="AK841" s="135">
        <v>0</v>
      </c>
      <c r="AL841" s="212" t="s">
        <v>7027</v>
      </c>
      <c r="AM841" s="210">
        <f t="shared" ref="AM841:AM842" si="72">M841*0.04</f>
        <v>700</v>
      </c>
      <c r="AN841" s="210">
        <f t="shared" ref="AN841:AN842" si="73">AJ841-AM841</f>
        <v>0</v>
      </c>
    </row>
    <row r="842" spans="2:40" ht="14.25" customHeight="1">
      <c r="B842" s="132" t="s">
        <v>4356</v>
      </c>
      <c r="C842" s="134" t="s">
        <v>5774</v>
      </c>
      <c r="D842" s="134" t="s">
        <v>2839</v>
      </c>
      <c r="E842" s="134" t="s">
        <v>2498</v>
      </c>
      <c r="F842" s="134" t="s">
        <v>5428</v>
      </c>
      <c r="G842" s="134" t="s">
        <v>1237</v>
      </c>
      <c r="H842" s="134" t="s">
        <v>5775</v>
      </c>
      <c r="I842" s="134" t="s">
        <v>4370</v>
      </c>
      <c r="J842" s="134" t="s">
        <v>4362</v>
      </c>
      <c r="K842" s="134" t="s">
        <v>4363</v>
      </c>
      <c r="L842" s="134" t="s">
        <v>3332</v>
      </c>
      <c r="M842" s="135">
        <v>14800</v>
      </c>
      <c r="N842" s="135">
        <v>14800</v>
      </c>
      <c r="O842" s="135">
        <v>0</v>
      </c>
      <c r="P842" s="135"/>
      <c r="Q842" s="135">
        <v>0</v>
      </c>
      <c r="R842" s="135">
        <v>0</v>
      </c>
      <c r="S842" s="135">
        <v>0</v>
      </c>
      <c r="T842" s="135">
        <v>2368</v>
      </c>
      <c r="U842" s="135">
        <v>0</v>
      </c>
      <c r="V842" s="135">
        <v>592</v>
      </c>
      <c r="W842" s="135">
        <v>0</v>
      </c>
      <c r="X842" s="135">
        <v>0</v>
      </c>
      <c r="Y842" s="135">
        <v>16576</v>
      </c>
      <c r="Z842" s="135">
        <v>16576</v>
      </c>
      <c r="AA842" s="136">
        <v>1</v>
      </c>
      <c r="AB842" s="135">
        <v>14800</v>
      </c>
      <c r="AC842" s="135">
        <v>0</v>
      </c>
      <c r="AD842" s="135"/>
      <c r="AE842" s="135">
        <v>0</v>
      </c>
      <c r="AF842" s="135">
        <v>0</v>
      </c>
      <c r="AG842" s="135">
        <v>0</v>
      </c>
      <c r="AH842" s="135">
        <v>2368</v>
      </c>
      <c r="AI842" s="135">
        <v>0</v>
      </c>
      <c r="AJ842" s="135">
        <v>592</v>
      </c>
      <c r="AK842" s="135">
        <v>0</v>
      </c>
      <c r="AL842" s="212" t="s">
        <v>7028</v>
      </c>
      <c r="AM842" s="210">
        <f t="shared" si="72"/>
        <v>592</v>
      </c>
      <c r="AN842" s="210">
        <f t="shared" si="73"/>
        <v>0</v>
      </c>
    </row>
    <row r="843" spans="2:40" ht="14.25" hidden="1" customHeight="1">
      <c r="B843" s="132" t="s">
        <v>4356</v>
      </c>
      <c r="C843" s="134" t="s">
        <v>5774</v>
      </c>
      <c r="D843" s="134" t="s">
        <v>2839</v>
      </c>
      <c r="E843" s="134" t="s">
        <v>5477</v>
      </c>
      <c r="F843" s="134" t="s">
        <v>7029</v>
      </c>
      <c r="G843" s="134" t="s">
        <v>5802</v>
      </c>
      <c r="H843" s="134" t="s">
        <v>5803</v>
      </c>
      <c r="I843" s="134" t="s">
        <v>3330</v>
      </c>
      <c r="J843" s="134" t="s">
        <v>4362</v>
      </c>
      <c r="K843" s="134" t="s">
        <v>4363</v>
      </c>
      <c r="L843" s="134" t="s">
        <v>3332</v>
      </c>
      <c r="M843" s="135">
        <v>32214.33</v>
      </c>
      <c r="N843" s="135">
        <v>8053.61</v>
      </c>
      <c r="O843" s="135">
        <v>0</v>
      </c>
      <c r="P843" s="135"/>
      <c r="Q843" s="135">
        <v>24160.720000000001</v>
      </c>
      <c r="R843" s="135">
        <v>0</v>
      </c>
      <c r="S843" s="135">
        <v>0</v>
      </c>
      <c r="T843" s="135">
        <v>1288.57</v>
      </c>
      <c r="U843" s="135">
        <v>0</v>
      </c>
      <c r="V843" s="135">
        <v>0</v>
      </c>
      <c r="W843" s="135">
        <v>0</v>
      </c>
      <c r="X843" s="135">
        <v>0</v>
      </c>
      <c r="Y843" s="135">
        <v>33502.9</v>
      </c>
      <c r="Z843" s="135">
        <v>33502.9</v>
      </c>
      <c r="AA843" s="136">
        <v>1</v>
      </c>
      <c r="AB843" s="135">
        <v>8053.61</v>
      </c>
      <c r="AC843" s="135">
        <v>0</v>
      </c>
      <c r="AD843" s="135"/>
      <c r="AE843" s="135">
        <v>24160.720000000001</v>
      </c>
      <c r="AF843" s="135">
        <v>0</v>
      </c>
      <c r="AG843" s="135">
        <v>0</v>
      </c>
      <c r="AH843" s="135">
        <v>1288.57</v>
      </c>
      <c r="AI843" s="135">
        <v>0</v>
      </c>
      <c r="AJ843" s="135">
        <v>0</v>
      </c>
      <c r="AK843" s="135">
        <v>0</v>
      </c>
      <c r="AL843" s="212" t="s">
        <v>7030</v>
      </c>
    </row>
    <row r="844" spans="2:40" ht="14.25" customHeight="1">
      <c r="B844" s="132" t="s">
        <v>4356</v>
      </c>
      <c r="C844" s="134" t="s">
        <v>5774</v>
      </c>
      <c r="D844" s="134" t="s">
        <v>2839</v>
      </c>
      <c r="E844" s="134" t="s">
        <v>2498</v>
      </c>
      <c r="F844" s="134" t="s">
        <v>1693</v>
      </c>
      <c r="G844" s="134" t="s">
        <v>1237</v>
      </c>
      <c r="H844" s="134" t="s">
        <v>5775</v>
      </c>
      <c r="I844" s="134" t="s">
        <v>4370</v>
      </c>
      <c r="J844" s="134" t="s">
        <v>4362</v>
      </c>
      <c r="K844" s="134" t="s">
        <v>4363</v>
      </c>
      <c r="L844" s="134" t="s">
        <v>3332</v>
      </c>
      <c r="M844" s="135">
        <v>25000</v>
      </c>
      <c r="N844" s="135">
        <v>25000</v>
      </c>
      <c r="O844" s="135">
        <v>0</v>
      </c>
      <c r="P844" s="135"/>
      <c r="Q844" s="135">
        <v>0</v>
      </c>
      <c r="R844" s="135">
        <v>0</v>
      </c>
      <c r="S844" s="135">
        <v>0</v>
      </c>
      <c r="T844" s="135">
        <v>4000</v>
      </c>
      <c r="U844" s="135">
        <v>0</v>
      </c>
      <c r="V844" s="135">
        <v>1000</v>
      </c>
      <c r="W844" s="135">
        <v>0</v>
      </c>
      <c r="X844" s="135">
        <v>0</v>
      </c>
      <c r="Y844" s="135">
        <v>28000</v>
      </c>
      <c r="Z844" s="135">
        <v>28000</v>
      </c>
      <c r="AA844" s="136">
        <v>1</v>
      </c>
      <c r="AB844" s="135">
        <v>25000</v>
      </c>
      <c r="AC844" s="135">
        <v>0</v>
      </c>
      <c r="AD844" s="135"/>
      <c r="AE844" s="135">
        <v>0</v>
      </c>
      <c r="AF844" s="135">
        <v>0</v>
      </c>
      <c r="AG844" s="135">
        <v>0</v>
      </c>
      <c r="AH844" s="135">
        <v>4000</v>
      </c>
      <c r="AI844" s="135">
        <v>0</v>
      </c>
      <c r="AJ844" s="135">
        <v>1000</v>
      </c>
      <c r="AK844" s="135">
        <v>0</v>
      </c>
      <c r="AL844" s="212" t="s">
        <v>7031</v>
      </c>
      <c r="AM844" s="210">
        <f t="shared" ref="AM844:AM845" si="74">M844*0.04</f>
        <v>1000</v>
      </c>
      <c r="AN844" s="210">
        <f t="shared" ref="AN844:AN845" si="75">AJ844-AM844</f>
        <v>0</v>
      </c>
    </row>
    <row r="845" spans="2:40" ht="14.25" customHeight="1">
      <c r="B845" s="132" t="s">
        <v>4356</v>
      </c>
      <c r="C845" s="134" t="s">
        <v>5774</v>
      </c>
      <c r="D845" s="134" t="s">
        <v>2839</v>
      </c>
      <c r="E845" s="134" t="s">
        <v>2673</v>
      </c>
      <c r="F845" s="134" t="s">
        <v>7032</v>
      </c>
      <c r="G845" s="134" t="s">
        <v>736</v>
      </c>
      <c r="H845" s="134" t="s">
        <v>5969</v>
      </c>
      <c r="I845" s="134" t="s">
        <v>5970</v>
      </c>
      <c r="J845" s="134" t="s">
        <v>4362</v>
      </c>
      <c r="K845" s="134" t="s">
        <v>4363</v>
      </c>
      <c r="L845" s="134" t="s">
        <v>3332</v>
      </c>
      <c r="M845" s="135">
        <v>19000</v>
      </c>
      <c r="N845" s="135">
        <v>19000</v>
      </c>
      <c r="O845" s="135">
        <v>0</v>
      </c>
      <c r="P845" s="135"/>
      <c r="Q845" s="135">
        <v>0</v>
      </c>
      <c r="R845" s="135">
        <v>0</v>
      </c>
      <c r="S845" s="135">
        <v>0</v>
      </c>
      <c r="T845" s="135">
        <v>3040</v>
      </c>
      <c r="U845" s="135">
        <v>0</v>
      </c>
      <c r="V845" s="135">
        <v>760</v>
      </c>
      <c r="W845" s="135">
        <v>0</v>
      </c>
      <c r="X845" s="135">
        <v>0</v>
      </c>
      <c r="Y845" s="135">
        <v>21280</v>
      </c>
      <c r="Z845" s="135">
        <v>21280</v>
      </c>
      <c r="AA845" s="136">
        <v>1</v>
      </c>
      <c r="AB845" s="135">
        <v>19000</v>
      </c>
      <c r="AC845" s="135">
        <v>0</v>
      </c>
      <c r="AD845" s="135"/>
      <c r="AE845" s="135">
        <v>0</v>
      </c>
      <c r="AF845" s="135">
        <v>0</v>
      </c>
      <c r="AG845" s="135">
        <v>0</v>
      </c>
      <c r="AH845" s="135">
        <v>3040</v>
      </c>
      <c r="AI845" s="135">
        <v>0</v>
      </c>
      <c r="AJ845" s="135">
        <v>760</v>
      </c>
      <c r="AK845" s="135">
        <v>0</v>
      </c>
      <c r="AL845" s="212" t="s">
        <v>7033</v>
      </c>
      <c r="AM845" s="210">
        <f t="shared" si="74"/>
        <v>760</v>
      </c>
      <c r="AN845" s="210">
        <f t="shared" si="75"/>
        <v>0</v>
      </c>
    </row>
    <row r="846" spans="2:40" ht="14.25" hidden="1" customHeight="1">
      <c r="B846" s="132" t="s">
        <v>4356</v>
      </c>
      <c r="C846" s="134" t="s">
        <v>5987</v>
      </c>
      <c r="D846" s="134" t="s">
        <v>2839</v>
      </c>
      <c r="E846" s="134" t="s">
        <v>2489</v>
      </c>
      <c r="F846" s="134" t="s">
        <v>7034</v>
      </c>
      <c r="G846" s="134" t="s">
        <v>7035</v>
      </c>
      <c r="H846" s="134" t="s">
        <v>7036</v>
      </c>
      <c r="I846" s="134" t="s">
        <v>5782</v>
      </c>
      <c r="J846" s="134" t="s">
        <v>4362</v>
      </c>
      <c r="K846" s="134" t="s">
        <v>4363</v>
      </c>
      <c r="L846" s="134" t="s">
        <v>3332</v>
      </c>
      <c r="M846" s="135">
        <v>62563.125</v>
      </c>
      <c r="N846" s="135">
        <v>0</v>
      </c>
      <c r="O846" s="135">
        <v>0</v>
      </c>
      <c r="P846" s="135">
        <v>0</v>
      </c>
      <c r="Q846" s="135">
        <v>0</v>
      </c>
      <c r="R846" s="135">
        <v>62563.125</v>
      </c>
      <c r="S846" s="135">
        <v>0</v>
      </c>
      <c r="T846" s="135">
        <v>0</v>
      </c>
      <c r="U846" s="135">
        <v>0</v>
      </c>
      <c r="V846" s="135">
        <v>0</v>
      </c>
      <c r="W846" s="135">
        <v>0</v>
      </c>
      <c r="X846" s="135">
        <v>0</v>
      </c>
      <c r="Y846" s="135">
        <v>62563.125</v>
      </c>
      <c r="Z846" s="135">
        <v>61557.54</v>
      </c>
      <c r="AA846" s="136">
        <v>1</v>
      </c>
      <c r="AB846" s="135">
        <v>0</v>
      </c>
      <c r="AC846" s="135">
        <v>0</v>
      </c>
      <c r="AD846" s="135">
        <v>0</v>
      </c>
      <c r="AE846" s="135">
        <v>0</v>
      </c>
      <c r="AF846" s="135">
        <v>61557.54</v>
      </c>
      <c r="AG846" s="135">
        <v>0</v>
      </c>
      <c r="AH846" s="135"/>
      <c r="AI846" s="135">
        <v>0</v>
      </c>
      <c r="AJ846" s="135">
        <v>0</v>
      </c>
      <c r="AK846" s="135">
        <v>0</v>
      </c>
      <c r="AL846" s="212" t="s">
        <v>7037</v>
      </c>
    </row>
    <row r="847" spans="2:40" ht="14.25" hidden="1" customHeight="1">
      <c r="B847" s="132" t="s">
        <v>4356</v>
      </c>
      <c r="C847" s="134" t="s">
        <v>5777</v>
      </c>
      <c r="D847" s="134" t="s">
        <v>2839</v>
      </c>
      <c r="E847" s="134" t="s">
        <v>6368</v>
      </c>
      <c r="F847" s="134" t="s">
        <v>7038</v>
      </c>
      <c r="G847" s="134" t="s">
        <v>5757</v>
      </c>
      <c r="H847" s="134" t="s">
        <v>5946</v>
      </c>
      <c r="I847" s="134" t="s">
        <v>5782</v>
      </c>
      <c r="J847" s="134" t="s">
        <v>4362</v>
      </c>
      <c r="K847" s="134" t="s">
        <v>4363</v>
      </c>
      <c r="L847" s="134" t="s">
        <v>3332</v>
      </c>
      <c r="M847" s="135">
        <v>75000</v>
      </c>
      <c r="N847" s="135">
        <v>0</v>
      </c>
      <c r="O847" s="135">
        <v>0</v>
      </c>
      <c r="P847" s="135">
        <v>75000</v>
      </c>
      <c r="Q847" s="135">
        <v>0</v>
      </c>
      <c r="R847" s="135">
        <v>0</v>
      </c>
      <c r="S847" s="135">
        <v>0</v>
      </c>
      <c r="T847" s="135">
        <v>0</v>
      </c>
      <c r="U847" s="135">
        <v>0</v>
      </c>
      <c r="V847" s="135">
        <v>0</v>
      </c>
      <c r="W847" s="135">
        <v>0</v>
      </c>
      <c r="X847" s="135">
        <v>0</v>
      </c>
      <c r="Y847" s="135">
        <v>75000</v>
      </c>
      <c r="Z847" s="135">
        <v>75000</v>
      </c>
      <c r="AA847" s="136">
        <v>1</v>
      </c>
      <c r="AB847" s="135">
        <v>0</v>
      </c>
      <c r="AC847" s="135">
        <v>0</v>
      </c>
      <c r="AD847" s="135">
        <v>75000</v>
      </c>
      <c r="AE847" s="135">
        <v>0</v>
      </c>
      <c r="AF847" s="135">
        <v>0</v>
      </c>
      <c r="AG847" s="135">
        <v>0</v>
      </c>
      <c r="AH847" s="135"/>
      <c r="AI847" s="135">
        <v>0</v>
      </c>
      <c r="AJ847" s="135">
        <v>0</v>
      </c>
      <c r="AK847" s="135">
        <v>0</v>
      </c>
      <c r="AL847" s="212" t="s">
        <v>7039</v>
      </c>
    </row>
    <row r="848" spans="2:40" ht="14.25" hidden="1" customHeight="1">
      <c r="B848" s="132" t="s">
        <v>4356</v>
      </c>
      <c r="C848" s="134" t="s">
        <v>5774</v>
      </c>
      <c r="D848" s="134" t="s">
        <v>2839</v>
      </c>
      <c r="E848" s="134" t="s">
        <v>2503</v>
      </c>
      <c r="F848" s="134" t="s">
        <v>7040</v>
      </c>
      <c r="G848" s="134" t="s">
        <v>766</v>
      </c>
      <c r="H848" s="134" t="s">
        <v>6032</v>
      </c>
      <c r="I848" s="134" t="s">
        <v>3330</v>
      </c>
      <c r="J848" s="134" t="s">
        <v>4362</v>
      </c>
      <c r="K848" s="134" t="s">
        <v>4363</v>
      </c>
      <c r="L848" s="134" t="s">
        <v>3332</v>
      </c>
      <c r="M848" s="135">
        <v>67874.399999999994</v>
      </c>
      <c r="N848" s="135">
        <v>67874.399999999994</v>
      </c>
      <c r="O848" s="135">
        <v>0</v>
      </c>
      <c r="P848" s="135"/>
      <c r="Q848" s="135">
        <v>0</v>
      </c>
      <c r="R848" s="135">
        <v>0</v>
      </c>
      <c r="S848" s="135">
        <v>0</v>
      </c>
      <c r="T848" s="135">
        <v>10859.9</v>
      </c>
      <c r="U848" s="135">
        <v>0</v>
      </c>
      <c r="V848" s="135">
        <v>0</v>
      </c>
      <c r="W848" s="135">
        <v>0</v>
      </c>
      <c r="X848" s="135">
        <v>0</v>
      </c>
      <c r="Y848" s="135">
        <v>78734.3</v>
      </c>
      <c r="Z848" s="135">
        <v>78734.3</v>
      </c>
      <c r="AA848" s="136">
        <v>1</v>
      </c>
      <c r="AB848" s="135">
        <v>67874.399999999994</v>
      </c>
      <c r="AC848" s="135">
        <v>0</v>
      </c>
      <c r="AD848" s="135"/>
      <c r="AE848" s="135">
        <v>0</v>
      </c>
      <c r="AF848" s="135">
        <v>0</v>
      </c>
      <c r="AG848" s="135">
        <v>0</v>
      </c>
      <c r="AH848" s="135">
        <v>10859.9</v>
      </c>
      <c r="AI848" s="135">
        <v>0</v>
      </c>
      <c r="AJ848" s="135">
        <v>0</v>
      </c>
      <c r="AK848" s="135">
        <v>0</v>
      </c>
      <c r="AL848" s="212" t="s">
        <v>7041</v>
      </c>
    </row>
    <row r="849" spans="2:40" ht="14.25" customHeight="1">
      <c r="B849" s="132" t="s">
        <v>4356</v>
      </c>
      <c r="C849" s="134" t="s">
        <v>5774</v>
      </c>
      <c r="D849" s="134" t="s">
        <v>2839</v>
      </c>
      <c r="E849" s="134" t="s">
        <v>2673</v>
      </c>
      <c r="F849" s="134" t="s">
        <v>7042</v>
      </c>
      <c r="G849" s="134" t="s">
        <v>736</v>
      </c>
      <c r="H849" s="134" t="s">
        <v>5969</v>
      </c>
      <c r="I849" s="134" t="s">
        <v>5970</v>
      </c>
      <c r="J849" s="134" t="s">
        <v>4362</v>
      </c>
      <c r="K849" s="134" t="s">
        <v>4363</v>
      </c>
      <c r="L849" s="134" t="s">
        <v>3332</v>
      </c>
      <c r="M849" s="135">
        <v>23000</v>
      </c>
      <c r="N849" s="135">
        <v>23000</v>
      </c>
      <c r="O849" s="135">
        <v>0</v>
      </c>
      <c r="P849" s="135"/>
      <c r="Q849" s="135">
        <v>0</v>
      </c>
      <c r="R849" s="135">
        <v>0</v>
      </c>
      <c r="S849" s="135">
        <v>0</v>
      </c>
      <c r="T849" s="135">
        <v>3680</v>
      </c>
      <c r="U849" s="135">
        <v>0</v>
      </c>
      <c r="V849" s="135">
        <v>920</v>
      </c>
      <c r="W849" s="135">
        <v>0</v>
      </c>
      <c r="X849" s="135">
        <v>0</v>
      </c>
      <c r="Y849" s="135">
        <v>25760</v>
      </c>
      <c r="Z849" s="135">
        <v>25760</v>
      </c>
      <c r="AA849" s="136">
        <v>1</v>
      </c>
      <c r="AB849" s="135">
        <v>23000</v>
      </c>
      <c r="AC849" s="135">
        <v>0</v>
      </c>
      <c r="AD849" s="135"/>
      <c r="AE849" s="135">
        <v>0</v>
      </c>
      <c r="AF849" s="135">
        <v>0</v>
      </c>
      <c r="AG849" s="135">
        <v>0</v>
      </c>
      <c r="AH849" s="135">
        <v>3680</v>
      </c>
      <c r="AI849" s="135">
        <v>0</v>
      </c>
      <c r="AJ849" s="135">
        <v>920</v>
      </c>
      <c r="AK849" s="135">
        <v>0</v>
      </c>
      <c r="AL849" s="212" t="s">
        <v>7043</v>
      </c>
      <c r="AM849" s="210">
        <f>M849*0.04</f>
        <v>920</v>
      </c>
      <c r="AN849" s="210">
        <f>AJ849-AM849</f>
        <v>0</v>
      </c>
    </row>
    <row r="850" spans="2:40" ht="14.25" hidden="1" customHeight="1">
      <c r="B850" s="132" t="s">
        <v>4356</v>
      </c>
      <c r="C850" s="134" t="s">
        <v>6504</v>
      </c>
      <c r="D850" s="134" t="s">
        <v>2839</v>
      </c>
      <c r="E850" s="134" t="s">
        <v>5614</v>
      </c>
      <c r="F850" s="134" t="s">
        <v>5218</v>
      </c>
      <c r="G850" s="134" t="s">
        <v>1724</v>
      </c>
      <c r="H850" s="134" t="s">
        <v>6901</v>
      </c>
      <c r="I850" s="134" t="s">
        <v>3330</v>
      </c>
      <c r="J850" s="134" t="s">
        <v>4417</v>
      </c>
      <c r="K850" s="134" t="s">
        <v>4418</v>
      </c>
      <c r="L850" s="134" t="s">
        <v>3332</v>
      </c>
      <c r="M850" s="135">
        <v>1450</v>
      </c>
      <c r="N850" s="135">
        <v>1450</v>
      </c>
      <c r="O850" s="135">
        <v>0</v>
      </c>
      <c r="P850" s="135"/>
      <c r="Q850" s="135">
        <v>0</v>
      </c>
      <c r="R850" s="135">
        <v>0</v>
      </c>
      <c r="S850" s="135">
        <v>0</v>
      </c>
      <c r="T850" s="135">
        <v>232</v>
      </c>
      <c r="U850" s="135">
        <v>0</v>
      </c>
      <c r="V850" s="135">
        <v>0</v>
      </c>
      <c r="W850" s="135">
        <v>0</v>
      </c>
      <c r="X850" s="135">
        <v>0</v>
      </c>
      <c r="Y850" s="135">
        <v>1682</v>
      </c>
      <c r="Z850" s="135">
        <v>1682</v>
      </c>
      <c r="AA850" s="136">
        <v>1</v>
      </c>
      <c r="AB850" s="135">
        <v>1450</v>
      </c>
      <c r="AC850" s="135">
        <v>0</v>
      </c>
      <c r="AD850" s="135"/>
      <c r="AE850" s="135">
        <v>0</v>
      </c>
      <c r="AF850" s="135">
        <v>0</v>
      </c>
      <c r="AG850" s="135">
        <v>0</v>
      </c>
      <c r="AH850" s="135">
        <v>232</v>
      </c>
      <c r="AI850" s="135">
        <v>0</v>
      </c>
      <c r="AJ850" s="135">
        <v>0</v>
      </c>
      <c r="AK850" s="135">
        <v>0</v>
      </c>
      <c r="AL850" s="212" t="s">
        <v>7044</v>
      </c>
    </row>
    <row r="851" spans="2:40" ht="14.25" hidden="1" customHeight="1">
      <c r="B851" s="132" t="s">
        <v>4356</v>
      </c>
      <c r="C851" s="134" t="s">
        <v>5955</v>
      </c>
      <c r="D851" s="134" t="s">
        <v>2839</v>
      </c>
      <c r="E851" s="134" t="s">
        <v>2498</v>
      </c>
      <c r="F851" s="134" t="s">
        <v>7045</v>
      </c>
      <c r="G851" s="134" t="s">
        <v>1187</v>
      </c>
      <c r="H851" s="134" t="s">
        <v>5965</v>
      </c>
      <c r="I851" s="134" t="s">
        <v>3330</v>
      </c>
      <c r="J851" s="134" t="s">
        <v>4362</v>
      </c>
      <c r="K851" s="134" t="s">
        <v>4363</v>
      </c>
      <c r="L851" s="134" t="s">
        <v>3332</v>
      </c>
      <c r="M851" s="135">
        <v>6480</v>
      </c>
      <c r="N851" s="135">
        <v>6480</v>
      </c>
      <c r="O851" s="135">
        <v>0</v>
      </c>
      <c r="P851" s="135"/>
      <c r="Q851" s="135">
        <v>0</v>
      </c>
      <c r="R851" s="135">
        <v>0</v>
      </c>
      <c r="S851" s="135">
        <v>0</v>
      </c>
      <c r="T851" s="135">
        <v>1036.8</v>
      </c>
      <c r="U851" s="135">
        <v>0</v>
      </c>
      <c r="V851" s="135">
        <v>0</v>
      </c>
      <c r="W851" s="135">
        <v>0</v>
      </c>
      <c r="X851" s="135">
        <v>0</v>
      </c>
      <c r="Y851" s="135">
        <v>7516.8</v>
      </c>
      <c r="Z851" s="135">
        <v>7516.8</v>
      </c>
      <c r="AA851" s="136">
        <v>1</v>
      </c>
      <c r="AB851" s="135">
        <v>6480</v>
      </c>
      <c r="AC851" s="135">
        <v>0</v>
      </c>
      <c r="AD851" s="135"/>
      <c r="AE851" s="135">
        <v>0</v>
      </c>
      <c r="AF851" s="135">
        <v>0</v>
      </c>
      <c r="AG851" s="135">
        <v>0</v>
      </c>
      <c r="AH851" s="135">
        <v>1036.8</v>
      </c>
      <c r="AI851" s="135">
        <v>0</v>
      </c>
      <c r="AJ851" s="135">
        <v>0</v>
      </c>
      <c r="AK851" s="135">
        <v>0</v>
      </c>
      <c r="AL851" s="212" t="s">
        <v>7046</v>
      </c>
    </row>
    <row r="852" spans="2:40" ht="14.25" customHeight="1">
      <c r="B852" s="132" t="s">
        <v>4356</v>
      </c>
      <c r="C852" s="134" t="s">
        <v>5774</v>
      </c>
      <c r="D852" s="134" t="s">
        <v>2839</v>
      </c>
      <c r="E852" s="134" t="s">
        <v>6368</v>
      </c>
      <c r="F852" s="134" t="s">
        <v>7047</v>
      </c>
      <c r="G852" s="134" t="s">
        <v>1255</v>
      </c>
      <c r="H852" s="134" t="s">
        <v>5816</v>
      </c>
      <c r="I852" s="134" t="s">
        <v>4370</v>
      </c>
      <c r="J852" s="134" t="s">
        <v>4362</v>
      </c>
      <c r="K852" s="134" t="s">
        <v>4363</v>
      </c>
      <c r="L852" s="134" t="s">
        <v>3332</v>
      </c>
      <c r="M852" s="135">
        <v>23000</v>
      </c>
      <c r="N852" s="135">
        <v>23000</v>
      </c>
      <c r="O852" s="135">
        <v>0</v>
      </c>
      <c r="P852" s="135"/>
      <c r="Q852" s="135">
        <v>0</v>
      </c>
      <c r="R852" s="135">
        <v>0</v>
      </c>
      <c r="S852" s="135">
        <v>0</v>
      </c>
      <c r="T852" s="135">
        <v>3680</v>
      </c>
      <c r="U852" s="135">
        <v>0</v>
      </c>
      <c r="V852" s="135">
        <v>920</v>
      </c>
      <c r="W852" s="135">
        <v>0</v>
      </c>
      <c r="X852" s="135">
        <v>0</v>
      </c>
      <c r="Y852" s="135">
        <v>25760</v>
      </c>
      <c r="Z852" s="135">
        <v>25760</v>
      </c>
      <c r="AA852" s="136">
        <v>1</v>
      </c>
      <c r="AB852" s="135">
        <v>23000</v>
      </c>
      <c r="AC852" s="135">
        <v>0</v>
      </c>
      <c r="AD852" s="135"/>
      <c r="AE852" s="135">
        <v>0</v>
      </c>
      <c r="AF852" s="135">
        <v>0</v>
      </c>
      <c r="AG852" s="135">
        <v>0</v>
      </c>
      <c r="AH852" s="135">
        <v>3680</v>
      </c>
      <c r="AI852" s="135">
        <v>0</v>
      </c>
      <c r="AJ852" s="135">
        <v>920</v>
      </c>
      <c r="AK852" s="135">
        <v>0</v>
      </c>
      <c r="AL852" s="212" t="s">
        <v>7048</v>
      </c>
      <c r="AM852" s="210">
        <f t="shared" ref="AM852:AM854" si="76">M852*0.04</f>
        <v>920</v>
      </c>
      <c r="AN852" s="210">
        <f t="shared" ref="AN852:AN854" si="77">AJ852-AM852</f>
        <v>0</v>
      </c>
    </row>
    <row r="853" spans="2:40" ht="14.25" customHeight="1">
      <c r="B853" s="132" t="s">
        <v>4356</v>
      </c>
      <c r="C853" s="134" t="s">
        <v>5774</v>
      </c>
      <c r="D853" s="134" t="s">
        <v>2839</v>
      </c>
      <c r="E853" s="134" t="s">
        <v>2489</v>
      </c>
      <c r="F853" s="134" t="s">
        <v>7049</v>
      </c>
      <c r="G853" s="134" t="s">
        <v>738</v>
      </c>
      <c r="H853" s="134" t="s">
        <v>5793</v>
      </c>
      <c r="I853" s="134" t="s">
        <v>3929</v>
      </c>
      <c r="J853" s="134" t="s">
        <v>4362</v>
      </c>
      <c r="K853" s="134" t="s">
        <v>4363</v>
      </c>
      <c r="L853" s="134" t="s">
        <v>3332</v>
      </c>
      <c r="M853" s="135">
        <v>50000</v>
      </c>
      <c r="N853" s="135">
        <v>50000</v>
      </c>
      <c r="O853" s="135">
        <v>0</v>
      </c>
      <c r="P853" s="135"/>
      <c r="Q853" s="135">
        <v>0</v>
      </c>
      <c r="R853" s="135">
        <v>0</v>
      </c>
      <c r="S853" s="135">
        <v>0</v>
      </c>
      <c r="T853" s="135">
        <v>8000</v>
      </c>
      <c r="U853" s="135">
        <v>0</v>
      </c>
      <c r="V853" s="135">
        <v>2000</v>
      </c>
      <c r="W853" s="135">
        <v>625</v>
      </c>
      <c r="X853" s="135">
        <v>0</v>
      </c>
      <c r="Y853" s="135">
        <v>55375</v>
      </c>
      <c r="Z853" s="135">
        <v>55375</v>
      </c>
      <c r="AA853" s="136">
        <v>1</v>
      </c>
      <c r="AB853" s="135">
        <v>50000</v>
      </c>
      <c r="AC853" s="135">
        <v>0</v>
      </c>
      <c r="AD853" s="135"/>
      <c r="AE853" s="135">
        <v>0</v>
      </c>
      <c r="AF853" s="135">
        <v>0</v>
      </c>
      <c r="AG853" s="135">
        <v>0</v>
      </c>
      <c r="AH853" s="135">
        <v>8000</v>
      </c>
      <c r="AI853" s="135">
        <v>0</v>
      </c>
      <c r="AJ853" s="135">
        <v>2000</v>
      </c>
      <c r="AK853" s="135">
        <v>625</v>
      </c>
      <c r="AL853" s="212" t="s">
        <v>7050</v>
      </c>
      <c r="AM853" s="210">
        <f t="shared" si="76"/>
        <v>2000</v>
      </c>
      <c r="AN853" s="210">
        <f t="shared" si="77"/>
        <v>0</v>
      </c>
    </row>
    <row r="854" spans="2:40" ht="14.25" customHeight="1">
      <c r="B854" s="132" t="s">
        <v>4356</v>
      </c>
      <c r="C854" s="134" t="s">
        <v>5774</v>
      </c>
      <c r="D854" s="134" t="s">
        <v>2839</v>
      </c>
      <c r="E854" s="134" t="s">
        <v>6368</v>
      </c>
      <c r="F854" s="134" t="s">
        <v>7051</v>
      </c>
      <c r="G854" s="134" t="s">
        <v>1155</v>
      </c>
      <c r="H854" s="134" t="s">
        <v>5805</v>
      </c>
      <c r="I854" s="134" t="s">
        <v>5782</v>
      </c>
      <c r="J854" s="134" t="s">
        <v>4362</v>
      </c>
      <c r="K854" s="134" t="s">
        <v>4363</v>
      </c>
      <c r="L854" s="134" t="s">
        <v>3332</v>
      </c>
      <c r="M854" s="135">
        <v>32908.800000000003</v>
      </c>
      <c r="N854" s="135">
        <v>32908.800000000003</v>
      </c>
      <c r="O854" s="135">
        <v>0</v>
      </c>
      <c r="P854" s="135"/>
      <c r="Q854" s="135">
        <v>0</v>
      </c>
      <c r="R854" s="135">
        <v>0</v>
      </c>
      <c r="S854" s="135">
        <v>0</v>
      </c>
      <c r="T854" s="135">
        <v>5265.4080000000004</v>
      </c>
      <c r="U854" s="135">
        <v>0</v>
      </c>
      <c r="V854" s="135">
        <v>1316.35</v>
      </c>
      <c r="W854" s="135">
        <v>0</v>
      </c>
      <c r="X854" s="135">
        <v>0</v>
      </c>
      <c r="Y854" s="135">
        <v>36857.858</v>
      </c>
      <c r="Z854" s="135">
        <v>36857.86</v>
      </c>
      <c r="AA854" s="136">
        <v>1</v>
      </c>
      <c r="AB854" s="135">
        <v>32908.800000000003</v>
      </c>
      <c r="AC854" s="135">
        <v>0</v>
      </c>
      <c r="AD854" s="135"/>
      <c r="AE854" s="135">
        <v>0</v>
      </c>
      <c r="AF854" s="135">
        <v>0</v>
      </c>
      <c r="AG854" s="135">
        <v>0</v>
      </c>
      <c r="AH854" s="135">
        <v>5265.4080000000004</v>
      </c>
      <c r="AI854" s="135">
        <v>0</v>
      </c>
      <c r="AJ854" s="135">
        <v>1316.35</v>
      </c>
      <c r="AK854" s="135">
        <v>0</v>
      </c>
      <c r="AL854" s="212" t="s">
        <v>7052</v>
      </c>
      <c r="AM854" s="210">
        <f t="shared" si="76"/>
        <v>1316.3520000000001</v>
      </c>
      <c r="AN854" s="210">
        <f t="shared" si="77"/>
        <v>-2.00000000018008E-3</v>
      </c>
    </row>
    <row r="855" spans="2:40" ht="14.25" hidden="1" customHeight="1">
      <c r="B855" s="132" t="s">
        <v>4356</v>
      </c>
      <c r="C855" s="134" t="s">
        <v>5913</v>
      </c>
      <c r="D855" s="134" t="s">
        <v>2839</v>
      </c>
      <c r="E855" s="134" t="s">
        <v>5572</v>
      </c>
      <c r="F855" s="134" t="s">
        <v>7053</v>
      </c>
      <c r="G855" s="134" t="s">
        <v>5802</v>
      </c>
      <c r="H855" s="134" t="s">
        <v>5803</v>
      </c>
      <c r="I855" s="134" t="s">
        <v>3330</v>
      </c>
      <c r="J855" s="134" t="s">
        <v>4362</v>
      </c>
      <c r="K855" s="134" t="s">
        <v>4363</v>
      </c>
      <c r="L855" s="134" t="s">
        <v>3332</v>
      </c>
      <c r="M855" s="135">
        <v>207.3</v>
      </c>
      <c r="N855" s="135">
        <v>207.3</v>
      </c>
      <c r="O855" s="135">
        <v>0</v>
      </c>
      <c r="P855" s="135"/>
      <c r="Q855" s="135">
        <v>0</v>
      </c>
      <c r="R855" s="135">
        <v>0</v>
      </c>
      <c r="S855" s="135">
        <v>0</v>
      </c>
      <c r="T855" s="135">
        <v>33.17</v>
      </c>
      <c r="U855" s="135">
        <v>0</v>
      </c>
      <c r="V855" s="135">
        <v>0</v>
      </c>
      <c r="W855" s="135">
        <v>0</v>
      </c>
      <c r="X855" s="135">
        <v>0</v>
      </c>
      <c r="Y855" s="135">
        <v>240.47</v>
      </c>
      <c r="Z855" s="135">
        <v>240.47</v>
      </c>
      <c r="AA855" s="136">
        <v>1</v>
      </c>
      <c r="AB855" s="135">
        <v>207.3</v>
      </c>
      <c r="AC855" s="135">
        <v>0</v>
      </c>
      <c r="AD855" s="135"/>
      <c r="AE855" s="135">
        <v>0</v>
      </c>
      <c r="AF855" s="135">
        <v>0</v>
      </c>
      <c r="AG855" s="135">
        <v>0</v>
      </c>
      <c r="AH855" s="135">
        <v>33.17</v>
      </c>
      <c r="AI855" s="135">
        <v>0</v>
      </c>
      <c r="AJ855" s="135">
        <v>0</v>
      </c>
      <c r="AK855" s="135">
        <v>0</v>
      </c>
      <c r="AL855" s="212" t="s">
        <v>7054</v>
      </c>
    </row>
    <row r="856" spans="2:40" ht="14.25" customHeight="1">
      <c r="B856" s="132" t="s">
        <v>4356</v>
      </c>
      <c r="C856" s="134" t="s">
        <v>5774</v>
      </c>
      <c r="D856" s="134" t="s">
        <v>2839</v>
      </c>
      <c r="E856" s="134" t="s">
        <v>5477</v>
      </c>
      <c r="F856" s="134" t="s">
        <v>7055</v>
      </c>
      <c r="G856" s="134" t="s">
        <v>5780</v>
      </c>
      <c r="H856" s="134" t="s">
        <v>5781</v>
      </c>
      <c r="I856" s="134" t="s">
        <v>5782</v>
      </c>
      <c r="J856" s="134" t="s">
        <v>4362</v>
      </c>
      <c r="K856" s="134" t="s">
        <v>4363</v>
      </c>
      <c r="L856" s="134" t="s">
        <v>3332</v>
      </c>
      <c r="M856" s="135">
        <v>2750.4</v>
      </c>
      <c r="N856" s="135">
        <v>2750.4</v>
      </c>
      <c r="O856" s="135">
        <v>0</v>
      </c>
      <c r="P856" s="135"/>
      <c r="Q856" s="135">
        <v>0</v>
      </c>
      <c r="R856" s="135">
        <v>0</v>
      </c>
      <c r="S856" s="135">
        <v>0</v>
      </c>
      <c r="T856" s="135">
        <v>440.06</v>
      </c>
      <c r="U856" s="135">
        <v>0</v>
      </c>
      <c r="V856" s="135">
        <v>110.02</v>
      </c>
      <c r="W856" s="135">
        <v>0</v>
      </c>
      <c r="X856" s="135">
        <v>0</v>
      </c>
      <c r="Y856" s="135">
        <v>3080.44</v>
      </c>
      <c r="Z856" s="135">
        <v>3080.44</v>
      </c>
      <c r="AA856" s="136">
        <v>1</v>
      </c>
      <c r="AB856" s="135">
        <v>2750.4</v>
      </c>
      <c r="AC856" s="135">
        <v>0</v>
      </c>
      <c r="AD856" s="135"/>
      <c r="AE856" s="135">
        <v>0</v>
      </c>
      <c r="AF856" s="135">
        <v>0</v>
      </c>
      <c r="AG856" s="135">
        <v>0</v>
      </c>
      <c r="AH856" s="135">
        <v>440.06</v>
      </c>
      <c r="AI856" s="135">
        <v>0</v>
      </c>
      <c r="AJ856" s="135">
        <v>110.02</v>
      </c>
      <c r="AK856" s="135">
        <v>0</v>
      </c>
      <c r="AL856" s="212" t="s">
        <v>7056</v>
      </c>
      <c r="AM856" s="210">
        <f t="shared" ref="AM856:AM862" si="78">M856*0.04</f>
        <v>110.01600000000001</v>
      </c>
      <c r="AN856" s="210">
        <f t="shared" ref="AN856:AN861" si="79">AJ856-AM856</f>
        <v>3.9999999999906777E-3</v>
      </c>
    </row>
    <row r="857" spans="2:40" ht="14.25" customHeight="1">
      <c r="B857" s="132" t="s">
        <v>4356</v>
      </c>
      <c r="C857" s="134" t="s">
        <v>5774</v>
      </c>
      <c r="D857" s="134" t="s">
        <v>2839</v>
      </c>
      <c r="E857" s="134" t="s">
        <v>2445</v>
      </c>
      <c r="F857" s="134" t="s">
        <v>7057</v>
      </c>
      <c r="G857" s="134" t="s">
        <v>1060</v>
      </c>
      <c r="H857" s="134" t="s">
        <v>5939</v>
      </c>
      <c r="I857" s="134" t="s">
        <v>3330</v>
      </c>
      <c r="J857" s="134" t="s">
        <v>4362</v>
      </c>
      <c r="K857" s="134" t="s">
        <v>4363</v>
      </c>
      <c r="L857" s="134" t="s">
        <v>3332</v>
      </c>
      <c r="M857" s="135">
        <v>8000</v>
      </c>
      <c r="N857" s="135">
        <v>8000</v>
      </c>
      <c r="O857" s="135">
        <v>0</v>
      </c>
      <c r="P857" s="135"/>
      <c r="Q857" s="135">
        <v>0</v>
      </c>
      <c r="R857" s="135">
        <v>0</v>
      </c>
      <c r="S857" s="135">
        <v>0</v>
      </c>
      <c r="T857" s="135">
        <v>1280</v>
      </c>
      <c r="U857" s="135">
        <v>0</v>
      </c>
      <c r="V857" s="135">
        <v>320</v>
      </c>
      <c r="W857" s="135">
        <v>0</v>
      </c>
      <c r="X857" s="135">
        <v>0</v>
      </c>
      <c r="Y857" s="135">
        <v>8960</v>
      </c>
      <c r="Z857" s="135">
        <v>8960</v>
      </c>
      <c r="AA857" s="136">
        <v>1</v>
      </c>
      <c r="AB857" s="135">
        <v>8000</v>
      </c>
      <c r="AC857" s="135">
        <v>0</v>
      </c>
      <c r="AD857" s="135"/>
      <c r="AE857" s="135">
        <v>0</v>
      </c>
      <c r="AF857" s="135">
        <v>0</v>
      </c>
      <c r="AG857" s="135">
        <v>0</v>
      </c>
      <c r="AH857" s="135">
        <v>1280</v>
      </c>
      <c r="AI857" s="135">
        <v>0</v>
      </c>
      <c r="AJ857" s="135">
        <v>320</v>
      </c>
      <c r="AK857" s="135">
        <v>0</v>
      </c>
      <c r="AL857" s="212" t="s">
        <v>7058</v>
      </c>
      <c r="AM857" s="210">
        <f t="shared" si="78"/>
        <v>320</v>
      </c>
      <c r="AN857" s="210">
        <f t="shared" si="79"/>
        <v>0</v>
      </c>
    </row>
    <row r="858" spans="2:40" ht="14.25" customHeight="1">
      <c r="B858" s="132" t="s">
        <v>4356</v>
      </c>
      <c r="C858" s="134" t="s">
        <v>5774</v>
      </c>
      <c r="D858" s="134" t="s">
        <v>2839</v>
      </c>
      <c r="E858" s="134" t="s">
        <v>2478</v>
      </c>
      <c r="F858" s="134" t="s">
        <v>7059</v>
      </c>
      <c r="G858" s="134" t="s">
        <v>686</v>
      </c>
      <c r="H858" s="134" t="s">
        <v>5867</v>
      </c>
      <c r="I858" s="134" t="s">
        <v>4370</v>
      </c>
      <c r="J858" s="134" t="s">
        <v>4362</v>
      </c>
      <c r="K858" s="134" t="s">
        <v>4363</v>
      </c>
      <c r="L858" s="134" t="s">
        <v>3332</v>
      </c>
      <c r="M858" s="135">
        <v>50000</v>
      </c>
      <c r="N858" s="135">
        <v>50000</v>
      </c>
      <c r="O858" s="135">
        <v>0</v>
      </c>
      <c r="P858" s="135"/>
      <c r="Q858" s="135">
        <v>0</v>
      </c>
      <c r="R858" s="135">
        <v>0</v>
      </c>
      <c r="S858" s="135">
        <v>0</v>
      </c>
      <c r="T858" s="135">
        <v>8000</v>
      </c>
      <c r="U858" s="135">
        <v>0</v>
      </c>
      <c r="V858" s="135">
        <v>2000</v>
      </c>
      <c r="W858" s="135">
        <v>0</v>
      </c>
      <c r="X858" s="135">
        <v>0</v>
      </c>
      <c r="Y858" s="135">
        <v>56000</v>
      </c>
      <c r="Z858" s="135">
        <v>56000</v>
      </c>
      <c r="AA858" s="136">
        <v>1</v>
      </c>
      <c r="AB858" s="135">
        <v>50000</v>
      </c>
      <c r="AC858" s="135">
        <v>0</v>
      </c>
      <c r="AD858" s="135"/>
      <c r="AE858" s="135">
        <v>0</v>
      </c>
      <c r="AF858" s="135">
        <v>0</v>
      </c>
      <c r="AG858" s="135">
        <v>0</v>
      </c>
      <c r="AH858" s="135">
        <v>8000</v>
      </c>
      <c r="AI858" s="135">
        <v>0</v>
      </c>
      <c r="AJ858" s="135">
        <v>2000</v>
      </c>
      <c r="AK858" s="135">
        <v>0</v>
      </c>
      <c r="AL858" s="212" t="s">
        <v>7060</v>
      </c>
      <c r="AM858" s="210">
        <f t="shared" si="78"/>
        <v>2000</v>
      </c>
      <c r="AN858" s="210">
        <f t="shared" si="79"/>
        <v>0</v>
      </c>
    </row>
    <row r="859" spans="2:40" ht="14.25" customHeight="1">
      <c r="B859" s="132" t="s">
        <v>4356</v>
      </c>
      <c r="C859" s="134" t="s">
        <v>5774</v>
      </c>
      <c r="D859" s="134" t="s">
        <v>2839</v>
      </c>
      <c r="E859" s="134" t="s">
        <v>2489</v>
      </c>
      <c r="F859" s="134" t="s">
        <v>7061</v>
      </c>
      <c r="G859" s="134" t="s">
        <v>1153</v>
      </c>
      <c r="H859" s="134" t="s">
        <v>5792</v>
      </c>
      <c r="I859" s="134" t="s">
        <v>4370</v>
      </c>
      <c r="J859" s="134" t="s">
        <v>4362</v>
      </c>
      <c r="K859" s="134" t="s">
        <v>4363</v>
      </c>
      <c r="L859" s="134" t="s">
        <v>3332</v>
      </c>
      <c r="M859" s="135">
        <v>17000</v>
      </c>
      <c r="N859" s="135">
        <v>17000</v>
      </c>
      <c r="O859" s="135">
        <v>0</v>
      </c>
      <c r="P859" s="135"/>
      <c r="Q859" s="135">
        <v>0</v>
      </c>
      <c r="R859" s="135">
        <v>0</v>
      </c>
      <c r="S859" s="135">
        <v>0</v>
      </c>
      <c r="T859" s="135">
        <v>2720</v>
      </c>
      <c r="U859" s="135">
        <v>0</v>
      </c>
      <c r="V859" s="135">
        <v>680</v>
      </c>
      <c r="W859" s="135">
        <v>0</v>
      </c>
      <c r="X859" s="135">
        <v>0</v>
      </c>
      <c r="Y859" s="135">
        <v>19040</v>
      </c>
      <c r="Z859" s="135">
        <v>19040</v>
      </c>
      <c r="AA859" s="136">
        <v>1</v>
      </c>
      <c r="AB859" s="135">
        <v>17000</v>
      </c>
      <c r="AC859" s="135">
        <v>0</v>
      </c>
      <c r="AD859" s="135"/>
      <c r="AE859" s="135">
        <v>0</v>
      </c>
      <c r="AF859" s="135">
        <v>0</v>
      </c>
      <c r="AG859" s="135">
        <v>0</v>
      </c>
      <c r="AH859" s="135">
        <v>2720</v>
      </c>
      <c r="AI859" s="135">
        <v>0</v>
      </c>
      <c r="AJ859" s="135">
        <v>680</v>
      </c>
      <c r="AK859" s="135">
        <v>0</v>
      </c>
      <c r="AL859" s="212" t="s">
        <v>7062</v>
      </c>
      <c r="AM859" s="210">
        <f t="shared" si="78"/>
        <v>680</v>
      </c>
      <c r="AN859" s="210">
        <f t="shared" si="79"/>
        <v>0</v>
      </c>
    </row>
    <row r="860" spans="2:40" ht="14.25" customHeight="1">
      <c r="B860" s="132" t="s">
        <v>4356</v>
      </c>
      <c r="C860" s="134" t="s">
        <v>5913</v>
      </c>
      <c r="D860" s="134" t="s">
        <v>2839</v>
      </c>
      <c r="E860" s="134" t="s">
        <v>5572</v>
      </c>
      <c r="F860" s="134" t="s">
        <v>5933</v>
      </c>
      <c r="G860" s="134" t="s">
        <v>638</v>
      </c>
      <c r="H860" s="134" t="s">
        <v>6258</v>
      </c>
      <c r="I860" s="134" t="s">
        <v>4370</v>
      </c>
      <c r="J860" s="134" t="s">
        <v>4362</v>
      </c>
      <c r="K860" s="134" t="s">
        <v>4363</v>
      </c>
      <c r="L860" s="134" t="s">
        <v>3332</v>
      </c>
      <c r="M860" s="135">
        <v>1500</v>
      </c>
      <c r="N860" s="135">
        <v>1500</v>
      </c>
      <c r="O860" s="135">
        <v>0</v>
      </c>
      <c r="P860" s="135"/>
      <c r="Q860" s="135">
        <v>0</v>
      </c>
      <c r="R860" s="135">
        <v>0</v>
      </c>
      <c r="S860" s="135">
        <v>0</v>
      </c>
      <c r="T860" s="135">
        <v>240</v>
      </c>
      <c r="U860" s="135">
        <v>0</v>
      </c>
      <c r="V860" s="135">
        <v>60</v>
      </c>
      <c r="W860" s="135">
        <v>0</v>
      </c>
      <c r="X860" s="135">
        <v>0</v>
      </c>
      <c r="Y860" s="135">
        <v>1680</v>
      </c>
      <c r="Z860" s="135">
        <v>1680</v>
      </c>
      <c r="AA860" s="136">
        <v>1</v>
      </c>
      <c r="AB860" s="135">
        <v>1500</v>
      </c>
      <c r="AC860" s="135">
        <v>0</v>
      </c>
      <c r="AD860" s="135"/>
      <c r="AE860" s="135">
        <v>0</v>
      </c>
      <c r="AF860" s="135">
        <v>0</v>
      </c>
      <c r="AG860" s="135">
        <v>0</v>
      </c>
      <c r="AH860" s="135">
        <v>240</v>
      </c>
      <c r="AI860" s="135">
        <v>0</v>
      </c>
      <c r="AJ860" s="135">
        <v>60</v>
      </c>
      <c r="AK860" s="135">
        <v>0</v>
      </c>
      <c r="AL860" s="212" t="s">
        <v>7063</v>
      </c>
      <c r="AM860" s="210">
        <f t="shared" si="78"/>
        <v>60</v>
      </c>
      <c r="AN860" s="210">
        <f t="shared" si="79"/>
        <v>0</v>
      </c>
    </row>
    <row r="861" spans="2:40" ht="14.25" customHeight="1">
      <c r="B861" s="132" t="s">
        <v>4356</v>
      </c>
      <c r="C861" s="134" t="s">
        <v>5774</v>
      </c>
      <c r="D861" s="134" t="s">
        <v>2839</v>
      </c>
      <c r="E861" s="134" t="s">
        <v>2489</v>
      </c>
      <c r="F861" s="134" t="s">
        <v>7064</v>
      </c>
      <c r="G861" s="134" t="s">
        <v>1187</v>
      </c>
      <c r="H861" s="134" t="s">
        <v>5965</v>
      </c>
      <c r="I861" s="134" t="s">
        <v>3330</v>
      </c>
      <c r="J861" s="134" t="s">
        <v>4362</v>
      </c>
      <c r="K861" s="134" t="s">
        <v>4363</v>
      </c>
      <c r="L861" s="134" t="s">
        <v>3332</v>
      </c>
      <c r="M861" s="135">
        <v>1000</v>
      </c>
      <c r="N861" s="135">
        <v>1000</v>
      </c>
      <c r="O861" s="135">
        <v>0</v>
      </c>
      <c r="P861" s="135"/>
      <c r="Q861" s="135">
        <v>0</v>
      </c>
      <c r="R861" s="135">
        <v>0</v>
      </c>
      <c r="S861" s="135">
        <v>0</v>
      </c>
      <c r="T861" s="135">
        <v>160</v>
      </c>
      <c r="U861" s="135">
        <v>0</v>
      </c>
      <c r="V861" s="135">
        <v>40</v>
      </c>
      <c r="W861" s="135">
        <v>0</v>
      </c>
      <c r="X861" s="135">
        <v>0</v>
      </c>
      <c r="Y861" s="135">
        <v>1120</v>
      </c>
      <c r="Z861" s="135">
        <v>1120</v>
      </c>
      <c r="AA861" s="136">
        <v>1</v>
      </c>
      <c r="AB861" s="135">
        <v>1000</v>
      </c>
      <c r="AC861" s="135">
        <v>0</v>
      </c>
      <c r="AD861" s="135"/>
      <c r="AE861" s="135">
        <v>0</v>
      </c>
      <c r="AF861" s="135">
        <v>0</v>
      </c>
      <c r="AG861" s="135">
        <v>0</v>
      </c>
      <c r="AH861" s="135">
        <v>160</v>
      </c>
      <c r="AI861" s="135">
        <v>0</v>
      </c>
      <c r="AJ861" s="135">
        <v>40</v>
      </c>
      <c r="AK861" s="135">
        <v>0</v>
      </c>
      <c r="AL861" s="212" t="s">
        <v>7065</v>
      </c>
      <c r="AM861" s="210">
        <f t="shared" si="78"/>
        <v>40</v>
      </c>
      <c r="AN861" s="210">
        <f t="shared" si="79"/>
        <v>0</v>
      </c>
    </row>
    <row r="862" spans="2:40" ht="14.25" customHeight="1">
      <c r="B862" s="132" t="s">
        <v>4356</v>
      </c>
      <c r="C862" s="134" t="s">
        <v>5774</v>
      </c>
      <c r="D862" s="134" t="s">
        <v>2839</v>
      </c>
      <c r="E862" s="134" t="s">
        <v>2597</v>
      </c>
      <c r="F862" s="134" t="s">
        <v>7066</v>
      </c>
      <c r="G862" s="134" t="s">
        <v>5859</v>
      </c>
      <c r="H862" s="134" t="s">
        <v>5860</v>
      </c>
      <c r="I862" s="134" t="s">
        <v>5782</v>
      </c>
      <c r="J862" s="134" t="s">
        <v>4362</v>
      </c>
      <c r="K862" s="134" t="s">
        <v>4363</v>
      </c>
      <c r="L862" s="134" t="s">
        <v>3332</v>
      </c>
      <c r="M862" s="135">
        <v>31558</v>
      </c>
      <c r="N862" s="135">
        <v>31558</v>
      </c>
      <c r="O862" s="135">
        <v>0</v>
      </c>
      <c r="P862" s="135"/>
      <c r="Q862" s="135">
        <v>0</v>
      </c>
      <c r="R862" s="135">
        <v>0</v>
      </c>
      <c r="S862" s="135">
        <v>0</v>
      </c>
      <c r="T862" s="135">
        <v>5049.28</v>
      </c>
      <c r="U862" s="135">
        <v>0</v>
      </c>
      <c r="V862" s="135">
        <v>1262.32</v>
      </c>
      <c r="W862" s="135">
        <v>0</v>
      </c>
      <c r="X862" s="135">
        <v>0</v>
      </c>
      <c r="Y862" s="135">
        <v>35344.959999999999</v>
      </c>
      <c r="Z862" s="135">
        <v>4061.64</v>
      </c>
      <c r="AA862" s="136">
        <v>0.114914262174862</v>
      </c>
      <c r="AB862" s="135">
        <v>3626.4642857142949</v>
      </c>
      <c r="AC862" s="135">
        <v>0</v>
      </c>
      <c r="AD862" s="135"/>
      <c r="AE862" s="135">
        <v>0</v>
      </c>
      <c r="AF862" s="135">
        <v>0</v>
      </c>
      <c r="AG862" s="135">
        <v>0</v>
      </c>
      <c r="AH862" s="135">
        <v>580.23428571428701</v>
      </c>
      <c r="AI862" s="135">
        <v>0</v>
      </c>
      <c r="AJ862" s="135">
        <v>145.05857142857201</v>
      </c>
      <c r="AK862" s="135">
        <v>0</v>
      </c>
      <c r="AL862" s="212" t="s">
        <v>7067</v>
      </c>
      <c r="AM862" s="355">
        <f t="shared" si="78"/>
        <v>1262.32</v>
      </c>
      <c r="AN862" s="355">
        <f>AJ862-AM862</f>
        <v>-1117.261428571428</v>
      </c>
    </row>
    <row r="863" spans="2:40" ht="14.25" hidden="1" customHeight="1">
      <c r="B863" s="132" t="s">
        <v>4396</v>
      </c>
      <c r="C863" s="134" t="s">
        <v>5921</v>
      </c>
      <c r="D863" s="134" t="s">
        <v>2839</v>
      </c>
      <c r="E863" s="134" t="s">
        <v>4399</v>
      </c>
      <c r="F863" s="134" t="s">
        <v>7068</v>
      </c>
      <c r="G863" s="134" t="s">
        <v>4401</v>
      </c>
      <c r="H863" s="134" t="s">
        <v>4401</v>
      </c>
      <c r="I863" s="134"/>
      <c r="J863" s="134"/>
      <c r="K863" s="134"/>
      <c r="L863" s="134"/>
      <c r="M863" s="135">
        <v>51465</v>
      </c>
      <c r="N863" s="135">
        <v>0</v>
      </c>
      <c r="O863" s="135">
        <v>0</v>
      </c>
      <c r="P863" s="135">
        <v>0</v>
      </c>
      <c r="Q863" s="135">
        <v>0</v>
      </c>
      <c r="R863" s="135">
        <v>0</v>
      </c>
      <c r="S863" s="135">
        <v>51465</v>
      </c>
      <c r="T863" s="135">
        <v>0</v>
      </c>
      <c r="U863" s="135">
        <v>0</v>
      </c>
      <c r="V863" s="135">
        <v>0</v>
      </c>
      <c r="W863" s="135">
        <v>0</v>
      </c>
      <c r="X863" s="135">
        <v>0</v>
      </c>
      <c r="Y863" s="135">
        <v>51465</v>
      </c>
      <c r="Z863" s="135">
        <v>51465</v>
      </c>
      <c r="AA863" s="136">
        <v>1</v>
      </c>
      <c r="AB863" s="135">
        <v>0</v>
      </c>
      <c r="AC863" s="135">
        <v>0</v>
      </c>
      <c r="AD863" s="135">
        <v>0</v>
      </c>
      <c r="AE863" s="135">
        <v>0</v>
      </c>
      <c r="AF863" s="135">
        <v>0</v>
      </c>
      <c r="AG863" s="135">
        <v>0</v>
      </c>
      <c r="AH863" s="135">
        <v>0</v>
      </c>
      <c r="AI863" s="135">
        <v>0</v>
      </c>
      <c r="AJ863" s="135">
        <v>0</v>
      </c>
      <c r="AK863" s="135">
        <v>0</v>
      </c>
      <c r="AL863" s="212"/>
    </row>
    <row r="864" spans="2:40" ht="14.25" hidden="1" customHeight="1">
      <c r="B864" s="132" t="s">
        <v>4356</v>
      </c>
      <c r="C864" s="134" t="s">
        <v>5774</v>
      </c>
      <c r="D864" s="134" t="s">
        <v>2839</v>
      </c>
      <c r="E864" s="134" t="s">
        <v>2987</v>
      </c>
      <c r="F864" s="134" t="s">
        <v>7069</v>
      </c>
      <c r="G864" s="134" t="s">
        <v>908</v>
      </c>
      <c r="H864" s="134" t="s">
        <v>6152</v>
      </c>
      <c r="I864" s="134" t="s">
        <v>3330</v>
      </c>
      <c r="J864" s="134" t="s">
        <v>4417</v>
      </c>
      <c r="K864" s="134" t="s">
        <v>4418</v>
      </c>
      <c r="L864" s="134" t="s">
        <v>3332</v>
      </c>
      <c r="M864" s="135">
        <v>415.18</v>
      </c>
      <c r="N864" s="135">
        <v>415.18</v>
      </c>
      <c r="O864" s="135">
        <v>0</v>
      </c>
      <c r="P864" s="135"/>
      <c r="Q864" s="135">
        <v>0</v>
      </c>
      <c r="R864" s="135">
        <v>0</v>
      </c>
      <c r="S864" s="135">
        <v>0</v>
      </c>
      <c r="T864" s="135">
        <v>66.42</v>
      </c>
      <c r="U864" s="135">
        <v>0</v>
      </c>
      <c r="V864" s="135">
        <v>0</v>
      </c>
      <c r="W864" s="135">
        <v>0</v>
      </c>
      <c r="X864" s="135">
        <v>0</v>
      </c>
      <c r="Y864" s="135">
        <v>481.6</v>
      </c>
      <c r="Z864" s="135">
        <v>481.6</v>
      </c>
      <c r="AA864" s="136">
        <v>1</v>
      </c>
      <c r="AB864" s="135">
        <v>415.18</v>
      </c>
      <c r="AC864" s="135">
        <v>0</v>
      </c>
      <c r="AD864" s="135"/>
      <c r="AE864" s="135">
        <v>0</v>
      </c>
      <c r="AF864" s="135">
        <v>0</v>
      </c>
      <c r="AG864" s="135">
        <v>0</v>
      </c>
      <c r="AH864" s="135">
        <v>66.42</v>
      </c>
      <c r="AI864" s="135">
        <v>0</v>
      </c>
      <c r="AJ864" s="135">
        <v>0</v>
      </c>
      <c r="AK864" s="135">
        <v>0</v>
      </c>
      <c r="AL864" s="212" t="s">
        <v>7070</v>
      </c>
    </row>
    <row r="865" spans="2:38" ht="14.25" hidden="1" customHeight="1">
      <c r="B865" s="132" t="s">
        <v>4356</v>
      </c>
      <c r="C865" s="134" t="s">
        <v>6526</v>
      </c>
      <c r="D865" s="134" t="s">
        <v>2839</v>
      </c>
      <c r="E865" s="134" t="s">
        <v>2822</v>
      </c>
      <c r="F865" s="134" t="s">
        <v>7071</v>
      </c>
      <c r="G865" s="134" t="s">
        <v>7072</v>
      </c>
      <c r="H865" s="134" t="s">
        <v>7073</v>
      </c>
      <c r="I865" s="134" t="s">
        <v>3330</v>
      </c>
      <c r="J865" s="134" t="s">
        <v>5871</v>
      </c>
      <c r="K865" s="134" t="s">
        <v>4418</v>
      </c>
      <c r="L865" s="134" t="s">
        <v>3332</v>
      </c>
      <c r="M865" s="135">
        <v>5146.55</v>
      </c>
      <c r="N865" s="135">
        <v>5146.5517250000003</v>
      </c>
      <c r="O865" s="135">
        <v>0</v>
      </c>
      <c r="P865" s="135"/>
      <c r="Q865" s="135">
        <v>0</v>
      </c>
      <c r="R865" s="135">
        <v>0</v>
      </c>
      <c r="S865" s="135">
        <v>-1.725E-3</v>
      </c>
      <c r="T865" s="135">
        <v>823.44827599999996</v>
      </c>
      <c r="U865" s="135">
        <v>0</v>
      </c>
      <c r="V865" s="135">
        <v>0</v>
      </c>
      <c r="W865" s="135">
        <v>0</v>
      </c>
      <c r="X865" s="135">
        <v>0</v>
      </c>
      <c r="Y865" s="135">
        <v>5969.9982760000003</v>
      </c>
      <c r="Z865" s="135">
        <v>5970</v>
      </c>
      <c r="AA865" s="136">
        <v>1</v>
      </c>
      <c r="AB865" s="135">
        <v>5146.5517250000003</v>
      </c>
      <c r="AC865" s="135">
        <v>0</v>
      </c>
      <c r="AD865" s="135"/>
      <c r="AE865" s="135">
        <v>0</v>
      </c>
      <c r="AF865" s="135">
        <v>0</v>
      </c>
      <c r="AG865" s="135">
        <v>0</v>
      </c>
      <c r="AH865" s="135">
        <v>823.44827599999996</v>
      </c>
      <c r="AI865" s="135">
        <v>0</v>
      </c>
      <c r="AJ865" s="135">
        <v>0</v>
      </c>
      <c r="AK865" s="135">
        <v>0</v>
      </c>
      <c r="AL865" s="212" t="s">
        <v>7074</v>
      </c>
    </row>
    <row r="866" spans="2:38" ht="14.25" hidden="1" customHeight="1">
      <c r="B866" s="132" t="s">
        <v>4356</v>
      </c>
      <c r="C866" s="134" t="s">
        <v>5774</v>
      </c>
      <c r="D866" s="134" t="s">
        <v>2839</v>
      </c>
      <c r="E866" s="134" t="s">
        <v>2987</v>
      </c>
      <c r="F866" s="134" t="s">
        <v>7075</v>
      </c>
      <c r="G866" s="134" t="s">
        <v>908</v>
      </c>
      <c r="H866" s="134" t="s">
        <v>6152</v>
      </c>
      <c r="I866" s="134" t="s">
        <v>3330</v>
      </c>
      <c r="J866" s="134" t="s">
        <v>4417</v>
      </c>
      <c r="K866" s="134" t="s">
        <v>4418</v>
      </c>
      <c r="L866" s="134" t="s">
        <v>3332</v>
      </c>
      <c r="M866" s="135">
        <v>517</v>
      </c>
      <c r="N866" s="135">
        <v>517</v>
      </c>
      <c r="O866" s="135">
        <v>0</v>
      </c>
      <c r="P866" s="135"/>
      <c r="Q866" s="135">
        <v>0</v>
      </c>
      <c r="R866" s="135">
        <v>0</v>
      </c>
      <c r="S866" s="135">
        <v>0</v>
      </c>
      <c r="T866" s="135">
        <v>82.72</v>
      </c>
      <c r="U866" s="135">
        <v>0</v>
      </c>
      <c r="V866" s="135">
        <v>0</v>
      </c>
      <c r="W866" s="135">
        <v>0</v>
      </c>
      <c r="X866" s="135">
        <v>0</v>
      </c>
      <c r="Y866" s="135">
        <v>599.72</v>
      </c>
      <c r="Z866" s="135">
        <v>559.72</v>
      </c>
      <c r="AA866" s="136">
        <v>0.93330220769692496</v>
      </c>
      <c r="AB866" s="135">
        <v>482.51724137931024</v>
      </c>
      <c r="AC866" s="135">
        <v>0</v>
      </c>
      <c r="AD866" s="135"/>
      <c r="AE866" s="135">
        <v>0</v>
      </c>
      <c r="AF866" s="135">
        <v>0</v>
      </c>
      <c r="AG866" s="135">
        <v>0</v>
      </c>
      <c r="AH866" s="135">
        <v>77.202758620689593</v>
      </c>
      <c r="AI866" s="135">
        <v>0</v>
      </c>
      <c r="AJ866" s="135">
        <v>0</v>
      </c>
      <c r="AK866" s="135">
        <v>0</v>
      </c>
      <c r="AL866" s="212" t="s">
        <v>7076</v>
      </c>
    </row>
    <row r="867" spans="2:38" ht="14.25" hidden="1" customHeight="1">
      <c r="B867" s="132" t="s">
        <v>4396</v>
      </c>
      <c r="C867" s="134" t="s">
        <v>5106</v>
      </c>
      <c r="D867" s="134" t="s">
        <v>2839</v>
      </c>
      <c r="E867" s="134" t="s">
        <v>4399</v>
      </c>
      <c r="F867" s="134" t="s">
        <v>474</v>
      </c>
      <c r="G867" s="134" t="s">
        <v>4401</v>
      </c>
      <c r="H867" s="134" t="s">
        <v>4401</v>
      </c>
      <c r="I867" s="134"/>
      <c r="J867" s="134"/>
      <c r="K867" s="134"/>
      <c r="L867" s="134"/>
      <c r="M867" s="135">
        <v>576</v>
      </c>
      <c r="N867" s="135">
        <v>0</v>
      </c>
      <c r="O867" s="135">
        <v>0</v>
      </c>
      <c r="P867" s="135">
        <v>0</v>
      </c>
      <c r="Q867" s="135">
        <v>0</v>
      </c>
      <c r="R867" s="135">
        <v>0</v>
      </c>
      <c r="S867" s="135">
        <v>576</v>
      </c>
      <c r="T867" s="135">
        <v>0</v>
      </c>
      <c r="U867" s="135">
        <v>0</v>
      </c>
      <c r="V867" s="135">
        <v>0</v>
      </c>
      <c r="W867" s="135">
        <v>0</v>
      </c>
      <c r="X867" s="135">
        <v>0</v>
      </c>
      <c r="Y867" s="135">
        <v>576</v>
      </c>
      <c r="Z867" s="135">
        <v>576</v>
      </c>
      <c r="AA867" s="136">
        <v>1</v>
      </c>
      <c r="AB867" s="135">
        <v>0</v>
      </c>
      <c r="AC867" s="135">
        <v>0</v>
      </c>
      <c r="AD867" s="135">
        <v>0</v>
      </c>
      <c r="AE867" s="135">
        <v>0</v>
      </c>
      <c r="AF867" s="135">
        <v>0</v>
      </c>
      <c r="AG867" s="135">
        <v>0</v>
      </c>
      <c r="AH867" s="135">
        <v>0</v>
      </c>
      <c r="AI867" s="135">
        <v>0</v>
      </c>
      <c r="AJ867" s="135">
        <v>0</v>
      </c>
      <c r="AK867" s="135">
        <v>0</v>
      </c>
      <c r="AL867" s="212"/>
    </row>
    <row r="868" spans="2:38" ht="14.25" hidden="1" customHeight="1">
      <c r="B868" s="132" t="s">
        <v>4396</v>
      </c>
      <c r="C868" s="134" t="s">
        <v>6188</v>
      </c>
      <c r="D868" s="134" t="s">
        <v>2839</v>
      </c>
      <c r="E868" s="134" t="s">
        <v>4399</v>
      </c>
      <c r="F868" s="134" t="s">
        <v>478</v>
      </c>
      <c r="G868" s="134" t="s">
        <v>4401</v>
      </c>
      <c r="H868" s="134" t="s">
        <v>4401</v>
      </c>
      <c r="I868" s="134"/>
      <c r="J868" s="134"/>
      <c r="K868" s="134"/>
      <c r="L868" s="134"/>
      <c r="M868" s="135">
        <v>797.5</v>
      </c>
      <c r="N868" s="135">
        <v>0</v>
      </c>
      <c r="O868" s="135">
        <v>0</v>
      </c>
      <c r="P868" s="135">
        <v>0</v>
      </c>
      <c r="Q868" s="135">
        <v>0</v>
      </c>
      <c r="R868" s="135">
        <v>0</v>
      </c>
      <c r="S868" s="135">
        <v>797.5</v>
      </c>
      <c r="T868" s="135">
        <v>0</v>
      </c>
      <c r="U868" s="135">
        <v>0</v>
      </c>
      <c r="V868" s="135">
        <v>0</v>
      </c>
      <c r="W868" s="135">
        <v>0</v>
      </c>
      <c r="X868" s="135">
        <v>0</v>
      </c>
      <c r="Y868" s="135">
        <v>797.5</v>
      </c>
      <c r="Z868" s="135">
        <v>797.5</v>
      </c>
      <c r="AA868" s="136">
        <v>1</v>
      </c>
      <c r="AB868" s="135">
        <v>0</v>
      </c>
      <c r="AC868" s="135">
        <v>0</v>
      </c>
      <c r="AD868" s="135">
        <v>0</v>
      </c>
      <c r="AE868" s="135">
        <v>0</v>
      </c>
      <c r="AF868" s="135">
        <v>0</v>
      </c>
      <c r="AG868" s="135">
        <v>0</v>
      </c>
      <c r="AH868" s="135">
        <v>0</v>
      </c>
      <c r="AI868" s="135">
        <v>0</v>
      </c>
      <c r="AJ868" s="135">
        <v>0</v>
      </c>
      <c r="AK868" s="135">
        <v>0</v>
      </c>
      <c r="AL868" s="212"/>
    </row>
    <row r="869" spans="2:38" ht="14.25" hidden="1" customHeight="1">
      <c r="B869" s="132" t="s">
        <v>4356</v>
      </c>
      <c r="C869" s="134" t="s">
        <v>6188</v>
      </c>
      <c r="D869" s="134" t="s">
        <v>2839</v>
      </c>
      <c r="E869" s="134" t="s">
        <v>2822</v>
      </c>
      <c r="F869" s="134" t="s">
        <v>7077</v>
      </c>
      <c r="G869" s="134" t="s">
        <v>1179</v>
      </c>
      <c r="H869" s="134" t="s">
        <v>7078</v>
      </c>
      <c r="I869" s="134" t="s">
        <v>3330</v>
      </c>
      <c r="J869" s="134" t="s">
        <v>5871</v>
      </c>
      <c r="K869" s="134" t="s">
        <v>4418</v>
      </c>
      <c r="L869" s="134" t="s">
        <v>3332</v>
      </c>
      <c r="M869" s="135">
        <v>148.71</v>
      </c>
      <c r="N869" s="135">
        <v>148.706897</v>
      </c>
      <c r="O869" s="135">
        <v>0</v>
      </c>
      <c r="P869" s="135"/>
      <c r="Q869" s="135">
        <v>3.1029999999999999E-3</v>
      </c>
      <c r="R869" s="135">
        <v>0</v>
      </c>
      <c r="S869" s="135">
        <v>0</v>
      </c>
      <c r="T869" s="135">
        <v>23.793102999999999</v>
      </c>
      <c r="U869" s="135">
        <v>0</v>
      </c>
      <c r="V869" s="135">
        <v>0</v>
      </c>
      <c r="W869" s="135">
        <v>0</v>
      </c>
      <c r="X869" s="135">
        <v>0</v>
      </c>
      <c r="Y869" s="135">
        <v>172.50310300000001</v>
      </c>
      <c r="Z869" s="135">
        <v>172.5</v>
      </c>
      <c r="AA869" s="136">
        <v>1</v>
      </c>
      <c r="AB869" s="135">
        <v>148.706897</v>
      </c>
      <c r="AC869" s="135">
        <v>0</v>
      </c>
      <c r="AD869" s="135"/>
      <c r="AE869" s="135">
        <v>3.1029999999999999E-3</v>
      </c>
      <c r="AF869" s="135">
        <v>0</v>
      </c>
      <c r="AG869" s="135">
        <v>0</v>
      </c>
      <c r="AH869" s="135">
        <v>23.793102999999999</v>
      </c>
      <c r="AI869" s="135">
        <v>0</v>
      </c>
      <c r="AJ869" s="135">
        <v>0</v>
      </c>
      <c r="AK869" s="135">
        <v>0</v>
      </c>
      <c r="AL869" s="212" t="s">
        <v>7079</v>
      </c>
    </row>
    <row r="870" spans="2:38" ht="14.25" hidden="1" customHeight="1">
      <c r="B870" s="132" t="s">
        <v>4396</v>
      </c>
      <c r="C870" s="134" t="s">
        <v>5106</v>
      </c>
      <c r="D870" s="134" t="s">
        <v>2839</v>
      </c>
      <c r="E870" s="134" t="s">
        <v>4399</v>
      </c>
      <c r="F870" s="134" t="s">
        <v>7080</v>
      </c>
      <c r="G870" s="134" t="s">
        <v>4401</v>
      </c>
      <c r="H870" s="134" t="s">
        <v>4401</v>
      </c>
      <c r="I870" s="134"/>
      <c r="J870" s="134"/>
      <c r="K870" s="134"/>
      <c r="L870" s="134"/>
      <c r="M870" s="135">
        <v>2100</v>
      </c>
      <c r="N870" s="135">
        <v>0</v>
      </c>
      <c r="O870" s="135">
        <v>0</v>
      </c>
      <c r="P870" s="135">
        <v>0</v>
      </c>
      <c r="Q870" s="135">
        <v>0</v>
      </c>
      <c r="R870" s="135">
        <v>0</v>
      </c>
      <c r="S870" s="135">
        <v>2100</v>
      </c>
      <c r="T870" s="135">
        <v>0</v>
      </c>
      <c r="U870" s="135">
        <v>0</v>
      </c>
      <c r="V870" s="135">
        <v>0</v>
      </c>
      <c r="W870" s="135">
        <v>0</v>
      </c>
      <c r="X870" s="135">
        <v>0</v>
      </c>
      <c r="Y870" s="135">
        <v>2100</v>
      </c>
      <c r="Z870" s="135">
        <v>2100</v>
      </c>
      <c r="AA870" s="136">
        <v>1</v>
      </c>
      <c r="AB870" s="135">
        <v>0</v>
      </c>
      <c r="AC870" s="135">
        <v>0</v>
      </c>
      <c r="AD870" s="135">
        <v>0</v>
      </c>
      <c r="AE870" s="135">
        <v>0</v>
      </c>
      <c r="AF870" s="135">
        <v>0</v>
      </c>
      <c r="AG870" s="135">
        <v>0</v>
      </c>
      <c r="AH870" s="135">
        <v>0</v>
      </c>
      <c r="AI870" s="135">
        <v>0</v>
      </c>
      <c r="AJ870" s="135">
        <v>0</v>
      </c>
      <c r="AK870" s="135">
        <v>0</v>
      </c>
      <c r="AL870" s="212"/>
    </row>
    <row r="871" spans="2:38" ht="14.25" hidden="1" customHeight="1">
      <c r="B871" s="132" t="s">
        <v>4356</v>
      </c>
      <c r="C871" s="134" t="s">
        <v>5774</v>
      </c>
      <c r="D871" s="134" t="s">
        <v>2839</v>
      </c>
      <c r="E871" s="134" t="s">
        <v>2987</v>
      </c>
      <c r="F871" s="134" t="s">
        <v>7081</v>
      </c>
      <c r="G871" s="134" t="s">
        <v>908</v>
      </c>
      <c r="H871" s="134" t="s">
        <v>6152</v>
      </c>
      <c r="I871" s="134" t="s">
        <v>3330</v>
      </c>
      <c r="J871" s="134" t="s">
        <v>4417</v>
      </c>
      <c r="K871" s="134" t="s">
        <v>4418</v>
      </c>
      <c r="L871" s="134" t="s">
        <v>3332</v>
      </c>
      <c r="M871" s="135">
        <v>1219.48</v>
      </c>
      <c r="N871" s="135">
        <v>1219.48</v>
      </c>
      <c r="O871" s="135">
        <v>0</v>
      </c>
      <c r="P871" s="135"/>
      <c r="Q871" s="135">
        <v>0</v>
      </c>
      <c r="R871" s="135">
        <v>0</v>
      </c>
      <c r="S871" s="135">
        <v>0</v>
      </c>
      <c r="T871" s="135">
        <v>195.11</v>
      </c>
      <c r="U871" s="135">
        <v>0</v>
      </c>
      <c r="V871" s="135">
        <v>0</v>
      </c>
      <c r="W871" s="135">
        <v>0</v>
      </c>
      <c r="X871" s="135">
        <v>0</v>
      </c>
      <c r="Y871" s="135">
        <v>1414.59</v>
      </c>
      <c r="Z871" s="135">
        <v>1414.59</v>
      </c>
      <c r="AA871" s="136">
        <v>1</v>
      </c>
      <c r="AB871" s="135">
        <v>1219.48</v>
      </c>
      <c r="AC871" s="135">
        <v>0</v>
      </c>
      <c r="AD871" s="135"/>
      <c r="AE871" s="135">
        <v>0</v>
      </c>
      <c r="AF871" s="135">
        <v>0</v>
      </c>
      <c r="AG871" s="135">
        <v>0</v>
      </c>
      <c r="AH871" s="135">
        <v>195.11</v>
      </c>
      <c r="AI871" s="135">
        <v>0</v>
      </c>
      <c r="AJ871" s="135">
        <v>0</v>
      </c>
      <c r="AK871" s="135">
        <v>0</v>
      </c>
      <c r="AL871" s="212" t="s">
        <v>7082</v>
      </c>
    </row>
    <row r="872" spans="2:38" ht="14.25" hidden="1" customHeight="1">
      <c r="B872" s="132" t="s">
        <v>4396</v>
      </c>
      <c r="C872" s="134" t="s">
        <v>5106</v>
      </c>
      <c r="D872" s="134" t="s">
        <v>2839</v>
      </c>
      <c r="E872" s="134" t="s">
        <v>4399</v>
      </c>
      <c r="F872" s="134" t="s">
        <v>7083</v>
      </c>
      <c r="G872" s="134" t="s">
        <v>4401</v>
      </c>
      <c r="H872" s="134" t="s">
        <v>4401</v>
      </c>
      <c r="I872" s="134"/>
      <c r="J872" s="134"/>
      <c r="K872" s="134"/>
      <c r="L872" s="134"/>
      <c r="M872" s="135">
        <v>0.01</v>
      </c>
      <c r="N872" s="135">
        <v>0</v>
      </c>
      <c r="O872" s="135">
        <v>0</v>
      </c>
      <c r="P872" s="135">
        <v>0</v>
      </c>
      <c r="Q872" s="135">
        <v>0</v>
      </c>
      <c r="R872" s="135">
        <v>0</v>
      </c>
      <c r="S872" s="135">
        <v>0.01</v>
      </c>
      <c r="T872" s="135">
        <v>0</v>
      </c>
      <c r="U872" s="135">
        <v>0</v>
      </c>
      <c r="V872" s="135">
        <v>0</v>
      </c>
      <c r="W872" s="135">
        <v>0</v>
      </c>
      <c r="X872" s="135">
        <v>0</v>
      </c>
      <c r="Y872" s="135">
        <v>0.01</v>
      </c>
      <c r="Z872" s="135">
        <v>0.01</v>
      </c>
      <c r="AA872" s="136">
        <v>1</v>
      </c>
      <c r="AB872" s="135">
        <v>0</v>
      </c>
      <c r="AC872" s="135">
        <v>0</v>
      </c>
      <c r="AD872" s="135">
        <v>0</v>
      </c>
      <c r="AE872" s="135">
        <v>0</v>
      </c>
      <c r="AF872" s="135">
        <v>0</v>
      </c>
      <c r="AG872" s="135">
        <v>0</v>
      </c>
      <c r="AH872" s="135">
        <v>0</v>
      </c>
      <c r="AI872" s="135">
        <v>0</v>
      </c>
      <c r="AJ872" s="135">
        <v>0</v>
      </c>
      <c r="AK872" s="135">
        <v>0</v>
      </c>
      <c r="AL872" s="212"/>
    </row>
    <row r="873" spans="2:38" ht="14.25" hidden="1" customHeight="1">
      <c r="B873" s="132" t="s">
        <v>4396</v>
      </c>
      <c r="C873" s="134" t="s">
        <v>6511</v>
      </c>
      <c r="D873" s="134" t="s">
        <v>2839</v>
      </c>
      <c r="E873" s="134" t="s">
        <v>4399</v>
      </c>
      <c r="F873" s="134" t="s">
        <v>7084</v>
      </c>
      <c r="G873" s="134" t="s">
        <v>4401</v>
      </c>
      <c r="H873" s="134" t="s">
        <v>4401</v>
      </c>
      <c r="I873" s="134"/>
      <c r="J873" s="134"/>
      <c r="K873" s="134"/>
      <c r="L873" s="134"/>
      <c r="M873" s="135">
        <v>670701.63</v>
      </c>
      <c r="N873" s="135">
        <v>0</v>
      </c>
      <c r="O873" s="135">
        <v>0</v>
      </c>
      <c r="P873" s="135">
        <v>0</v>
      </c>
      <c r="Q873" s="135">
        <v>0</v>
      </c>
      <c r="R873" s="135">
        <v>0</v>
      </c>
      <c r="S873" s="135">
        <v>670701.63</v>
      </c>
      <c r="T873" s="135">
        <v>0</v>
      </c>
      <c r="U873" s="135">
        <v>0</v>
      </c>
      <c r="V873" s="135">
        <v>0</v>
      </c>
      <c r="W873" s="135">
        <v>0</v>
      </c>
      <c r="X873" s="135">
        <v>0</v>
      </c>
      <c r="Y873" s="135">
        <v>670701.63</v>
      </c>
      <c r="Z873" s="135">
        <v>670701.63</v>
      </c>
      <c r="AA873" s="136">
        <v>1</v>
      </c>
      <c r="AB873" s="135">
        <v>0</v>
      </c>
      <c r="AC873" s="135">
        <v>0</v>
      </c>
      <c r="AD873" s="135">
        <v>0</v>
      </c>
      <c r="AE873" s="135">
        <v>0</v>
      </c>
      <c r="AF873" s="135">
        <v>0</v>
      </c>
      <c r="AG873" s="135">
        <v>0</v>
      </c>
      <c r="AH873" s="135">
        <v>0</v>
      </c>
      <c r="AI873" s="135">
        <v>0</v>
      </c>
      <c r="AJ873" s="135">
        <v>0</v>
      </c>
      <c r="AK873" s="135">
        <v>0</v>
      </c>
      <c r="AL873" s="212"/>
    </row>
    <row r="874" spans="2:38" ht="14.25" hidden="1" customHeight="1">
      <c r="B874" s="132" t="s">
        <v>4396</v>
      </c>
      <c r="C874" s="134" t="s">
        <v>6548</v>
      </c>
      <c r="D874" s="134" t="s">
        <v>2839</v>
      </c>
      <c r="E874" s="134" t="s">
        <v>4399</v>
      </c>
      <c r="F874" s="134" t="s">
        <v>7084</v>
      </c>
      <c r="G874" s="134" t="s">
        <v>4401</v>
      </c>
      <c r="H874" s="134" t="s">
        <v>4401</v>
      </c>
      <c r="I874" s="134"/>
      <c r="J874" s="134"/>
      <c r="K874" s="134"/>
      <c r="L874" s="134"/>
      <c r="M874" s="135">
        <v>162573.17000000001</v>
      </c>
      <c r="N874" s="135">
        <v>0</v>
      </c>
      <c r="O874" s="135">
        <v>0</v>
      </c>
      <c r="P874" s="135">
        <v>0</v>
      </c>
      <c r="Q874" s="135">
        <v>0</v>
      </c>
      <c r="R874" s="135">
        <v>0</v>
      </c>
      <c r="S874" s="135">
        <v>162573.17000000001</v>
      </c>
      <c r="T874" s="135">
        <v>0</v>
      </c>
      <c r="U874" s="135">
        <v>0</v>
      </c>
      <c r="V874" s="135">
        <v>0</v>
      </c>
      <c r="W874" s="135">
        <v>0</v>
      </c>
      <c r="X874" s="135">
        <v>0</v>
      </c>
      <c r="Y874" s="135">
        <v>162573.17000000001</v>
      </c>
      <c r="Z874" s="135">
        <v>162573.17000000001</v>
      </c>
      <c r="AA874" s="136">
        <v>1</v>
      </c>
      <c r="AB874" s="135">
        <v>0</v>
      </c>
      <c r="AC874" s="135">
        <v>0</v>
      </c>
      <c r="AD874" s="135">
        <v>0</v>
      </c>
      <c r="AE874" s="135">
        <v>0</v>
      </c>
      <c r="AF874" s="135">
        <v>0</v>
      </c>
      <c r="AG874" s="135">
        <v>0</v>
      </c>
      <c r="AH874" s="135">
        <v>0</v>
      </c>
      <c r="AI874" s="135">
        <v>0</v>
      </c>
      <c r="AJ874" s="135">
        <v>0</v>
      </c>
      <c r="AK874" s="135">
        <v>0</v>
      </c>
      <c r="AL874" s="212"/>
    </row>
    <row r="875" spans="2:38" ht="14.25" hidden="1" customHeight="1">
      <c r="B875" s="132" t="s">
        <v>4396</v>
      </c>
      <c r="C875" s="134" t="s">
        <v>6205</v>
      </c>
      <c r="D875" s="134" t="s">
        <v>2839</v>
      </c>
      <c r="E875" s="134" t="s">
        <v>4399</v>
      </c>
      <c r="F875" s="134" t="s">
        <v>7085</v>
      </c>
      <c r="G875" s="134" t="s">
        <v>4401</v>
      </c>
      <c r="H875" s="134" t="s">
        <v>4401</v>
      </c>
      <c r="I875" s="134"/>
      <c r="J875" s="134"/>
      <c r="K875" s="134"/>
      <c r="L875" s="134"/>
      <c r="M875" s="135">
        <v>233035</v>
      </c>
      <c r="N875" s="135">
        <v>0</v>
      </c>
      <c r="O875" s="135">
        <v>0</v>
      </c>
      <c r="P875" s="135">
        <v>0</v>
      </c>
      <c r="Q875" s="135">
        <v>0</v>
      </c>
      <c r="R875" s="135">
        <v>0</v>
      </c>
      <c r="S875" s="135">
        <v>233035</v>
      </c>
      <c r="T875" s="135">
        <v>0</v>
      </c>
      <c r="U875" s="135">
        <v>0</v>
      </c>
      <c r="V875" s="135">
        <v>0</v>
      </c>
      <c r="W875" s="135">
        <v>0</v>
      </c>
      <c r="X875" s="135">
        <v>0</v>
      </c>
      <c r="Y875" s="135">
        <v>233035</v>
      </c>
      <c r="Z875" s="135">
        <v>233035</v>
      </c>
      <c r="AA875" s="136">
        <v>1</v>
      </c>
      <c r="AB875" s="135">
        <v>0</v>
      </c>
      <c r="AC875" s="135">
        <v>0</v>
      </c>
      <c r="AD875" s="135">
        <v>0</v>
      </c>
      <c r="AE875" s="135">
        <v>0</v>
      </c>
      <c r="AF875" s="135">
        <v>0</v>
      </c>
      <c r="AG875" s="135">
        <v>0</v>
      </c>
      <c r="AH875" s="135">
        <v>0</v>
      </c>
      <c r="AI875" s="135">
        <v>0</v>
      </c>
      <c r="AJ875" s="135">
        <v>0</v>
      </c>
      <c r="AK875" s="135">
        <v>0</v>
      </c>
      <c r="AL875" s="212"/>
    </row>
    <row r="876" spans="2:38" ht="14.25" hidden="1" customHeight="1">
      <c r="B876" s="132" t="s">
        <v>4356</v>
      </c>
      <c r="C876" s="134" t="s">
        <v>6188</v>
      </c>
      <c r="D876" s="134" t="s">
        <v>2945</v>
      </c>
      <c r="E876" s="134" t="s">
        <v>2987</v>
      </c>
      <c r="F876" s="134" t="s">
        <v>7086</v>
      </c>
      <c r="G876" s="134" t="s">
        <v>820</v>
      </c>
      <c r="H876" s="134" t="s">
        <v>7087</v>
      </c>
      <c r="I876" s="134" t="s">
        <v>3330</v>
      </c>
      <c r="J876" s="134" t="s">
        <v>5912</v>
      </c>
      <c r="K876" s="134" t="s">
        <v>4418</v>
      </c>
      <c r="L876" s="134" t="s">
        <v>3332</v>
      </c>
      <c r="M876" s="135">
        <v>218.97</v>
      </c>
      <c r="N876" s="135">
        <v>218.96552</v>
      </c>
      <c r="O876" s="135">
        <v>0</v>
      </c>
      <c r="P876" s="135"/>
      <c r="Q876" s="135">
        <v>4.4799999999999996E-3</v>
      </c>
      <c r="R876" s="135">
        <v>0</v>
      </c>
      <c r="S876" s="135">
        <v>0</v>
      </c>
      <c r="T876" s="135">
        <v>35.034480000000002</v>
      </c>
      <c r="U876" s="135">
        <v>0</v>
      </c>
      <c r="V876" s="135">
        <v>0</v>
      </c>
      <c r="W876" s="135">
        <v>0</v>
      </c>
      <c r="X876" s="135">
        <v>0</v>
      </c>
      <c r="Y876" s="135">
        <v>254.00448</v>
      </c>
      <c r="Z876" s="135">
        <v>254</v>
      </c>
      <c r="AA876" s="136">
        <v>1</v>
      </c>
      <c r="AB876" s="135">
        <v>218.96552</v>
      </c>
      <c r="AC876" s="135">
        <v>0</v>
      </c>
      <c r="AD876" s="135"/>
      <c r="AE876" s="135">
        <v>4.4799999999999996E-3</v>
      </c>
      <c r="AF876" s="135">
        <v>0</v>
      </c>
      <c r="AG876" s="135">
        <v>0</v>
      </c>
      <c r="AH876" s="135">
        <v>35.034480000000002</v>
      </c>
      <c r="AI876" s="135">
        <v>0</v>
      </c>
      <c r="AJ876" s="135">
        <v>0</v>
      </c>
      <c r="AK876" s="135">
        <v>0</v>
      </c>
      <c r="AL876" s="212" t="s">
        <v>7088</v>
      </c>
    </row>
    <row r="877" spans="2:38" ht="14.25" hidden="1" customHeight="1">
      <c r="B877" s="132" t="s">
        <v>4356</v>
      </c>
      <c r="C877" s="134" t="s">
        <v>7089</v>
      </c>
      <c r="D877" s="134" t="s">
        <v>2945</v>
      </c>
      <c r="E877" s="134" t="s">
        <v>2836</v>
      </c>
      <c r="F877" s="134" t="s">
        <v>7090</v>
      </c>
      <c r="G877" s="134" t="s">
        <v>1774</v>
      </c>
      <c r="H877" s="134" t="s">
        <v>7091</v>
      </c>
      <c r="I877" s="134" t="s">
        <v>3330</v>
      </c>
      <c r="J877" s="134" t="s">
        <v>5871</v>
      </c>
      <c r="K877" s="134" t="s">
        <v>4418</v>
      </c>
      <c r="L877" s="134" t="s">
        <v>3332</v>
      </c>
      <c r="M877" s="135">
        <v>806.74</v>
      </c>
      <c r="N877" s="135">
        <v>0</v>
      </c>
      <c r="O877" s="135">
        <v>783.87</v>
      </c>
      <c r="P877" s="135"/>
      <c r="Q877" s="135">
        <v>22.87</v>
      </c>
      <c r="R877" s="135">
        <v>0</v>
      </c>
      <c r="S877" s="135">
        <v>0</v>
      </c>
      <c r="T877" s="135">
        <v>0</v>
      </c>
      <c r="U877" s="135">
        <v>62.71</v>
      </c>
      <c r="V877" s="135">
        <v>0</v>
      </c>
      <c r="W877" s="135">
        <v>0</v>
      </c>
      <c r="X877" s="135">
        <v>0</v>
      </c>
      <c r="Y877" s="135">
        <v>869.45</v>
      </c>
      <c r="Z877" s="135">
        <v>869.45</v>
      </c>
      <c r="AA877" s="136">
        <v>1</v>
      </c>
      <c r="AB877" s="135">
        <v>0</v>
      </c>
      <c r="AC877" s="135">
        <v>783.87</v>
      </c>
      <c r="AD877" s="135"/>
      <c r="AE877" s="135">
        <v>22.87</v>
      </c>
      <c r="AF877" s="135">
        <v>0</v>
      </c>
      <c r="AG877" s="135">
        <v>0</v>
      </c>
      <c r="AH877" s="135"/>
      <c r="AI877" s="135">
        <v>62.71</v>
      </c>
      <c r="AJ877" s="135">
        <v>0</v>
      </c>
      <c r="AK877" s="135">
        <v>0</v>
      </c>
      <c r="AL877" s="212" t="s">
        <v>7092</v>
      </c>
    </row>
    <row r="878" spans="2:38" ht="14.25" hidden="1" customHeight="1">
      <c r="B878" s="132" t="s">
        <v>4356</v>
      </c>
      <c r="C878" s="134" t="s">
        <v>6526</v>
      </c>
      <c r="D878" s="134" t="s">
        <v>2945</v>
      </c>
      <c r="E878" s="134" t="s">
        <v>5614</v>
      </c>
      <c r="F878" s="134" t="s">
        <v>7093</v>
      </c>
      <c r="G878" s="134" t="s">
        <v>864</v>
      </c>
      <c r="H878" s="134" t="s">
        <v>7094</v>
      </c>
      <c r="I878" s="134" t="s">
        <v>3330</v>
      </c>
      <c r="J878" s="134" t="s">
        <v>5871</v>
      </c>
      <c r="K878" s="134" t="s">
        <v>4418</v>
      </c>
      <c r="L878" s="134" t="s">
        <v>3332</v>
      </c>
      <c r="M878" s="135">
        <v>2724.7</v>
      </c>
      <c r="N878" s="135">
        <v>1439.57</v>
      </c>
      <c r="O878" s="135">
        <v>0</v>
      </c>
      <c r="P878" s="135">
        <v>1285.1600000000001</v>
      </c>
      <c r="Q878" s="135">
        <v>0</v>
      </c>
      <c r="R878" s="135">
        <v>0</v>
      </c>
      <c r="S878" s="135">
        <v>-0.03</v>
      </c>
      <c r="T878" s="135">
        <v>230.33</v>
      </c>
      <c r="U878" s="135">
        <v>0</v>
      </c>
      <c r="V878" s="135">
        <v>0</v>
      </c>
      <c r="W878" s="135">
        <v>0</v>
      </c>
      <c r="X878" s="135">
        <v>0</v>
      </c>
      <c r="Y878" s="135">
        <v>2955.03</v>
      </c>
      <c r="Z878" s="135">
        <v>2955.03</v>
      </c>
      <c r="AA878" s="136">
        <v>1</v>
      </c>
      <c r="AB878" s="135">
        <v>1439.57</v>
      </c>
      <c r="AC878" s="135">
        <v>0</v>
      </c>
      <c r="AD878" s="135">
        <v>1285.1600000000001</v>
      </c>
      <c r="AE878" s="135">
        <v>0</v>
      </c>
      <c r="AF878" s="135">
        <v>0</v>
      </c>
      <c r="AG878" s="135">
        <v>0</v>
      </c>
      <c r="AH878" s="135">
        <v>230.33</v>
      </c>
      <c r="AI878" s="135">
        <v>0</v>
      </c>
      <c r="AJ878" s="135">
        <v>0</v>
      </c>
      <c r="AK878" s="135">
        <v>0</v>
      </c>
      <c r="AL878" s="212" t="s">
        <v>7095</v>
      </c>
    </row>
    <row r="879" spans="2:38" ht="14.25" hidden="1" customHeight="1">
      <c r="B879" s="132" t="s">
        <v>4396</v>
      </c>
      <c r="C879" s="134" t="s">
        <v>6526</v>
      </c>
      <c r="D879" s="134" t="s">
        <v>2945</v>
      </c>
      <c r="E879" s="134" t="s">
        <v>4399</v>
      </c>
      <c r="F879" s="134" t="s">
        <v>6431</v>
      </c>
      <c r="G879" s="134" t="s">
        <v>4401</v>
      </c>
      <c r="H879" s="134" t="s">
        <v>4401</v>
      </c>
      <c r="I879" s="134"/>
      <c r="J879" s="134"/>
      <c r="K879" s="134"/>
      <c r="L879" s="134"/>
      <c r="M879" s="135">
        <v>1962.03</v>
      </c>
      <c r="N879" s="135">
        <v>0</v>
      </c>
      <c r="O879" s="135">
        <v>0</v>
      </c>
      <c r="P879" s="135">
        <v>0</v>
      </c>
      <c r="Q879" s="135">
        <v>0</v>
      </c>
      <c r="R879" s="135">
        <v>0</v>
      </c>
      <c r="S879" s="135">
        <v>1962.03</v>
      </c>
      <c r="T879" s="135">
        <v>0</v>
      </c>
      <c r="U879" s="135">
        <v>0</v>
      </c>
      <c r="V879" s="135">
        <v>0</v>
      </c>
      <c r="W879" s="135">
        <v>0</v>
      </c>
      <c r="X879" s="135">
        <v>0</v>
      </c>
      <c r="Y879" s="135">
        <v>1962.03</v>
      </c>
      <c r="Z879" s="135">
        <v>1962.03</v>
      </c>
      <c r="AA879" s="136">
        <v>1</v>
      </c>
      <c r="AB879" s="135">
        <v>0</v>
      </c>
      <c r="AC879" s="135">
        <v>0</v>
      </c>
      <c r="AD879" s="135">
        <v>0</v>
      </c>
      <c r="AE879" s="135">
        <v>0</v>
      </c>
      <c r="AF879" s="135">
        <v>0</v>
      </c>
      <c r="AG879" s="135">
        <v>0</v>
      </c>
      <c r="AH879" s="135">
        <v>0</v>
      </c>
      <c r="AI879" s="135">
        <v>0</v>
      </c>
      <c r="AJ879" s="135">
        <v>0</v>
      </c>
      <c r="AK879" s="135">
        <v>0</v>
      </c>
      <c r="AL879" s="212"/>
    </row>
    <row r="880" spans="2:38" ht="14.25" hidden="1" customHeight="1">
      <c r="B880" s="132" t="s">
        <v>4356</v>
      </c>
      <c r="C880" s="134" t="s">
        <v>6188</v>
      </c>
      <c r="D880" s="134" t="s">
        <v>2945</v>
      </c>
      <c r="E880" s="134" t="s">
        <v>2836</v>
      </c>
      <c r="F880" s="134" t="s">
        <v>7096</v>
      </c>
      <c r="G880" s="134" t="s">
        <v>1040</v>
      </c>
      <c r="H880" s="134" t="s">
        <v>5911</v>
      </c>
      <c r="I880" s="134" t="s">
        <v>3330</v>
      </c>
      <c r="J880" s="134" t="s">
        <v>5871</v>
      </c>
      <c r="K880" s="134" t="s">
        <v>4418</v>
      </c>
      <c r="L880" s="134" t="s">
        <v>3332</v>
      </c>
      <c r="M880" s="135">
        <v>1993.09</v>
      </c>
      <c r="N880" s="135">
        <v>0</v>
      </c>
      <c r="O880" s="135">
        <v>1705.092592</v>
      </c>
      <c r="P880" s="135">
        <v>288</v>
      </c>
      <c r="Q880" s="135">
        <v>0</v>
      </c>
      <c r="R880" s="135">
        <v>0</v>
      </c>
      <c r="S880" s="135">
        <v>-2.5920000000000001E-3</v>
      </c>
      <c r="T880" s="135">
        <v>0</v>
      </c>
      <c r="U880" s="135">
        <v>136.407408</v>
      </c>
      <c r="V880" s="135">
        <v>0</v>
      </c>
      <c r="W880" s="135">
        <v>0</v>
      </c>
      <c r="X880" s="135">
        <v>0</v>
      </c>
      <c r="Y880" s="135">
        <v>2129.4974080000002</v>
      </c>
      <c r="Z880" s="135">
        <v>2129.5</v>
      </c>
      <c r="AA880" s="136">
        <v>1</v>
      </c>
      <c r="AB880" s="135">
        <v>0</v>
      </c>
      <c r="AC880" s="135">
        <v>1705.092592</v>
      </c>
      <c r="AD880" s="135">
        <v>288</v>
      </c>
      <c r="AE880" s="135">
        <v>0</v>
      </c>
      <c r="AF880" s="135">
        <v>0</v>
      </c>
      <c r="AG880" s="135">
        <v>0</v>
      </c>
      <c r="AH880" s="135"/>
      <c r="AI880" s="135">
        <v>136.407408</v>
      </c>
      <c r="AJ880" s="135">
        <v>0</v>
      </c>
      <c r="AK880" s="135">
        <v>0</v>
      </c>
      <c r="AL880" s="212" t="s">
        <v>7097</v>
      </c>
    </row>
    <row r="881" spans="2:40" ht="14.25" hidden="1" customHeight="1">
      <c r="B881" s="132" t="s">
        <v>4356</v>
      </c>
      <c r="C881" s="134" t="s">
        <v>6526</v>
      </c>
      <c r="D881" s="134" t="s">
        <v>2945</v>
      </c>
      <c r="E881" s="134" t="s">
        <v>2836</v>
      </c>
      <c r="F881" s="134" t="s">
        <v>7098</v>
      </c>
      <c r="G881" s="134" t="s">
        <v>1056</v>
      </c>
      <c r="H881" s="134" t="s">
        <v>7099</v>
      </c>
      <c r="I881" s="134" t="s">
        <v>7100</v>
      </c>
      <c r="J881" s="134" t="s">
        <v>6435</v>
      </c>
      <c r="K881" s="134" t="s">
        <v>4418</v>
      </c>
      <c r="L881" s="134" t="s">
        <v>3332</v>
      </c>
      <c r="M881" s="135">
        <v>120</v>
      </c>
      <c r="N881" s="135">
        <v>0</v>
      </c>
      <c r="O881" s="135">
        <v>0</v>
      </c>
      <c r="P881" s="135">
        <v>120</v>
      </c>
      <c r="Q881" s="135">
        <v>0</v>
      </c>
      <c r="R881" s="135">
        <v>0</v>
      </c>
      <c r="S881" s="135">
        <v>0</v>
      </c>
      <c r="T881" s="135">
        <v>0</v>
      </c>
      <c r="U881" s="135">
        <v>0</v>
      </c>
      <c r="V881" s="135">
        <v>0</v>
      </c>
      <c r="W881" s="135">
        <v>0</v>
      </c>
      <c r="X881" s="135">
        <v>0</v>
      </c>
      <c r="Y881" s="135">
        <v>120</v>
      </c>
      <c r="Z881" s="135">
        <v>120</v>
      </c>
      <c r="AA881" s="136">
        <v>1</v>
      </c>
      <c r="AB881" s="135">
        <v>0</v>
      </c>
      <c r="AC881" s="135">
        <v>0</v>
      </c>
      <c r="AD881" s="135">
        <v>120</v>
      </c>
      <c r="AE881" s="135">
        <v>0</v>
      </c>
      <c r="AF881" s="135">
        <v>0</v>
      </c>
      <c r="AG881" s="135">
        <v>0</v>
      </c>
      <c r="AH881" s="135"/>
      <c r="AI881" s="135">
        <v>0</v>
      </c>
      <c r="AJ881" s="135">
        <v>0</v>
      </c>
      <c r="AK881" s="135">
        <v>0</v>
      </c>
      <c r="AL881" s="212" t="s">
        <v>7101</v>
      </c>
    </row>
    <row r="882" spans="2:40" ht="14.25" hidden="1" customHeight="1">
      <c r="B882" s="132" t="s">
        <v>4356</v>
      </c>
      <c r="C882" s="134" t="s">
        <v>6188</v>
      </c>
      <c r="D882" s="134" t="s">
        <v>2945</v>
      </c>
      <c r="E882" s="134" t="s">
        <v>2836</v>
      </c>
      <c r="F882" s="134" t="s">
        <v>7102</v>
      </c>
      <c r="G882" s="134" t="s">
        <v>1040</v>
      </c>
      <c r="H882" s="134" t="s">
        <v>5911</v>
      </c>
      <c r="I882" s="134" t="s">
        <v>3330</v>
      </c>
      <c r="J882" s="134" t="s">
        <v>5871</v>
      </c>
      <c r="K882" s="134" t="s">
        <v>4418</v>
      </c>
      <c r="L882" s="134" t="s">
        <v>3332</v>
      </c>
      <c r="M882" s="135">
        <v>443.55</v>
      </c>
      <c r="N882" s="135">
        <v>0</v>
      </c>
      <c r="O882" s="135">
        <v>443.54629699999998</v>
      </c>
      <c r="P882" s="135"/>
      <c r="Q882" s="135">
        <v>3.7030000000000001E-3</v>
      </c>
      <c r="R882" s="135">
        <v>0</v>
      </c>
      <c r="S882" s="135">
        <v>0</v>
      </c>
      <c r="T882" s="135">
        <v>0</v>
      </c>
      <c r="U882" s="135">
        <v>35.483702999999998</v>
      </c>
      <c r="V882" s="135">
        <v>0</v>
      </c>
      <c r="W882" s="135">
        <v>0</v>
      </c>
      <c r="X882" s="135">
        <v>0</v>
      </c>
      <c r="Y882" s="135">
        <v>479.033703</v>
      </c>
      <c r="Z882" s="135">
        <v>479.03</v>
      </c>
      <c r="AA882" s="136">
        <v>1</v>
      </c>
      <c r="AB882" s="135">
        <v>0</v>
      </c>
      <c r="AC882" s="135">
        <v>443.54629699999998</v>
      </c>
      <c r="AD882" s="135"/>
      <c r="AE882" s="135">
        <v>3.7030000000000001E-3</v>
      </c>
      <c r="AF882" s="135">
        <v>0</v>
      </c>
      <c r="AG882" s="135">
        <v>0</v>
      </c>
      <c r="AH882" s="135"/>
      <c r="AI882" s="135">
        <v>35.483702999999998</v>
      </c>
      <c r="AJ882" s="135">
        <v>0</v>
      </c>
      <c r="AK882" s="135">
        <v>0</v>
      </c>
      <c r="AL882" s="212" t="s">
        <v>7103</v>
      </c>
    </row>
    <row r="883" spans="2:40" ht="14.25" hidden="1" customHeight="1">
      <c r="B883" s="132" t="s">
        <v>4356</v>
      </c>
      <c r="C883" s="134" t="s">
        <v>5777</v>
      </c>
      <c r="D883" s="134" t="s">
        <v>2945</v>
      </c>
      <c r="E883" s="134" t="s">
        <v>2912</v>
      </c>
      <c r="F883" s="134" t="s">
        <v>7104</v>
      </c>
      <c r="G883" s="134" t="s">
        <v>1722</v>
      </c>
      <c r="H883" s="134" t="s">
        <v>7105</v>
      </c>
      <c r="I883" s="134" t="s">
        <v>3330</v>
      </c>
      <c r="J883" s="134" t="s">
        <v>5912</v>
      </c>
      <c r="K883" s="134" t="s">
        <v>4418</v>
      </c>
      <c r="L883" s="134" t="s">
        <v>3332</v>
      </c>
      <c r="M883" s="135">
        <v>750</v>
      </c>
      <c r="N883" s="135">
        <v>0</v>
      </c>
      <c r="O883" s="135">
        <v>0</v>
      </c>
      <c r="P883" s="135"/>
      <c r="Q883" s="135">
        <v>750</v>
      </c>
      <c r="R883" s="135">
        <v>0</v>
      </c>
      <c r="S883" s="135">
        <v>0</v>
      </c>
      <c r="T883" s="135">
        <v>0</v>
      </c>
      <c r="U883" s="135">
        <v>0</v>
      </c>
      <c r="V883" s="135">
        <v>0</v>
      </c>
      <c r="W883" s="135">
        <v>0</v>
      </c>
      <c r="X883" s="135">
        <v>0</v>
      </c>
      <c r="Y883" s="135">
        <v>750</v>
      </c>
      <c r="Z883" s="135">
        <v>750</v>
      </c>
      <c r="AA883" s="136">
        <v>1</v>
      </c>
      <c r="AB883" s="135">
        <v>0</v>
      </c>
      <c r="AC883" s="135">
        <v>0</v>
      </c>
      <c r="AD883" s="135"/>
      <c r="AE883" s="135">
        <v>750</v>
      </c>
      <c r="AF883" s="135">
        <v>0</v>
      </c>
      <c r="AG883" s="135">
        <v>0</v>
      </c>
      <c r="AH883" s="135"/>
      <c r="AI883" s="135">
        <v>0</v>
      </c>
      <c r="AJ883" s="135">
        <v>0</v>
      </c>
      <c r="AK883" s="135">
        <v>0</v>
      </c>
      <c r="AL883" s="212" t="s">
        <v>7106</v>
      </c>
    </row>
    <row r="884" spans="2:40" ht="14.25" hidden="1" customHeight="1">
      <c r="B884" s="132" t="s">
        <v>4356</v>
      </c>
      <c r="C884" s="134" t="s">
        <v>6538</v>
      </c>
      <c r="D884" s="134" t="s">
        <v>2945</v>
      </c>
      <c r="E884" s="134" t="s">
        <v>2987</v>
      </c>
      <c r="F884" s="134" t="s">
        <v>7107</v>
      </c>
      <c r="G884" s="134" t="s">
        <v>1191</v>
      </c>
      <c r="H884" s="134" t="s">
        <v>7108</v>
      </c>
      <c r="I884" s="134" t="s">
        <v>3330</v>
      </c>
      <c r="J884" s="134" t="s">
        <v>5912</v>
      </c>
      <c r="K884" s="134" t="s">
        <v>4418</v>
      </c>
      <c r="L884" s="134" t="s">
        <v>3332</v>
      </c>
      <c r="M884" s="135">
        <v>134.47999999999999</v>
      </c>
      <c r="N884" s="135">
        <v>134.47999999999999</v>
      </c>
      <c r="O884" s="135">
        <v>0</v>
      </c>
      <c r="P884" s="135"/>
      <c r="Q884" s="135">
        <v>0</v>
      </c>
      <c r="R884" s="135">
        <v>0</v>
      </c>
      <c r="S884" s="135">
        <v>0</v>
      </c>
      <c r="T884" s="135">
        <v>21.51</v>
      </c>
      <c r="U884" s="135">
        <v>0</v>
      </c>
      <c r="V884" s="135">
        <v>0</v>
      </c>
      <c r="W884" s="135">
        <v>0</v>
      </c>
      <c r="X884" s="135">
        <v>0</v>
      </c>
      <c r="Y884" s="135">
        <v>155.99</v>
      </c>
      <c r="Z884" s="135">
        <v>155.99</v>
      </c>
      <c r="AA884" s="136">
        <v>1</v>
      </c>
      <c r="AB884" s="135">
        <v>134.47999999999999</v>
      </c>
      <c r="AC884" s="135">
        <v>0</v>
      </c>
      <c r="AD884" s="135"/>
      <c r="AE884" s="135">
        <v>0</v>
      </c>
      <c r="AF884" s="135">
        <v>0</v>
      </c>
      <c r="AG884" s="135">
        <v>0</v>
      </c>
      <c r="AH884" s="135">
        <v>21.51</v>
      </c>
      <c r="AI884" s="135">
        <v>0</v>
      </c>
      <c r="AJ884" s="135">
        <v>0</v>
      </c>
      <c r="AK884" s="135">
        <v>0</v>
      </c>
      <c r="AL884" s="212" t="s">
        <v>7109</v>
      </c>
    </row>
    <row r="885" spans="2:40" ht="14.25" hidden="1" customHeight="1">
      <c r="B885" s="132" t="s">
        <v>4356</v>
      </c>
      <c r="C885" s="134" t="s">
        <v>5774</v>
      </c>
      <c r="D885" s="134" t="s">
        <v>2945</v>
      </c>
      <c r="E885" s="134" t="s">
        <v>5747</v>
      </c>
      <c r="F885" s="134" t="s">
        <v>7110</v>
      </c>
      <c r="G885" s="134" t="s">
        <v>1743</v>
      </c>
      <c r="H885" s="134" t="s">
        <v>7111</v>
      </c>
      <c r="I885" s="134" t="s">
        <v>3330</v>
      </c>
      <c r="J885" s="134" t="s">
        <v>5871</v>
      </c>
      <c r="K885" s="134" t="s">
        <v>4418</v>
      </c>
      <c r="L885" s="134" t="s">
        <v>3332</v>
      </c>
      <c r="M885" s="135">
        <v>7921</v>
      </c>
      <c r="N885" s="135">
        <v>1629.25</v>
      </c>
      <c r="O885" s="135">
        <v>0</v>
      </c>
      <c r="P885" s="135">
        <v>4887.75</v>
      </c>
      <c r="Q885" s="135">
        <v>0</v>
      </c>
      <c r="R885" s="135">
        <v>1404</v>
      </c>
      <c r="S885" s="135">
        <v>0</v>
      </c>
      <c r="T885" s="135">
        <v>260.68</v>
      </c>
      <c r="U885" s="135">
        <v>0</v>
      </c>
      <c r="V885" s="135">
        <v>0</v>
      </c>
      <c r="W885" s="135">
        <v>0</v>
      </c>
      <c r="X885" s="135">
        <v>0</v>
      </c>
      <c r="Y885" s="135">
        <v>8181.68</v>
      </c>
      <c r="Z885" s="135">
        <v>8181.68</v>
      </c>
      <c r="AA885" s="136">
        <v>1</v>
      </c>
      <c r="AB885" s="135">
        <v>1629.25</v>
      </c>
      <c r="AC885" s="135">
        <v>0</v>
      </c>
      <c r="AD885" s="135">
        <v>4887.75</v>
      </c>
      <c r="AE885" s="135">
        <v>0</v>
      </c>
      <c r="AF885" s="135">
        <v>1404</v>
      </c>
      <c r="AG885" s="135">
        <v>0</v>
      </c>
      <c r="AH885" s="135">
        <v>260.68</v>
      </c>
      <c r="AI885" s="135">
        <v>0</v>
      </c>
      <c r="AJ885" s="135">
        <v>0</v>
      </c>
      <c r="AK885" s="135">
        <v>0</v>
      </c>
      <c r="AL885" s="212" t="s">
        <v>7112</v>
      </c>
    </row>
    <row r="886" spans="2:40" ht="14.25" hidden="1" customHeight="1">
      <c r="B886" s="132" t="s">
        <v>4356</v>
      </c>
      <c r="C886" s="134" t="s">
        <v>6526</v>
      </c>
      <c r="D886" s="134" t="s">
        <v>2945</v>
      </c>
      <c r="E886" s="134" t="s">
        <v>2912</v>
      </c>
      <c r="F886" s="134" t="s">
        <v>7113</v>
      </c>
      <c r="G886" s="134" t="s">
        <v>1768</v>
      </c>
      <c r="H886" s="134" t="s">
        <v>7114</v>
      </c>
      <c r="I886" s="134" t="s">
        <v>3330</v>
      </c>
      <c r="J886" s="134" t="s">
        <v>5871</v>
      </c>
      <c r="K886" s="134" t="s">
        <v>4418</v>
      </c>
      <c r="L886" s="134" t="s">
        <v>3332</v>
      </c>
      <c r="M886" s="135">
        <v>7459.46</v>
      </c>
      <c r="N886" s="135">
        <v>0</v>
      </c>
      <c r="O886" s="135">
        <v>7459.4594589999997</v>
      </c>
      <c r="P886" s="135"/>
      <c r="Q886" s="135">
        <v>5.4100000000000003E-4</v>
      </c>
      <c r="R886" s="135">
        <v>0</v>
      </c>
      <c r="S886" s="135">
        <v>0</v>
      </c>
      <c r="T886" s="135">
        <v>0</v>
      </c>
      <c r="U886" s="135">
        <v>596.75675699999999</v>
      </c>
      <c r="V886" s="135">
        <v>0</v>
      </c>
      <c r="W886" s="135">
        <v>0</v>
      </c>
      <c r="X886" s="135">
        <v>0</v>
      </c>
      <c r="Y886" s="135">
        <v>8056.2167570000001</v>
      </c>
      <c r="Z886" s="135">
        <v>8280</v>
      </c>
      <c r="AA886" s="136">
        <v>1</v>
      </c>
      <c r="AB886" s="135">
        <v>0</v>
      </c>
      <c r="AC886" s="135">
        <v>7459.4594589999997</v>
      </c>
      <c r="AD886" s="135"/>
      <c r="AE886" s="135">
        <v>5.4100000000000003E-4</v>
      </c>
      <c r="AF886" s="135">
        <v>0</v>
      </c>
      <c r="AG886" s="135">
        <v>0</v>
      </c>
      <c r="AH886" s="135"/>
      <c r="AI886" s="135">
        <v>596.75675699999999</v>
      </c>
      <c r="AJ886" s="135">
        <v>0</v>
      </c>
      <c r="AK886" s="135">
        <v>0</v>
      </c>
      <c r="AL886" s="212" t="s">
        <v>7115</v>
      </c>
    </row>
    <row r="887" spans="2:40" ht="14.25" hidden="1" customHeight="1">
      <c r="B887" s="132" t="s">
        <v>4396</v>
      </c>
      <c r="C887" s="134" t="s">
        <v>4397</v>
      </c>
      <c r="D887" s="134" t="s">
        <v>2856</v>
      </c>
      <c r="E887" s="134" t="s">
        <v>4399</v>
      </c>
      <c r="F887" s="134" t="s">
        <v>5783</v>
      </c>
      <c r="G887" s="134" t="s">
        <v>4401</v>
      </c>
      <c r="H887" s="134" t="s">
        <v>4401</v>
      </c>
      <c r="I887" s="134"/>
      <c r="J887" s="134"/>
      <c r="K887" s="134"/>
      <c r="L887" s="134"/>
      <c r="M887" s="135">
        <v>3508920</v>
      </c>
      <c r="N887" s="135">
        <v>0</v>
      </c>
      <c r="O887" s="135">
        <v>0</v>
      </c>
      <c r="P887" s="135">
        <v>0</v>
      </c>
      <c r="Q887" s="135">
        <v>0</v>
      </c>
      <c r="R887" s="135">
        <v>0</v>
      </c>
      <c r="S887" s="135">
        <v>3508920</v>
      </c>
      <c r="T887" s="135">
        <v>0</v>
      </c>
      <c r="U887" s="135">
        <v>0</v>
      </c>
      <c r="V887" s="135">
        <v>0</v>
      </c>
      <c r="W887" s="135">
        <v>0</v>
      </c>
      <c r="X887" s="135">
        <v>0</v>
      </c>
      <c r="Y887" s="135">
        <v>3508920</v>
      </c>
      <c r="Z887" s="135">
        <v>3508920</v>
      </c>
      <c r="AA887" s="136">
        <v>1</v>
      </c>
      <c r="AB887" s="135">
        <v>0</v>
      </c>
      <c r="AC887" s="135">
        <v>0</v>
      </c>
      <c r="AD887" s="135">
        <v>0</v>
      </c>
      <c r="AE887" s="135">
        <v>0</v>
      </c>
      <c r="AF887" s="135">
        <v>0</v>
      </c>
      <c r="AG887" s="135">
        <v>0</v>
      </c>
      <c r="AH887" s="135">
        <v>0</v>
      </c>
      <c r="AI887" s="135">
        <v>0</v>
      </c>
      <c r="AJ887" s="135">
        <v>0</v>
      </c>
      <c r="AK887" s="135">
        <v>0</v>
      </c>
      <c r="AL887" s="212"/>
    </row>
    <row r="888" spans="2:40" ht="14.25" customHeight="1">
      <c r="B888" s="132" t="s">
        <v>4356</v>
      </c>
      <c r="C888" s="134" t="s">
        <v>5774</v>
      </c>
      <c r="D888" s="134" t="s">
        <v>2976</v>
      </c>
      <c r="E888" s="134" t="s">
        <v>2625</v>
      </c>
      <c r="F888" s="134" t="s">
        <v>7116</v>
      </c>
      <c r="G888" s="134" t="s">
        <v>656</v>
      </c>
      <c r="H888" s="134" t="s">
        <v>6184</v>
      </c>
      <c r="I888" s="134" t="s">
        <v>3929</v>
      </c>
      <c r="J888" s="134" t="s">
        <v>4362</v>
      </c>
      <c r="K888" s="134" t="s">
        <v>4363</v>
      </c>
      <c r="L888" s="134" t="s">
        <v>3332</v>
      </c>
      <c r="M888" s="135">
        <v>34714</v>
      </c>
      <c r="N888" s="135">
        <v>34714</v>
      </c>
      <c r="O888" s="135">
        <v>0</v>
      </c>
      <c r="P888" s="135"/>
      <c r="Q888" s="135">
        <v>0</v>
      </c>
      <c r="R888" s="135">
        <v>0</v>
      </c>
      <c r="S888" s="135">
        <v>0</v>
      </c>
      <c r="T888" s="135">
        <v>5554.24</v>
      </c>
      <c r="U888" s="135">
        <v>0</v>
      </c>
      <c r="V888" s="135">
        <v>1388.56</v>
      </c>
      <c r="W888" s="135">
        <v>0</v>
      </c>
      <c r="X888" s="135">
        <v>0</v>
      </c>
      <c r="Y888" s="135">
        <v>38879.68</v>
      </c>
      <c r="Z888" s="135">
        <v>38879.68</v>
      </c>
      <c r="AA888" s="136">
        <v>1</v>
      </c>
      <c r="AB888" s="135">
        <v>34714</v>
      </c>
      <c r="AC888" s="135">
        <v>0</v>
      </c>
      <c r="AD888" s="135"/>
      <c r="AE888" s="135">
        <v>0</v>
      </c>
      <c r="AF888" s="135">
        <v>0</v>
      </c>
      <c r="AG888" s="135">
        <v>0</v>
      </c>
      <c r="AH888" s="135">
        <v>5554.24</v>
      </c>
      <c r="AI888" s="135">
        <v>0</v>
      </c>
      <c r="AJ888" s="135">
        <v>1388.56</v>
      </c>
      <c r="AK888" s="135">
        <v>0</v>
      </c>
      <c r="AL888" s="212" t="s">
        <v>7117</v>
      </c>
      <c r="AM888" s="210">
        <f>M888*0.04</f>
        <v>1388.56</v>
      </c>
      <c r="AN888" s="210">
        <f>AJ888-AM888</f>
        <v>0</v>
      </c>
    </row>
    <row r="889" spans="2:40" ht="14.25" hidden="1" customHeight="1">
      <c r="B889" s="132" t="s">
        <v>4356</v>
      </c>
      <c r="C889" s="134" t="s">
        <v>5777</v>
      </c>
      <c r="D889" s="134" t="s">
        <v>2976</v>
      </c>
      <c r="E889" s="134" t="s">
        <v>2831</v>
      </c>
      <c r="F889" s="134" t="s">
        <v>7118</v>
      </c>
      <c r="G889" s="134" t="s">
        <v>7119</v>
      </c>
      <c r="H889" s="134" t="s">
        <v>7120</v>
      </c>
      <c r="I889" s="134" t="s">
        <v>5782</v>
      </c>
      <c r="J889" s="134" t="s">
        <v>5871</v>
      </c>
      <c r="K889" s="134" t="s">
        <v>4418</v>
      </c>
      <c r="L889" s="134" t="s">
        <v>3332</v>
      </c>
      <c r="M889" s="135">
        <v>500</v>
      </c>
      <c r="N889" s="135">
        <v>0</v>
      </c>
      <c r="O889" s="135">
        <v>0</v>
      </c>
      <c r="P889" s="135"/>
      <c r="Q889" s="135">
        <v>500</v>
      </c>
      <c r="R889" s="135">
        <v>0</v>
      </c>
      <c r="S889" s="135">
        <v>0</v>
      </c>
      <c r="T889" s="135">
        <v>0</v>
      </c>
      <c r="U889" s="135">
        <v>0</v>
      </c>
      <c r="V889" s="135">
        <v>0</v>
      </c>
      <c r="W889" s="135">
        <v>0</v>
      </c>
      <c r="X889" s="135">
        <v>0</v>
      </c>
      <c r="Y889" s="135">
        <v>500</v>
      </c>
      <c r="Z889" s="135">
        <v>500</v>
      </c>
      <c r="AA889" s="136">
        <v>1</v>
      </c>
      <c r="AB889" s="135">
        <v>0</v>
      </c>
      <c r="AC889" s="135">
        <v>0</v>
      </c>
      <c r="AD889" s="135"/>
      <c r="AE889" s="135">
        <v>500</v>
      </c>
      <c r="AF889" s="135">
        <v>0</v>
      </c>
      <c r="AG889" s="135">
        <v>0</v>
      </c>
      <c r="AH889" s="135"/>
      <c r="AI889" s="135">
        <v>0</v>
      </c>
      <c r="AJ889" s="135">
        <v>0</v>
      </c>
      <c r="AK889" s="135">
        <v>0</v>
      </c>
      <c r="AL889" s="212" t="s">
        <v>7121</v>
      </c>
    </row>
    <row r="890" spans="2:40" ht="14.25" hidden="1" customHeight="1">
      <c r="B890" s="132" t="s">
        <v>4356</v>
      </c>
      <c r="C890" s="134" t="s">
        <v>6188</v>
      </c>
      <c r="D890" s="134" t="s">
        <v>2976</v>
      </c>
      <c r="E890" s="134" t="s">
        <v>2831</v>
      </c>
      <c r="F890" s="134" t="s">
        <v>7122</v>
      </c>
      <c r="G890" s="134" t="s">
        <v>1144</v>
      </c>
      <c r="H890" s="134" t="s">
        <v>7123</v>
      </c>
      <c r="I890" s="134" t="s">
        <v>3330</v>
      </c>
      <c r="J890" s="134" t="s">
        <v>5871</v>
      </c>
      <c r="K890" s="134" t="s">
        <v>4418</v>
      </c>
      <c r="L890" s="134" t="s">
        <v>3332</v>
      </c>
      <c r="M890" s="135">
        <v>283.62</v>
      </c>
      <c r="N890" s="135">
        <v>283.62</v>
      </c>
      <c r="O890" s="135">
        <v>0</v>
      </c>
      <c r="P890" s="135"/>
      <c r="Q890" s="135">
        <v>0</v>
      </c>
      <c r="R890" s="135">
        <v>0</v>
      </c>
      <c r="S890" s="135">
        <v>0</v>
      </c>
      <c r="T890" s="135">
        <v>45.38</v>
      </c>
      <c r="U890" s="135">
        <v>0</v>
      </c>
      <c r="V890" s="135">
        <v>0</v>
      </c>
      <c r="W890" s="135">
        <v>0</v>
      </c>
      <c r="X890" s="135">
        <v>0</v>
      </c>
      <c r="Y890" s="135">
        <v>329</v>
      </c>
      <c r="Z890" s="135">
        <v>329</v>
      </c>
      <c r="AA890" s="136">
        <v>1</v>
      </c>
      <c r="AB890" s="135">
        <v>283.62</v>
      </c>
      <c r="AC890" s="135">
        <v>0</v>
      </c>
      <c r="AD890" s="135"/>
      <c r="AE890" s="135">
        <v>0</v>
      </c>
      <c r="AF890" s="135">
        <v>0</v>
      </c>
      <c r="AG890" s="135">
        <v>0</v>
      </c>
      <c r="AH890" s="135">
        <v>45.38</v>
      </c>
      <c r="AI890" s="135">
        <v>0</v>
      </c>
      <c r="AJ890" s="135">
        <v>0</v>
      </c>
      <c r="AK890" s="135">
        <v>0</v>
      </c>
      <c r="AL890" s="212" t="s">
        <v>7124</v>
      </c>
    </row>
    <row r="891" spans="2:40" ht="14.25" hidden="1" customHeight="1">
      <c r="B891" s="132" t="s">
        <v>4356</v>
      </c>
      <c r="C891" s="134" t="s">
        <v>6538</v>
      </c>
      <c r="D891" s="134" t="s">
        <v>2976</v>
      </c>
      <c r="E891" s="134" t="s">
        <v>2945</v>
      </c>
      <c r="F891" s="134" t="s">
        <v>7125</v>
      </c>
      <c r="G891" s="134" t="s">
        <v>1754</v>
      </c>
      <c r="H891" s="134" t="s">
        <v>7126</v>
      </c>
      <c r="I891" s="134" t="s">
        <v>7127</v>
      </c>
      <c r="J891" s="134" t="s">
        <v>5871</v>
      </c>
      <c r="K891" s="134" t="s">
        <v>4418</v>
      </c>
      <c r="L891" s="134" t="s">
        <v>3332</v>
      </c>
      <c r="M891" s="135">
        <v>70.58</v>
      </c>
      <c r="N891" s="135">
        <v>70.58</v>
      </c>
      <c r="O891" s="135">
        <v>0</v>
      </c>
      <c r="P891" s="135"/>
      <c r="Q891" s="135">
        <v>0</v>
      </c>
      <c r="R891" s="135">
        <v>0</v>
      </c>
      <c r="S891" s="135">
        <v>0</v>
      </c>
      <c r="T891" s="135">
        <v>11.29</v>
      </c>
      <c r="U891" s="135">
        <v>0</v>
      </c>
      <c r="V891" s="135">
        <v>0</v>
      </c>
      <c r="W891" s="135">
        <v>0</v>
      </c>
      <c r="X891" s="135">
        <v>0</v>
      </c>
      <c r="Y891" s="135">
        <v>81.87</v>
      </c>
      <c r="Z891" s="135">
        <v>81.87</v>
      </c>
      <c r="AA891" s="136">
        <v>1</v>
      </c>
      <c r="AB891" s="135">
        <v>70.58</v>
      </c>
      <c r="AC891" s="135">
        <v>0</v>
      </c>
      <c r="AD891" s="135"/>
      <c r="AE891" s="135">
        <v>0</v>
      </c>
      <c r="AF891" s="135">
        <v>0</v>
      </c>
      <c r="AG891" s="135">
        <v>0</v>
      </c>
      <c r="AH891" s="135">
        <v>11.29</v>
      </c>
      <c r="AI891" s="135">
        <v>0</v>
      </c>
      <c r="AJ891" s="135">
        <v>0</v>
      </c>
      <c r="AK891" s="135">
        <v>0</v>
      </c>
      <c r="AL891" s="212" t="s">
        <v>7128</v>
      </c>
    </row>
    <row r="892" spans="2:40" ht="14.25" customHeight="1">
      <c r="B892" s="132" t="s">
        <v>4356</v>
      </c>
      <c r="C892" s="134" t="s">
        <v>5913</v>
      </c>
      <c r="D892" s="134" t="s">
        <v>2976</v>
      </c>
      <c r="E892" s="134" t="s">
        <v>5572</v>
      </c>
      <c r="F892" s="134" t="s">
        <v>7129</v>
      </c>
      <c r="G892" s="134" t="s">
        <v>1249</v>
      </c>
      <c r="H892" s="134" t="s">
        <v>5966</v>
      </c>
      <c r="I892" s="134" t="s">
        <v>5782</v>
      </c>
      <c r="J892" s="134" t="s">
        <v>4362</v>
      </c>
      <c r="K892" s="134" t="s">
        <v>4363</v>
      </c>
      <c r="L892" s="134" t="s">
        <v>3332</v>
      </c>
      <c r="M892" s="135">
        <v>85000</v>
      </c>
      <c r="N892" s="135">
        <v>85000</v>
      </c>
      <c r="O892" s="135">
        <v>0</v>
      </c>
      <c r="P892" s="135"/>
      <c r="Q892" s="135">
        <v>0</v>
      </c>
      <c r="R892" s="135">
        <v>0</v>
      </c>
      <c r="S892" s="135">
        <v>0</v>
      </c>
      <c r="T892" s="135">
        <v>13600</v>
      </c>
      <c r="U892" s="135">
        <v>0</v>
      </c>
      <c r="V892" s="135">
        <v>3400</v>
      </c>
      <c r="W892" s="135">
        <v>0</v>
      </c>
      <c r="X892" s="135">
        <v>0</v>
      </c>
      <c r="Y892" s="135">
        <v>95200</v>
      </c>
      <c r="Z892" s="135">
        <v>95200</v>
      </c>
      <c r="AA892" s="136">
        <v>1</v>
      </c>
      <c r="AB892" s="135">
        <v>85000</v>
      </c>
      <c r="AC892" s="135">
        <v>0</v>
      </c>
      <c r="AD892" s="135"/>
      <c r="AE892" s="135">
        <v>0</v>
      </c>
      <c r="AF892" s="135">
        <v>0</v>
      </c>
      <c r="AG892" s="135">
        <v>0</v>
      </c>
      <c r="AH892" s="135">
        <v>13600</v>
      </c>
      <c r="AI892" s="135">
        <v>0</v>
      </c>
      <c r="AJ892" s="135">
        <v>3400</v>
      </c>
      <c r="AK892" s="135">
        <v>0</v>
      </c>
      <c r="AL892" s="212" t="s">
        <v>7130</v>
      </c>
      <c r="AM892" s="210">
        <f>M892*0.04</f>
        <v>3400</v>
      </c>
      <c r="AN892" s="210">
        <f>AJ892-AM892</f>
        <v>0</v>
      </c>
    </row>
    <row r="893" spans="2:40" ht="14.25" hidden="1" customHeight="1">
      <c r="B893" s="132" t="s">
        <v>4356</v>
      </c>
      <c r="C893" s="134" t="s">
        <v>6188</v>
      </c>
      <c r="D893" s="134" t="s">
        <v>2976</v>
      </c>
      <c r="E893" s="134" t="s">
        <v>2839</v>
      </c>
      <c r="F893" s="134" t="s">
        <v>7131</v>
      </c>
      <c r="G893" s="134" t="s">
        <v>1736</v>
      </c>
      <c r="H893" s="134" t="s">
        <v>7132</v>
      </c>
      <c r="I893" s="134" t="s">
        <v>3330</v>
      </c>
      <c r="J893" s="134" t="s">
        <v>5871</v>
      </c>
      <c r="K893" s="134" t="s">
        <v>4418</v>
      </c>
      <c r="L893" s="134" t="s">
        <v>3332</v>
      </c>
      <c r="M893" s="135">
        <v>155.18</v>
      </c>
      <c r="N893" s="135">
        <v>155.18</v>
      </c>
      <c r="O893" s="135">
        <v>0</v>
      </c>
      <c r="P893" s="135"/>
      <c r="Q893" s="135">
        <v>0</v>
      </c>
      <c r="R893" s="135">
        <v>0</v>
      </c>
      <c r="S893" s="135">
        <v>0</v>
      </c>
      <c r="T893" s="135">
        <v>24.82</v>
      </c>
      <c r="U893" s="135">
        <v>0</v>
      </c>
      <c r="V893" s="135">
        <v>0</v>
      </c>
      <c r="W893" s="135">
        <v>0</v>
      </c>
      <c r="X893" s="135">
        <v>0</v>
      </c>
      <c r="Y893" s="135">
        <v>180</v>
      </c>
      <c r="Z893" s="135">
        <v>180</v>
      </c>
      <c r="AA893" s="136">
        <v>1</v>
      </c>
      <c r="AB893" s="135">
        <v>155.18</v>
      </c>
      <c r="AC893" s="135">
        <v>0</v>
      </c>
      <c r="AD893" s="135"/>
      <c r="AE893" s="135">
        <v>0</v>
      </c>
      <c r="AF893" s="135">
        <v>0</v>
      </c>
      <c r="AG893" s="135">
        <v>0</v>
      </c>
      <c r="AH893" s="135">
        <v>24.82</v>
      </c>
      <c r="AI893" s="135">
        <v>0</v>
      </c>
      <c r="AJ893" s="135">
        <v>0</v>
      </c>
      <c r="AK893" s="135">
        <v>0</v>
      </c>
      <c r="AL893" s="212" t="s">
        <v>7133</v>
      </c>
    </row>
    <row r="894" spans="2:40" ht="14.25" customHeight="1">
      <c r="B894" s="132" t="s">
        <v>4356</v>
      </c>
      <c r="C894" s="134" t="s">
        <v>5774</v>
      </c>
      <c r="D894" s="134" t="s">
        <v>2976</v>
      </c>
      <c r="E894" s="134" t="s">
        <v>2700</v>
      </c>
      <c r="F894" s="134" t="s">
        <v>7134</v>
      </c>
      <c r="G894" s="134" t="s">
        <v>5823</v>
      </c>
      <c r="H894" s="134" t="s">
        <v>5824</v>
      </c>
      <c r="I894" s="134" t="s">
        <v>5782</v>
      </c>
      <c r="J894" s="134" t="s">
        <v>4362</v>
      </c>
      <c r="K894" s="134" t="s">
        <v>4363</v>
      </c>
      <c r="L894" s="134" t="s">
        <v>3332</v>
      </c>
      <c r="M894" s="135">
        <v>47000</v>
      </c>
      <c r="N894" s="135">
        <v>47000</v>
      </c>
      <c r="O894" s="135">
        <v>0</v>
      </c>
      <c r="P894" s="135"/>
      <c r="Q894" s="135">
        <v>0</v>
      </c>
      <c r="R894" s="135">
        <v>0</v>
      </c>
      <c r="S894" s="135">
        <v>0</v>
      </c>
      <c r="T894" s="135">
        <v>7520</v>
      </c>
      <c r="U894" s="135">
        <v>0</v>
      </c>
      <c r="V894" s="135">
        <v>1880</v>
      </c>
      <c r="W894" s="135">
        <v>0</v>
      </c>
      <c r="X894" s="135">
        <v>0</v>
      </c>
      <c r="Y894" s="135">
        <v>52640</v>
      </c>
      <c r="Z894" s="135">
        <v>52640</v>
      </c>
      <c r="AA894" s="136">
        <v>1</v>
      </c>
      <c r="AB894" s="135">
        <v>47000</v>
      </c>
      <c r="AC894" s="135">
        <v>0</v>
      </c>
      <c r="AD894" s="135"/>
      <c r="AE894" s="135">
        <v>0</v>
      </c>
      <c r="AF894" s="135">
        <v>0</v>
      </c>
      <c r="AG894" s="135">
        <v>0</v>
      </c>
      <c r="AH894" s="135">
        <v>7520</v>
      </c>
      <c r="AI894" s="135">
        <v>0</v>
      </c>
      <c r="AJ894" s="135">
        <v>1880</v>
      </c>
      <c r="AK894" s="135">
        <v>0</v>
      </c>
      <c r="AL894" s="212" t="s">
        <v>7135</v>
      </c>
      <c r="AM894" s="210">
        <f>M894*0.04</f>
        <v>1880</v>
      </c>
      <c r="AN894" s="210">
        <f>AJ894-AM894</f>
        <v>0</v>
      </c>
    </row>
    <row r="895" spans="2:40" ht="14.25" hidden="1" customHeight="1">
      <c r="B895" s="132" t="s">
        <v>4356</v>
      </c>
      <c r="C895" s="134" t="s">
        <v>5817</v>
      </c>
      <c r="D895" s="134" t="s">
        <v>2976</v>
      </c>
      <c r="E895" s="134" t="s">
        <v>2912</v>
      </c>
      <c r="F895" s="134" t="s">
        <v>7136</v>
      </c>
      <c r="G895" s="134" t="s">
        <v>1714</v>
      </c>
      <c r="H895" s="134" t="s">
        <v>7137</v>
      </c>
      <c r="I895" s="134" t="s">
        <v>3330</v>
      </c>
      <c r="J895" s="134" t="s">
        <v>4417</v>
      </c>
      <c r="K895" s="134" t="s">
        <v>4418</v>
      </c>
      <c r="L895" s="134" t="s">
        <v>3332</v>
      </c>
      <c r="M895" s="135">
        <v>44643.1</v>
      </c>
      <c r="N895" s="135">
        <v>44643.1</v>
      </c>
      <c r="O895" s="135">
        <v>0</v>
      </c>
      <c r="P895" s="135"/>
      <c r="Q895" s="135">
        <v>0</v>
      </c>
      <c r="R895" s="135">
        <v>0</v>
      </c>
      <c r="S895" s="135">
        <v>0</v>
      </c>
      <c r="T895" s="135">
        <v>7142.9</v>
      </c>
      <c r="U895" s="135">
        <v>0</v>
      </c>
      <c r="V895" s="135">
        <v>0</v>
      </c>
      <c r="W895" s="135">
        <v>0</v>
      </c>
      <c r="X895" s="135">
        <v>0</v>
      </c>
      <c r="Y895" s="135">
        <v>51786</v>
      </c>
      <c r="Z895" s="135">
        <v>51786</v>
      </c>
      <c r="AA895" s="136">
        <v>1</v>
      </c>
      <c r="AB895" s="135">
        <v>44643.1</v>
      </c>
      <c r="AC895" s="135">
        <v>0</v>
      </c>
      <c r="AD895" s="135"/>
      <c r="AE895" s="135">
        <v>0</v>
      </c>
      <c r="AF895" s="135">
        <v>0</v>
      </c>
      <c r="AG895" s="135">
        <v>0</v>
      </c>
      <c r="AH895" s="135">
        <v>7142.9</v>
      </c>
      <c r="AI895" s="135">
        <v>0</v>
      </c>
      <c r="AJ895" s="135">
        <v>0</v>
      </c>
      <c r="AK895" s="135">
        <v>0</v>
      </c>
      <c r="AL895" s="212" t="s">
        <v>7138</v>
      </c>
    </row>
    <row r="896" spans="2:40" ht="14.25" hidden="1" customHeight="1">
      <c r="B896" s="132" t="s">
        <v>4356</v>
      </c>
      <c r="C896" s="134" t="s">
        <v>6538</v>
      </c>
      <c r="D896" s="134" t="s">
        <v>2976</v>
      </c>
      <c r="E896" s="134" t="s">
        <v>2831</v>
      </c>
      <c r="F896" s="134" t="s">
        <v>7139</v>
      </c>
      <c r="G896" s="134" t="s">
        <v>1734</v>
      </c>
      <c r="H896" s="134" t="s">
        <v>7140</v>
      </c>
      <c r="I896" s="134" t="s">
        <v>7127</v>
      </c>
      <c r="J896" s="134" t="s">
        <v>5871</v>
      </c>
      <c r="K896" s="134" t="s">
        <v>4418</v>
      </c>
      <c r="L896" s="134" t="s">
        <v>3332</v>
      </c>
      <c r="M896" s="135">
        <v>51.72</v>
      </c>
      <c r="N896" s="135">
        <v>51.72</v>
      </c>
      <c r="O896" s="135">
        <v>0</v>
      </c>
      <c r="P896" s="135"/>
      <c r="Q896" s="135">
        <v>0</v>
      </c>
      <c r="R896" s="135">
        <v>0</v>
      </c>
      <c r="S896" s="135">
        <v>0</v>
      </c>
      <c r="T896" s="135">
        <v>8.27</v>
      </c>
      <c r="U896" s="135">
        <v>0</v>
      </c>
      <c r="V896" s="135">
        <v>0</v>
      </c>
      <c r="W896" s="135">
        <v>0</v>
      </c>
      <c r="X896" s="135">
        <v>0</v>
      </c>
      <c r="Y896" s="135">
        <v>59.99</v>
      </c>
      <c r="Z896" s="135">
        <v>59.99</v>
      </c>
      <c r="AA896" s="136">
        <v>1</v>
      </c>
      <c r="AB896" s="135">
        <v>51.72</v>
      </c>
      <c r="AC896" s="135">
        <v>0</v>
      </c>
      <c r="AD896" s="135"/>
      <c r="AE896" s="135">
        <v>0</v>
      </c>
      <c r="AF896" s="135">
        <v>0</v>
      </c>
      <c r="AG896" s="135">
        <v>0</v>
      </c>
      <c r="AH896" s="135">
        <v>8.27</v>
      </c>
      <c r="AI896" s="135">
        <v>0</v>
      </c>
      <c r="AJ896" s="135">
        <v>0</v>
      </c>
      <c r="AK896" s="135">
        <v>0</v>
      </c>
      <c r="AL896" s="212" t="s">
        <v>7141</v>
      </c>
    </row>
    <row r="897" spans="2:40" ht="14.25" hidden="1" customHeight="1">
      <c r="B897" s="132" t="s">
        <v>4356</v>
      </c>
      <c r="C897" s="134" t="s">
        <v>5918</v>
      </c>
      <c r="D897" s="134" t="s">
        <v>2976</v>
      </c>
      <c r="E897" s="134" t="s">
        <v>2435</v>
      </c>
      <c r="F897" s="134" t="s">
        <v>7142</v>
      </c>
      <c r="G897" s="134" t="s">
        <v>1245</v>
      </c>
      <c r="H897" s="134" t="s">
        <v>5920</v>
      </c>
      <c r="I897" s="134" t="s">
        <v>3330</v>
      </c>
      <c r="J897" s="134" t="s">
        <v>4362</v>
      </c>
      <c r="K897" s="134" t="s">
        <v>4363</v>
      </c>
      <c r="L897" s="134" t="s">
        <v>3332</v>
      </c>
      <c r="M897" s="135">
        <v>400</v>
      </c>
      <c r="N897" s="135">
        <v>400</v>
      </c>
      <c r="O897" s="135">
        <v>0</v>
      </c>
      <c r="P897" s="135"/>
      <c r="Q897" s="135">
        <v>0</v>
      </c>
      <c r="R897" s="135">
        <v>0</v>
      </c>
      <c r="S897" s="135">
        <v>0</v>
      </c>
      <c r="T897" s="135">
        <v>64</v>
      </c>
      <c r="U897" s="135">
        <v>0</v>
      </c>
      <c r="V897" s="135">
        <v>0</v>
      </c>
      <c r="W897" s="135">
        <v>0</v>
      </c>
      <c r="X897" s="135">
        <v>0</v>
      </c>
      <c r="Y897" s="135">
        <v>464</v>
      </c>
      <c r="Z897" s="135">
        <v>464</v>
      </c>
      <c r="AA897" s="136">
        <v>1</v>
      </c>
      <c r="AB897" s="135">
        <v>400</v>
      </c>
      <c r="AC897" s="135">
        <v>0</v>
      </c>
      <c r="AD897" s="135"/>
      <c r="AE897" s="135">
        <v>0</v>
      </c>
      <c r="AF897" s="135">
        <v>0</v>
      </c>
      <c r="AG897" s="135">
        <v>0</v>
      </c>
      <c r="AH897" s="135">
        <v>64</v>
      </c>
      <c r="AI897" s="135">
        <v>0</v>
      </c>
      <c r="AJ897" s="135">
        <v>0</v>
      </c>
      <c r="AK897" s="135">
        <v>0</v>
      </c>
      <c r="AL897" s="212" t="s">
        <v>7143</v>
      </c>
    </row>
    <row r="898" spans="2:40" ht="14.25" customHeight="1">
      <c r="B898" s="132" t="s">
        <v>4356</v>
      </c>
      <c r="C898" s="134" t="s">
        <v>5774</v>
      </c>
      <c r="D898" s="134" t="s">
        <v>2976</v>
      </c>
      <c r="E898" s="134" t="s">
        <v>2673</v>
      </c>
      <c r="F898" s="134" t="s">
        <v>7144</v>
      </c>
      <c r="G898" s="134" t="s">
        <v>1249</v>
      </c>
      <c r="H898" s="134" t="s">
        <v>5966</v>
      </c>
      <c r="I898" s="134" t="s">
        <v>5782</v>
      </c>
      <c r="J898" s="134" t="s">
        <v>4362</v>
      </c>
      <c r="K898" s="134" t="s">
        <v>4363</v>
      </c>
      <c r="L898" s="134" t="s">
        <v>3332</v>
      </c>
      <c r="M898" s="135">
        <v>27000</v>
      </c>
      <c r="N898" s="135">
        <v>27000</v>
      </c>
      <c r="O898" s="135">
        <v>0</v>
      </c>
      <c r="P898" s="135"/>
      <c r="Q898" s="135">
        <v>0</v>
      </c>
      <c r="R898" s="135">
        <v>0</v>
      </c>
      <c r="S898" s="135">
        <v>0</v>
      </c>
      <c r="T898" s="135">
        <v>4320</v>
      </c>
      <c r="U898" s="135">
        <v>0</v>
      </c>
      <c r="V898" s="135">
        <v>1080</v>
      </c>
      <c r="W898" s="135">
        <v>0</v>
      </c>
      <c r="X898" s="135">
        <v>0</v>
      </c>
      <c r="Y898" s="135">
        <v>30240</v>
      </c>
      <c r="Z898" s="135">
        <v>27988.48</v>
      </c>
      <c r="AA898" s="136">
        <v>0.925544973544974</v>
      </c>
      <c r="AB898" s="135">
        <v>24989.714285714297</v>
      </c>
      <c r="AC898" s="135">
        <v>0</v>
      </c>
      <c r="AD898" s="135"/>
      <c r="AE898" s="135">
        <v>0</v>
      </c>
      <c r="AF898" s="135">
        <v>0</v>
      </c>
      <c r="AG898" s="135">
        <v>0</v>
      </c>
      <c r="AH898" s="135">
        <v>3998.3542857142902</v>
      </c>
      <c r="AI898" s="135">
        <v>0</v>
      </c>
      <c r="AJ898" s="135">
        <v>999.58857142857198</v>
      </c>
      <c r="AK898" s="135">
        <v>0</v>
      </c>
      <c r="AL898" s="212" t="s">
        <v>7145</v>
      </c>
      <c r="AM898" s="356">
        <f>M898*0.04</f>
        <v>1080</v>
      </c>
      <c r="AN898" s="356">
        <f>AJ898-AM898</f>
        <v>-80.411428571428019</v>
      </c>
    </row>
    <row r="899" spans="2:40" ht="14.25" hidden="1" customHeight="1">
      <c r="B899" s="132" t="s">
        <v>4356</v>
      </c>
      <c r="C899" s="134" t="s">
        <v>5774</v>
      </c>
      <c r="D899" s="134" t="s">
        <v>2976</v>
      </c>
      <c r="E899" s="134" t="s">
        <v>2839</v>
      </c>
      <c r="F899" s="134" t="s">
        <v>7146</v>
      </c>
      <c r="G899" s="134" t="s">
        <v>5799</v>
      </c>
      <c r="H899" s="134" t="s">
        <v>5800</v>
      </c>
      <c r="I899" s="134" t="s">
        <v>3330</v>
      </c>
      <c r="J899" s="134" t="s">
        <v>4362</v>
      </c>
      <c r="K899" s="134" t="s">
        <v>4363</v>
      </c>
      <c r="L899" s="134" t="s">
        <v>3332</v>
      </c>
      <c r="M899" s="135">
        <v>5474.99</v>
      </c>
      <c r="N899" s="135">
        <v>4765.2700000000004</v>
      </c>
      <c r="O899" s="135">
        <v>0</v>
      </c>
      <c r="P899" s="135">
        <v>709.72</v>
      </c>
      <c r="Q899" s="135">
        <v>0</v>
      </c>
      <c r="R899" s="135">
        <v>0</v>
      </c>
      <c r="S899" s="135">
        <v>0</v>
      </c>
      <c r="T899" s="135">
        <v>762.45</v>
      </c>
      <c r="U899" s="135">
        <v>0</v>
      </c>
      <c r="V899" s="135">
        <v>0</v>
      </c>
      <c r="W899" s="135">
        <v>0</v>
      </c>
      <c r="X899" s="135">
        <v>0</v>
      </c>
      <c r="Y899" s="135">
        <v>6237.44</v>
      </c>
      <c r="Z899" s="135">
        <v>6237.44</v>
      </c>
      <c r="AA899" s="136">
        <v>1</v>
      </c>
      <c r="AB899" s="135">
        <v>4765.2700000000004</v>
      </c>
      <c r="AC899" s="135">
        <v>0</v>
      </c>
      <c r="AD899" s="135">
        <v>709.72</v>
      </c>
      <c r="AE899" s="135">
        <v>0</v>
      </c>
      <c r="AF899" s="135">
        <v>0</v>
      </c>
      <c r="AG899" s="135">
        <v>0</v>
      </c>
      <c r="AH899" s="135">
        <v>762.45</v>
      </c>
      <c r="AI899" s="135">
        <v>0</v>
      </c>
      <c r="AJ899" s="135">
        <v>0</v>
      </c>
      <c r="AK899" s="135">
        <v>0</v>
      </c>
      <c r="AL899" s="212" t="s">
        <v>7147</v>
      </c>
    </row>
    <row r="900" spans="2:40" ht="14.25" customHeight="1">
      <c r="B900" s="132" t="s">
        <v>4356</v>
      </c>
      <c r="C900" s="134" t="s">
        <v>5774</v>
      </c>
      <c r="D900" s="134" t="s">
        <v>2976</v>
      </c>
      <c r="E900" s="134" t="s">
        <v>5527</v>
      </c>
      <c r="F900" s="134" t="s">
        <v>7148</v>
      </c>
      <c r="G900" s="134" t="s">
        <v>1249</v>
      </c>
      <c r="H900" s="134" t="s">
        <v>5966</v>
      </c>
      <c r="I900" s="134" t="s">
        <v>5782</v>
      </c>
      <c r="J900" s="134" t="s">
        <v>4362</v>
      </c>
      <c r="K900" s="134" t="s">
        <v>4363</v>
      </c>
      <c r="L900" s="134" t="s">
        <v>3332</v>
      </c>
      <c r="M900" s="135">
        <v>43000</v>
      </c>
      <c r="N900" s="135">
        <v>43000</v>
      </c>
      <c r="O900" s="135">
        <v>0</v>
      </c>
      <c r="P900" s="135"/>
      <c r="Q900" s="135">
        <v>0</v>
      </c>
      <c r="R900" s="135">
        <v>0</v>
      </c>
      <c r="S900" s="135">
        <v>0</v>
      </c>
      <c r="T900" s="135">
        <v>6880</v>
      </c>
      <c r="U900" s="135">
        <v>0</v>
      </c>
      <c r="V900" s="135">
        <v>1720</v>
      </c>
      <c r="W900" s="135">
        <v>0</v>
      </c>
      <c r="X900" s="135">
        <v>0</v>
      </c>
      <c r="Y900" s="135">
        <v>48160</v>
      </c>
      <c r="Z900" s="135">
        <v>48160</v>
      </c>
      <c r="AA900" s="136">
        <v>1</v>
      </c>
      <c r="AB900" s="135">
        <v>43000</v>
      </c>
      <c r="AC900" s="135">
        <v>0</v>
      </c>
      <c r="AD900" s="135"/>
      <c r="AE900" s="135">
        <v>0</v>
      </c>
      <c r="AF900" s="135">
        <v>0</v>
      </c>
      <c r="AG900" s="135">
        <v>0</v>
      </c>
      <c r="AH900" s="135">
        <v>6880</v>
      </c>
      <c r="AI900" s="135">
        <v>0</v>
      </c>
      <c r="AJ900" s="135">
        <v>1720</v>
      </c>
      <c r="AK900" s="135">
        <v>0</v>
      </c>
      <c r="AL900" s="212" t="s">
        <v>7149</v>
      </c>
      <c r="AM900" s="210">
        <f>M900*0.04</f>
        <v>1720</v>
      </c>
      <c r="AN900" s="210">
        <f>AJ900-AM900</f>
        <v>0</v>
      </c>
    </row>
    <row r="901" spans="2:40" ht="14.25" hidden="1" customHeight="1">
      <c r="B901" s="132" t="s">
        <v>4396</v>
      </c>
      <c r="C901" s="134" t="s">
        <v>5106</v>
      </c>
      <c r="D901" s="134" t="s">
        <v>2976</v>
      </c>
      <c r="E901" s="134" t="s">
        <v>4399</v>
      </c>
      <c r="F901" s="134" t="s">
        <v>7150</v>
      </c>
      <c r="G901" s="134" t="s">
        <v>4401</v>
      </c>
      <c r="H901" s="134" t="s">
        <v>4401</v>
      </c>
      <c r="I901" s="134"/>
      <c r="J901" s="134"/>
      <c r="K901" s="134"/>
      <c r="L901" s="134"/>
      <c r="M901" s="135">
        <v>139.79</v>
      </c>
      <c r="N901" s="135">
        <v>0</v>
      </c>
      <c r="O901" s="135">
        <v>0</v>
      </c>
      <c r="P901" s="135">
        <v>0</v>
      </c>
      <c r="Q901" s="135">
        <v>0</v>
      </c>
      <c r="R901" s="135">
        <v>0</v>
      </c>
      <c r="S901" s="135">
        <v>139.79</v>
      </c>
      <c r="T901" s="135">
        <v>0</v>
      </c>
      <c r="U901" s="135">
        <v>0</v>
      </c>
      <c r="V901" s="135">
        <v>0</v>
      </c>
      <c r="W901" s="135">
        <v>0</v>
      </c>
      <c r="X901" s="135">
        <v>0</v>
      </c>
      <c r="Y901" s="135">
        <v>139.79</v>
      </c>
      <c r="Z901" s="135">
        <v>139.79</v>
      </c>
      <c r="AA901" s="136">
        <v>1</v>
      </c>
      <c r="AB901" s="135">
        <v>0</v>
      </c>
      <c r="AC901" s="135">
        <v>0</v>
      </c>
      <c r="AD901" s="135">
        <v>0</v>
      </c>
      <c r="AE901" s="135">
        <v>0</v>
      </c>
      <c r="AF901" s="135">
        <v>0</v>
      </c>
      <c r="AG901" s="135">
        <v>0</v>
      </c>
      <c r="AH901" s="135">
        <v>0</v>
      </c>
      <c r="AI901" s="135">
        <v>0</v>
      </c>
      <c r="AJ901" s="135">
        <v>0</v>
      </c>
      <c r="AK901" s="135">
        <v>0</v>
      </c>
      <c r="AL901" s="212"/>
    </row>
    <row r="902" spans="2:40" ht="14.25" hidden="1" customHeight="1">
      <c r="B902" s="132" t="s">
        <v>4356</v>
      </c>
      <c r="C902" s="134" t="s">
        <v>6538</v>
      </c>
      <c r="D902" s="134" t="s">
        <v>2976</v>
      </c>
      <c r="E902" s="134" t="s">
        <v>5614</v>
      </c>
      <c r="F902" s="134" t="s">
        <v>7151</v>
      </c>
      <c r="G902" s="134" t="s">
        <v>5799</v>
      </c>
      <c r="H902" s="134" t="s">
        <v>5800</v>
      </c>
      <c r="I902" s="134" t="s">
        <v>3330</v>
      </c>
      <c r="J902" s="134" t="s">
        <v>4362</v>
      </c>
      <c r="K902" s="134" t="s">
        <v>4363</v>
      </c>
      <c r="L902" s="134" t="s">
        <v>3332</v>
      </c>
      <c r="M902" s="135">
        <v>5517</v>
      </c>
      <c r="N902" s="135">
        <v>5517</v>
      </c>
      <c r="O902" s="135">
        <v>0</v>
      </c>
      <c r="P902" s="135"/>
      <c r="Q902" s="135">
        <v>0</v>
      </c>
      <c r="R902" s="135">
        <v>0</v>
      </c>
      <c r="S902" s="135">
        <v>0</v>
      </c>
      <c r="T902" s="135">
        <v>882.73</v>
      </c>
      <c r="U902" s="135">
        <v>0</v>
      </c>
      <c r="V902" s="135">
        <v>0</v>
      </c>
      <c r="W902" s="135">
        <v>0</v>
      </c>
      <c r="X902" s="135">
        <v>0</v>
      </c>
      <c r="Y902" s="135">
        <v>6399.73</v>
      </c>
      <c r="Z902" s="135">
        <v>6399.73</v>
      </c>
      <c r="AA902" s="136">
        <v>1</v>
      </c>
      <c r="AB902" s="135">
        <v>5517</v>
      </c>
      <c r="AC902" s="135">
        <v>0</v>
      </c>
      <c r="AD902" s="135"/>
      <c r="AE902" s="135">
        <v>0</v>
      </c>
      <c r="AF902" s="135">
        <v>0</v>
      </c>
      <c r="AG902" s="135">
        <v>0</v>
      </c>
      <c r="AH902" s="135">
        <v>882.73</v>
      </c>
      <c r="AI902" s="135">
        <v>0</v>
      </c>
      <c r="AJ902" s="135">
        <v>0</v>
      </c>
      <c r="AK902" s="135">
        <v>0</v>
      </c>
      <c r="AL902" s="212" t="s">
        <v>7152</v>
      </c>
    </row>
    <row r="903" spans="2:40" ht="14.25" hidden="1" customHeight="1">
      <c r="B903" s="132" t="s">
        <v>4356</v>
      </c>
      <c r="C903" s="134" t="s">
        <v>6538</v>
      </c>
      <c r="D903" s="134" t="s">
        <v>2976</v>
      </c>
      <c r="E903" s="134" t="s">
        <v>5747</v>
      </c>
      <c r="F903" s="134" t="s">
        <v>6913</v>
      </c>
      <c r="G903" s="134" t="s">
        <v>1724</v>
      </c>
      <c r="H903" s="134" t="s">
        <v>6901</v>
      </c>
      <c r="I903" s="134" t="s">
        <v>3330</v>
      </c>
      <c r="J903" s="134" t="s">
        <v>4417</v>
      </c>
      <c r="K903" s="134" t="s">
        <v>4418</v>
      </c>
      <c r="L903" s="134" t="s">
        <v>3332</v>
      </c>
      <c r="M903" s="135">
        <v>1460</v>
      </c>
      <c r="N903" s="135">
        <v>1460</v>
      </c>
      <c r="O903" s="135">
        <v>0</v>
      </c>
      <c r="P903" s="135"/>
      <c r="Q903" s="135">
        <v>0</v>
      </c>
      <c r="R903" s="135">
        <v>0</v>
      </c>
      <c r="S903" s="135">
        <v>0</v>
      </c>
      <c r="T903" s="135">
        <v>233.6</v>
      </c>
      <c r="U903" s="135">
        <v>0</v>
      </c>
      <c r="V903" s="135">
        <v>0</v>
      </c>
      <c r="W903" s="135">
        <v>0</v>
      </c>
      <c r="X903" s="135">
        <v>0</v>
      </c>
      <c r="Y903" s="135">
        <v>1693.6</v>
      </c>
      <c r="Z903" s="135">
        <v>1693.6</v>
      </c>
      <c r="AA903" s="136">
        <v>1</v>
      </c>
      <c r="AB903" s="135">
        <v>1460</v>
      </c>
      <c r="AC903" s="135">
        <v>0</v>
      </c>
      <c r="AD903" s="135"/>
      <c r="AE903" s="135">
        <v>0</v>
      </c>
      <c r="AF903" s="135">
        <v>0</v>
      </c>
      <c r="AG903" s="135">
        <v>0</v>
      </c>
      <c r="AH903" s="135">
        <v>233.6</v>
      </c>
      <c r="AI903" s="135">
        <v>0</v>
      </c>
      <c r="AJ903" s="135">
        <v>0</v>
      </c>
      <c r="AK903" s="135">
        <v>0</v>
      </c>
      <c r="AL903" s="212" t="s">
        <v>7153</v>
      </c>
    </row>
    <row r="904" spans="2:40" ht="14.25" hidden="1" customHeight="1">
      <c r="B904" s="132" t="s">
        <v>4356</v>
      </c>
      <c r="C904" s="134" t="s">
        <v>5774</v>
      </c>
      <c r="D904" s="134" t="s">
        <v>2976</v>
      </c>
      <c r="E904" s="134" t="s">
        <v>2839</v>
      </c>
      <c r="F904" s="134" t="s">
        <v>7154</v>
      </c>
      <c r="G904" s="134" t="s">
        <v>1738</v>
      </c>
      <c r="H904" s="134" t="s">
        <v>7155</v>
      </c>
      <c r="I904" s="134" t="s">
        <v>7127</v>
      </c>
      <c r="J904" s="134" t="s">
        <v>5871</v>
      </c>
      <c r="K904" s="134" t="s">
        <v>4418</v>
      </c>
      <c r="L904" s="134" t="s">
        <v>3332</v>
      </c>
      <c r="M904" s="135">
        <v>336.14</v>
      </c>
      <c r="N904" s="135">
        <v>336.14</v>
      </c>
      <c r="O904" s="135">
        <v>0</v>
      </c>
      <c r="P904" s="135"/>
      <c r="Q904" s="135">
        <v>0</v>
      </c>
      <c r="R904" s="135">
        <v>0</v>
      </c>
      <c r="S904" s="135">
        <v>0</v>
      </c>
      <c r="T904" s="135">
        <v>53.78</v>
      </c>
      <c r="U904" s="135">
        <v>0</v>
      </c>
      <c r="V904" s="135">
        <v>0</v>
      </c>
      <c r="W904" s="135">
        <v>0</v>
      </c>
      <c r="X904" s="135">
        <v>0</v>
      </c>
      <c r="Y904" s="135">
        <v>389.92</v>
      </c>
      <c r="Z904" s="135">
        <v>389.92</v>
      </c>
      <c r="AA904" s="136">
        <v>1</v>
      </c>
      <c r="AB904" s="135">
        <v>336.14</v>
      </c>
      <c r="AC904" s="135">
        <v>0</v>
      </c>
      <c r="AD904" s="135"/>
      <c r="AE904" s="135">
        <v>0</v>
      </c>
      <c r="AF904" s="135">
        <v>0</v>
      </c>
      <c r="AG904" s="135">
        <v>0</v>
      </c>
      <c r="AH904" s="135">
        <v>53.78</v>
      </c>
      <c r="AI904" s="135">
        <v>0</v>
      </c>
      <c r="AJ904" s="135">
        <v>0</v>
      </c>
      <c r="AK904" s="135">
        <v>0</v>
      </c>
      <c r="AL904" s="212" t="s">
        <v>7156</v>
      </c>
    </row>
    <row r="905" spans="2:40" ht="14.25" hidden="1" customHeight="1">
      <c r="B905" s="132" t="s">
        <v>4356</v>
      </c>
      <c r="C905" s="134" t="s">
        <v>6188</v>
      </c>
      <c r="D905" s="134" t="s">
        <v>2976</v>
      </c>
      <c r="E905" s="134" t="s">
        <v>2945</v>
      </c>
      <c r="F905" s="134" t="s">
        <v>7157</v>
      </c>
      <c r="G905" s="134" t="s">
        <v>824</v>
      </c>
      <c r="H905" s="134" t="s">
        <v>7158</v>
      </c>
      <c r="I905" s="134" t="s">
        <v>3330</v>
      </c>
      <c r="J905" s="134" t="s">
        <v>5871</v>
      </c>
      <c r="K905" s="134" t="s">
        <v>4418</v>
      </c>
      <c r="L905" s="134" t="s">
        <v>3332</v>
      </c>
      <c r="M905" s="135">
        <v>68.099999999999994</v>
      </c>
      <c r="N905" s="135">
        <v>68.099999999999994</v>
      </c>
      <c r="O905" s="135">
        <v>0</v>
      </c>
      <c r="P905" s="135"/>
      <c r="Q905" s="135">
        <v>0</v>
      </c>
      <c r="R905" s="135">
        <v>0</v>
      </c>
      <c r="S905" s="135">
        <v>0</v>
      </c>
      <c r="T905" s="135">
        <v>10.9</v>
      </c>
      <c r="U905" s="135">
        <v>0</v>
      </c>
      <c r="V905" s="135">
        <v>0</v>
      </c>
      <c r="W905" s="135">
        <v>0</v>
      </c>
      <c r="X905" s="135">
        <v>0</v>
      </c>
      <c r="Y905" s="135">
        <v>79</v>
      </c>
      <c r="Z905" s="135">
        <v>79</v>
      </c>
      <c r="AA905" s="136">
        <v>1</v>
      </c>
      <c r="AB905" s="135">
        <v>68.099999999999994</v>
      </c>
      <c r="AC905" s="135">
        <v>0</v>
      </c>
      <c r="AD905" s="135"/>
      <c r="AE905" s="135">
        <v>0</v>
      </c>
      <c r="AF905" s="135">
        <v>0</v>
      </c>
      <c r="AG905" s="135">
        <v>0</v>
      </c>
      <c r="AH905" s="135">
        <v>10.9</v>
      </c>
      <c r="AI905" s="135">
        <v>0</v>
      </c>
      <c r="AJ905" s="135">
        <v>0</v>
      </c>
      <c r="AK905" s="135">
        <v>0</v>
      </c>
      <c r="AL905" s="212" t="s">
        <v>7159</v>
      </c>
    </row>
    <row r="906" spans="2:40" ht="14.25" hidden="1" customHeight="1">
      <c r="B906" s="132" t="s">
        <v>4356</v>
      </c>
      <c r="C906" s="134" t="s">
        <v>5774</v>
      </c>
      <c r="D906" s="134" t="s">
        <v>2976</v>
      </c>
      <c r="E906" s="134" t="s">
        <v>2945</v>
      </c>
      <c r="F906" s="134" t="s">
        <v>7160</v>
      </c>
      <c r="G906" s="134" t="s">
        <v>870</v>
      </c>
      <c r="H906" s="134" t="s">
        <v>7161</v>
      </c>
      <c r="I906" s="134" t="s">
        <v>5782</v>
      </c>
      <c r="J906" s="134" t="s">
        <v>5871</v>
      </c>
      <c r="K906" s="134" t="s">
        <v>4418</v>
      </c>
      <c r="L906" s="134" t="s">
        <v>3332</v>
      </c>
      <c r="M906" s="135">
        <v>1515.52</v>
      </c>
      <c r="N906" s="135">
        <v>1515.52</v>
      </c>
      <c r="O906" s="135">
        <v>0</v>
      </c>
      <c r="P906" s="135"/>
      <c r="Q906" s="135">
        <v>0</v>
      </c>
      <c r="R906" s="135">
        <v>0</v>
      </c>
      <c r="S906" s="135">
        <v>0</v>
      </c>
      <c r="T906" s="135">
        <v>242.48</v>
      </c>
      <c r="U906" s="135">
        <v>0</v>
      </c>
      <c r="V906" s="135">
        <v>0</v>
      </c>
      <c r="W906" s="135">
        <v>0</v>
      </c>
      <c r="X906" s="135">
        <v>0</v>
      </c>
      <c r="Y906" s="135">
        <v>1758</v>
      </c>
      <c r="Z906" s="135">
        <v>1758</v>
      </c>
      <c r="AA906" s="136">
        <v>1</v>
      </c>
      <c r="AB906" s="135">
        <v>1515.52</v>
      </c>
      <c r="AC906" s="135">
        <v>0</v>
      </c>
      <c r="AD906" s="135"/>
      <c r="AE906" s="135">
        <v>0</v>
      </c>
      <c r="AF906" s="135">
        <v>0</v>
      </c>
      <c r="AG906" s="135">
        <v>0</v>
      </c>
      <c r="AH906" s="135">
        <v>242.48</v>
      </c>
      <c r="AI906" s="135">
        <v>0</v>
      </c>
      <c r="AJ906" s="135">
        <v>0</v>
      </c>
      <c r="AK906" s="135">
        <v>0</v>
      </c>
      <c r="AL906" s="212" t="s">
        <v>7162</v>
      </c>
    </row>
    <row r="907" spans="2:40" ht="14.25" customHeight="1">
      <c r="B907" s="132" t="s">
        <v>4356</v>
      </c>
      <c r="C907" s="134" t="s">
        <v>5774</v>
      </c>
      <c r="D907" s="134" t="s">
        <v>2976</v>
      </c>
      <c r="E907" s="134" t="s">
        <v>2673</v>
      </c>
      <c r="F907" s="134" t="s">
        <v>7163</v>
      </c>
      <c r="G907" s="134" t="s">
        <v>5823</v>
      </c>
      <c r="H907" s="134" t="s">
        <v>5824</v>
      </c>
      <c r="I907" s="134" t="s">
        <v>5782</v>
      </c>
      <c r="J907" s="134" t="s">
        <v>4362</v>
      </c>
      <c r="K907" s="134" t="s">
        <v>4363</v>
      </c>
      <c r="L907" s="134" t="s">
        <v>3332</v>
      </c>
      <c r="M907" s="135">
        <v>13000</v>
      </c>
      <c r="N907" s="135">
        <v>13000</v>
      </c>
      <c r="O907" s="135">
        <v>0</v>
      </c>
      <c r="P907" s="135"/>
      <c r="Q907" s="135">
        <v>0</v>
      </c>
      <c r="R907" s="135">
        <v>0</v>
      </c>
      <c r="S907" s="135">
        <v>0</v>
      </c>
      <c r="T907" s="135">
        <v>2080</v>
      </c>
      <c r="U907" s="135">
        <v>0</v>
      </c>
      <c r="V907" s="135">
        <v>520</v>
      </c>
      <c r="W907" s="135">
        <v>0</v>
      </c>
      <c r="X907" s="135">
        <v>0</v>
      </c>
      <c r="Y907" s="135">
        <v>14560</v>
      </c>
      <c r="Z907" s="135">
        <v>14560</v>
      </c>
      <c r="AA907" s="136">
        <v>1</v>
      </c>
      <c r="AB907" s="135">
        <v>13000</v>
      </c>
      <c r="AC907" s="135">
        <v>0</v>
      </c>
      <c r="AD907" s="135"/>
      <c r="AE907" s="135">
        <v>0</v>
      </c>
      <c r="AF907" s="135">
        <v>0</v>
      </c>
      <c r="AG907" s="135">
        <v>0</v>
      </c>
      <c r="AH907" s="135">
        <v>2080</v>
      </c>
      <c r="AI907" s="135">
        <v>0</v>
      </c>
      <c r="AJ907" s="135">
        <v>520</v>
      </c>
      <c r="AK907" s="135">
        <v>0</v>
      </c>
      <c r="AL907" s="212" t="s">
        <v>7164</v>
      </c>
      <c r="AM907" s="210">
        <f>M907*0.04</f>
        <v>520</v>
      </c>
      <c r="AN907" s="210">
        <f>AJ907-AM907</f>
        <v>0</v>
      </c>
    </row>
    <row r="908" spans="2:40" ht="14.25" hidden="1" customHeight="1">
      <c r="B908" s="132" t="s">
        <v>4356</v>
      </c>
      <c r="C908" s="134" t="s">
        <v>6188</v>
      </c>
      <c r="D908" s="134" t="s">
        <v>2976</v>
      </c>
      <c r="E908" s="134" t="s">
        <v>2839</v>
      </c>
      <c r="F908" s="134" t="s">
        <v>7165</v>
      </c>
      <c r="G908" s="134" t="s">
        <v>1736</v>
      </c>
      <c r="H908" s="134" t="s">
        <v>7132</v>
      </c>
      <c r="I908" s="134" t="s">
        <v>3330</v>
      </c>
      <c r="J908" s="134" t="s">
        <v>5871</v>
      </c>
      <c r="K908" s="134" t="s">
        <v>4418</v>
      </c>
      <c r="L908" s="134" t="s">
        <v>3332</v>
      </c>
      <c r="M908" s="135">
        <v>118.11</v>
      </c>
      <c r="N908" s="135">
        <v>118.11</v>
      </c>
      <c r="O908" s="135">
        <v>0</v>
      </c>
      <c r="P908" s="135"/>
      <c r="Q908" s="135">
        <v>0</v>
      </c>
      <c r="R908" s="135">
        <v>0</v>
      </c>
      <c r="S908" s="135">
        <v>0</v>
      </c>
      <c r="T908" s="135">
        <v>18.89</v>
      </c>
      <c r="U908" s="135">
        <v>0</v>
      </c>
      <c r="V908" s="135">
        <v>0</v>
      </c>
      <c r="W908" s="135">
        <v>0</v>
      </c>
      <c r="X908" s="135">
        <v>0</v>
      </c>
      <c r="Y908" s="135">
        <v>137</v>
      </c>
      <c r="Z908" s="135">
        <v>137</v>
      </c>
      <c r="AA908" s="136">
        <v>1</v>
      </c>
      <c r="AB908" s="135">
        <v>118.11</v>
      </c>
      <c r="AC908" s="135">
        <v>0</v>
      </c>
      <c r="AD908" s="135"/>
      <c r="AE908" s="135">
        <v>0</v>
      </c>
      <c r="AF908" s="135">
        <v>0</v>
      </c>
      <c r="AG908" s="135">
        <v>0</v>
      </c>
      <c r="AH908" s="135">
        <v>18.89</v>
      </c>
      <c r="AI908" s="135">
        <v>0</v>
      </c>
      <c r="AJ908" s="135">
        <v>0</v>
      </c>
      <c r="AK908" s="135">
        <v>0</v>
      </c>
      <c r="AL908" s="212" t="s">
        <v>7166</v>
      </c>
    </row>
    <row r="909" spans="2:40" ht="14.25" hidden="1" customHeight="1">
      <c r="B909" s="132" t="s">
        <v>4356</v>
      </c>
      <c r="C909" s="134" t="s">
        <v>5774</v>
      </c>
      <c r="D909" s="134" t="s">
        <v>2976</v>
      </c>
      <c r="E909" s="134" t="s">
        <v>2905</v>
      </c>
      <c r="F909" s="134" t="s">
        <v>7167</v>
      </c>
      <c r="G909" s="134" t="s">
        <v>908</v>
      </c>
      <c r="H909" s="134" t="s">
        <v>6152</v>
      </c>
      <c r="I909" s="134" t="s">
        <v>3330</v>
      </c>
      <c r="J909" s="134" t="s">
        <v>4417</v>
      </c>
      <c r="K909" s="134" t="s">
        <v>4418</v>
      </c>
      <c r="L909" s="134" t="s">
        <v>3332</v>
      </c>
      <c r="M909" s="135">
        <v>657.34</v>
      </c>
      <c r="N909" s="135">
        <v>657.34</v>
      </c>
      <c r="O909" s="135">
        <v>0</v>
      </c>
      <c r="P909" s="135"/>
      <c r="Q909" s="135">
        <v>0</v>
      </c>
      <c r="R909" s="135">
        <v>0</v>
      </c>
      <c r="S909" s="135">
        <v>0</v>
      </c>
      <c r="T909" s="135">
        <v>105.17</v>
      </c>
      <c r="U909" s="135">
        <v>0</v>
      </c>
      <c r="V909" s="135">
        <v>0</v>
      </c>
      <c r="W909" s="135">
        <v>0</v>
      </c>
      <c r="X909" s="135">
        <v>0</v>
      </c>
      <c r="Y909" s="135">
        <v>762.51</v>
      </c>
      <c r="Z909" s="135">
        <v>762.51</v>
      </c>
      <c r="AA909" s="136">
        <v>1</v>
      </c>
      <c r="AB909" s="135">
        <v>657.34</v>
      </c>
      <c r="AC909" s="135">
        <v>0</v>
      </c>
      <c r="AD909" s="135"/>
      <c r="AE909" s="135">
        <v>0</v>
      </c>
      <c r="AF909" s="135">
        <v>0</v>
      </c>
      <c r="AG909" s="135">
        <v>0</v>
      </c>
      <c r="AH909" s="135">
        <v>105.17</v>
      </c>
      <c r="AI909" s="135">
        <v>0</v>
      </c>
      <c r="AJ909" s="135">
        <v>0</v>
      </c>
      <c r="AK909" s="135">
        <v>0</v>
      </c>
      <c r="AL909" s="212" t="s">
        <v>7168</v>
      </c>
    </row>
    <row r="910" spans="2:40" ht="14.25" hidden="1" customHeight="1">
      <c r="B910" s="132" t="s">
        <v>4356</v>
      </c>
      <c r="C910" s="134" t="s">
        <v>6188</v>
      </c>
      <c r="D910" s="134" t="s">
        <v>2976</v>
      </c>
      <c r="E910" s="134" t="s">
        <v>2831</v>
      </c>
      <c r="F910" s="134" t="s">
        <v>7169</v>
      </c>
      <c r="G910" s="134" t="s">
        <v>1732</v>
      </c>
      <c r="H910" s="134" t="s">
        <v>7170</v>
      </c>
      <c r="I910" s="134" t="s">
        <v>3330</v>
      </c>
      <c r="J910" s="134" t="s">
        <v>5912</v>
      </c>
      <c r="K910" s="134" t="s">
        <v>4418</v>
      </c>
      <c r="L910" s="134" t="s">
        <v>3332</v>
      </c>
      <c r="M910" s="135">
        <v>503.45</v>
      </c>
      <c r="N910" s="135">
        <v>503.45</v>
      </c>
      <c r="O910" s="135">
        <v>0</v>
      </c>
      <c r="P910" s="135"/>
      <c r="Q910" s="135">
        <v>0</v>
      </c>
      <c r="R910" s="135">
        <v>0</v>
      </c>
      <c r="S910" s="135">
        <v>0</v>
      </c>
      <c r="T910" s="135">
        <v>80.55</v>
      </c>
      <c r="U910" s="135">
        <v>0</v>
      </c>
      <c r="V910" s="135">
        <v>0</v>
      </c>
      <c r="W910" s="135">
        <v>0</v>
      </c>
      <c r="X910" s="135">
        <v>0</v>
      </c>
      <c r="Y910" s="135">
        <v>584</v>
      </c>
      <c r="Z910" s="135">
        <v>157.44</v>
      </c>
      <c r="AA910" s="136">
        <v>0.26958904109588999</v>
      </c>
      <c r="AB910" s="135">
        <v>135.72460273972581</v>
      </c>
      <c r="AC910" s="135">
        <v>0</v>
      </c>
      <c r="AD910" s="135"/>
      <c r="AE910" s="135">
        <v>0</v>
      </c>
      <c r="AF910" s="135">
        <v>0</v>
      </c>
      <c r="AG910" s="135">
        <v>0</v>
      </c>
      <c r="AH910" s="135">
        <v>21.7153972602739</v>
      </c>
      <c r="AI910" s="135">
        <v>0</v>
      </c>
      <c r="AJ910" s="135">
        <v>0</v>
      </c>
      <c r="AK910" s="135">
        <v>0</v>
      </c>
      <c r="AL910" s="212" t="s">
        <v>7171</v>
      </c>
    </row>
    <row r="911" spans="2:40" ht="14.25" customHeight="1">
      <c r="B911" s="132" t="s">
        <v>4356</v>
      </c>
      <c r="C911" s="134" t="s">
        <v>5774</v>
      </c>
      <c r="D911" s="134" t="s">
        <v>2976</v>
      </c>
      <c r="E911" s="134" t="s">
        <v>2625</v>
      </c>
      <c r="F911" s="134" t="s">
        <v>7172</v>
      </c>
      <c r="G911" s="134" t="s">
        <v>5904</v>
      </c>
      <c r="H911" s="134" t="s">
        <v>5905</v>
      </c>
      <c r="I911" s="134" t="s">
        <v>3330</v>
      </c>
      <c r="J911" s="134" t="s">
        <v>4362</v>
      </c>
      <c r="K911" s="134" t="s">
        <v>4363</v>
      </c>
      <c r="L911" s="134" t="s">
        <v>3332</v>
      </c>
      <c r="M911" s="135">
        <v>23500</v>
      </c>
      <c r="N911" s="135">
        <v>23500</v>
      </c>
      <c r="O911" s="135">
        <v>0</v>
      </c>
      <c r="P911" s="135"/>
      <c r="Q911" s="135">
        <v>0</v>
      </c>
      <c r="R911" s="135">
        <v>0</v>
      </c>
      <c r="S911" s="135">
        <v>0</v>
      </c>
      <c r="T911" s="135">
        <v>3760</v>
      </c>
      <c r="U911" s="135">
        <v>0</v>
      </c>
      <c r="V911" s="135">
        <v>940</v>
      </c>
      <c r="W911" s="135">
        <v>0</v>
      </c>
      <c r="X911" s="135">
        <v>0</v>
      </c>
      <c r="Y911" s="135">
        <v>26320</v>
      </c>
      <c r="Z911" s="135">
        <v>26320</v>
      </c>
      <c r="AA911" s="136">
        <v>1</v>
      </c>
      <c r="AB911" s="135">
        <v>23500</v>
      </c>
      <c r="AC911" s="135">
        <v>0</v>
      </c>
      <c r="AD911" s="135"/>
      <c r="AE911" s="135">
        <v>0</v>
      </c>
      <c r="AF911" s="135">
        <v>0</v>
      </c>
      <c r="AG911" s="135">
        <v>0</v>
      </c>
      <c r="AH911" s="135">
        <v>3760</v>
      </c>
      <c r="AI911" s="135">
        <v>0</v>
      </c>
      <c r="AJ911" s="135">
        <v>940</v>
      </c>
      <c r="AK911" s="135">
        <v>0</v>
      </c>
      <c r="AL911" s="212" t="s">
        <v>7173</v>
      </c>
      <c r="AM911" s="210">
        <f t="shared" ref="AM911:AM912" si="80">M911*0.04</f>
        <v>940</v>
      </c>
      <c r="AN911" s="210">
        <f t="shared" ref="AN911:AN912" si="81">AJ911-AM911</f>
        <v>0</v>
      </c>
    </row>
    <row r="912" spans="2:40" ht="14.25" customHeight="1">
      <c r="B912" s="132" t="s">
        <v>4356</v>
      </c>
      <c r="C912" s="134" t="s">
        <v>5774</v>
      </c>
      <c r="D912" s="134" t="s">
        <v>2976</v>
      </c>
      <c r="E912" s="134" t="s">
        <v>2597</v>
      </c>
      <c r="F912" s="134" t="s">
        <v>7174</v>
      </c>
      <c r="G912" s="134" t="s">
        <v>1155</v>
      </c>
      <c r="H912" s="134" t="s">
        <v>5805</v>
      </c>
      <c r="I912" s="134" t="s">
        <v>5782</v>
      </c>
      <c r="J912" s="134" t="s">
        <v>4362</v>
      </c>
      <c r="K912" s="134" t="s">
        <v>4363</v>
      </c>
      <c r="L912" s="134" t="s">
        <v>3332</v>
      </c>
      <c r="M912" s="135">
        <v>24369.84</v>
      </c>
      <c r="N912" s="135">
        <v>24369.84</v>
      </c>
      <c r="O912" s="135">
        <v>0</v>
      </c>
      <c r="P912" s="135"/>
      <c r="Q912" s="135">
        <v>0</v>
      </c>
      <c r="R912" s="135">
        <v>0</v>
      </c>
      <c r="S912" s="135">
        <v>0</v>
      </c>
      <c r="T912" s="135">
        <v>3899.1743999999999</v>
      </c>
      <c r="U912" s="135">
        <v>0</v>
      </c>
      <c r="V912" s="135">
        <v>974.79</v>
      </c>
      <c r="W912" s="135">
        <v>0</v>
      </c>
      <c r="X912" s="135">
        <v>0</v>
      </c>
      <c r="Y912" s="135">
        <v>27294.224399999999</v>
      </c>
      <c r="Z912" s="135">
        <v>27294.22</v>
      </c>
      <c r="AA912" s="136">
        <v>1</v>
      </c>
      <c r="AB912" s="135">
        <v>24369.84</v>
      </c>
      <c r="AC912" s="135">
        <v>0</v>
      </c>
      <c r="AD912" s="135"/>
      <c r="AE912" s="135">
        <v>0</v>
      </c>
      <c r="AF912" s="135">
        <v>0</v>
      </c>
      <c r="AG912" s="135">
        <v>0</v>
      </c>
      <c r="AH912" s="135">
        <v>3899.1743999999999</v>
      </c>
      <c r="AI912" s="135">
        <v>0</v>
      </c>
      <c r="AJ912" s="135">
        <v>974.79</v>
      </c>
      <c r="AK912" s="135">
        <v>0</v>
      </c>
      <c r="AL912" s="212" t="s">
        <v>7175</v>
      </c>
      <c r="AM912" s="210">
        <f t="shared" si="80"/>
        <v>974.79359999999997</v>
      </c>
      <c r="AN912" s="210">
        <f t="shared" si="81"/>
        <v>-3.6000000000058208E-3</v>
      </c>
    </row>
    <row r="913" spans="2:40" ht="14.25" hidden="1" customHeight="1">
      <c r="B913" s="132" t="s">
        <v>4356</v>
      </c>
      <c r="C913" s="134" t="s">
        <v>5777</v>
      </c>
      <c r="D913" s="134" t="s">
        <v>2976</v>
      </c>
      <c r="E913" s="134" t="s">
        <v>2597</v>
      </c>
      <c r="F913" s="134" t="s">
        <v>7176</v>
      </c>
      <c r="G913" s="134" t="s">
        <v>5757</v>
      </c>
      <c r="H913" s="134" t="s">
        <v>5946</v>
      </c>
      <c r="I913" s="134" t="s">
        <v>5782</v>
      </c>
      <c r="J913" s="134" t="s">
        <v>4362</v>
      </c>
      <c r="K913" s="134" t="s">
        <v>4363</v>
      </c>
      <c r="L913" s="134" t="s">
        <v>3332</v>
      </c>
      <c r="M913" s="135">
        <v>75000</v>
      </c>
      <c r="N913" s="135">
        <v>0</v>
      </c>
      <c r="O913" s="135">
        <v>0</v>
      </c>
      <c r="P913" s="135">
        <v>75000</v>
      </c>
      <c r="Q913" s="135">
        <v>0</v>
      </c>
      <c r="R913" s="135">
        <v>0</v>
      </c>
      <c r="S913" s="135">
        <v>0</v>
      </c>
      <c r="T913" s="135">
        <v>0</v>
      </c>
      <c r="U913" s="135">
        <v>0</v>
      </c>
      <c r="V913" s="135">
        <v>0</v>
      </c>
      <c r="W913" s="135">
        <v>0</v>
      </c>
      <c r="X913" s="135">
        <v>0</v>
      </c>
      <c r="Y913" s="135">
        <v>75000</v>
      </c>
      <c r="Z913" s="135">
        <v>75000</v>
      </c>
      <c r="AA913" s="136">
        <v>1</v>
      </c>
      <c r="AB913" s="135">
        <v>0</v>
      </c>
      <c r="AC913" s="135">
        <v>0</v>
      </c>
      <c r="AD913" s="135">
        <v>75000</v>
      </c>
      <c r="AE913" s="135">
        <v>0</v>
      </c>
      <c r="AF913" s="135">
        <v>0</v>
      </c>
      <c r="AG913" s="135">
        <v>0</v>
      </c>
      <c r="AH913" s="135"/>
      <c r="AI913" s="135">
        <v>0</v>
      </c>
      <c r="AJ913" s="135">
        <v>0</v>
      </c>
      <c r="AK913" s="135">
        <v>0</v>
      </c>
      <c r="AL913" s="212" t="s">
        <v>7177</v>
      </c>
    </row>
    <row r="914" spans="2:40" ht="14.25" hidden="1" customHeight="1">
      <c r="B914" s="132" t="s">
        <v>4396</v>
      </c>
      <c r="C914" s="134" t="s">
        <v>6678</v>
      </c>
      <c r="D914" s="134" t="s">
        <v>2976</v>
      </c>
      <c r="E914" s="134" t="s">
        <v>4399</v>
      </c>
      <c r="F914" s="134" t="s">
        <v>6198</v>
      </c>
      <c r="G914" s="134" t="s">
        <v>4401</v>
      </c>
      <c r="H914" s="134" t="s">
        <v>4401</v>
      </c>
      <c r="I914" s="134"/>
      <c r="J914" s="134"/>
      <c r="K914" s="134"/>
      <c r="L914" s="134"/>
      <c r="M914" s="135">
        <v>6505</v>
      </c>
      <c r="N914" s="135">
        <v>0</v>
      </c>
      <c r="O914" s="135">
        <v>0</v>
      </c>
      <c r="P914" s="135">
        <v>0</v>
      </c>
      <c r="Q914" s="135">
        <v>0</v>
      </c>
      <c r="R914" s="135">
        <v>0</v>
      </c>
      <c r="S914" s="135">
        <v>6505</v>
      </c>
      <c r="T914" s="135">
        <v>0</v>
      </c>
      <c r="U914" s="135">
        <v>0</v>
      </c>
      <c r="V914" s="135">
        <v>0</v>
      </c>
      <c r="W914" s="135">
        <v>0</v>
      </c>
      <c r="X914" s="135">
        <v>0</v>
      </c>
      <c r="Y914" s="135">
        <v>6505</v>
      </c>
      <c r="Z914" s="135">
        <v>6505</v>
      </c>
      <c r="AA914" s="136">
        <v>1</v>
      </c>
      <c r="AB914" s="135">
        <v>0</v>
      </c>
      <c r="AC914" s="135">
        <v>0</v>
      </c>
      <c r="AD914" s="135">
        <v>0</v>
      </c>
      <c r="AE914" s="135">
        <v>0</v>
      </c>
      <c r="AF914" s="135">
        <v>0</v>
      </c>
      <c r="AG914" s="135">
        <v>0</v>
      </c>
      <c r="AH914" s="135">
        <v>0</v>
      </c>
      <c r="AI914" s="135">
        <v>0</v>
      </c>
      <c r="AJ914" s="135">
        <v>0</v>
      </c>
      <c r="AK914" s="135">
        <v>0</v>
      </c>
      <c r="AL914" s="212"/>
    </row>
    <row r="915" spans="2:40" ht="14.25" hidden="1" customHeight="1">
      <c r="B915" s="132" t="s">
        <v>4356</v>
      </c>
      <c r="C915" s="134" t="s">
        <v>6188</v>
      </c>
      <c r="D915" s="134" t="s">
        <v>2976</v>
      </c>
      <c r="E915" s="134" t="s">
        <v>2831</v>
      </c>
      <c r="F915" s="134" t="s">
        <v>7178</v>
      </c>
      <c r="G915" s="134" t="s">
        <v>1732</v>
      </c>
      <c r="H915" s="134" t="s">
        <v>7170</v>
      </c>
      <c r="I915" s="134" t="s">
        <v>3330</v>
      </c>
      <c r="J915" s="134" t="s">
        <v>5871</v>
      </c>
      <c r="K915" s="134" t="s">
        <v>4418</v>
      </c>
      <c r="L915" s="134" t="s">
        <v>3332</v>
      </c>
      <c r="M915" s="135">
        <v>503.45</v>
      </c>
      <c r="N915" s="135">
        <v>503.45</v>
      </c>
      <c r="O915" s="135">
        <v>0</v>
      </c>
      <c r="P915" s="135"/>
      <c r="Q915" s="135">
        <v>0</v>
      </c>
      <c r="R915" s="135">
        <v>0</v>
      </c>
      <c r="S915" s="135">
        <v>0</v>
      </c>
      <c r="T915" s="135">
        <v>80.55</v>
      </c>
      <c r="U915" s="135">
        <v>0</v>
      </c>
      <c r="V915" s="135">
        <v>0</v>
      </c>
      <c r="W915" s="135">
        <v>0</v>
      </c>
      <c r="X915" s="135">
        <v>0</v>
      </c>
      <c r="Y915" s="135">
        <v>584</v>
      </c>
      <c r="Z915" s="135">
        <v>584</v>
      </c>
      <c r="AA915" s="136">
        <v>1</v>
      </c>
      <c r="AB915" s="135">
        <v>503.45</v>
      </c>
      <c r="AC915" s="135">
        <v>0</v>
      </c>
      <c r="AD915" s="135"/>
      <c r="AE915" s="135">
        <v>0</v>
      </c>
      <c r="AF915" s="135">
        <v>0</v>
      </c>
      <c r="AG915" s="135">
        <v>0</v>
      </c>
      <c r="AH915" s="135">
        <v>80.55</v>
      </c>
      <c r="AI915" s="135">
        <v>0</v>
      </c>
      <c r="AJ915" s="135">
        <v>0</v>
      </c>
      <c r="AK915" s="135">
        <v>0</v>
      </c>
      <c r="AL915" s="212" t="s">
        <v>7179</v>
      </c>
    </row>
    <row r="916" spans="2:40" ht="14.25" hidden="1" customHeight="1">
      <c r="B916" s="132" t="s">
        <v>4356</v>
      </c>
      <c r="C916" s="134" t="s">
        <v>6188</v>
      </c>
      <c r="D916" s="134" t="s">
        <v>2976</v>
      </c>
      <c r="E916" s="134" t="s">
        <v>2945</v>
      </c>
      <c r="F916" s="134" t="s">
        <v>7180</v>
      </c>
      <c r="G916" s="134" t="s">
        <v>1748</v>
      </c>
      <c r="H916" s="134" t="s">
        <v>7181</v>
      </c>
      <c r="I916" s="134" t="s">
        <v>3330</v>
      </c>
      <c r="J916" s="134" t="s">
        <v>5871</v>
      </c>
      <c r="K916" s="134" t="s">
        <v>4418</v>
      </c>
      <c r="L916" s="134" t="s">
        <v>3332</v>
      </c>
      <c r="M916" s="135">
        <v>355.17</v>
      </c>
      <c r="N916" s="135">
        <v>355.1875</v>
      </c>
      <c r="O916" s="135">
        <v>0</v>
      </c>
      <c r="P916" s="135"/>
      <c r="Q916" s="135">
        <v>0</v>
      </c>
      <c r="R916" s="135">
        <v>0</v>
      </c>
      <c r="S916" s="135">
        <v>-1.7500000000000002E-2</v>
      </c>
      <c r="T916" s="135">
        <v>56.83</v>
      </c>
      <c r="U916" s="135">
        <v>0</v>
      </c>
      <c r="V916" s="135">
        <v>0</v>
      </c>
      <c r="W916" s="135">
        <v>0</v>
      </c>
      <c r="X916" s="135">
        <v>0</v>
      </c>
      <c r="Y916" s="135">
        <v>412</v>
      </c>
      <c r="Z916" s="135">
        <v>412</v>
      </c>
      <c r="AA916" s="136">
        <v>1</v>
      </c>
      <c r="AB916" s="135">
        <v>355.1875</v>
      </c>
      <c r="AC916" s="135">
        <v>0</v>
      </c>
      <c r="AD916" s="135"/>
      <c r="AE916" s="135">
        <v>0</v>
      </c>
      <c r="AF916" s="135">
        <v>0</v>
      </c>
      <c r="AG916" s="135">
        <v>0</v>
      </c>
      <c r="AH916" s="135">
        <v>56.83</v>
      </c>
      <c r="AI916" s="135">
        <v>0</v>
      </c>
      <c r="AJ916" s="135">
        <v>0</v>
      </c>
      <c r="AK916" s="135">
        <v>0</v>
      </c>
      <c r="AL916" s="212" t="s">
        <v>7182</v>
      </c>
    </row>
    <row r="917" spans="2:40" ht="14.25" hidden="1" customHeight="1">
      <c r="B917" s="132" t="s">
        <v>4356</v>
      </c>
      <c r="C917" s="134" t="s">
        <v>6538</v>
      </c>
      <c r="D917" s="134" t="s">
        <v>2976</v>
      </c>
      <c r="E917" s="134" t="s">
        <v>2945</v>
      </c>
      <c r="F917" s="134" t="s">
        <v>2903</v>
      </c>
      <c r="G917" s="134" t="s">
        <v>1750</v>
      </c>
      <c r="H917" s="134" t="s">
        <v>7183</v>
      </c>
      <c r="I917" s="134" t="s">
        <v>7127</v>
      </c>
      <c r="J917" s="134" t="s">
        <v>5871</v>
      </c>
      <c r="K917" s="134" t="s">
        <v>4418</v>
      </c>
      <c r="L917" s="134" t="s">
        <v>3332</v>
      </c>
      <c r="M917" s="135">
        <v>91.99</v>
      </c>
      <c r="N917" s="135">
        <v>91.99</v>
      </c>
      <c r="O917" s="135">
        <v>0</v>
      </c>
      <c r="P917" s="135"/>
      <c r="Q917" s="135">
        <v>0</v>
      </c>
      <c r="R917" s="135">
        <v>0</v>
      </c>
      <c r="S917" s="135">
        <v>0</v>
      </c>
      <c r="T917" s="135">
        <v>14.72</v>
      </c>
      <c r="U917" s="135">
        <v>0</v>
      </c>
      <c r="V917" s="135">
        <v>0</v>
      </c>
      <c r="W917" s="135">
        <v>0</v>
      </c>
      <c r="X917" s="135">
        <v>0</v>
      </c>
      <c r="Y917" s="135">
        <v>106.71</v>
      </c>
      <c r="Z917" s="135">
        <v>106.71</v>
      </c>
      <c r="AA917" s="136">
        <v>1</v>
      </c>
      <c r="AB917" s="135">
        <v>91.99</v>
      </c>
      <c r="AC917" s="135">
        <v>0</v>
      </c>
      <c r="AD917" s="135"/>
      <c r="AE917" s="135">
        <v>0</v>
      </c>
      <c r="AF917" s="135">
        <v>0</v>
      </c>
      <c r="AG917" s="135">
        <v>0</v>
      </c>
      <c r="AH917" s="135">
        <v>14.72</v>
      </c>
      <c r="AI917" s="135">
        <v>0</v>
      </c>
      <c r="AJ917" s="135">
        <v>0</v>
      </c>
      <c r="AK917" s="135">
        <v>0</v>
      </c>
      <c r="AL917" s="212" t="s">
        <v>7184</v>
      </c>
    </row>
    <row r="918" spans="2:40" ht="14.25" hidden="1" customHeight="1">
      <c r="B918" s="132" t="s">
        <v>4396</v>
      </c>
      <c r="C918" s="134" t="s">
        <v>5106</v>
      </c>
      <c r="D918" s="134" t="s">
        <v>2976</v>
      </c>
      <c r="E918" s="134" t="s">
        <v>4399</v>
      </c>
      <c r="F918" s="134" t="s">
        <v>808</v>
      </c>
      <c r="G918" s="134" t="s">
        <v>4401</v>
      </c>
      <c r="H918" s="134" t="s">
        <v>4401</v>
      </c>
      <c r="I918" s="134"/>
      <c r="J918" s="134"/>
      <c r="K918" s="134"/>
      <c r="L918" s="134"/>
      <c r="M918" s="135">
        <v>0.03</v>
      </c>
      <c r="N918" s="135">
        <v>0</v>
      </c>
      <c r="O918" s="135">
        <v>0</v>
      </c>
      <c r="P918" s="135">
        <v>0</v>
      </c>
      <c r="Q918" s="135">
        <v>0</v>
      </c>
      <c r="R918" s="135">
        <v>0</v>
      </c>
      <c r="S918" s="135">
        <v>0.03</v>
      </c>
      <c r="T918" s="135">
        <v>0</v>
      </c>
      <c r="U918" s="135">
        <v>0</v>
      </c>
      <c r="V918" s="135">
        <v>0</v>
      </c>
      <c r="W918" s="135">
        <v>0</v>
      </c>
      <c r="X918" s="135">
        <v>0</v>
      </c>
      <c r="Y918" s="135">
        <v>0.03</v>
      </c>
      <c r="Z918" s="135">
        <v>0.03</v>
      </c>
      <c r="AA918" s="136">
        <v>1</v>
      </c>
      <c r="AB918" s="135">
        <v>0</v>
      </c>
      <c r="AC918" s="135">
        <v>0</v>
      </c>
      <c r="AD918" s="135">
        <v>0</v>
      </c>
      <c r="AE918" s="135">
        <v>0</v>
      </c>
      <c r="AF918" s="135">
        <v>0</v>
      </c>
      <c r="AG918" s="135">
        <v>0</v>
      </c>
      <c r="AH918" s="135">
        <v>0</v>
      </c>
      <c r="AI918" s="135">
        <v>0</v>
      </c>
      <c r="AJ918" s="135">
        <v>0</v>
      </c>
      <c r="AK918" s="135">
        <v>0</v>
      </c>
      <c r="AL918" s="212"/>
    </row>
    <row r="919" spans="2:40" ht="14.25" hidden="1" customHeight="1">
      <c r="B919" s="132" t="s">
        <v>4356</v>
      </c>
      <c r="C919" s="134" t="s">
        <v>6538</v>
      </c>
      <c r="D919" s="134" t="s">
        <v>2976</v>
      </c>
      <c r="E919" s="134" t="s">
        <v>2945</v>
      </c>
      <c r="F919" s="134" t="s">
        <v>5317</v>
      </c>
      <c r="G919" s="134" t="s">
        <v>1745</v>
      </c>
      <c r="H919" s="134" t="s">
        <v>7185</v>
      </c>
      <c r="I919" s="134" t="s">
        <v>7127</v>
      </c>
      <c r="J919" s="134" t="s">
        <v>5871</v>
      </c>
      <c r="K919" s="134" t="s">
        <v>4418</v>
      </c>
      <c r="L919" s="134" t="s">
        <v>3332</v>
      </c>
      <c r="M919" s="135">
        <v>163.78</v>
      </c>
      <c r="N919" s="135">
        <v>163.78</v>
      </c>
      <c r="O919" s="135">
        <v>0</v>
      </c>
      <c r="P919" s="135"/>
      <c r="Q919" s="135">
        <v>0</v>
      </c>
      <c r="R919" s="135">
        <v>0</v>
      </c>
      <c r="S919" s="135">
        <v>0</v>
      </c>
      <c r="T919" s="135">
        <v>26.2</v>
      </c>
      <c r="U919" s="135">
        <v>0</v>
      </c>
      <c r="V919" s="135">
        <v>0</v>
      </c>
      <c r="W919" s="135">
        <v>0</v>
      </c>
      <c r="X919" s="135">
        <v>0</v>
      </c>
      <c r="Y919" s="135">
        <v>189.98</v>
      </c>
      <c r="Z919" s="135">
        <v>189.98</v>
      </c>
      <c r="AA919" s="136">
        <v>1</v>
      </c>
      <c r="AB919" s="135">
        <v>163.78</v>
      </c>
      <c r="AC919" s="135">
        <v>0</v>
      </c>
      <c r="AD919" s="135"/>
      <c r="AE919" s="135">
        <v>0</v>
      </c>
      <c r="AF919" s="135">
        <v>0</v>
      </c>
      <c r="AG919" s="135">
        <v>0</v>
      </c>
      <c r="AH919" s="135">
        <v>26.2</v>
      </c>
      <c r="AI919" s="135">
        <v>0</v>
      </c>
      <c r="AJ919" s="135">
        <v>0</v>
      </c>
      <c r="AK919" s="135">
        <v>0</v>
      </c>
      <c r="AL919" s="212" t="s">
        <v>7186</v>
      </c>
    </row>
    <row r="920" spans="2:40" ht="14.25" hidden="1" customHeight="1">
      <c r="B920" s="132" t="s">
        <v>4356</v>
      </c>
      <c r="C920" s="134" t="s">
        <v>5774</v>
      </c>
      <c r="D920" s="134" t="s">
        <v>2976</v>
      </c>
      <c r="E920" s="134" t="s">
        <v>2839</v>
      </c>
      <c r="F920" s="134" t="s">
        <v>7187</v>
      </c>
      <c r="G920" s="134" t="s">
        <v>5799</v>
      </c>
      <c r="H920" s="134" t="s">
        <v>5800</v>
      </c>
      <c r="I920" s="134" t="s">
        <v>3330</v>
      </c>
      <c r="J920" s="134" t="s">
        <v>4362</v>
      </c>
      <c r="K920" s="134" t="s">
        <v>4363</v>
      </c>
      <c r="L920" s="134" t="s">
        <v>3332</v>
      </c>
      <c r="M920" s="135">
        <v>5474.99</v>
      </c>
      <c r="N920" s="135">
        <v>4765.2700000000004</v>
      </c>
      <c r="O920" s="135">
        <v>0</v>
      </c>
      <c r="P920" s="135">
        <v>709.72</v>
      </c>
      <c r="Q920" s="135">
        <v>0</v>
      </c>
      <c r="R920" s="135">
        <v>0</v>
      </c>
      <c r="S920" s="135">
        <v>0</v>
      </c>
      <c r="T920" s="135">
        <v>762.45</v>
      </c>
      <c r="U920" s="135">
        <v>0</v>
      </c>
      <c r="V920" s="135">
        <v>0</v>
      </c>
      <c r="W920" s="135">
        <v>0</v>
      </c>
      <c r="X920" s="135">
        <v>0</v>
      </c>
      <c r="Y920" s="135">
        <v>6237.44</v>
      </c>
      <c r="Z920" s="135">
        <v>6237.44</v>
      </c>
      <c r="AA920" s="136">
        <v>1</v>
      </c>
      <c r="AB920" s="135">
        <v>4765.2700000000004</v>
      </c>
      <c r="AC920" s="135">
        <v>0</v>
      </c>
      <c r="AD920" s="135">
        <v>709.72</v>
      </c>
      <c r="AE920" s="135">
        <v>0</v>
      </c>
      <c r="AF920" s="135">
        <v>0</v>
      </c>
      <c r="AG920" s="135">
        <v>0</v>
      </c>
      <c r="AH920" s="135">
        <v>762.45</v>
      </c>
      <c r="AI920" s="135">
        <v>0</v>
      </c>
      <c r="AJ920" s="135">
        <v>0</v>
      </c>
      <c r="AK920" s="135">
        <v>0</v>
      </c>
      <c r="AL920" s="212" t="s">
        <v>7188</v>
      </c>
    </row>
    <row r="921" spans="2:40" ht="14.25" hidden="1" customHeight="1">
      <c r="B921" s="132" t="s">
        <v>4356</v>
      </c>
      <c r="C921" s="134" t="s">
        <v>6188</v>
      </c>
      <c r="D921" s="134" t="s">
        <v>2976</v>
      </c>
      <c r="E921" s="134" t="s">
        <v>2839</v>
      </c>
      <c r="F921" s="134" t="s">
        <v>7189</v>
      </c>
      <c r="G921" s="134" t="s">
        <v>1740</v>
      </c>
      <c r="H921" s="134" t="s">
        <v>7190</v>
      </c>
      <c r="I921" s="134" t="s">
        <v>3330</v>
      </c>
      <c r="J921" s="134" t="s">
        <v>5871</v>
      </c>
      <c r="K921" s="134" t="s">
        <v>4418</v>
      </c>
      <c r="L921" s="134" t="s">
        <v>3332</v>
      </c>
      <c r="M921" s="135">
        <v>293.11</v>
      </c>
      <c r="N921" s="135">
        <v>293.11</v>
      </c>
      <c r="O921" s="135">
        <v>0</v>
      </c>
      <c r="P921" s="135"/>
      <c r="Q921" s="135">
        <v>0</v>
      </c>
      <c r="R921" s="135">
        <v>0</v>
      </c>
      <c r="S921" s="135">
        <v>0</v>
      </c>
      <c r="T921" s="135">
        <v>46.9</v>
      </c>
      <c r="U921" s="135">
        <v>0</v>
      </c>
      <c r="V921" s="135">
        <v>0</v>
      </c>
      <c r="W921" s="135">
        <v>0</v>
      </c>
      <c r="X921" s="135">
        <v>0</v>
      </c>
      <c r="Y921" s="135">
        <v>340.01</v>
      </c>
      <c r="Z921" s="135">
        <v>340.01</v>
      </c>
      <c r="AA921" s="136">
        <v>1</v>
      </c>
      <c r="AB921" s="135">
        <v>293.11</v>
      </c>
      <c r="AC921" s="135">
        <v>0</v>
      </c>
      <c r="AD921" s="135"/>
      <c r="AE921" s="135">
        <v>0</v>
      </c>
      <c r="AF921" s="135">
        <v>0</v>
      </c>
      <c r="AG921" s="135">
        <v>0</v>
      </c>
      <c r="AH921" s="135">
        <v>46.9</v>
      </c>
      <c r="AI921" s="135">
        <v>0</v>
      </c>
      <c r="AJ921" s="135">
        <v>0</v>
      </c>
      <c r="AK921" s="135">
        <v>0</v>
      </c>
      <c r="AL921" s="212" t="s">
        <v>7191</v>
      </c>
    </row>
    <row r="922" spans="2:40" ht="14.25" hidden="1" customHeight="1">
      <c r="B922" s="132" t="s">
        <v>4356</v>
      </c>
      <c r="C922" s="134" t="s">
        <v>6212</v>
      </c>
      <c r="D922" s="134" t="s">
        <v>2976</v>
      </c>
      <c r="E922" s="134" t="s">
        <v>2442</v>
      </c>
      <c r="F922" s="134" t="s">
        <v>7192</v>
      </c>
      <c r="G922" s="134" t="s">
        <v>808</v>
      </c>
      <c r="H922" s="134" t="s">
        <v>6214</v>
      </c>
      <c r="I922" s="134" t="s">
        <v>3330</v>
      </c>
      <c r="J922" s="134" t="s">
        <v>4362</v>
      </c>
      <c r="K922" s="134" t="s">
        <v>4363</v>
      </c>
      <c r="L922" s="134" t="s">
        <v>3332</v>
      </c>
      <c r="M922" s="135">
        <v>23079.616000000002</v>
      </c>
      <c r="N922" s="135">
        <v>23079.616000000002</v>
      </c>
      <c r="O922" s="135">
        <v>0</v>
      </c>
      <c r="P922" s="135"/>
      <c r="Q922" s="135">
        <v>0</v>
      </c>
      <c r="R922" s="135">
        <v>0</v>
      </c>
      <c r="S922" s="135">
        <v>0</v>
      </c>
      <c r="T922" s="135">
        <v>3692.7385599999998</v>
      </c>
      <c r="U922" s="135">
        <v>0</v>
      </c>
      <c r="V922" s="135">
        <v>0</v>
      </c>
      <c r="W922" s="135">
        <v>0</v>
      </c>
      <c r="X922" s="135">
        <v>0</v>
      </c>
      <c r="Y922" s="135">
        <v>26772.35456</v>
      </c>
      <c r="Z922" s="135">
        <v>26158.707252</v>
      </c>
      <c r="AA922" s="136">
        <v>0.97897937192118201</v>
      </c>
      <c r="AB922" s="135">
        <v>22550.609699999994</v>
      </c>
      <c r="AC922" s="135">
        <v>0</v>
      </c>
      <c r="AD922" s="135"/>
      <c r="AE922" s="135">
        <v>0</v>
      </c>
      <c r="AF922" s="135">
        <v>0</v>
      </c>
      <c r="AG922" s="135">
        <v>0</v>
      </c>
      <c r="AH922" s="135">
        <v>3608.0975520000002</v>
      </c>
      <c r="AI922" s="135">
        <v>0</v>
      </c>
      <c r="AJ922" s="135">
        <v>0</v>
      </c>
      <c r="AK922" s="135">
        <v>0</v>
      </c>
      <c r="AL922" s="212" t="s">
        <v>7193</v>
      </c>
    </row>
    <row r="923" spans="2:40" ht="14.25" customHeight="1">
      <c r="B923" s="132" t="s">
        <v>4356</v>
      </c>
      <c r="C923" s="134" t="s">
        <v>5774</v>
      </c>
      <c r="D923" s="134" t="s">
        <v>2976</v>
      </c>
      <c r="E923" s="134" t="s">
        <v>2700</v>
      </c>
      <c r="F923" s="134" t="s">
        <v>7194</v>
      </c>
      <c r="G923" s="134" t="s">
        <v>5823</v>
      </c>
      <c r="H923" s="134" t="s">
        <v>5824</v>
      </c>
      <c r="I923" s="134" t="s">
        <v>5782</v>
      </c>
      <c r="J923" s="134" t="s">
        <v>4362</v>
      </c>
      <c r="K923" s="134" t="s">
        <v>4363</v>
      </c>
      <c r="L923" s="134" t="s">
        <v>3332</v>
      </c>
      <c r="M923" s="135">
        <v>26500</v>
      </c>
      <c r="N923" s="135">
        <v>26500</v>
      </c>
      <c r="O923" s="135">
        <v>0</v>
      </c>
      <c r="P923" s="135"/>
      <c r="Q923" s="135">
        <v>0</v>
      </c>
      <c r="R923" s="135">
        <v>0</v>
      </c>
      <c r="S923" s="135">
        <v>0</v>
      </c>
      <c r="T923" s="135">
        <v>4240</v>
      </c>
      <c r="U923" s="135">
        <v>0</v>
      </c>
      <c r="V923" s="135">
        <v>1060</v>
      </c>
      <c r="W923" s="135">
        <v>0</v>
      </c>
      <c r="X923" s="135">
        <v>0</v>
      </c>
      <c r="Y923" s="135">
        <v>29680</v>
      </c>
      <c r="Z923" s="135">
        <v>29680</v>
      </c>
      <c r="AA923" s="136">
        <v>1</v>
      </c>
      <c r="AB923" s="135">
        <v>26500</v>
      </c>
      <c r="AC923" s="135">
        <v>0</v>
      </c>
      <c r="AD923" s="135"/>
      <c r="AE923" s="135">
        <v>0</v>
      </c>
      <c r="AF923" s="135">
        <v>0</v>
      </c>
      <c r="AG923" s="135">
        <v>0</v>
      </c>
      <c r="AH923" s="135">
        <v>4240</v>
      </c>
      <c r="AI923" s="135">
        <v>0</v>
      </c>
      <c r="AJ923" s="135">
        <v>1060</v>
      </c>
      <c r="AK923" s="135">
        <v>0</v>
      </c>
      <c r="AL923" s="212" t="s">
        <v>7195</v>
      </c>
      <c r="AM923" s="210">
        <f>M923*0.04</f>
        <v>1060</v>
      </c>
      <c r="AN923" s="210">
        <f>AJ923-AM923</f>
        <v>0</v>
      </c>
    </row>
    <row r="924" spans="2:40" ht="14.25" hidden="1" customHeight="1">
      <c r="B924" s="132" t="s">
        <v>4356</v>
      </c>
      <c r="C924" s="134" t="s">
        <v>5777</v>
      </c>
      <c r="D924" s="134" t="s">
        <v>2976</v>
      </c>
      <c r="E924" s="134" t="s">
        <v>2673</v>
      </c>
      <c r="F924" s="134" t="s">
        <v>7196</v>
      </c>
      <c r="G924" s="134" t="s">
        <v>5780</v>
      </c>
      <c r="H924" s="134" t="s">
        <v>5781</v>
      </c>
      <c r="I924" s="134" t="s">
        <v>5782</v>
      </c>
      <c r="J924" s="134" t="s">
        <v>4362</v>
      </c>
      <c r="K924" s="134" t="s">
        <v>4363</v>
      </c>
      <c r="L924" s="134" t="s">
        <v>3332</v>
      </c>
      <c r="M924" s="135">
        <v>2746.55</v>
      </c>
      <c r="N924" s="135">
        <v>0</v>
      </c>
      <c r="O924" s="135">
        <v>0</v>
      </c>
      <c r="P924" s="135">
        <v>2746.55</v>
      </c>
      <c r="Q924" s="135">
        <v>0</v>
      </c>
      <c r="R924" s="135">
        <v>0</v>
      </c>
      <c r="S924" s="135">
        <v>0</v>
      </c>
      <c r="T924" s="135">
        <v>0</v>
      </c>
      <c r="U924" s="135">
        <v>0</v>
      </c>
      <c r="V924" s="135">
        <v>0</v>
      </c>
      <c r="W924" s="135">
        <v>0</v>
      </c>
      <c r="X924" s="135">
        <v>0</v>
      </c>
      <c r="Y924" s="135">
        <v>2746.55</v>
      </c>
      <c r="Z924" s="135">
        <v>2746.55</v>
      </c>
      <c r="AA924" s="136">
        <v>1</v>
      </c>
      <c r="AB924" s="135">
        <v>0</v>
      </c>
      <c r="AC924" s="135">
        <v>0</v>
      </c>
      <c r="AD924" s="135">
        <v>2746.55</v>
      </c>
      <c r="AE924" s="135">
        <v>0</v>
      </c>
      <c r="AF924" s="135">
        <v>0</v>
      </c>
      <c r="AG924" s="135">
        <v>0</v>
      </c>
      <c r="AH924" s="135"/>
      <c r="AI924" s="135">
        <v>0</v>
      </c>
      <c r="AJ924" s="135">
        <v>0</v>
      </c>
      <c r="AK924" s="135">
        <v>0</v>
      </c>
      <c r="AL924" s="212" t="s">
        <v>7197</v>
      </c>
    </row>
    <row r="925" spans="2:40" ht="14.25" customHeight="1">
      <c r="B925" s="132" t="s">
        <v>4356</v>
      </c>
      <c r="C925" s="134" t="s">
        <v>5774</v>
      </c>
      <c r="D925" s="134" t="s">
        <v>2976</v>
      </c>
      <c r="E925" s="134" t="s">
        <v>2597</v>
      </c>
      <c r="F925" s="134" t="s">
        <v>7198</v>
      </c>
      <c r="G925" s="134" t="s">
        <v>5796</v>
      </c>
      <c r="H925" s="134" t="s">
        <v>5797</v>
      </c>
      <c r="I925" s="134" t="s">
        <v>3330</v>
      </c>
      <c r="J925" s="134" t="s">
        <v>4362</v>
      </c>
      <c r="K925" s="134" t="s">
        <v>4363</v>
      </c>
      <c r="L925" s="134" t="s">
        <v>3332</v>
      </c>
      <c r="M925" s="135">
        <v>38000</v>
      </c>
      <c r="N925" s="135">
        <v>38000</v>
      </c>
      <c r="O925" s="135">
        <v>0</v>
      </c>
      <c r="P925" s="135"/>
      <c r="Q925" s="135">
        <v>0</v>
      </c>
      <c r="R925" s="135">
        <v>0</v>
      </c>
      <c r="S925" s="135">
        <v>0</v>
      </c>
      <c r="T925" s="135">
        <v>6080</v>
      </c>
      <c r="U925" s="135">
        <v>0</v>
      </c>
      <c r="V925" s="135">
        <v>1520</v>
      </c>
      <c r="W925" s="135">
        <v>0</v>
      </c>
      <c r="X925" s="135">
        <v>0</v>
      </c>
      <c r="Y925" s="135">
        <v>42560</v>
      </c>
      <c r="Z925" s="135">
        <v>42560</v>
      </c>
      <c r="AA925" s="136">
        <v>1</v>
      </c>
      <c r="AB925" s="135">
        <v>38000</v>
      </c>
      <c r="AC925" s="135">
        <v>0</v>
      </c>
      <c r="AD925" s="135"/>
      <c r="AE925" s="135">
        <v>0</v>
      </c>
      <c r="AF925" s="135">
        <v>0</v>
      </c>
      <c r="AG925" s="135">
        <v>0</v>
      </c>
      <c r="AH925" s="135">
        <v>6080</v>
      </c>
      <c r="AI925" s="135">
        <v>0</v>
      </c>
      <c r="AJ925" s="135">
        <v>1520</v>
      </c>
      <c r="AK925" s="135">
        <v>0</v>
      </c>
      <c r="AL925" s="212" t="s">
        <v>7199</v>
      </c>
      <c r="AM925" s="210">
        <f>M925*0.04</f>
        <v>1520</v>
      </c>
      <c r="AN925" s="210">
        <f>AJ925-AM925</f>
        <v>0</v>
      </c>
    </row>
    <row r="926" spans="2:40" ht="14.25" hidden="1" customHeight="1">
      <c r="B926" s="132" t="s">
        <v>4356</v>
      </c>
      <c r="C926" s="134" t="s">
        <v>5777</v>
      </c>
      <c r="D926" s="134" t="s">
        <v>2976</v>
      </c>
      <c r="E926" s="134" t="s">
        <v>5527</v>
      </c>
      <c r="F926" s="134" t="s">
        <v>7200</v>
      </c>
      <c r="G926" s="134" t="s">
        <v>5780</v>
      </c>
      <c r="H926" s="134" t="s">
        <v>5781</v>
      </c>
      <c r="I926" s="134" t="s">
        <v>5782</v>
      </c>
      <c r="J926" s="134" t="s">
        <v>4362</v>
      </c>
      <c r="K926" s="134" t="s">
        <v>4363</v>
      </c>
      <c r="L926" s="134" t="s">
        <v>3332</v>
      </c>
      <c r="M926" s="135">
        <v>2763.22</v>
      </c>
      <c r="N926" s="135">
        <v>0</v>
      </c>
      <c r="O926" s="135">
        <v>0</v>
      </c>
      <c r="P926" s="135">
        <v>2763.22</v>
      </c>
      <c r="Q926" s="135">
        <v>0</v>
      </c>
      <c r="R926" s="135">
        <v>0</v>
      </c>
      <c r="S926" s="135">
        <v>0</v>
      </c>
      <c r="T926" s="135">
        <v>0</v>
      </c>
      <c r="U926" s="135">
        <v>0</v>
      </c>
      <c r="V926" s="135">
        <v>0</v>
      </c>
      <c r="W926" s="135">
        <v>0</v>
      </c>
      <c r="X926" s="135">
        <v>0</v>
      </c>
      <c r="Y926" s="135">
        <v>2763.22</v>
      </c>
      <c r="Z926" s="135">
        <v>2763.22</v>
      </c>
      <c r="AA926" s="136">
        <v>1</v>
      </c>
      <c r="AB926" s="135">
        <v>0</v>
      </c>
      <c r="AC926" s="135">
        <v>0</v>
      </c>
      <c r="AD926" s="135">
        <v>2763.22</v>
      </c>
      <c r="AE926" s="135">
        <v>0</v>
      </c>
      <c r="AF926" s="135">
        <v>0</v>
      </c>
      <c r="AG926" s="135">
        <v>0</v>
      </c>
      <c r="AH926" s="135"/>
      <c r="AI926" s="135">
        <v>0</v>
      </c>
      <c r="AJ926" s="135">
        <v>0</v>
      </c>
      <c r="AK926" s="135">
        <v>0</v>
      </c>
      <c r="AL926" s="212" t="s">
        <v>7201</v>
      </c>
    </row>
    <row r="927" spans="2:40" ht="14.25" customHeight="1">
      <c r="B927" s="132" t="s">
        <v>4356</v>
      </c>
      <c r="C927" s="134" t="s">
        <v>5774</v>
      </c>
      <c r="D927" s="134" t="s">
        <v>2976</v>
      </c>
      <c r="E927" s="134" t="s">
        <v>3010</v>
      </c>
      <c r="F927" s="134" t="s">
        <v>7202</v>
      </c>
      <c r="G927" s="134" t="s">
        <v>638</v>
      </c>
      <c r="H927" s="134" t="s">
        <v>6258</v>
      </c>
      <c r="I927" s="134" t="s">
        <v>4370</v>
      </c>
      <c r="J927" s="134" t="s">
        <v>4362</v>
      </c>
      <c r="K927" s="134" t="s">
        <v>4363</v>
      </c>
      <c r="L927" s="134" t="s">
        <v>3332</v>
      </c>
      <c r="M927" s="135">
        <v>1500</v>
      </c>
      <c r="N927" s="135">
        <v>1500</v>
      </c>
      <c r="O927" s="135">
        <v>0</v>
      </c>
      <c r="P927" s="135"/>
      <c r="Q927" s="135">
        <v>0</v>
      </c>
      <c r="R927" s="135">
        <v>0</v>
      </c>
      <c r="S927" s="135">
        <v>0</v>
      </c>
      <c r="T927" s="135">
        <v>240</v>
      </c>
      <c r="U927" s="135">
        <v>0</v>
      </c>
      <c r="V927" s="135">
        <v>60</v>
      </c>
      <c r="W927" s="135">
        <v>0</v>
      </c>
      <c r="X927" s="135">
        <v>0</v>
      </c>
      <c r="Y927" s="135">
        <v>1680</v>
      </c>
      <c r="Z927" s="135">
        <v>1680</v>
      </c>
      <c r="AA927" s="136">
        <v>1</v>
      </c>
      <c r="AB927" s="135">
        <v>1500</v>
      </c>
      <c r="AC927" s="135">
        <v>0</v>
      </c>
      <c r="AD927" s="135"/>
      <c r="AE927" s="135">
        <v>0</v>
      </c>
      <c r="AF927" s="135">
        <v>0</v>
      </c>
      <c r="AG927" s="135">
        <v>0</v>
      </c>
      <c r="AH927" s="135">
        <v>240</v>
      </c>
      <c r="AI927" s="135">
        <v>0</v>
      </c>
      <c r="AJ927" s="135">
        <v>60</v>
      </c>
      <c r="AK927" s="135">
        <v>0</v>
      </c>
      <c r="AL927" s="212" t="s">
        <v>7203</v>
      </c>
      <c r="AM927" s="210">
        <f>M927*0.04</f>
        <v>60</v>
      </c>
      <c r="AN927" s="210">
        <f>AJ927-AM927</f>
        <v>0</v>
      </c>
    </row>
    <row r="928" spans="2:40" ht="14.25" hidden="1" customHeight="1">
      <c r="B928" s="132" t="s">
        <v>4356</v>
      </c>
      <c r="C928" s="134" t="s">
        <v>6188</v>
      </c>
      <c r="D928" s="134" t="s">
        <v>2976</v>
      </c>
      <c r="E928" s="134" t="s">
        <v>5747</v>
      </c>
      <c r="F928" s="134" t="s">
        <v>7204</v>
      </c>
      <c r="G928" s="134" t="s">
        <v>1576</v>
      </c>
      <c r="H928" s="134" t="s">
        <v>6528</v>
      </c>
      <c r="I928" s="134" t="s">
        <v>3330</v>
      </c>
      <c r="J928" s="134" t="s">
        <v>5871</v>
      </c>
      <c r="K928" s="134" t="s">
        <v>4418</v>
      </c>
      <c r="L928" s="134" t="s">
        <v>3332</v>
      </c>
      <c r="M928" s="135">
        <v>223.28</v>
      </c>
      <c r="N928" s="135">
        <v>223.28</v>
      </c>
      <c r="O928" s="135">
        <v>0</v>
      </c>
      <c r="P928" s="135"/>
      <c r="Q928" s="135">
        <v>0</v>
      </c>
      <c r="R928" s="135">
        <v>0</v>
      </c>
      <c r="S928" s="135">
        <v>0</v>
      </c>
      <c r="T928" s="135">
        <v>35.72</v>
      </c>
      <c r="U928" s="135">
        <v>0</v>
      </c>
      <c r="V928" s="135">
        <v>0</v>
      </c>
      <c r="W928" s="135">
        <v>0</v>
      </c>
      <c r="X928" s="135">
        <v>0</v>
      </c>
      <c r="Y928" s="135">
        <v>259</v>
      </c>
      <c r="Z928" s="135">
        <v>259</v>
      </c>
      <c r="AA928" s="136">
        <v>1</v>
      </c>
      <c r="AB928" s="135">
        <v>223.28</v>
      </c>
      <c r="AC928" s="135">
        <v>0</v>
      </c>
      <c r="AD928" s="135"/>
      <c r="AE928" s="135">
        <v>0</v>
      </c>
      <c r="AF928" s="135">
        <v>0</v>
      </c>
      <c r="AG928" s="135">
        <v>0</v>
      </c>
      <c r="AH928" s="135">
        <v>35.72</v>
      </c>
      <c r="AI928" s="135">
        <v>0</v>
      </c>
      <c r="AJ928" s="135">
        <v>0</v>
      </c>
      <c r="AK928" s="135">
        <v>0</v>
      </c>
      <c r="AL928" s="212" t="s">
        <v>7205</v>
      </c>
    </row>
    <row r="929" spans="2:40" ht="14.25" hidden="1" customHeight="1">
      <c r="B929" s="132" t="s">
        <v>4396</v>
      </c>
      <c r="C929" s="134" t="s">
        <v>5106</v>
      </c>
      <c r="D929" s="134" t="s">
        <v>2976</v>
      </c>
      <c r="E929" s="134" t="s">
        <v>4399</v>
      </c>
      <c r="F929" s="134" t="s">
        <v>7206</v>
      </c>
      <c r="G929" s="134" t="s">
        <v>4401</v>
      </c>
      <c r="H929" s="134" t="s">
        <v>4401</v>
      </c>
      <c r="I929" s="134"/>
      <c r="J929" s="134"/>
      <c r="K929" s="134"/>
      <c r="L929" s="134"/>
      <c r="M929" s="135">
        <v>0.01</v>
      </c>
      <c r="N929" s="135">
        <v>0</v>
      </c>
      <c r="O929" s="135">
        <v>0</v>
      </c>
      <c r="P929" s="135">
        <v>0</v>
      </c>
      <c r="Q929" s="135">
        <v>0</v>
      </c>
      <c r="R929" s="135">
        <v>0</v>
      </c>
      <c r="S929" s="135">
        <v>0.01</v>
      </c>
      <c r="T929" s="135">
        <v>0</v>
      </c>
      <c r="U929" s="135">
        <v>0</v>
      </c>
      <c r="V929" s="135">
        <v>0</v>
      </c>
      <c r="W929" s="135">
        <v>0</v>
      </c>
      <c r="X929" s="135">
        <v>0</v>
      </c>
      <c r="Y929" s="135">
        <v>0.01</v>
      </c>
      <c r="Z929" s="135">
        <v>0.01</v>
      </c>
      <c r="AA929" s="136">
        <v>1</v>
      </c>
      <c r="AB929" s="135">
        <v>0</v>
      </c>
      <c r="AC929" s="135">
        <v>0</v>
      </c>
      <c r="AD929" s="135">
        <v>0</v>
      </c>
      <c r="AE929" s="135">
        <v>0</v>
      </c>
      <c r="AF929" s="135">
        <v>0</v>
      </c>
      <c r="AG929" s="135">
        <v>0</v>
      </c>
      <c r="AH929" s="135">
        <v>0</v>
      </c>
      <c r="AI929" s="135">
        <v>0</v>
      </c>
      <c r="AJ929" s="135">
        <v>0</v>
      </c>
      <c r="AK929" s="135">
        <v>0</v>
      </c>
      <c r="AL929" s="212"/>
    </row>
    <row r="930" spans="2:40" ht="14.25" customHeight="1">
      <c r="B930" s="132" t="s">
        <v>4356</v>
      </c>
      <c r="C930" s="134" t="s">
        <v>5774</v>
      </c>
      <c r="D930" s="134" t="s">
        <v>2976</v>
      </c>
      <c r="E930" s="134" t="s">
        <v>5526</v>
      </c>
      <c r="F930" s="134" t="s">
        <v>3214</v>
      </c>
      <c r="G930" s="134" t="s">
        <v>1594</v>
      </c>
      <c r="H930" s="134" t="s">
        <v>7207</v>
      </c>
      <c r="I930" s="134" t="s">
        <v>5782</v>
      </c>
      <c r="J930" s="134" t="s">
        <v>4362</v>
      </c>
      <c r="K930" s="134" t="s">
        <v>4363</v>
      </c>
      <c r="L930" s="134" t="s">
        <v>3332</v>
      </c>
      <c r="M930" s="135">
        <v>21000</v>
      </c>
      <c r="N930" s="135">
        <v>21000</v>
      </c>
      <c r="O930" s="135">
        <v>0</v>
      </c>
      <c r="P930" s="135"/>
      <c r="Q930" s="135">
        <v>0</v>
      </c>
      <c r="R930" s="135">
        <v>0</v>
      </c>
      <c r="S930" s="135">
        <v>0</v>
      </c>
      <c r="T930" s="135">
        <v>3360</v>
      </c>
      <c r="U930" s="135">
        <v>0</v>
      </c>
      <c r="V930" s="135">
        <v>840</v>
      </c>
      <c r="W930" s="135">
        <v>0</v>
      </c>
      <c r="X930" s="135">
        <v>0</v>
      </c>
      <c r="Y930" s="135">
        <v>23520</v>
      </c>
      <c r="Z930" s="135">
        <v>23520</v>
      </c>
      <c r="AA930" s="136">
        <v>1</v>
      </c>
      <c r="AB930" s="135">
        <v>21000</v>
      </c>
      <c r="AC930" s="135">
        <v>0</v>
      </c>
      <c r="AD930" s="135"/>
      <c r="AE930" s="135">
        <v>0</v>
      </c>
      <c r="AF930" s="135">
        <v>0</v>
      </c>
      <c r="AG930" s="135">
        <v>0</v>
      </c>
      <c r="AH930" s="135">
        <v>3360</v>
      </c>
      <c r="AI930" s="135">
        <v>0</v>
      </c>
      <c r="AJ930" s="135">
        <v>840</v>
      </c>
      <c r="AK930" s="135">
        <v>0</v>
      </c>
      <c r="AL930" s="212" t="s">
        <v>7208</v>
      </c>
      <c r="AM930" s="210">
        <f>M930*0.04</f>
        <v>840</v>
      </c>
      <c r="AN930" s="210">
        <f>AJ930-AM930</f>
        <v>0</v>
      </c>
    </row>
    <row r="931" spans="2:40" ht="14.25" hidden="1" customHeight="1">
      <c r="B931" s="132" t="s">
        <v>4356</v>
      </c>
      <c r="C931" s="134" t="s">
        <v>7209</v>
      </c>
      <c r="D931" s="134" t="s">
        <v>2976</v>
      </c>
      <c r="E931" s="134" t="s">
        <v>2945</v>
      </c>
      <c r="F931" s="134" t="s">
        <v>7210</v>
      </c>
      <c r="G931" s="134" t="s">
        <v>1752</v>
      </c>
      <c r="H931" s="134" t="s">
        <v>7211</v>
      </c>
      <c r="I931" s="134" t="s">
        <v>3330</v>
      </c>
      <c r="J931" s="134" t="s">
        <v>4362</v>
      </c>
      <c r="K931" s="134" t="s">
        <v>4363</v>
      </c>
      <c r="L931" s="134" t="s">
        <v>3332</v>
      </c>
      <c r="M931" s="135">
        <v>650</v>
      </c>
      <c r="N931" s="135">
        <v>650</v>
      </c>
      <c r="O931" s="135">
        <v>0</v>
      </c>
      <c r="P931" s="135"/>
      <c r="Q931" s="135">
        <v>0</v>
      </c>
      <c r="R931" s="135">
        <v>0</v>
      </c>
      <c r="S931" s="135">
        <v>0</v>
      </c>
      <c r="T931" s="135">
        <v>104</v>
      </c>
      <c r="U931" s="135">
        <v>0</v>
      </c>
      <c r="V931" s="135">
        <v>0</v>
      </c>
      <c r="W931" s="135">
        <v>0</v>
      </c>
      <c r="X931" s="135">
        <v>0</v>
      </c>
      <c r="Y931" s="135">
        <v>754</v>
      </c>
      <c r="Z931" s="135">
        <v>754</v>
      </c>
      <c r="AA931" s="136">
        <v>1</v>
      </c>
      <c r="AB931" s="135">
        <v>650</v>
      </c>
      <c r="AC931" s="135">
        <v>0</v>
      </c>
      <c r="AD931" s="135"/>
      <c r="AE931" s="135">
        <v>0</v>
      </c>
      <c r="AF931" s="135">
        <v>0</v>
      </c>
      <c r="AG931" s="135">
        <v>0</v>
      </c>
      <c r="AH931" s="135">
        <v>104</v>
      </c>
      <c r="AI931" s="135">
        <v>0</v>
      </c>
      <c r="AJ931" s="135">
        <v>0</v>
      </c>
      <c r="AK931" s="135">
        <v>0</v>
      </c>
      <c r="AL931" s="212" t="s">
        <v>7212</v>
      </c>
    </row>
    <row r="932" spans="2:40" ht="14.25" customHeight="1">
      <c r="B932" s="132" t="s">
        <v>4356</v>
      </c>
      <c r="C932" s="134" t="s">
        <v>5774</v>
      </c>
      <c r="D932" s="134" t="s">
        <v>2976</v>
      </c>
      <c r="E932" s="134" t="s">
        <v>2597</v>
      </c>
      <c r="F932" s="134" t="s">
        <v>5178</v>
      </c>
      <c r="G932" s="134" t="s">
        <v>1237</v>
      </c>
      <c r="H932" s="134" t="s">
        <v>5775</v>
      </c>
      <c r="I932" s="134" t="s">
        <v>4370</v>
      </c>
      <c r="J932" s="134" t="s">
        <v>4362</v>
      </c>
      <c r="K932" s="134" t="s">
        <v>4363</v>
      </c>
      <c r="L932" s="134" t="s">
        <v>3332</v>
      </c>
      <c r="M932" s="135">
        <v>17000</v>
      </c>
      <c r="N932" s="135">
        <v>17000</v>
      </c>
      <c r="O932" s="135">
        <v>0</v>
      </c>
      <c r="P932" s="135"/>
      <c r="Q932" s="135">
        <v>0</v>
      </c>
      <c r="R932" s="135">
        <v>0</v>
      </c>
      <c r="S932" s="135">
        <v>0</v>
      </c>
      <c r="T932" s="135">
        <v>2720</v>
      </c>
      <c r="U932" s="135">
        <v>0</v>
      </c>
      <c r="V932" s="135">
        <v>680</v>
      </c>
      <c r="W932" s="135">
        <v>0</v>
      </c>
      <c r="X932" s="135">
        <v>0</v>
      </c>
      <c r="Y932" s="135">
        <v>19040</v>
      </c>
      <c r="Z932" s="135">
        <v>19040</v>
      </c>
      <c r="AA932" s="136">
        <v>1</v>
      </c>
      <c r="AB932" s="135">
        <v>17000</v>
      </c>
      <c r="AC932" s="135">
        <v>0</v>
      </c>
      <c r="AD932" s="135"/>
      <c r="AE932" s="135">
        <v>0</v>
      </c>
      <c r="AF932" s="135">
        <v>0</v>
      </c>
      <c r="AG932" s="135">
        <v>0</v>
      </c>
      <c r="AH932" s="135">
        <v>2720</v>
      </c>
      <c r="AI932" s="135">
        <v>0</v>
      </c>
      <c r="AJ932" s="135">
        <v>680</v>
      </c>
      <c r="AK932" s="135">
        <v>0</v>
      </c>
      <c r="AL932" s="212" t="s">
        <v>7213</v>
      </c>
      <c r="AM932" s="210">
        <f>M932*0.04</f>
        <v>680</v>
      </c>
      <c r="AN932" s="210">
        <f>AJ932-AM932</f>
        <v>0</v>
      </c>
    </row>
    <row r="933" spans="2:40" ht="14.25" hidden="1" customHeight="1">
      <c r="B933" s="132" t="s">
        <v>4356</v>
      </c>
      <c r="C933" s="134" t="s">
        <v>5913</v>
      </c>
      <c r="D933" s="134" t="s">
        <v>2976</v>
      </c>
      <c r="E933" s="134" t="s">
        <v>5572</v>
      </c>
      <c r="F933" s="134" t="s">
        <v>7214</v>
      </c>
      <c r="G933" s="134" t="s">
        <v>5859</v>
      </c>
      <c r="H933" s="134" t="s">
        <v>5860</v>
      </c>
      <c r="I933" s="134" t="s">
        <v>5782</v>
      </c>
      <c r="J933" s="134" t="s">
        <v>4362</v>
      </c>
      <c r="K933" s="134" t="s">
        <v>4363</v>
      </c>
      <c r="L933" s="134" t="s">
        <v>3332</v>
      </c>
      <c r="M933" s="135">
        <v>4061.64</v>
      </c>
      <c r="N933" s="135">
        <v>0</v>
      </c>
      <c r="O933" s="135">
        <v>0</v>
      </c>
      <c r="P933" s="135">
        <v>4061.64</v>
      </c>
      <c r="Q933" s="135">
        <v>0</v>
      </c>
      <c r="R933" s="135">
        <v>0</v>
      </c>
      <c r="S933" s="135">
        <v>0</v>
      </c>
      <c r="T933" s="135">
        <v>0</v>
      </c>
      <c r="U933" s="135">
        <v>0</v>
      </c>
      <c r="V933" s="135">
        <v>0</v>
      </c>
      <c r="W933" s="135">
        <v>0</v>
      </c>
      <c r="X933" s="135">
        <v>0</v>
      </c>
      <c r="Y933" s="135">
        <v>4061.64</v>
      </c>
      <c r="Z933" s="135">
        <v>4061</v>
      </c>
      <c r="AA933" s="136">
        <v>0.99984242818171998</v>
      </c>
      <c r="AB933" s="135">
        <v>0</v>
      </c>
      <c r="AC933" s="135">
        <v>0</v>
      </c>
      <c r="AD933" s="135">
        <v>4061</v>
      </c>
      <c r="AE933" s="135">
        <v>0</v>
      </c>
      <c r="AF933" s="135">
        <v>0</v>
      </c>
      <c r="AG933" s="135">
        <v>0</v>
      </c>
      <c r="AH933" s="135"/>
      <c r="AI933" s="135">
        <v>0</v>
      </c>
      <c r="AJ933" s="135">
        <v>0</v>
      </c>
      <c r="AK933" s="135">
        <v>0</v>
      </c>
      <c r="AL933" s="212" t="s">
        <v>7215</v>
      </c>
    </row>
    <row r="934" spans="2:40" ht="14.25" customHeight="1">
      <c r="B934" s="132" t="s">
        <v>4356</v>
      </c>
      <c r="C934" s="134" t="s">
        <v>5774</v>
      </c>
      <c r="D934" s="134" t="s">
        <v>2976</v>
      </c>
      <c r="E934" s="134" t="s">
        <v>1815</v>
      </c>
      <c r="F934" s="134" t="s">
        <v>5354</v>
      </c>
      <c r="G934" s="134" t="s">
        <v>1237</v>
      </c>
      <c r="H934" s="134" t="s">
        <v>5775</v>
      </c>
      <c r="I934" s="134" t="s">
        <v>4370</v>
      </c>
      <c r="J934" s="134" t="s">
        <v>4362</v>
      </c>
      <c r="K934" s="134" t="s">
        <v>4363</v>
      </c>
      <c r="L934" s="134" t="s">
        <v>3332</v>
      </c>
      <c r="M934" s="135">
        <v>4500</v>
      </c>
      <c r="N934" s="135">
        <v>4500</v>
      </c>
      <c r="O934" s="135">
        <v>0</v>
      </c>
      <c r="P934" s="135"/>
      <c r="Q934" s="135">
        <v>0</v>
      </c>
      <c r="R934" s="135">
        <v>0</v>
      </c>
      <c r="S934" s="135">
        <v>0</v>
      </c>
      <c r="T934" s="135">
        <v>720</v>
      </c>
      <c r="U934" s="135">
        <v>0</v>
      </c>
      <c r="V934" s="135">
        <v>180</v>
      </c>
      <c r="W934" s="135">
        <v>0</v>
      </c>
      <c r="X934" s="135">
        <v>0</v>
      </c>
      <c r="Y934" s="135">
        <v>5040</v>
      </c>
      <c r="Z934" s="135">
        <v>5040</v>
      </c>
      <c r="AA934" s="136">
        <v>1</v>
      </c>
      <c r="AB934" s="135">
        <v>4500</v>
      </c>
      <c r="AC934" s="135">
        <v>0</v>
      </c>
      <c r="AD934" s="135"/>
      <c r="AE934" s="135">
        <v>0</v>
      </c>
      <c r="AF934" s="135">
        <v>0</v>
      </c>
      <c r="AG934" s="135">
        <v>0</v>
      </c>
      <c r="AH934" s="135">
        <v>720</v>
      </c>
      <c r="AI934" s="135">
        <v>0</v>
      </c>
      <c r="AJ934" s="135">
        <v>180</v>
      </c>
      <c r="AK934" s="135">
        <v>0</v>
      </c>
      <c r="AL934" s="212" t="s">
        <v>7216</v>
      </c>
      <c r="AM934" s="210">
        <f>M934*0.04</f>
        <v>180</v>
      </c>
      <c r="AN934" s="210">
        <f>AJ934-AM934</f>
        <v>0</v>
      </c>
    </row>
    <row r="935" spans="2:40" ht="14.25" hidden="1" customHeight="1">
      <c r="B935" s="132" t="s">
        <v>4356</v>
      </c>
      <c r="C935" s="134" t="s">
        <v>5777</v>
      </c>
      <c r="D935" s="134" t="s">
        <v>2976</v>
      </c>
      <c r="E935" s="134" t="s">
        <v>5474</v>
      </c>
      <c r="F935" s="134" t="s">
        <v>7217</v>
      </c>
      <c r="G935" s="134" t="s">
        <v>5808</v>
      </c>
      <c r="H935" s="134" t="s">
        <v>5809</v>
      </c>
      <c r="I935" s="134" t="s">
        <v>5782</v>
      </c>
      <c r="J935" s="134" t="s">
        <v>4362</v>
      </c>
      <c r="K935" s="134" t="s">
        <v>4363</v>
      </c>
      <c r="L935" s="134" t="s">
        <v>3332</v>
      </c>
      <c r="M935" s="135">
        <v>29000</v>
      </c>
      <c r="N935" s="135">
        <v>0</v>
      </c>
      <c r="O935" s="135">
        <v>0</v>
      </c>
      <c r="P935" s="135">
        <v>0</v>
      </c>
      <c r="Q935" s="135">
        <v>0</v>
      </c>
      <c r="R935" s="135">
        <v>29000</v>
      </c>
      <c r="S935" s="135">
        <v>0</v>
      </c>
      <c r="T935" s="135">
        <v>0</v>
      </c>
      <c r="U935" s="135">
        <v>0</v>
      </c>
      <c r="V935" s="135">
        <v>0</v>
      </c>
      <c r="W935" s="135">
        <v>0</v>
      </c>
      <c r="X935" s="135">
        <v>0</v>
      </c>
      <c r="Y935" s="135">
        <v>29000</v>
      </c>
      <c r="Z935" s="135">
        <v>29000</v>
      </c>
      <c r="AA935" s="136">
        <v>1</v>
      </c>
      <c r="AB935" s="135">
        <v>0</v>
      </c>
      <c r="AC935" s="135">
        <v>0</v>
      </c>
      <c r="AD935" s="135">
        <v>0</v>
      </c>
      <c r="AE935" s="135">
        <v>0</v>
      </c>
      <c r="AF935" s="135">
        <v>29000</v>
      </c>
      <c r="AG935" s="135">
        <v>0</v>
      </c>
      <c r="AH935" s="135"/>
      <c r="AI935" s="135">
        <v>0</v>
      </c>
      <c r="AJ935" s="135">
        <v>0</v>
      </c>
      <c r="AK935" s="135">
        <v>0</v>
      </c>
      <c r="AL935" s="212" t="s">
        <v>7218</v>
      </c>
    </row>
    <row r="936" spans="2:40" ht="14.25" customHeight="1">
      <c r="B936" s="132" t="s">
        <v>4356</v>
      </c>
      <c r="C936" s="134" t="s">
        <v>5774</v>
      </c>
      <c r="D936" s="134" t="s">
        <v>2976</v>
      </c>
      <c r="E936" s="134" t="s">
        <v>2800</v>
      </c>
      <c r="F936" s="134" t="s">
        <v>5302</v>
      </c>
      <c r="G936" s="134" t="s">
        <v>786</v>
      </c>
      <c r="H936" s="134" t="s">
        <v>6025</v>
      </c>
      <c r="I936" s="134" t="s">
        <v>3929</v>
      </c>
      <c r="J936" s="134" t="s">
        <v>4362</v>
      </c>
      <c r="K936" s="134" t="s">
        <v>4363</v>
      </c>
      <c r="L936" s="134" t="s">
        <v>3332</v>
      </c>
      <c r="M936" s="135">
        <v>26598</v>
      </c>
      <c r="N936" s="135">
        <v>26598</v>
      </c>
      <c r="O936" s="135">
        <v>0</v>
      </c>
      <c r="P936" s="135"/>
      <c r="Q936" s="135">
        <v>0</v>
      </c>
      <c r="R936" s="135">
        <v>0</v>
      </c>
      <c r="S936" s="135">
        <v>0</v>
      </c>
      <c r="T936" s="135">
        <v>4255.68</v>
      </c>
      <c r="U936" s="135">
        <v>0</v>
      </c>
      <c r="V936" s="135">
        <v>1063.92</v>
      </c>
      <c r="W936" s="135">
        <v>332.48</v>
      </c>
      <c r="X936" s="135">
        <v>0</v>
      </c>
      <c r="Y936" s="135">
        <v>29457.279999999999</v>
      </c>
      <c r="Z936" s="135">
        <v>29457.279999999999</v>
      </c>
      <c r="AA936" s="136">
        <v>1</v>
      </c>
      <c r="AB936" s="135">
        <v>26598</v>
      </c>
      <c r="AC936" s="135">
        <v>0</v>
      </c>
      <c r="AD936" s="135"/>
      <c r="AE936" s="135">
        <v>0</v>
      </c>
      <c r="AF936" s="135">
        <v>0</v>
      </c>
      <c r="AG936" s="135">
        <v>0</v>
      </c>
      <c r="AH936" s="135">
        <v>4255.68</v>
      </c>
      <c r="AI936" s="135">
        <v>0</v>
      </c>
      <c r="AJ936" s="135">
        <v>1063.92</v>
      </c>
      <c r="AK936" s="135">
        <v>332.48</v>
      </c>
      <c r="AL936" s="212" t="s">
        <v>7219</v>
      </c>
      <c r="AM936" s="210">
        <f t="shared" ref="AM936:AM938" si="82">M936*0.04</f>
        <v>1063.92</v>
      </c>
      <c r="AN936" s="210">
        <f t="shared" ref="AN936:AN938" si="83">AJ936-AM936</f>
        <v>0</v>
      </c>
    </row>
    <row r="937" spans="2:40" ht="14.25" customHeight="1">
      <c r="B937" s="132" t="s">
        <v>4356</v>
      </c>
      <c r="C937" s="134" t="s">
        <v>5774</v>
      </c>
      <c r="D937" s="134" t="s">
        <v>2976</v>
      </c>
      <c r="E937" s="134" t="s">
        <v>4927</v>
      </c>
      <c r="F937" s="134" t="s">
        <v>7220</v>
      </c>
      <c r="G937" s="134" t="s">
        <v>5788</v>
      </c>
      <c r="H937" s="134" t="s">
        <v>5789</v>
      </c>
      <c r="I937" s="134" t="s">
        <v>3330</v>
      </c>
      <c r="J937" s="134" t="s">
        <v>4362</v>
      </c>
      <c r="K937" s="134" t="s">
        <v>4363</v>
      </c>
      <c r="L937" s="134" t="s">
        <v>3332</v>
      </c>
      <c r="M937" s="135">
        <v>11000</v>
      </c>
      <c r="N937" s="135">
        <v>11000</v>
      </c>
      <c r="O937" s="135">
        <v>0</v>
      </c>
      <c r="P937" s="135"/>
      <c r="Q937" s="135">
        <v>0</v>
      </c>
      <c r="R937" s="135">
        <v>0</v>
      </c>
      <c r="S937" s="135">
        <v>0</v>
      </c>
      <c r="T937" s="135">
        <v>1760</v>
      </c>
      <c r="U937" s="135">
        <v>0</v>
      </c>
      <c r="V937" s="135">
        <v>440</v>
      </c>
      <c r="W937" s="135">
        <v>0</v>
      </c>
      <c r="X937" s="135">
        <v>0</v>
      </c>
      <c r="Y937" s="135">
        <v>12320</v>
      </c>
      <c r="Z937" s="135">
        <v>12320</v>
      </c>
      <c r="AA937" s="136">
        <v>1</v>
      </c>
      <c r="AB937" s="135">
        <v>11000</v>
      </c>
      <c r="AC937" s="135">
        <v>0</v>
      </c>
      <c r="AD937" s="135"/>
      <c r="AE937" s="135">
        <v>0</v>
      </c>
      <c r="AF937" s="135">
        <v>0</v>
      </c>
      <c r="AG937" s="135">
        <v>0</v>
      </c>
      <c r="AH937" s="135">
        <v>1760</v>
      </c>
      <c r="AI937" s="135">
        <v>0</v>
      </c>
      <c r="AJ937" s="135">
        <v>440</v>
      </c>
      <c r="AK937" s="135">
        <v>0</v>
      </c>
      <c r="AL937" s="212" t="s">
        <v>7221</v>
      </c>
      <c r="AM937" s="210">
        <f t="shared" si="82"/>
        <v>440</v>
      </c>
      <c r="AN937" s="210">
        <f t="shared" si="83"/>
        <v>0</v>
      </c>
    </row>
    <row r="938" spans="2:40" ht="14.25" customHeight="1">
      <c r="B938" s="132" t="s">
        <v>4356</v>
      </c>
      <c r="C938" s="134" t="s">
        <v>5774</v>
      </c>
      <c r="D938" s="134" t="s">
        <v>2976</v>
      </c>
      <c r="E938" s="134" t="s">
        <v>3010</v>
      </c>
      <c r="F938" s="134" t="s">
        <v>1700</v>
      </c>
      <c r="G938" s="134" t="s">
        <v>786</v>
      </c>
      <c r="H938" s="134" t="s">
        <v>6025</v>
      </c>
      <c r="I938" s="134" t="s">
        <v>3929</v>
      </c>
      <c r="J938" s="134" t="s">
        <v>4362</v>
      </c>
      <c r="K938" s="134" t="s">
        <v>4363</v>
      </c>
      <c r="L938" s="134" t="s">
        <v>3332</v>
      </c>
      <c r="M938" s="135">
        <v>26494</v>
      </c>
      <c r="N938" s="135">
        <v>26494</v>
      </c>
      <c r="O938" s="135">
        <v>0</v>
      </c>
      <c r="P938" s="135"/>
      <c r="Q938" s="135">
        <v>0</v>
      </c>
      <c r="R938" s="135">
        <v>0</v>
      </c>
      <c r="S938" s="135">
        <v>0</v>
      </c>
      <c r="T938" s="135">
        <v>4239.04</v>
      </c>
      <c r="U938" s="135">
        <v>0</v>
      </c>
      <c r="V938" s="135">
        <v>1059.76</v>
      </c>
      <c r="W938" s="135">
        <v>331.18</v>
      </c>
      <c r="X938" s="135">
        <v>0</v>
      </c>
      <c r="Y938" s="135">
        <v>29342.1</v>
      </c>
      <c r="Z938" s="135">
        <v>29342.1</v>
      </c>
      <c r="AA938" s="136">
        <v>1</v>
      </c>
      <c r="AB938" s="135">
        <v>26494</v>
      </c>
      <c r="AC938" s="135">
        <v>0</v>
      </c>
      <c r="AD938" s="135"/>
      <c r="AE938" s="135">
        <v>0</v>
      </c>
      <c r="AF938" s="135">
        <v>0</v>
      </c>
      <c r="AG938" s="135">
        <v>0</v>
      </c>
      <c r="AH938" s="135">
        <v>4239.04</v>
      </c>
      <c r="AI938" s="135">
        <v>0</v>
      </c>
      <c r="AJ938" s="135">
        <v>1059.76</v>
      </c>
      <c r="AK938" s="135">
        <v>331.18</v>
      </c>
      <c r="AL938" s="212" t="s">
        <v>7222</v>
      </c>
      <c r="AM938" s="210">
        <f t="shared" si="82"/>
        <v>1059.76</v>
      </c>
      <c r="AN938" s="210">
        <f t="shared" si="83"/>
        <v>0</v>
      </c>
    </row>
    <row r="939" spans="2:40" ht="14.25" hidden="1" customHeight="1">
      <c r="B939" s="132" t="s">
        <v>4356</v>
      </c>
      <c r="C939" s="134" t="s">
        <v>5777</v>
      </c>
      <c r="D939" s="134" t="s">
        <v>2976</v>
      </c>
      <c r="E939" s="134" t="s">
        <v>5477</v>
      </c>
      <c r="F939" s="134" t="s">
        <v>7223</v>
      </c>
      <c r="G939" s="134" t="s">
        <v>7224</v>
      </c>
      <c r="H939" s="134" t="s">
        <v>7225</v>
      </c>
      <c r="I939" s="134" t="s">
        <v>5782</v>
      </c>
      <c r="J939" s="134" t="s">
        <v>4362</v>
      </c>
      <c r="K939" s="134" t="s">
        <v>4363</v>
      </c>
      <c r="L939" s="134" t="s">
        <v>3332</v>
      </c>
      <c r="M939" s="135">
        <v>12223.98</v>
      </c>
      <c r="N939" s="135">
        <v>0</v>
      </c>
      <c r="O939" s="135">
        <v>0</v>
      </c>
      <c r="P939" s="135">
        <v>12223.98</v>
      </c>
      <c r="Q939" s="135">
        <v>0</v>
      </c>
      <c r="R939" s="135">
        <v>0</v>
      </c>
      <c r="S939" s="135">
        <v>0</v>
      </c>
      <c r="T939" s="135">
        <v>0</v>
      </c>
      <c r="U939" s="135">
        <v>0</v>
      </c>
      <c r="V939" s="135">
        <v>0</v>
      </c>
      <c r="W939" s="135">
        <v>0</v>
      </c>
      <c r="X939" s="135">
        <v>0</v>
      </c>
      <c r="Y939" s="135">
        <v>12223.98</v>
      </c>
      <c r="Z939" s="135">
        <v>12223.98</v>
      </c>
      <c r="AA939" s="136">
        <v>1</v>
      </c>
      <c r="AB939" s="135">
        <v>0</v>
      </c>
      <c r="AC939" s="135">
        <v>0</v>
      </c>
      <c r="AD939" s="135">
        <v>12223.98</v>
      </c>
      <c r="AE939" s="135">
        <v>0</v>
      </c>
      <c r="AF939" s="135">
        <v>0</v>
      </c>
      <c r="AG939" s="135">
        <v>0</v>
      </c>
      <c r="AH939" s="135"/>
      <c r="AI939" s="135">
        <v>0</v>
      </c>
      <c r="AJ939" s="135">
        <v>0</v>
      </c>
      <c r="AK939" s="135">
        <v>0</v>
      </c>
      <c r="AL939" s="212" t="s">
        <v>7226</v>
      </c>
    </row>
    <row r="940" spans="2:40" ht="14.25" customHeight="1">
      <c r="B940" s="132" t="s">
        <v>4356</v>
      </c>
      <c r="C940" s="134" t="s">
        <v>5774</v>
      </c>
      <c r="D940" s="134" t="s">
        <v>2976</v>
      </c>
      <c r="E940" s="134" t="s">
        <v>2597</v>
      </c>
      <c r="F940" s="134" t="s">
        <v>7227</v>
      </c>
      <c r="G940" s="134" t="s">
        <v>1153</v>
      </c>
      <c r="H940" s="134" t="s">
        <v>5792</v>
      </c>
      <c r="I940" s="134" t="s">
        <v>4370</v>
      </c>
      <c r="J940" s="134" t="s">
        <v>4362</v>
      </c>
      <c r="K940" s="134" t="s">
        <v>4363</v>
      </c>
      <c r="L940" s="134" t="s">
        <v>3332</v>
      </c>
      <c r="M940" s="135">
        <v>23000</v>
      </c>
      <c r="N940" s="135">
        <v>23000</v>
      </c>
      <c r="O940" s="135">
        <v>0</v>
      </c>
      <c r="P940" s="135"/>
      <c r="Q940" s="135">
        <v>0</v>
      </c>
      <c r="R940" s="135">
        <v>0</v>
      </c>
      <c r="S940" s="135">
        <v>0</v>
      </c>
      <c r="T940" s="135">
        <v>3680</v>
      </c>
      <c r="U940" s="135">
        <v>0</v>
      </c>
      <c r="V940" s="135">
        <v>920</v>
      </c>
      <c r="W940" s="135">
        <v>0</v>
      </c>
      <c r="X940" s="135">
        <v>0</v>
      </c>
      <c r="Y940" s="135">
        <v>25760</v>
      </c>
      <c r="Z940" s="135">
        <v>25760</v>
      </c>
      <c r="AA940" s="136">
        <v>1</v>
      </c>
      <c r="AB940" s="135">
        <v>23000</v>
      </c>
      <c r="AC940" s="135">
        <v>0</v>
      </c>
      <c r="AD940" s="135"/>
      <c r="AE940" s="135">
        <v>0</v>
      </c>
      <c r="AF940" s="135">
        <v>0</v>
      </c>
      <c r="AG940" s="135">
        <v>0</v>
      </c>
      <c r="AH940" s="135">
        <v>3680</v>
      </c>
      <c r="AI940" s="135">
        <v>0</v>
      </c>
      <c r="AJ940" s="135">
        <v>920</v>
      </c>
      <c r="AK940" s="135">
        <v>0</v>
      </c>
      <c r="AL940" s="212" t="s">
        <v>7228</v>
      </c>
      <c r="AM940" s="210">
        <f t="shared" ref="AM940:AM941" si="84">M940*0.04</f>
        <v>920</v>
      </c>
      <c r="AN940" s="210">
        <f t="shared" ref="AN940:AN941" si="85">AJ940-AM940</f>
        <v>0</v>
      </c>
    </row>
    <row r="941" spans="2:40" ht="14.25" customHeight="1">
      <c r="B941" s="132" t="s">
        <v>4356</v>
      </c>
      <c r="C941" s="134" t="s">
        <v>5774</v>
      </c>
      <c r="D941" s="134" t="s">
        <v>2976</v>
      </c>
      <c r="E941" s="134" t="s">
        <v>5474</v>
      </c>
      <c r="F941" s="134" t="s">
        <v>7229</v>
      </c>
      <c r="G941" s="134" t="s">
        <v>5788</v>
      </c>
      <c r="H941" s="134" t="s">
        <v>5789</v>
      </c>
      <c r="I941" s="134" t="s">
        <v>3330</v>
      </c>
      <c r="J941" s="134" t="s">
        <v>4362</v>
      </c>
      <c r="K941" s="134" t="s">
        <v>4363</v>
      </c>
      <c r="L941" s="134" t="s">
        <v>3332</v>
      </c>
      <c r="M941" s="135">
        <v>11000</v>
      </c>
      <c r="N941" s="135">
        <v>11000</v>
      </c>
      <c r="O941" s="135">
        <v>0</v>
      </c>
      <c r="P941" s="135"/>
      <c r="Q941" s="135">
        <v>0</v>
      </c>
      <c r="R941" s="135">
        <v>0</v>
      </c>
      <c r="S941" s="135">
        <v>0</v>
      </c>
      <c r="T941" s="135">
        <v>1760</v>
      </c>
      <c r="U941" s="135">
        <v>0</v>
      </c>
      <c r="V941" s="135">
        <v>440</v>
      </c>
      <c r="W941" s="135">
        <v>0</v>
      </c>
      <c r="X941" s="135">
        <v>0</v>
      </c>
      <c r="Y941" s="135">
        <v>12320</v>
      </c>
      <c r="Z941" s="135">
        <v>12320</v>
      </c>
      <c r="AA941" s="136">
        <v>1</v>
      </c>
      <c r="AB941" s="135">
        <v>11000</v>
      </c>
      <c r="AC941" s="135">
        <v>0</v>
      </c>
      <c r="AD941" s="135"/>
      <c r="AE941" s="135">
        <v>0</v>
      </c>
      <c r="AF941" s="135">
        <v>0</v>
      </c>
      <c r="AG941" s="135">
        <v>0</v>
      </c>
      <c r="AH941" s="135">
        <v>1760</v>
      </c>
      <c r="AI941" s="135">
        <v>0</v>
      </c>
      <c r="AJ941" s="135">
        <v>440</v>
      </c>
      <c r="AK941" s="135">
        <v>0</v>
      </c>
      <c r="AL941" s="212" t="s">
        <v>7230</v>
      </c>
      <c r="AM941" s="210">
        <f t="shared" si="84"/>
        <v>440</v>
      </c>
      <c r="AN941" s="210">
        <f t="shared" si="85"/>
        <v>0</v>
      </c>
    </row>
    <row r="942" spans="2:40" ht="14.25" hidden="1" customHeight="1">
      <c r="B942" s="132" t="s">
        <v>4356</v>
      </c>
      <c r="C942" s="134" t="s">
        <v>5777</v>
      </c>
      <c r="D942" s="134" t="s">
        <v>2976</v>
      </c>
      <c r="E942" s="134" t="s">
        <v>7231</v>
      </c>
      <c r="F942" s="134" t="s">
        <v>7232</v>
      </c>
      <c r="G942" s="134" t="s">
        <v>5780</v>
      </c>
      <c r="H942" s="134" t="s">
        <v>5781</v>
      </c>
      <c r="I942" s="134" t="s">
        <v>5782</v>
      </c>
      <c r="J942" s="134" t="s">
        <v>4362</v>
      </c>
      <c r="K942" s="134" t="s">
        <v>4363</v>
      </c>
      <c r="L942" s="134" t="s">
        <v>3332</v>
      </c>
      <c r="M942" s="135">
        <v>1531.56</v>
      </c>
      <c r="N942" s="135">
        <v>0</v>
      </c>
      <c r="O942" s="135">
        <v>0</v>
      </c>
      <c r="P942" s="135">
        <v>1531.56</v>
      </c>
      <c r="Q942" s="135">
        <v>0</v>
      </c>
      <c r="R942" s="135">
        <v>0</v>
      </c>
      <c r="S942" s="135">
        <v>0</v>
      </c>
      <c r="T942" s="135">
        <v>0</v>
      </c>
      <c r="U942" s="135">
        <v>0</v>
      </c>
      <c r="V942" s="135">
        <v>0</v>
      </c>
      <c r="W942" s="135">
        <v>0</v>
      </c>
      <c r="X942" s="135">
        <v>0</v>
      </c>
      <c r="Y942" s="135">
        <v>1531.56</v>
      </c>
      <c r="Z942" s="135">
        <v>1531.56</v>
      </c>
      <c r="AA942" s="136">
        <v>1</v>
      </c>
      <c r="AB942" s="135">
        <v>0</v>
      </c>
      <c r="AC942" s="135">
        <v>0</v>
      </c>
      <c r="AD942" s="135">
        <v>1531.56</v>
      </c>
      <c r="AE942" s="135">
        <v>0</v>
      </c>
      <c r="AF942" s="135">
        <v>0</v>
      </c>
      <c r="AG942" s="135">
        <v>0</v>
      </c>
      <c r="AH942" s="135"/>
      <c r="AI942" s="135">
        <v>0</v>
      </c>
      <c r="AJ942" s="135">
        <v>0</v>
      </c>
      <c r="AK942" s="135">
        <v>0</v>
      </c>
      <c r="AL942" s="212" t="s">
        <v>7233</v>
      </c>
    </row>
    <row r="943" spans="2:40" ht="14.25" customHeight="1">
      <c r="B943" s="132" t="s">
        <v>4356</v>
      </c>
      <c r="C943" s="134" t="s">
        <v>5774</v>
      </c>
      <c r="D943" s="134" t="s">
        <v>2976</v>
      </c>
      <c r="E943" s="134" t="s">
        <v>5527</v>
      </c>
      <c r="F943" s="134" t="s">
        <v>7234</v>
      </c>
      <c r="G943" s="134" t="s">
        <v>1290</v>
      </c>
      <c r="H943" s="134" t="s">
        <v>6413</v>
      </c>
      <c r="I943" s="134" t="s">
        <v>5782</v>
      </c>
      <c r="J943" s="134" t="s">
        <v>4362</v>
      </c>
      <c r="K943" s="134" t="s">
        <v>4363</v>
      </c>
      <c r="L943" s="134" t="s">
        <v>3332</v>
      </c>
      <c r="M943" s="135">
        <v>35000</v>
      </c>
      <c r="N943" s="135">
        <v>35000</v>
      </c>
      <c r="O943" s="135">
        <v>0</v>
      </c>
      <c r="P943" s="135"/>
      <c r="Q943" s="135">
        <v>0</v>
      </c>
      <c r="R943" s="135">
        <v>0</v>
      </c>
      <c r="S943" s="135">
        <v>0</v>
      </c>
      <c r="T943" s="135">
        <v>5600</v>
      </c>
      <c r="U943" s="135">
        <v>0</v>
      </c>
      <c r="V943" s="135">
        <v>1400</v>
      </c>
      <c r="W943" s="135">
        <v>0</v>
      </c>
      <c r="X943" s="135">
        <v>0</v>
      </c>
      <c r="Y943" s="135">
        <v>39200</v>
      </c>
      <c r="Z943" s="135">
        <v>39200</v>
      </c>
      <c r="AA943" s="136">
        <v>1</v>
      </c>
      <c r="AB943" s="135">
        <v>35000</v>
      </c>
      <c r="AC943" s="135">
        <v>0</v>
      </c>
      <c r="AD943" s="135"/>
      <c r="AE943" s="135">
        <v>0</v>
      </c>
      <c r="AF943" s="135">
        <v>0</v>
      </c>
      <c r="AG943" s="135">
        <v>0</v>
      </c>
      <c r="AH943" s="135">
        <v>5600</v>
      </c>
      <c r="AI943" s="135">
        <v>0</v>
      </c>
      <c r="AJ943" s="135">
        <v>1400</v>
      </c>
      <c r="AK943" s="135">
        <v>0</v>
      </c>
      <c r="AL943" s="212" t="s">
        <v>7235</v>
      </c>
      <c r="AM943" s="210">
        <f t="shared" ref="AM943:AM944" si="86">M943*0.04</f>
        <v>1400</v>
      </c>
      <c r="AN943" s="210">
        <f t="shared" ref="AN943:AN944" si="87">AJ943-AM943</f>
        <v>0</v>
      </c>
    </row>
    <row r="944" spans="2:40" ht="14.25" customHeight="1">
      <c r="B944" s="132" t="s">
        <v>4356</v>
      </c>
      <c r="C944" s="134" t="s">
        <v>5774</v>
      </c>
      <c r="D944" s="134" t="s">
        <v>2976</v>
      </c>
      <c r="E944" s="134" t="s">
        <v>2597</v>
      </c>
      <c r="F944" s="134" t="s">
        <v>7236</v>
      </c>
      <c r="G944" s="134" t="s">
        <v>1060</v>
      </c>
      <c r="H944" s="134" t="s">
        <v>5939</v>
      </c>
      <c r="I944" s="134" t="s">
        <v>3330</v>
      </c>
      <c r="J944" s="134" t="s">
        <v>4362</v>
      </c>
      <c r="K944" s="134" t="s">
        <v>4363</v>
      </c>
      <c r="L944" s="134" t="s">
        <v>3332</v>
      </c>
      <c r="M944" s="135">
        <v>2500</v>
      </c>
      <c r="N944" s="135">
        <v>2500</v>
      </c>
      <c r="O944" s="135">
        <v>0</v>
      </c>
      <c r="P944" s="135"/>
      <c r="Q944" s="135">
        <v>0</v>
      </c>
      <c r="R944" s="135">
        <v>0</v>
      </c>
      <c r="S944" s="135">
        <v>0</v>
      </c>
      <c r="T944" s="135">
        <v>400</v>
      </c>
      <c r="U944" s="135">
        <v>0</v>
      </c>
      <c r="V944" s="135">
        <v>100</v>
      </c>
      <c r="W944" s="135">
        <v>0</v>
      </c>
      <c r="X944" s="135">
        <v>0</v>
      </c>
      <c r="Y944" s="135">
        <v>2800</v>
      </c>
      <c r="Z944" s="135">
        <v>2800</v>
      </c>
      <c r="AA944" s="136">
        <v>1</v>
      </c>
      <c r="AB944" s="135">
        <v>2500</v>
      </c>
      <c r="AC944" s="135">
        <v>0</v>
      </c>
      <c r="AD944" s="135"/>
      <c r="AE944" s="135">
        <v>0</v>
      </c>
      <c r="AF944" s="135">
        <v>0</v>
      </c>
      <c r="AG944" s="135">
        <v>0</v>
      </c>
      <c r="AH944" s="135">
        <v>400</v>
      </c>
      <c r="AI944" s="135">
        <v>0</v>
      </c>
      <c r="AJ944" s="135">
        <v>100</v>
      </c>
      <c r="AK944" s="135">
        <v>0</v>
      </c>
      <c r="AL944" s="212" t="s">
        <v>7237</v>
      </c>
      <c r="AM944" s="210">
        <f t="shared" si="86"/>
        <v>100</v>
      </c>
      <c r="AN944" s="210">
        <f t="shared" si="87"/>
        <v>0</v>
      </c>
    </row>
    <row r="945" spans="2:40" ht="14.25" hidden="1" customHeight="1">
      <c r="B945" s="132" t="s">
        <v>4356</v>
      </c>
      <c r="C945" s="134" t="s">
        <v>6188</v>
      </c>
      <c r="D945" s="134" t="s">
        <v>2976</v>
      </c>
      <c r="E945" s="134" t="s">
        <v>2945</v>
      </c>
      <c r="F945" s="134" t="s">
        <v>7238</v>
      </c>
      <c r="G945" s="134" t="s">
        <v>897</v>
      </c>
      <c r="H945" s="134" t="s">
        <v>7239</v>
      </c>
      <c r="I945" s="134" t="s">
        <v>3330</v>
      </c>
      <c r="J945" s="134" t="s">
        <v>5871</v>
      </c>
      <c r="K945" s="134" t="s">
        <v>4418</v>
      </c>
      <c r="L945" s="134" t="s">
        <v>3332</v>
      </c>
      <c r="M945" s="135">
        <v>213.79</v>
      </c>
      <c r="N945" s="135">
        <v>213.79</v>
      </c>
      <c r="O945" s="135">
        <v>0</v>
      </c>
      <c r="P945" s="135"/>
      <c r="Q945" s="135">
        <v>0</v>
      </c>
      <c r="R945" s="135">
        <v>0</v>
      </c>
      <c r="S945" s="135">
        <v>0</v>
      </c>
      <c r="T945" s="135">
        <v>34.21</v>
      </c>
      <c r="U945" s="135">
        <v>0</v>
      </c>
      <c r="V945" s="135">
        <v>0</v>
      </c>
      <c r="W945" s="135">
        <v>0</v>
      </c>
      <c r="X945" s="135">
        <v>0</v>
      </c>
      <c r="Y945" s="135">
        <v>248</v>
      </c>
      <c r="Z945" s="135">
        <v>248</v>
      </c>
      <c r="AA945" s="136">
        <v>1</v>
      </c>
      <c r="AB945" s="135">
        <v>213.79</v>
      </c>
      <c r="AC945" s="135">
        <v>0</v>
      </c>
      <c r="AD945" s="135"/>
      <c r="AE945" s="135">
        <v>0</v>
      </c>
      <c r="AF945" s="135">
        <v>0</v>
      </c>
      <c r="AG945" s="135">
        <v>0</v>
      </c>
      <c r="AH945" s="135">
        <v>34.21</v>
      </c>
      <c r="AI945" s="135">
        <v>0</v>
      </c>
      <c r="AJ945" s="135">
        <v>0</v>
      </c>
      <c r="AK945" s="135">
        <v>0</v>
      </c>
      <c r="AL945" s="212" t="s">
        <v>7240</v>
      </c>
    </row>
    <row r="946" spans="2:40" ht="14.25" hidden="1" customHeight="1">
      <c r="B946" s="132" t="s">
        <v>4396</v>
      </c>
      <c r="C946" s="134" t="s">
        <v>6197</v>
      </c>
      <c r="D946" s="134" t="s">
        <v>2976</v>
      </c>
      <c r="E946" s="134" t="s">
        <v>4399</v>
      </c>
      <c r="F946" s="134" t="s">
        <v>6198</v>
      </c>
      <c r="G946" s="134" t="s">
        <v>4401</v>
      </c>
      <c r="H946" s="134" t="s">
        <v>4401</v>
      </c>
      <c r="I946" s="134"/>
      <c r="J946" s="134"/>
      <c r="K946" s="134"/>
      <c r="L946" s="134"/>
      <c r="M946" s="135">
        <v>423319</v>
      </c>
      <c r="N946" s="135">
        <v>0</v>
      </c>
      <c r="O946" s="135">
        <v>0</v>
      </c>
      <c r="P946" s="135">
        <v>0</v>
      </c>
      <c r="Q946" s="135">
        <v>0</v>
      </c>
      <c r="R946" s="135">
        <v>0</v>
      </c>
      <c r="S946" s="135">
        <v>423319</v>
      </c>
      <c r="T946" s="135">
        <v>0</v>
      </c>
      <c r="U946" s="135">
        <v>0</v>
      </c>
      <c r="V946" s="135">
        <v>0</v>
      </c>
      <c r="W946" s="135">
        <v>0</v>
      </c>
      <c r="X946" s="135">
        <v>0</v>
      </c>
      <c r="Y946" s="135">
        <v>423319</v>
      </c>
      <c r="Z946" s="135">
        <v>423319</v>
      </c>
      <c r="AA946" s="136">
        <v>1</v>
      </c>
      <c r="AB946" s="135">
        <v>0</v>
      </c>
      <c r="AC946" s="135">
        <v>0</v>
      </c>
      <c r="AD946" s="135">
        <v>0</v>
      </c>
      <c r="AE946" s="135">
        <v>0</v>
      </c>
      <c r="AF946" s="135">
        <v>0</v>
      </c>
      <c r="AG946" s="135">
        <v>0</v>
      </c>
      <c r="AH946" s="135">
        <v>0</v>
      </c>
      <c r="AI946" s="135">
        <v>0</v>
      </c>
      <c r="AJ946" s="135">
        <v>0</v>
      </c>
      <c r="AK946" s="135">
        <v>0</v>
      </c>
      <c r="AL946" s="212"/>
    </row>
    <row r="947" spans="2:40" ht="14.25" hidden="1" customHeight="1">
      <c r="B947" s="132" t="s">
        <v>4396</v>
      </c>
      <c r="C947" s="134" t="s">
        <v>6205</v>
      </c>
      <c r="D947" s="134" t="s">
        <v>2976</v>
      </c>
      <c r="E947" s="134" t="s">
        <v>4399</v>
      </c>
      <c r="F947" s="134" t="s">
        <v>6198</v>
      </c>
      <c r="G947" s="134" t="s">
        <v>4401</v>
      </c>
      <c r="H947" s="134" t="s">
        <v>4401</v>
      </c>
      <c r="I947" s="134"/>
      <c r="J947" s="134"/>
      <c r="K947" s="134"/>
      <c r="L947" s="134"/>
      <c r="M947" s="135">
        <v>103626</v>
      </c>
      <c r="N947" s="135">
        <v>0</v>
      </c>
      <c r="O947" s="135">
        <v>0</v>
      </c>
      <c r="P947" s="135">
        <v>0</v>
      </c>
      <c r="Q947" s="135">
        <v>0</v>
      </c>
      <c r="R947" s="135">
        <v>0</v>
      </c>
      <c r="S947" s="135">
        <v>103626</v>
      </c>
      <c r="T947" s="135">
        <v>0</v>
      </c>
      <c r="U947" s="135">
        <v>0</v>
      </c>
      <c r="V947" s="135">
        <v>0</v>
      </c>
      <c r="W947" s="135">
        <v>0</v>
      </c>
      <c r="X947" s="135">
        <v>0</v>
      </c>
      <c r="Y947" s="135">
        <v>103626</v>
      </c>
      <c r="Z947" s="135">
        <v>103626</v>
      </c>
      <c r="AA947" s="136">
        <v>1</v>
      </c>
      <c r="AB947" s="135">
        <v>0</v>
      </c>
      <c r="AC947" s="135">
        <v>0</v>
      </c>
      <c r="AD947" s="135">
        <v>0</v>
      </c>
      <c r="AE947" s="135">
        <v>0</v>
      </c>
      <c r="AF947" s="135">
        <v>0</v>
      </c>
      <c r="AG947" s="135">
        <v>0</v>
      </c>
      <c r="AH947" s="135">
        <v>0</v>
      </c>
      <c r="AI947" s="135">
        <v>0</v>
      </c>
      <c r="AJ947" s="135">
        <v>0</v>
      </c>
      <c r="AK947" s="135">
        <v>0</v>
      </c>
      <c r="AL947" s="212"/>
    </row>
    <row r="948" spans="2:40" ht="14.25" hidden="1" customHeight="1">
      <c r="B948" s="132" t="s">
        <v>4396</v>
      </c>
      <c r="C948" s="134" t="s">
        <v>6678</v>
      </c>
      <c r="D948" s="134" t="s">
        <v>2976</v>
      </c>
      <c r="E948" s="134" t="s">
        <v>4399</v>
      </c>
      <c r="F948" s="134" t="s">
        <v>6198</v>
      </c>
      <c r="G948" s="134" t="s">
        <v>4401</v>
      </c>
      <c r="H948" s="134" t="s">
        <v>4401</v>
      </c>
      <c r="I948" s="134"/>
      <c r="J948" s="134"/>
      <c r="K948" s="134"/>
      <c r="L948" s="134"/>
      <c r="M948" s="135">
        <v>193358</v>
      </c>
      <c r="N948" s="135">
        <v>0</v>
      </c>
      <c r="O948" s="135">
        <v>0</v>
      </c>
      <c r="P948" s="135">
        <v>0</v>
      </c>
      <c r="Q948" s="135">
        <v>0</v>
      </c>
      <c r="R948" s="135">
        <v>0</v>
      </c>
      <c r="S948" s="135">
        <v>193358</v>
      </c>
      <c r="T948" s="135">
        <v>0</v>
      </c>
      <c r="U948" s="135">
        <v>0</v>
      </c>
      <c r="V948" s="135">
        <v>0</v>
      </c>
      <c r="W948" s="135">
        <v>0</v>
      </c>
      <c r="X948" s="135">
        <v>0</v>
      </c>
      <c r="Y948" s="135">
        <v>193358</v>
      </c>
      <c r="Z948" s="135">
        <v>193358</v>
      </c>
      <c r="AA948" s="136">
        <v>1</v>
      </c>
      <c r="AB948" s="135">
        <v>0</v>
      </c>
      <c r="AC948" s="135">
        <v>0</v>
      </c>
      <c r="AD948" s="135">
        <v>0</v>
      </c>
      <c r="AE948" s="135">
        <v>0</v>
      </c>
      <c r="AF948" s="135">
        <v>0</v>
      </c>
      <c r="AG948" s="135">
        <v>0</v>
      </c>
      <c r="AH948" s="135">
        <v>0</v>
      </c>
      <c r="AI948" s="135">
        <v>0</v>
      </c>
      <c r="AJ948" s="135">
        <v>0</v>
      </c>
      <c r="AK948" s="135">
        <v>0</v>
      </c>
      <c r="AL948" s="212"/>
    </row>
    <row r="949" spans="2:40" ht="14.25" customHeight="1">
      <c r="B949" s="132" t="s">
        <v>4356</v>
      </c>
      <c r="C949" s="134" t="s">
        <v>5774</v>
      </c>
      <c r="D949" s="134" t="s">
        <v>2976</v>
      </c>
      <c r="E949" s="134" t="s">
        <v>6929</v>
      </c>
      <c r="F949" s="134" t="s">
        <v>7241</v>
      </c>
      <c r="G949" s="134" t="s">
        <v>686</v>
      </c>
      <c r="H949" s="134" t="s">
        <v>5867</v>
      </c>
      <c r="I949" s="134" t="s">
        <v>4370</v>
      </c>
      <c r="J949" s="134" t="s">
        <v>4362</v>
      </c>
      <c r="K949" s="134" t="s">
        <v>4363</v>
      </c>
      <c r="L949" s="134" t="s">
        <v>3332</v>
      </c>
      <c r="M949" s="135">
        <v>50000</v>
      </c>
      <c r="N949" s="135">
        <v>50000</v>
      </c>
      <c r="O949" s="135">
        <v>0</v>
      </c>
      <c r="P949" s="135"/>
      <c r="Q949" s="135">
        <v>0</v>
      </c>
      <c r="R949" s="135">
        <v>0</v>
      </c>
      <c r="S949" s="135">
        <v>0</v>
      </c>
      <c r="T949" s="135">
        <v>8000</v>
      </c>
      <c r="U949" s="135">
        <v>0</v>
      </c>
      <c r="V949" s="135">
        <v>2000</v>
      </c>
      <c r="W949" s="135">
        <v>0</v>
      </c>
      <c r="X949" s="135">
        <v>0</v>
      </c>
      <c r="Y949" s="135">
        <v>56000</v>
      </c>
      <c r="Z949" s="135">
        <v>56000</v>
      </c>
      <c r="AA949" s="136">
        <v>1</v>
      </c>
      <c r="AB949" s="135">
        <v>50000</v>
      </c>
      <c r="AC949" s="135">
        <v>0</v>
      </c>
      <c r="AD949" s="135"/>
      <c r="AE949" s="135">
        <v>0</v>
      </c>
      <c r="AF949" s="135">
        <v>0</v>
      </c>
      <c r="AG949" s="135">
        <v>0</v>
      </c>
      <c r="AH949" s="135">
        <v>8000</v>
      </c>
      <c r="AI949" s="135">
        <v>0</v>
      </c>
      <c r="AJ949" s="135">
        <v>2000</v>
      </c>
      <c r="AK949" s="135">
        <v>0</v>
      </c>
      <c r="AL949" s="212" t="s">
        <v>7242</v>
      </c>
      <c r="AM949" s="210">
        <f t="shared" ref="AM949:AM950" si="88">M949*0.04</f>
        <v>2000</v>
      </c>
      <c r="AN949" s="210">
        <f t="shared" ref="AN949:AN950" si="89">AJ949-AM949</f>
        <v>0</v>
      </c>
    </row>
    <row r="950" spans="2:40" ht="14.25" customHeight="1">
      <c r="B950" s="132" t="s">
        <v>4356</v>
      </c>
      <c r="C950" s="134" t="s">
        <v>5774</v>
      </c>
      <c r="D950" s="134" t="s">
        <v>2976</v>
      </c>
      <c r="E950" s="134" t="s">
        <v>6256</v>
      </c>
      <c r="F950" s="134" t="s">
        <v>7243</v>
      </c>
      <c r="G950" s="134" t="s">
        <v>686</v>
      </c>
      <c r="H950" s="134" t="s">
        <v>5867</v>
      </c>
      <c r="I950" s="134" t="s">
        <v>4370</v>
      </c>
      <c r="J950" s="134" t="s">
        <v>4362</v>
      </c>
      <c r="K950" s="134" t="s">
        <v>4363</v>
      </c>
      <c r="L950" s="134" t="s">
        <v>3332</v>
      </c>
      <c r="M950" s="135">
        <v>50000</v>
      </c>
      <c r="N950" s="135">
        <v>50000</v>
      </c>
      <c r="O950" s="135">
        <v>0</v>
      </c>
      <c r="P950" s="135"/>
      <c r="Q950" s="135">
        <v>0</v>
      </c>
      <c r="R950" s="135">
        <v>0</v>
      </c>
      <c r="S950" s="135">
        <v>0</v>
      </c>
      <c r="T950" s="135">
        <v>8000</v>
      </c>
      <c r="U950" s="135">
        <v>0</v>
      </c>
      <c r="V950" s="135">
        <v>2000</v>
      </c>
      <c r="W950" s="135">
        <v>0</v>
      </c>
      <c r="X950" s="135">
        <v>0</v>
      </c>
      <c r="Y950" s="135">
        <v>56000</v>
      </c>
      <c r="Z950" s="135">
        <v>56000</v>
      </c>
      <c r="AA950" s="136">
        <v>1</v>
      </c>
      <c r="AB950" s="135">
        <v>50000</v>
      </c>
      <c r="AC950" s="135">
        <v>0</v>
      </c>
      <c r="AD950" s="135"/>
      <c r="AE950" s="135">
        <v>0</v>
      </c>
      <c r="AF950" s="135">
        <v>0</v>
      </c>
      <c r="AG950" s="135">
        <v>0</v>
      </c>
      <c r="AH950" s="135">
        <v>8000</v>
      </c>
      <c r="AI950" s="135">
        <v>0</v>
      </c>
      <c r="AJ950" s="135">
        <v>2000</v>
      </c>
      <c r="AK950" s="135">
        <v>0</v>
      </c>
      <c r="AL950" s="212" t="s">
        <v>7244</v>
      </c>
      <c r="AM950" s="210">
        <f t="shared" si="88"/>
        <v>2000</v>
      </c>
      <c r="AN950" s="210">
        <f t="shared" si="89"/>
        <v>0</v>
      </c>
    </row>
    <row r="951" spans="2:40" ht="14.25" hidden="1" customHeight="1">
      <c r="B951" s="132" t="s">
        <v>4356</v>
      </c>
      <c r="C951" s="134" t="s">
        <v>5777</v>
      </c>
      <c r="D951" s="134" t="s">
        <v>2976</v>
      </c>
      <c r="E951" s="134" t="s">
        <v>2831</v>
      </c>
      <c r="F951" s="134" t="s">
        <v>7245</v>
      </c>
      <c r="G951" s="134" t="s">
        <v>5757</v>
      </c>
      <c r="H951" s="134" t="s">
        <v>5946</v>
      </c>
      <c r="I951" s="134" t="s">
        <v>5782</v>
      </c>
      <c r="J951" s="134" t="s">
        <v>4362</v>
      </c>
      <c r="K951" s="134" t="s">
        <v>4363</v>
      </c>
      <c r="L951" s="134" t="s">
        <v>3332</v>
      </c>
      <c r="M951" s="135">
        <v>66543.509999999995</v>
      </c>
      <c r="N951" s="135">
        <v>0</v>
      </c>
      <c r="O951" s="135">
        <v>0</v>
      </c>
      <c r="P951" s="135">
        <v>66543.509999999995</v>
      </c>
      <c r="Q951" s="135">
        <v>0</v>
      </c>
      <c r="R951" s="135">
        <v>0</v>
      </c>
      <c r="S951" s="135">
        <v>0</v>
      </c>
      <c r="T951" s="135">
        <v>0</v>
      </c>
      <c r="U951" s="135">
        <v>0</v>
      </c>
      <c r="V951" s="135">
        <v>0</v>
      </c>
      <c r="W951" s="135">
        <v>0</v>
      </c>
      <c r="X951" s="135">
        <v>0</v>
      </c>
      <c r="Y951" s="135">
        <v>66543.509999999995</v>
      </c>
      <c r="Z951" s="135">
        <v>66543.509999999995</v>
      </c>
      <c r="AA951" s="136">
        <v>1</v>
      </c>
      <c r="AB951" s="135">
        <v>0</v>
      </c>
      <c r="AC951" s="135">
        <v>0</v>
      </c>
      <c r="AD951" s="135">
        <v>66543.509999999995</v>
      </c>
      <c r="AE951" s="135">
        <v>0</v>
      </c>
      <c r="AF951" s="135">
        <v>0</v>
      </c>
      <c r="AG951" s="135">
        <v>0</v>
      </c>
      <c r="AH951" s="135"/>
      <c r="AI951" s="135">
        <v>0</v>
      </c>
      <c r="AJ951" s="135">
        <v>0</v>
      </c>
      <c r="AK951" s="135">
        <v>0</v>
      </c>
      <c r="AL951" s="212" t="s">
        <v>7246</v>
      </c>
    </row>
    <row r="952" spans="2:40" ht="14.25" customHeight="1">
      <c r="B952" s="132" t="s">
        <v>4356</v>
      </c>
      <c r="C952" s="134" t="s">
        <v>5774</v>
      </c>
      <c r="D952" s="134" t="s">
        <v>2976</v>
      </c>
      <c r="E952" s="134" t="s">
        <v>6929</v>
      </c>
      <c r="F952" s="134" t="s">
        <v>7247</v>
      </c>
      <c r="G952" s="134" t="s">
        <v>686</v>
      </c>
      <c r="H952" s="134" t="s">
        <v>5867</v>
      </c>
      <c r="I952" s="134" t="s">
        <v>4370</v>
      </c>
      <c r="J952" s="134" t="s">
        <v>4362</v>
      </c>
      <c r="K952" s="134" t="s">
        <v>4363</v>
      </c>
      <c r="L952" s="134" t="s">
        <v>3332</v>
      </c>
      <c r="M952" s="135">
        <v>50000</v>
      </c>
      <c r="N952" s="135">
        <v>50000</v>
      </c>
      <c r="O952" s="135">
        <v>0</v>
      </c>
      <c r="P952" s="135"/>
      <c r="Q952" s="135">
        <v>0</v>
      </c>
      <c r="R952" s="135">
        <v>0</v>
      </c>
      <c r="S952" s="135">
        <v>0</v>
      </c>
      <c r="T952" s="135">
        <v>8000</v>
      </c>
      <c r="U952" s="135">
        <v>0</v>
      </c>
      <c r="V952" s="135">
        <v>2000</v>
      </c>
      <c r="W952" s="135">
        <v>0</v>
      </c>
      <c r="X952" s="135">
        <v>0</v>
      </c>
      <c r="Y952" s="135">
        <v>56000</v>
      </c>
      <c r="Z952" s="135">
        <v>56000</v>
      </c>
      <c r="AA952" s="136">
        <v>1</v>
      </c>
      <c r="AB952" s="135">
        <v>50000</v>
      </c>
      <c r="AC952" s="135">
        <v>0</v>
      </c>
      <c r="AD952" s="135"/>
      <c r="AE952" s="135">
        <v>0</v>
      </c>
      <c r="AF952" s="135">
        <v>0</v>
      </c>
      <c r="AG952" s="135">
        <v>0</v>
      </c>
      <c r="AH952" s="135">
        <v>8000</v>
      </c>
      <c r="AI952" s="135">
        <v>0</v>
      </c>
      <c r="AJ952" s="135">
        <v>2000</v>
      </c>
      <c r="AK952" s="135">
        <v>0</v>
      </c>
      <c r="AL952" s="212" t="s">
        <v>7248</v>
      </c>
      <c r="AM952" s="210">
        <f>M952*0.04</f>
        <v>2000</v>
      </c>
      <c r="AN952" s="210">
        <f>AJ952-AM952</f>
        <v>0</v>
      </c>
    </row>
    <row r="953" spans="2:40" ht="14.25" hidden="1" customHeight="1">
      <c r="B953" s="132" t="s">
        <v>4356</v>
      </c>
      <c r="C953" s="134" t="s">
        <v>5777</v>
      </c>
      <c r="D953" s="134" t="s">
        <v>2976</v>
      </c>
      <c r="E953" s="134" t="s">
        <v>6929</v>
      </c>
      <c r="F953" s="134" t="s">
        <v>7249</v>
      </c>
      <c r="G953" s="134" t="s">
        <v>5757</v>
      </c>
      <c r="H953" s="134" t="s">
        <v>5946</v>
      </c>
      <c r="I953" s="134" t="s">
        <v>5782</v>
      </c>
      <c r="J953" s="134" t="s">
        <v>4362</v>
      </c>
      <c r="K953" s="134" t="s">
        <v>4363</v>
      </c>
      <c r="L953" s="134" t="s">
        <v>3332</v>
      </c>
      <c r="M953" s="135">
        <v>75000</v>
      </c>
      <c r="N953" s="135">
        <v>0</v>
      </c>
      <c r="O953" s="135">
        <v>0</v>
      </c>
      <c r="P953" s="135">
        <v>75000</v>
      </c>
      <c r="Q953" s="135">
        <v>0</v>
      </c>
      <c r="R953" s="135">
        <v>0</v>
      </c>
      <c r="S953" s="135">
        <v>0</v>
      </c>
      <c r="T953" s="135">
        <v>0</v>
      </c>
      <c r="U953" s="135">
        <v>0</v>
      </c>
      <c r="V953" s="135">
        <v>0</v>
      </c>
      <c r="W953" s="135">
        <v>0</v>
      </c>
      <c r="X953" s="135">
        <v>0</v>
      </c>
      <c r="Y953" s="135">
        <v>75000</v>
      </c>
      <c r="Z953" s="135">
        <v>75000</v>
      </c>
      <c r="AA953" s="136">
        <v>1</v>
      </c>
      <c r="AB953" s="135">
        <v>0</v>
      </c>
      <c r="AC953" s="135">
        <v>0</v>
      </c>
      <c r="AD953" s="135">
        <v>75000</v>
      </c>
      <c r="AE953" s="135">
        <v>0</v>
      </c>
      <c r="AF953" s="135">
        <v>0</v>
      </c>
      <c r="AG953" s="135">
        <v>0</v>
      </c>
      <c r="AH953" s="135"/>
      <c r="AI953" s="135">
        <v>0</v>
      </c>
      <c r="AJ953" s="135">
        <v>0</v>
      </c>
      <c r="AK953" s="135">
        <v>0</v>
      </c>
      <c r="AL953" s="212" t="s">
        <v>7250</v>
      </c>
    </row>
    <row r="954" spans="2:40" ht="14.25" customHeight="1">
      <c r="B954" s="132" t="s">
        <v>4356</v>
      </c>
      <c r="C954" s="134" t="s">
        <v>5774</v>
      </c>
      <c r="D954" s="134" t="s">
        <v>2976</v>
      </c>
      <c r="E954" s="134" t="s">
        <v>6929</v>
      </c>
      <c r="F954" s="134" t="s">
        <v>7251</v>
      </c>
      <c r="G954" s="134" t="s">
        <v>5796</v>
      </c>
      <c r="H954" s="134" t="s">
        <v>5797</v>
      </c>
      <c r="I954" s="134" t="s">
        <v>3330</v>
      </c>
      <c r="J954" s="134" t="s">
        <v>4362</v>
      </c>
      <c r="K954" s="134" t="s">
        <v>4363</v>
      </c>
      <c r="L954" s="134" t="s">
        <v>3332</v>
      </c>
      <c r="M954" s="135">
        <v>45000</v>
      </c>
      <c r="N954" s="135">
        <v>45000</v>
      </c>
      <c r="O954" s="135">
        <v>0</v>
      </c>
      <c r="P954" s="135"/>
      <c r="Q954" s="135">
        <v>0</v>
      </c>
      <c r="R954" s="135">
        <v>0</v>
      </c>
      <c r="S954" s="135">
        <v>0</v>
      </c>
      <c r="T954" s="135">
        <v>7200</v>
      </c>
      <c r="U954" s="135">
        <v>0</v>
      </c>
      <c r="V954" s="135">
        <v>1800</v>
      </c>
      <c r="W954" s="135">
        <v>0</v>
      </c>
      <c r="X954" s="135">
        <v>0</v>
      </c>
      <c r="Y954" s="135">
        <v>50400</v>
      </c>
      <c r="Z954" s="135">
        <v>50400</v>
      </c>
      <c r="AA954" s="136">
        <v>1</v>
      </c>
      <c r="AB954" s="135">
        <v>45000</v>
      </c>
      <c r="AC954" s="135">
        <v>0</v>
      </c>
      <c r="AD954" s="135"/>
      <c r="AE954" s="135">
        <v>0</v>
      </c>
      <c r="AF954" s="135">
        <v>0</v>
      </c>
      <c r="AG954" s="135">
        <v>0</v>
      </c>
      <c r="AH954" s="135">
        <v>7200</v>
      </c>
      <c r="AI954" s="135">
        <v>0</v>
      </c>
      <c r="AJ954" s="135">
        <v>1800</v>
      </c>
      <c r="AK954" s="135">
        <v>0</v>
      </c>
      <c r="AL954" s="212" t="s">
        <v>7252</v>
      </c>
      <c r="AM954" s="210">
        <f>M954*0.04</f>
        <v>1800</v>
      </c>
      <c r="AN954" s="210">
        <f>AJ954-AM954</f>
        <v>0</v>
      </c>
    </row>
    <row r="955" spans="2:40" ht="14.25" hidden="1" customHeight="1">
      <c r="B955" s="132" t="s">
        <v>4396</v>
      </c>
      <c r="C955" s="134" t="s">
        <v>5106</v>
      </c>
      <c r="D955" s="134" t="s">
        <v>2976</v>
      </c>
      <c r="E955" s="134" t="s">
        <v>4399</v>
      </c>
      <c r="F955" s="134" t="s">
        <v>6198</v>
      </c>
      <c r="G955" s="134" t="s">
        <v>4401</v>
      </c>
      <c r="H955" s="134" t="s">
        <v>4401</v>
      </c>
      <c r="I955" s="134"/>
      <c r="J955" s="134"/>
      <c r="K955" s="134"/>
      <c r="L955" s="134"/>
      <c r="M955" s="135">
        <v>210</v>
      </c>
      <c r="N955" s="135">
        <v>0</v>
      </c>
      <c r="O955" s="135">
        <v>0</v>
      </c>
      <c r="P955" s="135">
        <v>0</v>
      </c>
      <c r="Q955" s="135">
        <v>0</v>
      </c>
      <c r="R955" s="135">
        <v>0</v>
      </c>
      <c r="S955" s="135">
        <v>210</v>
      </c>
      <c r="T955" s="135">
        <v>0</v>
      </c>
      <c r="U955" s="135">
        <v>0</v>
      </c>
      <c r="V955" s="135">
        <v>0</v>
      </c>
      <c r="W955" s="135">
        <v>0</v>
      </c>
      <c r="X955" s="135">
        <v>0</v>
      </c>
      <c r="Y955" s="135">
        <v>210</v>
      </c>
      <c r="Z955" s="135">
        <v>210</v>
      </c>
      <c r="AA955" s="136">
        <v>1</v>
      </c>
      <c r="AB955" s="135">
        <v>0</v>
      </c>
      <c r="AC955" s="135">
        <v>0</v>
      </c>
      <c r="AD955" s="135">
        <v>0</v>
      </c>
      <c r="AE955" s="135">
        <v>0</v>
      </c>
      <c r="AF955" s="135">
        <v>0</v>
      </c>
      <c r="AG955" s="135">
        <v>0</v>
      </c>
      <c r="AH955" s="135">
        <v>0</v>
      </c>
      <c r="AI955" s="135">
        <v>0</v>
      </c>
      <c r="AJ955" s="135">
        <v>0</v>
      </c>
      <c r="AK955" s="135">
        <v>0</v>
      </c>
      <c r="AL955" s="212"/>
    </row>
    <row r="956" spans="2:40" ht="14.25" hidden="1" customHeight="1">
      <c r="B956" s="132" t="s">
        <v>4356</v>
      </c>
      <c r="C956" s="134" t="s">
        <v>5777</v>
      </c>
      <c r="D956" s="134" t="s">
        <v>2976</v>
      </c>
      <c r="E956" s="134" t="s">
        <v>2831</v>
      </c>
      <c r="F956" s="134" t="s">
        <v>7253</v>
      </c>
      <c r="G956" s="134" t="s">
        <v>5757</v>
      </c>
      <c r="H956" s="134" t="s">
        <v>5946</v>
      </c>
      <c r="I956" s="134" t="s">
        <v>5782</v>
      </c>
      <c r="J956" s="134" t="s">
        <v>4362</v>
      </c>
      <c r="K956" s="134" t="s">
        <v>4363</v>
      </c>
      <c r="L956" s="134" t="s">
        <v>3332</v>
      </c>
      <c r="M956" s="135">
        <v>66468.600000000006</v>
      </c>
      <c r="N956" s="135">
        <v>0</v>
      </c>
      <c r="O956" s="135">
        <v>0</v>
      </c>
      <c r="P956" s="135">
        <v>66468.600000000006</v>
      </c>
      <c r="Q956" s="135">
        <v>0</v>
      </c>
      <c r="R956" s="135">
        <v>0</v>
      </c>
      <c r="S956" s="135">
        <v>0</v>
      </c>
      <c r="T956" s="135">
        <v>0</v>
      </c>
      <c r="U956" s="135">
        <v>0</v>
      </c>
      <c r="V956" s="135">
        <v>0</v>
      </c>
      <c r="W956" s="135">
        <v>0</v>
      </c>
      <c r="X956" s="135">
        <v>0</v>
      </c>
      <c r="Y956" s="135">
        <v>66468.600000000006</v>
      </c>
      <c r="Z956" s="135">
        <v>66468.600000000006</v>
      </c>
      <c r="AA956" s="136">
        <v>1</v>
      </c>
      <c r="AB956" s="135">
        <v>0</v>
      </c>
      <c r="AC956" s="135">
        <v>0</v>
      </c>
      <c r="AD956" s="135">
        <v>66468.600000000006</v>
      </c>
      <c r="AE956" s="135">
        <v>0</v>
      </c>
      <c r="AF956" s="135">
        <v>0</v>
      </c>
      <c r="AG956" s="135">
        <v>0</v>
      </c>
      <c r="AH956" s="135"/>
      <c r="AI956" s="135">
        <v>0</v>
      </c>
      <c r="AJ956" s="135">
        <v>0</v>
      </c>
      <c r="AK956" s="135">
        <v>0</v>
      </c>
      <c r="AL956" s="212" t="s">
        <v>7254</v>
      </c>
    </row>
    <row r="957" spans="2:40" ht="14.25" hidden="1" customHeight="1">
      <c r="B957" s="132" t="s">
        <v>4396</v>
      </c>
      <c r="C957" s="134" t="s">
        <v>5751</v>
      </c>
      <c r="D957" s="134" t="s">
        <v>2976</v>
      </c>
      <c r="E957" s="134" t="s">
        <v>4399</v>
      </c>
      <c r="F957" s="134" t="s">
        <v>7255</v>
      </c>
      <c r="G957" s="134" t="s">
        <v>4401</v>
      </c>
      <c r="H957" s="134" t="s">
        <v>4401</v>
      </c>
      <c r="I957" s="134"/>
      <c r="J957" s="134"/>
      <c r="K957" s="134"/>
      <c r="L957" s="134"/>
      <c r="M957" s="135">
        <v>11434</v>
      </c>
      <c r="N957" s="135">
        <v>0</v>
      </c>
      <c r="O957" s="135">
        <v>0</v>
      </c>
      <c r="P957" s="135">
        <v>0</v>
      </c>
      <c r="Q957" s="135">
        <v>0</v>
      </c>
      <c r="R957" s="135">
        <v>0</v>
      </c>
      <c r="S957" s="135">
        <v>11434</v>
      </c>
      <c r="T957" s="135">
        <v>0</v>
      </c>
      <c r="U957" s="135">
        <v>0</v>
      </c>
      <c r="V957" s="135">
        <v>0</v>
      </c>
      <c r="W957" s="135">
        <v>0</v>
      </c>
      <c r="X957" s="135">
        <v>0</v>
      </c>
      <c r="Y957" s="135">
        <v>11434</v>
      </c>
      <c r="Z957" s="135">
        <v>11434</v>
      </c>
      <c r="AA957" s="136">
        <v>1</v>
      </c>
      <c r="AB957" s="135">
        <v>0</v>
      </c>
      <c r="AC957" s="135">
        <v>0</v>
      </c>
      <c r="AD957" s="135">
        <v>0</v>
      </c>
      <c r="AE957" s="135">
        <v>0</v>
      </c>
      <c r="AF957" s="135">
        <v>0</v>
      </c>
      <c r="AG957" s="135">
        <v>0</v>
      </c>
      <c r="AH957" s="135">
        <v>0</v>
      </c>
      <c r="AI957" s="135">
        <v>0</v>
      </c>
      <c r="AJ957" s="135">
        <v>0</v>
      </c>
      <c r="AK957" s="135">
        <v>0</v>
      </c>
      <c r="AL957" s="212"/>
    </row>
    <row r="958" spans="2:40" ht="14.25" customHeight="1">
      <c r="B958" s="132" t="s">
        <v>4356</v>
      </c>
      <c r="C958" s="134" t="s">
        <v>5774</v>
      </c>
      <c r="D958" s="134" t="s">
        <v>2976</v>
      </c>
      <c r="E958" s="134" t="s">
        <v>6256</v>
      </c>
      <c r="F958" s="134" t="s">
        <v>7256</v>
      </c>
      <c r="G958" s="134" t="s">
        <v>686</v>
      </c>
      <c r="H958" s="134" t="s">
        <v>5867</v>
      </c>
      <c r="I958" s="134" t="s">
        <v>4370</v>
      </c>
      <c r="J958" s="134" t="s">
        <v>4362</v>
      </c>
      <c r="K958" s="134" t="s">
        <v>4363</v>
      </c>
      <c r="L958" s="134" t="s">
        <v>3332</v>
      </c>
      <c r="M958" s="135">
        <v>50000</v>
      </c>
      <c r="N958" s="135">
        <v>50000</v>
      </c>
      <c r="O958" s="135">
        <v>0</v>
      </c>
      <c r="P958" s="135"/>
      <c r="Q958" s="135">
        <v>0</v>
      </c>
      <c r="R958" s="135">
        <v>0</v>
      </c>
      <c r="S958" s="135">
        <v>0</v>
      </c>
      <c r="T958" s="135">
        <v>8000</v>
      </c>
      <c r="U958" s="135">
        <v>0</v>
      </c>
      <c r="V958" s="135">
        <v>2000</v>
      </c>
      <c r="W958" s="135">
        <v>0</v>
      </c>
      <c r="X958" s="135">
        <v>0</v>
      </c>
      <c r="Y958" s="135">
        <v>56000</v>
      </c>
      <c r="Z958" s="135">
        <v>56000</v>
      </c>
      <c r="AA958" s="136">
        <v>1</v>
      </c>
      <c r="AB958" s="135">
        <v>50000</v>
      </c>
      <c r="AC958" s="135">
        <v>0</v>
      </c>
      <c r="AD958" s="135"/>
      <c r="AE958" s="135">
        <v>0</v>
      </c>
      <c r="AF958" s="135">
        <v>0</v>
      </c>
      <c r="AG958" s="135">
        <v>0</v>
      </c>
      <c r="AH958" s="135">
        <v>8000</v>
      </c>
      <c r="AI958" s="135">
        <v>0</v>
      </c>
      <c r="AJ958" s="135">
        <v>2000</v>
      </c>
      <c r="AK958" s="135">
        <v>0</v>
      </c>
      <c r="AL958" s="212" t="s">
        <v>7257</v>
      </c>
      <c r="AM958" s="210">
        <f>M958*0.04</f>
        <v>2000</v>
      </c>
      <c r="AN958" s="210">
        <f>AJ958-AM958</f>
        <v>0</v>
      </c>
    </row>
    <row r="959" spans="2:40" ht="14.25" hidden="1" customHeight="1">
      <c r="B959" s="132" t="s">
        <v>4356</v>
      </c>
      <c r="C959" s="134" t="s">
        <v>5777</v>
      </c>
      <c r="D959" s="134" t="s">
        <v>2976</v>
      </c>
      <c r="E959" s="134" t="s">
        <v>4927</v>
      </c>
      <c r="F959" s="134" t="s">
        <v>6463</v>
      </c>
      <c r="G959" s="134" t="s">
        <v>1129</v>
      </c>
      <c r="H959" s="134" t="s">
        <v>6035</v>
      </c>
      <c r="I959" s="134" t="s">
        <v>5782</v>
      </c>
      <c r="J959" s="134" t="s">
        <v>4362</v>
      </c>
      <c r="K959" s="134" t="s">
        <v>4363</v>
      </c>
      <c r="L959" s="134" t="s">
        <v>3332</v>
      </c>
      <c r="M959" s="135">
        <v>27458.878000000001</v>
      </c>
      <c r="N959" s="135">
        <v>0</v>
      </c>
      <c r="O959" s="135">
        <v>0</v>
      </c>
      <c r="P959" s="135">
        <v>0</v>
      </c>
      <c r="Q959" s="135">
        <v>0</v>
      </c>
      <c r="R959" s="135">
        <v>27458.878000000001</v>
      </c>
      <c r="S959" s="135">
        <v>0</v>
      </c>
      <c r="T959" s="135">
        <v>0</v>
      </c>
      <c r="U959" s="135">
        <v>0</v>
      </c>
      <c r="V959" s="135">
        <v>0</v>
      </c>
      <c r="W959" s="135">
        <v>0</v>
      </c>
      <c r="X959" s="135">
        <v>0</v>
      </c>
      <c r="Y959" s="135">
        <v>27458.878000000001</v>
      </c>
      <c r="Z959" s="135">
        <v>26874.101999999999</v>
      </c>
      <c r="AA959" s="136">
        <v>1</v>
      </c>
      <c r="AB959" s="135">
        <v>0</v>
      </c>
      <c r="AC959" s="135">
        <v>0</v>
      </c>
      <c r="AD959" s="135">
        <v>0</v>
      </c>
      <c r="AE959" s="135">
        <v>0</v>
      </c>
      <c r="AF959" s="135">
        <v>26874.101999999999</v>
      </c>
      <c r="AG959" s="135">
        <v>0</v>
      </c>
      <c r="AH959" s="135"/>
      <c r="AI959" s="135">
        <v>0</v>
      </c>
      <c r="AJ959" s="135">
        <v>0</v>
      </c>
      <c r="AK959" s="135">
        <v>0</v>
      </c>
      <c r="AL959" s="212" t="s">
        <v>7258</v>
      </c>
    </row>
    <row r="960" spans="2:40" ht="14.25" hidden="1" customHeight="1">
      <c r="B960" s="132" t="s">
        <v>4396</v>
      </c>
      <c r="C960" s="134" t="s">
        <v>6679</v>
      </c>
      <c r="D960" s="134" t="s">
        <v>2976</v>
      </c>
      <c r="E960" s="134" t="s">
        <v>4399</v>
      </c>
      <c r="F960" s="134" t="s">
        <v>6198</v>
      </c>
      <c r="G960" s="134" t="s">
        <v>4401</v>
      </c>
      <c r="H960" s="134" t="s">
        <v>4401</v>
      </c>
      <c r="I960" s="134"/>
      <c r="J960" s="134"/>
      <c r="K960" s="134"/>
      <c r="L960" s="134"/>
      <c r="M960" s="135">
        <v>4465</v>
      </c>
      <c r="N960" s="135">
        <v>0</v>
      </c>
      <c r="O960" s="135">
        <v>0</v>
      </c>
      <c r="P960" s="135">
        <v>0</v>
      </c>
      <c r="Q960" s="135">
        <v>0</v>
      </c>
      <c r="R960" s="135">
        <v>0</v>
      </c>
      <c r="S960" s="135">
        <v>4465</v>
      </c>
      <c r="T960" s="135">
        <v>0</v>
      </c>
      <c r="U960" s="135">
        <v>0</v>
      </c>
      <c r="V960" s="135">
        <v>0</v>
      </c>
      <c r="W960" s="135">
        <v>0</v>
      </c>
      <c r="X960" s="135">
        <v>0</v>
      </c>
      <c r="Y960" s="135">
        <v>4465</v>
      </c>
      <c r="Z960" s="135">
        <v>4465</v>
      </c>
      <c r="AA960" s="136">
        <v>1</v>
      </c>
      <c r="AB960" s="135">
        <v>0</v>
      </c>
      <c r="AC960" s="135">
        <v>0</v>
      </c>
      <c r="AD960" s="135">
        <v>0</v>
      </c>
      <c r="AE960" s="135">
        <v>0</v>
      </c>
      <c r="AF960" s="135">
        <v>0</v>
      </c>
      <c r="AG960" s="135">
        <v>0</v>
      </c>
      <c r="AH960" s="135">
        <v>0</v>
      </c>
      <c r="AI960" s="135">
        <v>0</v>
      </c>
      <c r="AJ960" s="135">
        <v>0</v>
      </c>
      <c r="AK960" s="135">
        <v>0</v>
      </c>
      <c r="AL960" s="212"/>
    </row>
    <row r="961" spans="2:40" ht="14.25" customHeight="1">
      <c r="B961" s="132" t="s">
        <v>4356</v>
      </c>
      <c r="C961" s="134" t="s">
        <v>5774</v>
      </c>
      <c r="D961" s="134" t="s">
        <v>2976</v>
      </c>
      <c r="E961" s="134" t="s">
        <v>2673</v>
      </c>
      <c r="F961" s="134" t="s">
        <v>7144</v>
      </c>
      <c r="G961" s="134" t="s">
        <v>1249</v>
      </c>
      <c r="H961" s="134" t="s">
        <v>5966</v>
      </c>
      <c r="I961" s="134" t="s">
        <v>5782</v>
      </c>
      <c r="J961" s="134" t="s">
        <v>4362</v>
      </c>
      <c r="K961" s="134" t="s">
        <v>4363</v>
      </c>
      <c r="L961" s="134" t="s">
        <v>3332</v>
      </c>
      <c r="M961" s="135">
        <v>27000</v>
      </c>
      <c r="N961" s="135">
        <v>27000</v>
      </c>
      <c r="O961" s="135">
        <v>0</v>
      </c>
      <c r="P961" s="135"/>
      <c r="Q961" s="135">
        <v>0</v>
      </c>
      <c r="R961" s="135">
        <v>0</v>
      </c>
      <c r="S961" s="135">
        <v>0</v>
      </c>
      <c r="T961" s="135">
        <v>4320</v>
      </c>
      <c r="U961" s="135">
        <v>0</v>
      </c>
      <c r="V961" s="135">
        <v>1080</v>
      </c>
      <c r="W961" s="135">
        <v>0</v>
      </c>
      <c r="X961" s="135">
        <v>0</v>
      </c>
      <c r="Y961" s="135">
        <v>30240</v>
      </c>
      <c r="Z961" s="135">
        <v>2251.52</v>
      </c>
      <c r="AA961" s="136">
        <v>7.4455026455026496E-2</v>
      </c>
      <c r="AB961" s="135">
        <v>2010.2857142857156</v>
      </c>
      <c r="AC961" s="135">
        <v>0</v>
      </c>
      <c r="AD961" s="135"/>
      <c r="AE961" s="135">
        <v>0</v>
      </c>
      <c r="AF961" s="135">
        <v>0</v>
      </c>
      <c r="AG961" s="135">
        <v>0</v>
      </c>
      <c r="AH961" s="135">
        <v>321.64571428571401</v>
      </c>
      <c r="AI961" s="135">
        <v>0</v>
      </c>
      <c r="AJ961" s="135">
        <v>80.411428571428601</v>
      </c>
      <c r="AK961" s="135">
        <v>0</v>
      </c>
      <c r="AL961" s="212" t="s">
        <v>7145</v>
      </c>
      <c r="AM961" s="356">
        <f>M961*0.04</f>
        <v>1080</v>
      </c>
      <c r="AN961" s="356">
        <f>AJ961-AM961</f>
        <v>-999.58857142857141</v>
      </c>
    </row>
    <row r="962" spans="2:40" ht="14.25" hidden="1" customHeight="1">
      <c r="B962" s="132" t="s">
        <v>4356</v>
      </c>
      <c r="C962" s="134" t="s">
        <v>6188</v>
      </c>
      <c r="D962" s="134" t="s">
        <v>2976</v>
      </c>
      <c r="E962" s="134" t="s">
        <v>5747</v>
      </c>
      <c r="F962" s="134" t="s">
        <v>7259</v>
      </c>
      <c r="G962" s="134" t="s">
        <v>1576</v>
      </c>
      <c r="H962" s="134" t="s">
        <v>6528</v>
      </c>
      <c r="I962" s="134" t="s">
        <v>3330</v>
      </c>
      <c r="J962" s="134" t="s">
        <v>5871</v>
      </c>
      <c r="K962" s="134" t="s">
        <v>4418</v>
      </c>
      <c r="L962" s="134" t="s">
        <v>3332</v>
      </c>
      <c r="M962" s="135">
        <v>213.8</v>
      </c>
      <c r="N962" s="135">
        <v>213.8</v>
      </c>
      <c r="O962" s="135">
        <v>0</v>
      </c>
      <c r="P962" s="135"/>
      <c r="Q962" s="135">
        <v>0</v>
      </c>
      <c r="R962" s="135">
        <v>0</v>
      </c>
      <c r="S962" s="135">
        <v>0</v>
      </c>
      <c r="T962" s="135">
        <v>34.22</v>
      </c>
      <c r="U962" s="135">
        <v>0</v>
      </c>
      <c r="V962" s="135">
        <v>0</v>
      </c>
      <c r="W962" s="135">
        <v>0</v>
      </c>
      <c r="X962" s="135">
        <v>0</v>
      </c>
      <c r="Y962" s="135">
        <v>248.02</v>
      </c>
      <c r="Z962" s="135">
        <v>248.02</v>
      </c>
      <c r="AA962" s="136">
        <v>1</v>
      </c>
      <c r="AB962" s="135">
        <v>213.8</v>
      </c>
      <c r="AC962" s="135">
        <v>0</v>
      </c>
      <c r="AD962" s="135"/>
      <c r="AE962" s="135">
        <v>0</v>
      </c>
      <c r="AF962" s="135">
        <v>0</v>
      </c>
      <c r="AG962" s="135">
        <v>0</v>
      </c>
      <c r="AH962" s="135">
        <v>34.22</v>
      </c>
      <c r="AI962" s="135">
        <v>0</v>
      </c>
      <c r="AJ962" s="135">
        <v>0</v>
      </c>
      <c r="AK962" s="135">
        <v>0</v>
      </c>
      <c r="AL962" s="212" t="s">
        <v>7260</v>
      </c>
    </row>
    <row r="963" spans="2:40" ht="14.25" hidden="1" customHeight="1">
      <c r="B963" s="132" t="s">
        <v>4356</v>
      </c>
      <c r="C963" s="134" t="s">
        <v>5774</v>
      </c>
      <c r="D963" s="134" t="s">
        <v>2905</v>
      </c>
      <c r="E963" s="134" t="s">
        <v>2828</v>
      </c>
      <c r="F963" s="134" t="s">
        <v>7261</v>
      </c>
      <c r="G963" s="134" t="s">
        <v>5802</v>
      </c>
      <c r="H963" s="134" t="s">
        <v>5803</v>
      </c>
      <c r="I963" s="134" t="s">
        <v>3330</v>
      </c>
      <c r="J963" s="134" t="s">
        <v>4362</v>
      </c>
      <c r="K963" s="134" t="s">
        <v>4363</v>
      </c>
      <c r="L963" s="134" t="s">
        <v>3332</v>
      </c>
      <c r="M963" s="135">
        <v>14044.71</v>
      </c>
      <c r="N963" s="135">
        <v>3511.19</v>
      </c>
      <c r="O963" s="135">
        <v>0</v>
      </c>
      <c r="P963" s="135"/>
      <c r="Q963" s="135">
        <v>10533.52</v>
      </c>
      <c r="R963" s="135">
        <v>0</v>
      </c>
      <c r="S963" s="135">
        <v>0</v>
      </c>
      <c r="T963" s="135">
        <v>561.79</v>
      </c>
      <c r="U963" s="135">
        <v>0</v>
      </c>
      <c r="V963" s="135">
        <v>0</v>
      </c>
      <c r="W963" s="135">
        <v>0</v>
      </c>
      <c r="X963" s="135">
        <v>0</v>
      </c>
      <c r="Y963" s="135">
        <v>14606.5</v>
      </c>
      <c r="Z963" s="135">
        <v>14606.5</v>
      </c>
      <c r="AA963" s="136">
        <v>1</v>
      </c>
      <c r="AB963" s="135">
        <v>3511.19</v>
      </c>
      <c r="AC963" s="135">
        <v>0</v>
      </c>
      <c r="AD963" s="135"/>
      <c r="AE963" s="135">
        <v>10533.52</v>
      </c>
      <c r="AF963" s="135">
        <v>0</v>
      </c>
      <c r="AG963" s="135">
        <v>0</v>
      </c>
      <c r="AH963" s="135">
        <v>561.79</v>
      </c>
      <c r="AI963" s="135">
        <v>0</v>
      </c>
      <c r="AJ963" s="135">
        <v>0</v>
      </c>
      <c r="AK963" s="135">
        <v>0</v>
      </c>
      <c r="AL963" s="212" t="s">
        <v>7262</v>
      </c>
    </row>
    <row r="964" spans="2:40" ht="14.25" hidden="1" customHeight="1">
      <c r="B964" s="132" t="s">
        <v>4356</v>
      </c>
      <c r="C964" s="134" t="s">
        <v>5774</v>
      </c>
      <c r="D964" s="134" t="s">
        <v>2905</v>
      </c>
      <c r="E964" s="134" t="s">
        <v>2839</v>
      </c>
      <c r="F964" s="134" t="s">
        <v>7263</v>
      </c>
      <c r="G964" s="134" t="s">
        <v>5802</v>
      </c>
      <c r="H964" s="134" t="s">
        <v>5803</v>
      </c>
      <c r="I964" s="134" t="s">
        <v>3330</v>
      </c>
      <c r="J964" s="134" t="s">
        <v>4362</v>
      </c>
      <c r="K964" s="134" t="s">
        <v>4363</v>
      </c>
      <c r="L964" s="134" t="s">
        <v>3332</v>
      </c>
      <c r="M964" s="135">
        <v>714.93</v>
      </c>
      <c r="N964" s="135">
        <v>714.93</v>
      </c>
      <c r="O964" s="135">
        <v>0</v>
      </c>
      <c r="P964" s="135"/>
      <c r="Q964" s="135">
        <v>0</v>
      </c>
      <c r="R964" s="135">
        <v>0</v>
      </c>
      <c r="S964" s="135">
        <v>0</v>
      </c>
      <c r="T964" s="135">
        <v>114.38</v>
      </c>
      <c r="U964" s="135">
        <v>0</v>
      </c>
      <c r="V964" s="135">
        <v>0</v>
      </c>
      <c r="W964" s="135">
        <v>0</v>
      </c>
      <c r="X964" s="135">
        <v>0</v>
      </c>
      <c r="Y964" s="135">
        <v>829.31</v>
      </c>
      <c r="Z964" s="135">
        <v>829.31</v>
      </c>
      <c r="AA964" s="136">
        <v>1</v>
      </c>
      <c r="AB964" s="135">
        <v>714.93</v>
      </c>
      <c r="AC964" s="135">
        <v>0</v>
      </c>
      <c r="AD964" s="135"/>
      <c r="AE964" s="135">
        <v>0</v>
      </c>
      <c r="AF964" s="135">
        <v>0</v>
      </c>
      <c r="AG964" s="135">
        <v>0</v>
      </c>
      <c r="AH964" s="135">
        <v>114.38</v>
      </c>
      <c r="AI964" s="135">
        <v>0</v>
      </c>
      <c r="AJ964" s="135">
        <v>0</v>
      </c>
      <c r="AK964" s="135">
        <v>0</v>
      </c>
      <c r="AL964" s="212" t="s">
        <v>7264</v>
      </c>
    </row>
    <row r="965" spans="2:40" ht="14.25" hidden="1" customHeight="1">
      <c r="B965" s="132" t="s">
        <v>4356</v>
      </c>
      <c r="C965" s="134" t="s">
        <v>5817</v>
      </c>
      <c r="D965" s="134" t="s">
        <v>2905</v>
      </c>
      <c r="E965" s="134" t="s">
        <v>5527</v>
      </c>
      <c r="F965" s="134" t="s">
        <v>7265</v>
      </c>
      <c r="G965" s="134" t="s">
        <v>5819</v>
      </c>
      <c r="H965" s="134" t="s">
        <v>5820</v>
      </c>
      <c r="I965" s="134" t="s">
        <v>3330</v>
      </c>
      <c r="J965" s="134" t="s">
        <v>4362</v>
      </c>
      <c r="K965" s="134" t="s">
        <v>4363</v>
      </c>
      <c r="L965" s="134" t="s">
        <v>3332</v>
      </c>
      <c r="M965" s="135">
        <v>24672</v>
      </c>
      <c r="N965" s="135">
        <v>24672</v>
      </c>
      <c r="O965" s="135">
        <v>0</v>
      </c>
      <c r="P965" s="135"/>
      <c r="Q965" s="135">
        <v>0</v>
      </c>
      <c r="R965" s="135">
        <v>0</v>
      </c>
      <c r="S965" s="135">
        <v>0</v>
      </c>
      <c r="T965" s="135">
        <v>3947.52</v>
      </c>
      <c r="U965" s="135">
        <v>0</v>
      </c>
      <c r="V965" s="135">
        <v>0</v>
      </c>
      <c r="W965" s="135">
        <v>0</v>
      </c>
      <c r="X965" s="135">
        <v>0</v>
      </c>
      <c r="Y965" s="135">
        <v>28619.52</v>
      </c>
      <c r="Z965" s="135">
        <v>28619.52</v>
      </c>
      <c r="AA965" s="136">
        <v>1</v>
      </c>
      <c r="AB965" s="135">
        <v>24672</v>
      </c>
      <c r="AC965" s="135">
        <v>0</v>
      </c>
      <c r="AD965" s="135"/>
      <c r="AE965" s="135">
        <v>0</v>
      </c>
      <c r="AF965" s="135">
        <v>0</v>
      </c>
      <c r="AG965" s="135">
        <v>0</v>
      </c>
      <c r="AH965" s="135">
        <v>3947.52</v>
      </c>
      <c r="AI965" s="135">
        <v>0</v>
      </c>
      <c r="AJ965" s="135">
        <v>0</v>
      </c>
      <c r="AK965" s="135">
        <v>0</v>
      </c>
      <c r="AL965" s="212" t="s">
        <v>7266</v>
      </c>
    </row>
    <row r="966" spans="2:40" ht="14.25" customHeight="1">
      <c r="B966" s="132" t="s">
        <v>4356</v>
      </c>
      <c r="C966" s="134" t="s">
        <v>5774</v>
      </c>
      <c r="D966" s="134" t="s">
        <v>2905</v>
      </c>
      <c r="E966" s="134" t="s">
        <v>2831</v>
      </c>
      <c r="F966" s="134" t="s">
        <v>7267</v>
      </c>
      <c r="G966" s="134" t="s">
        <v>786</v>
      </c>
      <c r="H966" s="134" t="s">
        <v>6025</v>
      </c>
      <c r="I966" s="134" t="s">
        <v>3929</v>
      </c>
      <c r="J966" s="134" t="s">
        <v>4362</v>
      </c>
      <c r="K966" s="134" t="s">
        <v>4363</v>
      </c>
      <c r="L966" s="134" t="s">
        <v>3332</v>
      </c>
      <c r="M966" s="135">
        <v>1000</v>
      </c>
      <c r="N966" s="135">
        <v>1000</v>
      </c>
      <c r="O966" s="135">
        <v>0</v>
      </c>
      <c r="P966" s="135"/>
      <c r="Q966" s="135">
        <v>0</v>
      </c>
      <c r="R966" s="135">
        <v>0</v>
      </c>
      <c r="S966" s="135">
        <v>0</v>
      </c>
      <c r="T966" s="135">
        <v>160</v>
      </c>
      <c r="U966" s="135">
        <v>0</v>
      </c>
      <c r="V966" s="135">
        <v>40</v>
      </c>
      <c r="W966" s="135">
        <v>12.5</v>
      </c>
      <c r="X966" s="135">
        <v>0</v>
      </c>
      <c r="Y966" s="135">
        <v>1107.5</v>
      </c>
      <c r="Z966" s="135">
        <v>1107.5</v>
      </c>
      <c r="AA966" s="136">
        <v>1</v>
      </c>
      <c r="AB966" s="135">
        <v>1000</v>
      </c>
      <c r="AC966" s="135">
        <v>0</v>
      </c>
      <c r="AD966" s="135"/>
      <c r="AE966" s="135">
        <v>0</v>
      </c>
      <c r="AF966" s="135">
        <v>0</v>
      </c>
      <c r="AG966" s="135">
        <v>0</v>
      </c>
      <c r="AH966" s="135">
        <v>160</v>
      </c>
      <c r="AI966" s="135">
        <v>0</v>
      </c>
      <c r="AJ966" s="135">
        <v>40</v>
      </c>
      <c r="AK966" s="135">
        <v>12.5</v>
      </c>
      <c r="AL966" s="212" t="s">
        <v>7268</v>
      </c>
      <c r="AM966" s="210">
        <f>M966*0.04</f>
        <v>40</v>
      </c>
      <c r="AN966" s="210">
        <f>AJ966-AM966</f>
        <v>0</v>
      </c>
    </row>
    <row r="967" spans="2:40" ht="14.25" hidden="1" customHeight="1">
      <c r="B967" s="132" t="s">
        <v>4356</v>
      </c>
      <c r="C967" s="134" t="s">
        <v>5777</v>
      </c>
      <c r="D967" s="134" t="s">
        <v>2905</v>
      </c>
      <c r="E967" s="134" t="s">
        <v>6920</v>
      </c>
      <c r="F967" s="134" t="s">
        <v>7269</v>
      </c>
      <c r="G967" s="134" t="s">
        <v>1284</v>
      </c>
      <c r="H967" s="134" t="s">
        <v>6783</v>
      </c>
      <c r="I967" s="134" t="s">
        <v>5782</v>
      </c>
      <c r="J967" s="134" t="s">
        <v>4362</v>
      </c>
      <c r="K967" s="134" t="s">
        <v>4363</v>
      </c>
      <c r="L967" s="134" t="s">
        <v>3332</v>
      </c>
      <c r="M967" s="135">
        <v>26485.29</v>
      </c>
      <c r="N967" s="135">
        <v>0</v>
      </c>
      <c r="O967" s="135">
        <v>0</v>
      </c>
      <c r="P967" s="135">
        <v>26485.29</v>
      </c>
      <c r="Q967" s="135">
        <v>0</v>
      </c>
      <c r="R967" s="135">
        <v>0</v>
      </c>
      <c r="S967" s="135">
        <v>0</v>
      </c>
      <c r="T967" s="135">
        <v>0</v>
      </c>
      <c r="U967" s="135">
        <v>0</v>
      </c>
      <c r="V967" s="135">
        <v>0</v>
      </c>
      <c r="W967" s="135">
        <v>0</v>
      </c>
      <c r="X967" s="135">
        <v>0</v>
      </c>
      <c r="Y967" s="135">
        <v>26485.29</v>
      </c>
      <c r="Z967" s="135">
        <v>26099.06</v>
      </c>
      <c r="AA967" s="136">
        <v>1</v>
      </c>
      <c r="AB967" s="135">
        <v>0</v>
      </c>
      <c r="AC967" s="135">
        <v>0</v>
      </c>
      <c r="AD967" s="135">
        <v>26099.06</v>
      </c>
      <c r="AE967" s="135">
        <v>0</v>
      </c>
      <c r="AF967" s="135">
        <v>0</v>
      </c>
      <c r="AG967" s="135">
        <v>0</v>
      </c>
      <c r="AH967" s="135"/>
      <c r="AI967" s="135">
        <v>0</v>
      </c>
      <c r="AJ967" s="135">
        <v>0</v>
      </c>
      <c r="AK967" s="135">
        <v>0</v>
      </c>
      <c r="AL967" s="212" t="s">
        <v>7270</v>
      </c>
    </row>
    <row r="968" spans="2:40" ht="14.25" customHeight="1">
      <c r="B968" s="132" t="s">
        <v>4356</v>
      </c>
      <c r="C968" s="134" t="s">
        <v>5774</v>
      </c>
      <c r="D968" s="134" t="s">
        <v>2905</v>
      </c>
      <c r="E968" s="134" t="s">
        <v>7231</v>
      </c>
      <c r="F968" s="134" t="s">
        <v>7271</v>
      </c>
      <c r="G968" s="134" t="s">
        <v>1153</v>
      </c>
      <c r="H968" s="134" t="s">
        <v>5792</v>
      </c>
      <c r="I968" s="134" t="s">
        <v>4370</v>
      </c>
      <c r="J968" s="134" t="s">
        <v>4362</v>
      </c>
      <c r="K968" s="134" t="s">
        <v>4363</v>
      </c>
      <c r="L968" s="134" t="s">
        <v>3332</v>
      </c>
      <c r="M968" s="135">
        <v>17000</v>
      </c>
      <c r="N968" s="135">
        <v>17000</v>
      </c>
      <c r="O968" s="135">
        <v>0</v>
      </c>
      <c r="P968" s="135"/>
      <c r="Q968" s="135">
        <v>0</v>
      </c>
      <c r="R968" s="135">
        <v>0</v>
      </c>
      <c r="S968" s="135">
        <v>0</v>
      </c>
      <c r="T968" s="135">
        <v>2720</v>
      </c>
      <c r="U968" s="135">
        <v>0</v>
      </c>
      <c r="V968" s="135">
        <v>680</v>
      </c>
      <c r="W968" s="135">
        <v>0</v>
      </c>
      <c r="X968" s="135">
        <v>0</v>
      </c>
      <c r="Y968" s="135">
        <v>19040</v>
      </c>
      <c r="Z968" s="135">
        <v>19040</v>
      </c>
      <c r="AA968" s="136">
        <v>1</v>
      </c>
      <c r="AB968" s="135">
        <v>17000</v>
      </c>
      <c r="AC968" s="135">
        <v>0</v>
      </c>
      <c r="AD968" s="135"/>
      <c r="AE968" s="135">
        <v>0</v>
      </c>
      <c r="AF968" s="135">
        <v>0</v>
      </c>
      <c r="AG968" s="135">
        <v>0</v>
      </c>
      <c r="AH968" s="135">
        <v>2720</v>
      </c>
      <c r="AI968" s="135">
        <v>0</v>
      </c>
      <c r="AJ968" s="135">
        <v>680</v>
      </c>
      <c r="AK968" s="135">
        <v>0</v>
      </c>
      <c r="AL968" s="212" t="s">
        <v>7272</v>
      </c>
      <c r="AM968" s="210">
        <f>M968*0.04</f>
        <v>680</v>
      </c>
      <c r="AN968" s="210">
        <f>AJ968-AM968</f>
        <v>0</v>
      </c>
    </row>
    <row r="969" spans="2:40" ht="14.25" hidden="1" customHeight="1">
      <c r="B969" s="132" t="s">
        <v>4356</v>
      </c>
      <c r="C969" s="134" t="s">
        <v>5774</v>
      </c>
      <c r="D969" s="134" t="s">
        <v>2905</v>
      </c>
      <c r="E969" s="134" t="s">
        <v>2828</v>
      </c>
      <c r="F969" s="134" t="s">
        <v>7273</v>
      </c>
      <c r="G969" s="134" t="s">
        <v>804</v>
      </c>
      <c r="H969" s="134" t="s">
        <v>6217</v>
      </c>
      <c r="I969" s="134" t="s">
        <v>3330</v>
      </c>
      <c r="J969" s="134" t="s">
        <v>4362</v>
      </c>
      <c r="K969" s="134" t="s">
        <v>4363</v>
      </c>
      <c r="L969" s="134" t="s">
        <v>3332</v>
      </c>
      <c r="M969" s="135">
        <v>3448.28</v>
      </c>
      <c r="N969" s="135">
        <v>3448.28</v>
      </c>
      <c r="O969" s="135">
        <v>0</v>
      </c>
      <c r="P969" s="135"/>
      <c r="Q969" s="135">
        <v>0</v>
      </c>
      <c r="R969" s="135">
        <v>0</v>
      </c>
      <c r="S969" s="135">
        <v>0</v>
      </c>
      <c r="T969" s="135">
        <v>551.72</v>
      </c>
      <c r="U969" s="135">
        <v>0</v>
      </c>
      <c r="V969" s="135">
        <v>0</v>
      </c>
      <c r="W969" s="135">
        <v>0</v>
      </c>
      <c r="X969" s="135">
        <v>0</v>
      </c>
      <c r="Y969" s="135">
        <v>4000</v>
      </c>
      <c r="Z969" s="135">
        <v>4000</v>
      </c>
      <c r="AA969" s="136">
        <v>1</v>
      </c>
      <c r="AB969" s="135">
        <v>3448.28</v>
      </c>
      <c r="AC969" s="135">
        <v>0</v>
      </c>
      <c r="AD969" s="135"/>
      <c r="AE969" s="135">
        <v>0</v>
      </c>
      <c r="AF969" s="135">
        <v>0</v>
      </c>
      <c r="AG969" s="135">
        <v>0</v>
      </c>
      <c r="AH969" s="135">
        <v>551.72</v>
      </c>
      <c r="AI969" s="135">
        <v>0</v>
      </c>
      <c r="AJ969" s="135">
        <v>0</v>
      </c>
      <c r="AK969" s="135">
        <v>0</v>
      </c>
      <c r="AL969" s="212" t="s">
        <v>7274</v>
      </c>
    </row>
    <row r="970" spans="2:40" ht="14.25" hidden="1" customHeight="1">
      <c r="B970" s="132" t="s">
        <v>4356</v>
      </c>
      <c r="C970" s="134" t="s">
        <v>5777</v>
      </c>
      <c r="D970" s="134" t="s">
        <v>2905</v>
      </c>
      <c r="E970" s="134" t="s">
        <v>2673</v>
      </c>
      <c r="F970" s="134" t="s">
        <v>7275</v>
      </c>
      <c r="G970" s="134" t="s">
        <v>1233</v>
      </c>
      <c r="H970" s="134" t="s">
        <v>5810</v>
      </c>
      <c r="I970" s="134" t="s">
        <v>3330</v>
      </c>
      <c r="J970" s="134" t="s">
        <v>4362</v>
      </c>
      <c r="K970" s="134" t="s">
        <v>4363</v>
      </c>
      <c r="L970" s="134" t="s">
        <v>3332</v>
      </c>
      <c r="M970" s="135">
        <v>9155.16</v>
      </c>
      <c r="N970" s="135">
        <v>0</v>
      </c>
      <c r="O970" s="135">
        <v>0</v>
      </c>
      <c r="P970" s="135">
        <v>0</v>
      </c>
      <c r="Q970" s="135">
        <v>0</v>
      </c>
      <c r="R970" s="135">
        <v>9155.16</v>
      </c>
      <c r="S970" s="135">
        <v>0</v>
      </c>
      <c r="T970" s="135">
        <v>0</v>
      </c>
      <c r="U970" s="135">
        <v>0</v>
      </c>
      <c r="V970" s="135">
        <v>0</v>
      </c>
      <c r="W970" s="135">
        <v>0</v>
      </c>
      <c r="X970" s="135">
        <v>0</v>
      </c>
      <c r="Y970" s="135">
        <v>9155.16</v>
      </c>
      <c r="Z970" s="135">
        <v>9034.2900000000009</v>
      </c>
      <c r="AA970" s="136">
        <v>1</v>
      </c>
      <c r="AB970" s="135">
        <v>0</v>
      </c>
      <c r="AC970" s="135">
        <v>0</v>
      </c>
      <c r="AD970" s="135">
        <v>0</v>
      </c>
      <c r="AE970" s="135">
        <v>0</v>
      </c>
      <c r="AF970" s="135">
        <v>9034.2900000000009</v>
      </c>
      <c r="AG970" s="135">
        <v>0</v>
      </c>
      <c r="AH970" s="135"/>
      <c r="AI970" s="135">
        <v>0</v>
      </c>
      <c r="AJ970" s="135">
        <v>0</v>
      </c>
      <c r="AK970" s="135">
        <v>0</v>
      </c>
      <c r="AL970" s="212" t="s">
        <v>7276</v>
      </c>
    </row>
    <row r="971" spans="2:40" ht="14.25" customHeight="1">
      <c r="B971" s="132" t="s">
        <v>4356</v>
      </c>
      <c r="C971" s="134" t="s">
        <v>5774</v>
      </c>
      <c r="D971" s="134" t="s">
        <v>2905</v>
      </c>
      <c r="E971" s="134" t="s">
        <v>5526</v>
      </c>
      <c r="F971" s="134" t="s">
        <v>1534</v>
      </c>
      <c r="G971" s="134" t="s">
        <v>686</v>
      </c>
      <c r="H971" s="134" t="s">
        <v>5867</v>
      </c>
      <c r="I971" s="134" t="s">
        <v>4370</v>
      </c>
      <c r="J971" s="134" t="s">
        <v>4362</v>
      </c>
      <c r="K971" s="134" t="s">
        <v>4363</v>
      </c>
      <c r="L971" s="134" t="s">
        <v>3332</v>
      </c>
      <c r="M971" s="135">
        <v>50000</v>
      </c>
      <c r="N971" s="135">
        <v>50000</v>
      </c>
      <c r="O971" s="135">
        <v>0</v>
      </c>
      <c r="P971" s="135"/>
      <c r="Q971" s="135">
        <v>0</v>
      </c>
      <c r="R971" s="135">
        <v>0</v>
      </c>
      <c r="S971" s="135">
        <v>0</v>
      </c>
      <c r="T971" s="135">
        <v>8000</v>
      </c>
      <c r="U971" s="135">
        <v>0</v>
      </c>
      <c r="V971" s="135">
        <v>2000</v>
      </c>
      <c r="W971" s="135">
        <v>0</v>
      </c>
      <c r="X971" s="135">
        <v>0</v>
      </c>
      <c r="Y971" s="135">
        <v>56000</v>
      </c>
      <c r="Z971" s="135">
        <v>56000</v>
      </c>
      <c r="AA971" s="136">
        <v>1</v>
      </c>
      <c r="AB971" s="135">
        <v>50000</v>
      </c>
      <c r="AC971" s="135">
        <v>0</v>
      </c>
      <c r="AD971" s="135"/>
      <c r="AE971" s="135">
        <v>0</v>
      </c>
      <c r="AF971" s="135">
        <v>0</v>
      </c>
      <c r="AG971" s="135">
        <v>0</v>
      </c>
      <c r="AH971" s="135">
        <v>8000</v>
      </c>
      <c r="AI971" s="135">
        <v>0</v>
      </c>
      <c r="AJ971" s="135">
        <v>2000</v>
      </c>
      <c r="AK971" s="135">
        <v>0</v>
      </c>
      <c r="AL971" s="212" t="s">
        <v>7277</v>
      </c>
      <c r="AM971" s="210">
        <f t="shared" ref="AM971:AM974" si="90">M971*0.04</f>
        <v>2000</v>
      </c>
      <c r="AN971" s="210">
        <f t="shared" ref="AN971:AN974" si="91">AJ971-AM971</f>
        <v>0</v>
      </c>
    </row>
    <row r="972" spans="2:40" ht="14.25" customHeight="1">
      <c r="B972" s="132" t="s">
        <v>4356</v>
      </c>
      <c r="C972" s="134" t="s">
        <v>5774</v>
      </c>
      <c r="D972" s="134" t="s">
        <v>2905</v>
      </c>
      <c r="E972" s="134" t="s">
        <v>2597</v>
      </c>
      <c r="F972" s="134" t="s">
        <v>7066</v>
      </c>
      <c r="G972" s="134" t="s">
        <v>5859</v>
      </c>
      <c r="H972" s="134" t="s">
        <v>5860</v>
      </c>
      <c r="I972" s="134" t="s">
        <v>5782</v>
      </c>
      <c r="J972" s="134" t="s">
        <v>4362</v>
      </c>
      <c r="K972" s="134" t="s">
        <v>4363</v>
      </c>
      <c r="L972" s="134" t="s">
        <v>3332</v>
      </c>
      <c r="M972" s="135">
        <v>31558</v>
      </c>
      <c r="N972" s="135">
        <v>31558</v>
      </c>
      <c r="O972" s="135">
        <v>0</v>
      </c>
      <c r="P972" s="135"/>
      <c r="Q972" s="135">
        <v>0</v>
      </c>
      <c r="R972" s="135">
        <v>0</v>
      </c>
      <c r="S972" s="135">
        <v>0</v>
      </c>
      <c r="T972" s="135">
        <v>5049.28</v>
      </c>
      <c r="U972" s="135">
        <v>0</v>
      </c>
      <c r="V972" s="135">
        <v>1262.32</v>
      </c>
      <c r="W972" s="135">
        <v>0</v>
      </c>
      <c r="X972" s="135">
        <v>0</v>
      </c>
      <c r="Y972" s="135">
        <v>35344.959999999999</v>
      </c>
      <c r="Z972" s="135">
        <v>31283.32</v>
      </c>
      <c r="AA972" s="136">
        <v>0.885085737825138</v>
      </c>
      <c r="AB972" s="135">
        <v>27931.535714285706</v>
      </c>
      <c r="AC972" s="135">
        <v>0</v>
      </c>
      <c r="AD972" s="135"/>
      <c r="AE972" s="135">
        <v>0</v>
      </c>
      <c r="AF972" s="135">
        <v>0</v>
      </c>
      <c r="AG972" s="135">
        <v>0</v>
      </c>
      <c r="AH972" s="135">
        <v>4469.0457142857103</v>
      </c>
      <c r="AI972" s="135">
        <v>0</v>
      </c>
      <c r="AJ972" s="135">
        <v>1117.2614285714301</v>
      </c>
      <c r="AK972" s="135">
        <v>0</v>
      </c>
      <c r="AL972" s="212" t="s">
        <v>7067</v>
      </c>
      <c r="AM972" s="355">
        <f t="shared" si="90"/>
        <v>1262.32</v>
      </c>
      <c r="AN972" s="355">
        <f t="shared" si="91"/>
        <v>-145.05857142856985</v>
      </c>
    </row>
    <row r="973" spans="2:40" ht="14.25" customHeight="1">
      <c r="B973" s="132" t="s">
        <v>4356</v>
      </c>
      <c r="C973" s="134" t="s">
        <v>5774</v>
      </c>
      <c r="D973" s="134" t="s">
        <v>2905</v>
      </c>
      <c r="E973" s="134" t="s">
        <v>2822</v>
      </c>
      <c r="F973" s="134" t="s">
        <v>7278</v>
      </c>
      <c r="G973" s="134" t="s">
        <v>638</v>
      </c>
      <c r="H973" s="134" t="s">
        <v>6258</v>
      </c>
      <c r="I973" s="134" t="s">
        <v>4370</v>
      </c>
      <c r="J973" s="134" t="s">
        <v>4362</v>
      </c>
      <c r="K973" s="134" t="s">
        <v>4363</v>
      </c>
      <c r="L973" s="134" t="s">
        <v>3332</v>
      </c>
      <c r="M973" s="135">
        <v>1500</v>
      </c>
      <c r="N973" s="135">
        <v>1500</v>
      </c>
      <c r="O973" s="135">
        <v>0</v>
      </c>
      <c r="P973" s="135"/>
      <c r="Q973" s="135">
        <v>0</v>
      </c>
      <c r="R973" s="135">
        <v>0</v>
      </c>
      <c r="S973" s="135">
        <v>0</v>
      </c>
      <c r="T973" s="135">
        <v>240</v>
      </c>
      <c r="U973" s="135">
        <v>0</v>
      </c>
      <c r="V973" s="135">
        <v>60</v>
      </c>
      <c r="W973" s="135">
        <v>0</v>
      </c>
      <c r="X973" s="135">
        <v>0</v>
      </c>
      <c r="Y973" s="135">
        <v>1680</v>
      </c>
      <c r="Z973" s="135">
        <v>1680</v>
      </c>
      <c r="AA973" s="136">
        <v>1</v>
      </c>
      <c r="AB973" s="135">
        <v>1500</v>
      </c>
      <c r="AC973" s="135">
        <v>0</v>
      </c>
      <c r="AD973" s="135"/>
      <c r="AE973" s="135">
        <v>0</v>
      </c>
      <c r="AF973" s="135">
        <v>0</v>
      </c>
      <c r="AG973" s="135">
        <v>0</v>
      </c>
      <c r="AH973" s="135">
        <v>240</v>
      </c>
      <c r="AI973" s="135">
        <v>0</v>
      </c>
      <c r="AJ973" s="135">
        <v>60</v>
      </c>
      <c r="AK973" s="135">
        <v>0</v>
      </c>
      <c r="AL973" s="212" t="s">
        <v>7279</v>
      </c>
      <c r="AM973" s="210">
        <f t="shared" si="90"/>
        <v>60</v>
      </c>
      <c r="AN973" s="210">
        <f t="shared" si="91"/>
        <v>0</v>
      </c>
    </row>
    <row r="974" spans="2:40" ht="14.25" customHeight="1">
      <c r="B974" s="132" t="s">
        <v>4356</v>
      </c>
      <c r="C974" s="134" t="s">
        <v>5774</v>
      </c>
      <c r="D974" s="134" t="s">
        <v>2905</v>
      </c>
      <c r="E974" s="134" t="s">
        <v>5526</v>
      </c>
      <c r="F974" s="134" t="s">
        <v>6994</v>
      </c>
      <c r="G974" s="134" t="s">
        <v>5859</v>
      </c>
      <c r="H974" s="134" t="s">
        <v>5860</v>
      </c>
      <c r="I974" s="134" t="s">
        <v>5782</v>
      </c>
      <c r="J974" s="134" t="s">
        <v>4362</v>
      </c>
      <c r="K974" s="134" t="s">
        <v>4363</v>
      </c>
      <c r="L974" s="134" t="s">
        <v>3332</v>
      </c>
      <c r="M974" s="135">
        <v>27663.55</v>
      </c>
      <c r="N974" s="135">
        <v>27663.55</v>
      </c>
      <c r="O974" s="135">
        <v>0</v>
      </c>
      <c r="P974" s="135"/>
      <c r="Q974" s="135">
        <v>0</v>
      </c>
      <c r="R974" s="135">
        <v>0</v>
      </c>
      <c r="S974" s="135">
        <v>0</v>
      </c>
      <c r="T974" s="135">
        <v>4426.1679999999997</v>
      </c>
      <c r="U974" s="135">
        <v>0</v>
      </c>
      <c r="V974" s="135">
        <v>1106.54</v>
      </c>
      <c r="W974" s="135">
        <v>0</v>
      </c>
      <c r="X974" s="135">
        <v>0</v>
      </c>
      <c r="Y974" s="135">
        <v>30983.178</v>
      </c>
      <c r="Z974" s="135">
        <v>30983.18</v>
      </c>
      <c r="AA974" s="136">
        <v>1</v>
      </c>
      <c r="AB974" s="135">
        <v>27663.55</v>
      </c>
      <c r="AC974" s="135">
        <v>0</v>
      </c>
      <c r="AD974" s="135"/>
      <c r="AE974" s="135">
        <v>0</v>
      </c>
      <c r="AF974" s="135">
        <v>0</v>
      </c>
      <c r="AG974" s="135">
        <v>0</v>
      </c>
      <c r="AH974" s="135">
        <v>4426.1679999999997</v>
      </c>
      <c r="AI974" s="135">
        <v>0</v>
      </c>
      <c r="AJ974" s="135">
        <v>1106.54</v>
      </c>
      <c r="AK974" s="135">
        <v>0</v>
      </c>
      <c r="AL974" s="212" t="s">
        <v>7280</v>
      </c>
      <c r="AM974" s="210">
        <f t="shared" si="90"/>
        <v>1106.5419999999999</v>
      </c>
      <c r="AN974" s="210">
        <f t="shared" si="91"/>
        <v>-1.9999999999527063E-3</v>
      </c>
    </row>
    <row r="975" spans="2:40" ht="14.25" hidden="1" customHeight="1">
      <c r="B975" s="132" t="s">
        <v>4356</v>
      </c>
      <c r="C975" s="134" t="s">
        <v>5777</v>
      </c>
      <c r="D975" s="134" t="s">
        <v>2905</v>
      </c>
      <c r="E975" s="134" t="s">
        <v>5477</v>
      </c>
      <c r="F975" s="134" t="s">
        <v>7281</v>
      </c>
      <c r="G975" s="134" t="s">
        <v>5788</v>
      </c>
      <c r="H975" s="134" t="s">
        <v>5789</v>
      </c>
      <c r="I975" s="134" t="s">
        <v>3330</v>
      </c>
      <c r="J975" s="134" t="s">
        <v>4362</v>
      </c>
      <c r="K975" s="134" t="s">
        <v>4363</v>
      </c>
      <c r="L975" s="134" t="s">
        <v>3332</v>
      </c>
      <c r="M975" s="135">
        <v>11500</v>
      </c>
      <c r="N975" s="135">
        <v>0</v>
      </c>
      <c r="O975" s="135">
        <v>0</v>
      </c>
      <c r="P975" s="135">
        <v>0</v>
      </c>
      <c r="Q975" s="135">
        <v>0</v>
      </c>
      <c r="R975" s="135">
        <v>11500</v>
      </c>
      <c r="S975" s="135">
        <v>0</v>
      </c>
      <c r="T975" s="135">
        <v>0</v>
      </c>
      <c r="U975" s="135">
        <v>0</v>
      </c>
      <c r="V975" s="135">
        <v>0</v>
      </c>
      <c r="W975" s="135">
        <v>0</v>
      </c>
      <c r="X975" s="135">
        <v>0</v>
      </c>
      <c r="Y975" s="135">
        <v>11500</v>
      </c>
      <c r="Z975" s="135">
        <v>11500</v>
      </c>
      <c r="AA975" s="136">
        <v>1</v>
      </c>
      <c r="AB975" s="135">
        <v>0</v>
      </c>
      <c r="AC975" s="135">
        <v>0</v>
      </c>
      <c r="AD975" s="135">
        <v>0</v>
      </c>
      <c r="AE975" s="135">
        <v>0</v>
      </c>
      <c r="AF975" s="135">
        <v>11500</v>
      </c>
      <c r="AG975" s="135">
        <v>0</v>
      </c>
      <c r="AH975" s="135"/>
      <c r="AI975" s="135">
        <v>0</v>
      </c>
      <c r="AJ975" s="135">
        <v>0</v>
      </c>
      <c r="AK975" s="135">
        <v>0</v>
      </c>
      <c r="AL975" s="212" t="s">
        <v>7282</v>
      </c>
    </row>
    <row r="976" spans="2:40" ht="14.25" customHeight="1">
      <c r="B976" s="132" t="s">
        <v>4356</v>
      </c>
      <c r="C976" s="134" t="s">
        <v>5774</v>
      </c>
      <c r="D976" s="134" t="s">
        <v>2905</v>
      </c>
      <c r="E976" s="134" t="s">
        <v>5526</v>
      </c>
      <c r="F976" s="134" t="s">
        <v>7283</v>
      </c>
      <c r="G976" s="134" t="s">
        <v>1237</v>
      </c>
      <c r="H976" s="134" t="s">
        <v>5775</v>
      </c>
      <c r="I976" s="134" t="s">
        <v>4370</v>
      </c>
      <c r="J976" s="134" t="s">
        <v>4362</v>
      </c>
      <c r="K976" s="134" t="s">
        <v>4363</v>
      </c>
      <c r="L976" s="134" t="s">
        <v>3332</v>
      </c>
      <c r="M976" s="135">
        <v>16500</v>
      </c>
      <c r="N976" s="135">
        <v>16500</v>
      </c>
      <c r="O976" s="135">
        <v>0</v>
      </c>
      <c r="P976" s="135"/>
      <c r="Q976" s="135">
        <v>0</v>
      </c>
      <c r="R976" s="135">
        <v>0</v>
      </c>
      <c r="S976" s="135">
        <v>0</v>
      </c>
      <c r="T976" s="135">
        <v>2640</v>
      </c>
      <c r="U976" s="135">
        <v>0</v>
      </c>
      <c r="V976" s="135">
        <v>660</v>
      </c>
      <c r="W976" s="135">
        <v>0</v>
      </c>
      <c r="X976" s="135">
        <v>0</v>
      </c>
      <c r="Y976" s="135">
        <v>18480</v>
      </c>
      <c r="Z976" s="135">
        <v>18480</v>
      </c>
      <c r="AA976" s="136">
        <v>1</v>
      </c>
      <c r="AB976" s="135">
        <v>16500</v>
      </c>
      <c r="AC976" s="135">
        <v>0</v>
      </c>
      <c r="AD976" s="135"/>
      <c r="AE976" s="135">
        <v>0</v>
      </c>
      <c r="AF976" s="135">
        <v>0</v>
      </c>
      <c r="AG976" s="135">
        <v>0</v>
      </c>
      <c r="AH976" s="135">
        <v>2640</v>
      </c>
      <c r="AI976" s="135">
        <v>0</v>
      </c>
      <c r="AJ976" s="135">
        <v>660</v>
      </c>
      <c r="AK976" s="135">
        <v>0</v>
      </c>
      <c r="AL976" s="212" t="s">
        <v>7284</v>
      </c>
      <c r="AM976" s="210">
        <f>M976*0.04</f>
        <v>660</v>
      </c>
      <c r="AN976" s="210">
        <f>AJ976-AM976</f>
        <v>0</v>
      </c>
    </row>
    <row r="977" spans="2:40" ht="14.25" hidden="1" customHeight="1">
      <c r="B977" s="132" t="s">
        <v>4356</v>
      </c>
      <c r="C977" s="134" t="s">
        <v>5774</v>
      </c>
      <c r="D977" s="134" t="s">
        <v>2905</v>
      </c>
      <c r="E977" s="134" t="s">
        <v>2976</v>
      </c>
      <c r="F977" s="134" t="s">
        <v>7285</v>
      </c>
      <c r="G977" s="134" t="s">
        <v>5799</v>
      </c>
      <c r="H977" s="134" t="s">
        <v>5800</v>
      </c>
      <c r="I977" s="134" t="s">
        <v>3330</v>
      </c>
      <c r="J977" s="134" t="s">
        <v>4417</v>
      </c>
      <c r="K977" s="134" t="s">
        <v>4418</v>
      </c>
      <c r="L977" s="134" t="s">
        <v>3332</v>
      </c>
      <c r="M977" s="135">
        <v>5449.36</v>
      </c>
      <c r="N977" s="135">
        <v>4742.96</v>
      </c>
      <c r="O977" s="135">
        <v>0</v>
      </c>
      <c r="P977" s="135">
        <v>706.4</v>
      </c>
      <c r="Q977" s="135">
        <v>0</v>
      </c>
      <c r="R977" s="135">
        <v>0</v>
      </c>
      <c r="S977" s="135">
        <v>0</v>
      </c>
      <c r="T977" s="135">
        <v>758.87</v>
      </c>
      <c r="U977" s="135">
        <v>0</v>
      </c>
      <c r="V977" s="135">
        <v>0</v>
      </c>
      <c r="W977" s="135">
        <v>0</v>
      </c>
      <c r="X977" s="135">
        <v>0</v>
      </c>
      <c r="Y977" s="135">
        <v>6208.23</v>
      </c>
      <c r="Z977" s="135">
        <v>6208.23</v>
      </c>
      <c r="AA977" s="136">
        <v>1</v>
      </c>
      <c r="AB977" s="135">
        <v>4742.96</v>
      </c>
      <c r="AC977" s="135">
        <v>0</v>
      </c>
      <c r="AD977" s="135">
        <v>706.4</v>
      </c>
      <c r="AE977" s="135">
        <v>0</v>
      </c>
      <c r="AF977" s="135">
        <v>0</v>
      </c>
      <c r="AG977" s="135">
        <v>0</v>
      </c>
      <c r="AH977" s="135">
        <v>758.87</v>
      </c>
      <c r="AI977" s="135">
        <v>0</v>
      </c>
      <c r="AJ977" s="135">
        <v>0</v>
      </c>
      <c r="AK977" s="135">
        <v>0</v>
      </c>
      <c r="AL977" s="212" t="s">
        <v>7286</v>
      </c>
    </row>
    <row r="978" spans="2:40" ht="14.25" hidden="1" customHeight="1">
      <c r="B978" s="132" t="s">
        <v>4356</v>
      </c>
      <c r="C978" s="134" t="s">
        <v>5817</v>
      </c>
      <c r="D978" s="134" t="s">
        <v>2905</v>
      </c>
      <c r="E978" s="134" t="s">
        <v>2489</v>
      </c>
      <c r="F978" s="134" t="s">
        <v>7287</v>
      </c>
      <c r="G978" s="134" t="s">
        <v>5819</v>
      </c>
      <c r="H978" s="134" t="s">
        <v>5820</v>
      </c>
      <c r="I978" s="134" t="s">
        <v>3330</v>
      </c>
      <c r="J978" s="134" t="s">
        <v>4362</v>
      </c>
      <c r="K978" s="134" t="s">
        <v>4363</v>
      </c>
      <c r="L978" s="134" t="s">
        <v>3332</v>
      </c>
      <c r="M978" s="135">
        <v>27567</v>
      </c>
      <c r="N978" s="135">
        <v>27567</v>
      </c>
      <c r="O978" s="135">
        <v>0</v>
      </c>
      <c r="P978" s="135"/>
      <c r="Q978" s="135">
        <v>0</v>
      </c>
      <c r="R978" s="135">
        <v>0</v>
      </c>
      <c r="S978" s="135">
        <v>0</v>
      </c>
      <c r="T978" s="135">
        <v>4410.72</v>
      </c>
      <c r="U978" s="135">
        <v>0</v>
      </c>
      <c r="V978" s="135">
        <v>0</v>
      </c>
      <c r="W978" s="135">
        <v>0</v>
      </c>
      <c r="X978" s="135">
        <v>0</v>
      </c>
      <c r="Y978" s="135">
        <v>31977.72</v>
      </c>
      <c r="Z978" s="135">
        <v>31977.72</v>
      </c>
      <c r="AA978" s="136">
        <v>1</v>
      </c>
      <c r="AB978" s="135">
        <v>27567</v>
      </c>
      <c r="AC978" s="135">
        <v>0</v>
      </c>
      <c r="AD978" s="135"/>
      <c r="AE978" s="135">
        <v>0</v>
      </c>
      <c r="AF978" s="135">
        <v>0</v>
      </c>
      <c r="AG978" s="135">
        <v>0</v>
      </c>
      <c r="AH978" s="135">
        <v>4410.72</v>
      </c>
      <c r="AI978" s="135">
        <v>0</v>
      </c>
      <c r="AJ978" s="135">
        <v>0</v>
      </c>
      <c r="AK978" s="135">
        <v>0</v>
      </c>
      <c r="AL978" s="212" t="s">
        <v>7288</v>
      </c>
    </row>
    <row r="979" spans="2:40" ht="14.25" hidden="1" customHeight="1">
      <c r="B979" s="132" t="s">
        <v>4356</v>
      </c>
      <c r="C979" s="134" t="s">
        <v>6241</v>
      </c>
      <c r="D979" s="134" t="s">
        <v>2905</v>
      </c>
      <c r="E979" s="134" t="s">
        <v>5747</v>
      </c>
      <c r="F979" s="134" t="s">
        <v>7289</v>
      </c>
      <c r="G979" s="134" t="s">
        <v>1716</v>
      </c>
      <c r="H979" s="134" t="s">
        <v>7290</v>
      </c>
      <c r="I979" s="134" t="s">
        <v>7100</v>
      </c>
      <c r="J979" s="134" t="s">
        <v>4362</v>
      </c>
      <c r="K979" s="134" t="s">
        <v>4363</v>
      </c>
      <c r="L979" s="134" t="s">
        <v>3332</v>
      </c>
      <c r="M979" s="135">
        <v>11434</v>
      </c>
      <c r="N979" s="135">
        <v>0</v>
      </c>
      <c r="O979" s="135">
        <v>0</v>
      </c>
      <c r="P979" s="135"/>
      <c r="Q979" s="135">
        <v>11434</v>
      </c>
      <c r="R979" s="135">
        <v>0</v>
      </c>
      <c r="S979" s="135">
        <v>0</v>
      </c>
      <c r="T979" s="135">
        <v>0</v>
      </c>
      <c r="U979" s="135">
        <v>0</v>
      </c>
      <c r="V979" s="135">
        <v>0</v>
      </c>
      <c r="W979" s="135">
        <v>0</v>
      </c>
      <c r="X979" s="135">
        <v>0</v>
      </c>
      <c r="Y979" s="135">
        <v>11434</v>
      </c>
      <c r="Z979" s="135">
        <v>11434</v>
      </c>
      <c r="AA979" s="136">
        <v>1</v>
      </c>
      <c r="AB979" s="135">
        <v>0</v>
      </c>
      <c r="AC979" s="135">
        <v>0</v>
      </c>
      <c r="AD979" s="135"/>
      <c r="AE979" s="135">
        <v>11434</v>
      </c>
      <c r="AF979" s="135">
        <v>0</v>
      </c>
      <c r="AG979" s="135">
        <v>0</v>
      </c>
      <c r="AH979" s="135"/>
      <c r="AI979" s="135">
        <v>0</v>
      </c>
      <c r="AJ979" s="135">
        <v>0</v>
      </c>
      <c r="AK979" s="135">
        <v>0</v>
      </c>
      <c r="AL979" s="212" t="s">
        <v>7291</v>
      </c>
    </row>
    <row r="980" spans="2:40" ht="14.25" hidden="1" customHeight="1">
      <c r="B980" s="132" t="s">
        <v>4396</v>
      </c>
      <c r="C980" s="134" t="s">
        <v>5751</v>
      </c>
      <c r="D980" s="134" t="s">
        <v>2905</v>
      </c>
      <c r="E980" s="134" t="s">
        <v>4399</v>
      </c>
      <c r="F980" s="134" t="s">
        <v>6037</v>
      </c>
      <c r="G980" s="134" t="s">
        <v>4401</v>
      </c>
      <c r="H980" s="134" t="s">
        <v>4401</v>
      </c>
      <c r="I980" s="134"/>
      <c r="J980" s="134"/>
      <c r="K980" s="134"/>
      <c r="L980" s="134"/>
      <c r="M980" s="135">
        <v>26428.77</v>
      </c>
      <c r="N980" s="135">
        <v>0</v>
      </c>
      <c r="O980" s="135">
        <v>0</v>
      </c>
      <c r="P980" s="135">
        <v>0</v>
      </c>
      <c r="Q980" s="135">
        <v>0</v>
      </c>
      <c r="R980" s="135">
        <v>0</v>
      </c>
      <c r="S980" s="135">
        <v>26428.77</v>
      </c>
      <c r="T980" s="135">
        <v>0</v>
      </c>
      <c r="U980" s="135">
        <v>0</v>
      </c>
      <c r="V980" s="135">
        <v>0</v>
      </c>
      <c r="W980" s="135">
        <v>0</v>
      </c>
      <c r="X980" s="135">
        <v>0</v>
      </c>
      <c r="Y980" s="135">
        <v>26428.77</v>
      </c>
      <c r="Z980" s="135">
        <v>26428.77</v>
      </c>
      <c r="AA980" s="136">
        <v>1</v>
      </c>
      <c r="AB980" s="135">
        <v>0</v>
      </c>
      <c r="AC980" s="135">
        <v>0</v>
      </c>
      <c r="AD980" s="135">
        <v>0</v>
      </c>
      <c r="AE980" s="135">
        <v>0</v>
      </c>
      <c r="AF980" s="135">
        <v>0</v>
      </c>
      <c r="AG980" s="135">
        <v>0</v>
      </c>
      <c r="AH980" s="135">
        <v>0</v>
      </c>
      <c r="AI980" s="135">
        <v>0</v>
      </c>
      <c r="AJ980" s="135">
        <v>0</v>
      </c>
      <c r="AK980" s="135">
        <v>0</v>
      </c>
      <c r="AL980" s="212"/>
    </row>
    <row r="981" spans="2:40" ht="14.25" hidden="1" customHeight="1">
      <c r="B981" s="132" t="s">
        <v>4396</v>
      </c>
      <c r="C981" s="134" t="s">
        <v>4397</v>
      </c>
      <c r="D981" s="134" t="s">
        <v>2905</v>
      </c>
      <c r="E981" s="134" t="s">
        <v>4399</v>
      </c>
      <c r="F981" s="134" t="s">
        <v>5783</v>
      </c>
      <c r="G981" s="134" t="s">
        <v>4401</v>
      </c>
      <c r="H981" s="134" t="s">
        <v>4401</v>
      </c>
      <c r="I981" s="134"/>
      <c r="J981" s="134"/>
      <c r="K981" s="134"/>
      <c r="L981" s="134"/>
      <c r="M981" s="135">
        <v>903429</v>
      </c>
      <c r="N981" s="135">
        <v>0</v>
      </c>
      <c r="O981" s="135">
        <v>0</v>
      </c>
      <c r="P981" s="135">
        <v>0</v>
      </c>
      <c r="Q981" s="135">
        <v>0</v>
      </c>
      <c r="R981" s="135">
        <v>0</v>
      </c>
      <c r="S981" s="135">
        <v>903429</v>
      </c>
      <c r="T981" s="135">
        <v>0</v>
      </c>
      <c r="U981" s="135">
        <v>0</v>
      </c>
      <c r="V981" s="135">
        <v>0</v>
      </c>
      <c r="W981" s="135">
        <v>0</v>
      </c>
      <c r="X981" s="135">
        <v>0</v>
      </c>
      <c r="Y981" s="135">
        <v>903429</v>
      </c>
      <c r="Z981" s="135">
        <v>903429</v>
      </c>
      <c r="AA981" s="136">
        <v>1</v>
      </c>
      <c r="AB981" s="135">
        <v>0</v>
      </c>
      <c r="AC981" s="135">
        <v>0</v>
      </c>
      <c r="AD981" s="135">
        <v>0</v>
      </c>
      <c r="AE981" s="135">
        <v>0</v>
      </c>
      <c r="AF981" s="135">
        <v>0</v>
      </c>
      <c r="AG981" s="135">
        <v>0</v>
      </c>
      <c r="AH981" s="135">
        <v>0</v>
      </c>
      <c r="AI981" s="135">
        <v>0</v>
      </c>
      <c r="AJ981" s="135">
        <v>0</v>
      </c>
      <c r="AK981" s="135">
        <v>0</v>
      </c>
      <c r="AL981" s="212"/>
    </row>
    <row r="982" spans="2:40" ht="14.25" customHeight="1">
      <c r="B982" s="132" t="s">
        <v>4356</v>
      </c>
      <c r="C982" s="134" t="s">
        <v>5774</v>
      </c>
      <c r="D982" s="134" t="s">
        <v>2905</v>
      </c>
      <c r="E982" s="134" t="s">
        <v>2800</v>
      </c>
      <c r="F982" s="134" t="s">
        <v>7292</v>
      </c>
      <c r="G982" s="134" t="s">
        <v>1249</v>
      </c>
      <c r="H982" s="134" t="s">
        <v>5966</v>
      </c>
      <c r="I982" s="134" t="s">
        <v>5782</v>
      </c>
      <c r="J982" s="134" t="s">
        <v>4362</v>
      </c>
      <c r="K982" s="134" t="s">
        <v>4363</v>
      </c>
      <c r="L982" s="134" t="s">
        <v>3332</v>
      </c>
      <c r="M982" s="135">
        <v>43000</v>
      </c>
      <c r="N982" s="135">
        <v>43000</v>
      </c>
      <c r="O982" s="135">
        <v>0</v>
      </c>
      <c r="P982" s="135"/>
      <c r="Q982" s="135">
        <v>0</v>
      </c>
      <c r="R982" s="135">
        <v>0</v>
      </c>
      <c r="S982" s="135">
        <v>0</v>
      </c>
      <c r="T982" s="135">
        <v>6880</v>
      </c>
      <c r="U982" s="135">
        <v>0</v>
      </c>
      <c r="V982" s="135">
        <v>1720</v>
      </c>
      <c r="W982" s="135">
        <v>0</v>
      </c>
      <c r="X982" s="135">
        <v>0</v>
      </c>
      <c r="Y982" s="135">
        <v>48160</v>
      </c>
      <c r="Z982" s="135">
        <v>48160</v>
      </c>
      <c r="AA982" s="136">
        <v>1</v>
      </c>
      <c r="AB982" s="135">
        <v>43000</v>
      </c>
      <c r="AC982" s="135">
        <v>0</v>
      </c>
      <c r="AD982" s="135"/>
      <c r="AE982" s="135">
        <v>0</v>
      </c>
      <c r="AF982" s="135">
        <v>0</v>
      </c>
      <c r="AG982" s="135">
        <v>0</v>
      </c>
      <c r="AH982" s="135">
        <v>6880</v>
      </c>
      <c r="AI982" s="135">
        <v>0</v>
      </c>
      <c r="AJ982" s="135">
        <v>1720</v>
      </c>
      <c r="AK982" s="135">
        <v>0</v>
      </c>
      <c r="AL982" s="212" t="s">
        <v>7293</v>
      </c>
      <c r="AM982" s="210">
        <f t="shared" ref="AM982:AM983" si="92">M982*0.04</f>
        <v>1720</v>
      </c>
      <c r="AN982" s="210">
        <f t="shared" ref="AN982:AN983" si="93">AJ982-AM982</f>
        <v>0</v>
      </c>
    </row>
    <row r="983" spans="2:40" ht="14.25" customHeight="1">
      <c r="B983" s="132" t="s">
        <v>4356</v>
      </c>
      <c r="C983" s="134" t="s">
        <v>5774</v>
      </c>
      <c r="D983" s="134" t="s">
        <v>2905</v>
      </c>
      <c r="E983" s="134" t="s">
        <v>5526</v>
      </c>
      <c r="F983" s="134" t="s">
        <v>7294</v>
      </c>
      <c r="G983" s="134" t="s">
        <v>686</v>
      </c>
      <c r="H983" s="134" t="s">
        <v>5867</v>
      </c>
      <c r="I983" s="134" t="s">
        <v>4370</v>
      </c>
      <c r="J983" s="134" t="s">
        <v>4362</v>
      </c>
      <c r="K983" s="134" t="s">
        <v>4363</v>
      </c>
      <c r="L983" s="134" t="s">
        <v>3332</v>
      </c>
      <c r="M983" s="135">
        <v>50000</v>
      </c>
      <c r="N983" s="135">
        <v>50000</v>
      </c>
      <c r="O983" s="135">
        <v>0</v>
      </c>
      <c r="P983" s="135"/>
      <c r="Q983" s="135">
        <v>0</v>
      </c>
      <c r="R983" s="135">
        <v>0</v>
      </c>
      <c r="S983" s="135">
        <v>0</v>
      </c>
      <c r="T983" s="135">
        <v>8000</v>
      </c>
      <c r="U983" s="135">
        <v>0</v>
      </c>
      <c r="V983" s="135">
        <v>2000</v>
      </c>
      <c r="W983" s="135">
        <v>0</v>
      </c>
      <c r="X983" s="135">
        <v>0</v>
      </c>
      <c r="Y983" s="135">
        <v>56000</v>
      </c>
      <c r="Z983" s="135">
        <v>56000</v>
      </c>
      <c r="AA983" s="136">
        <v>1</v>
      </c>
      <c r="AB983" s="135">
        <v>50000</v>
      </c>
      <c r="AC983" s="135">
        <v>0</v>
      </c>
      <c r="AD983" s="135"/>
      <c r="AE983" s="135">
        <v>0</v>
      </c>
      <c r="AF983" s="135">
        <v>0</v>
      </c>
      <c r="AG983" s="135">
        <v>0</v>
      </c>
      <c r="AH983" s="135">
        <v>8000</v>
      </c>
      <c r="AI983" s="135">
        <v>0</v>
      </c>
      <c r="AJ983" s="135">
        <v>2000</v>
      </c>
      <c r="AK983" s="135">
        <v>0</v>
      </c>
      <c r="AL983" s="212" t="s">
        <v>7295</v>
      </c>
      <c r="AM983" s="210">
        <f t="shared" si="92"/>
        <v>2000</v>
      </c>
      <c r="AN983" s="210">
        <f t="shared" si="93"/>
        <v>0</v>
      </c>
    </row>
    <row r="984" spans="2:40" ht="14.25" hidden="1" customHeight="1">
      <c r="B984" s="132" t="s">
        <v>4396</v>
      </c>
      <c r="C984" s="134" t="s">
        <v>5106</v>
      </c>
      <c r="D984" s="134" t="s">
        <v>2905</v>
      </c>
      <c r="E984" s="134" t="s">
        <v>4399</v>
      </c>
      <c r="F984" s="134" t="s">
        <v>1249</v>
      </c>
      <c r="G984" s="134" t="s">
        <v>4401</v>
      </c>
      <c r="H984" s="134" t="s">
        <v>4401</v>
      </c>
      <c r="I984" s="134"/>
      <c r="J984" s="134"/>
      <c r="K984" s="134"/>
      <c r="L984" s="134"/>
      <c r="M984" s="135">
        <v>79.069999999999993</v>
      </c>
      <c r="N984" s="135">
        <v>0</v>
      </c>
      <c r="O984" s="135">
        <v>0</v>
      </c>
      <c r="P984" s="135">
        <v>0</v>
      </c>
      <c r="Q984" s="135">
        <v>0</v>
      </c>
      <c r="R984" s="135">
        <v>0</v>
      </c>
      <c r="S984" s="135">
        <v>79.069999999999993</v>
      </c>
      <c r="T984" s="135">
        <v>0</v>
      </c>
      <c r="U984" s="135">
        <v>0</v>
      </c>
      <c r="V984" s="135">
        <v>0</v>
      </c>
      <c r="W984" s="135">
        <v>0</v>
      </c>
      <c r="X984" s="135">
        <v>0</v>
      </c>
      <c r="Y984" s="135">
        <v>79.069999999999993</v>
      </c>
      <c r="Z984" s="135">
        <v>79.069999999999993</v>
      </c>
      <c r="AA984" s="136">
        <v>1</v>
      </c>
      <c r="AB984" s="135">
        <v>0</v>
      </c>
      <c r="AC984" s="135">
        <v>0</v>
      </c>
      <c r="AD984" s="135">
        <v>0</v>
      </c>
      <c r="AE984" s="135">
        <v>0</v>
      </c>
      <c r="AF984" s="135">
        <v>0</v>
      </c>
      <c r="AG984" s="135">
        <v>0</v>
      </c>
      <c r="AH984" s="135">
        <v>0</v>
      </c>
      <c r="AI984" s="135">
        <v>0</v>
      </c>
      <c r="AJ984" s="135">
        <v>0</v>
      </c>
      <c r="AK984" s="135">
        <v>0</v>
      </c>
      <c r="AL984" s="212"/>
    </row>
    <row r="985" spans="2:40" ht="14.25" customHeight="1">
      <c r="B985" s="132" t="s">
        <v>4356</v>
      </c>
      <c r="C985" s="134" t="s">
        <v>5774</v>
      </c>
      <c r="D985" s="134" t="s">
        <v>2905</v>
      </c>
      <c r="E985" s="134" t="s">
        <v>2673</v>
      </c>
      <c r="F985" s="134" t="s">
        <v>7296</v>
      </c>
      <c r="G985" s="134" t="s">
        <v>5859</v>
      </c>
      <c r="H985" s="134" t="s">
        <v>5860</v>
      </c>
      <c r="I985" s="134" t="s">
        <v>5782</v>
      </c>
      <c r="J985" s="134" t="s">
        <v>4362</v>
      </c>
      <c r="K985" s="134" t="s">
        <v>4363</v>
      </c>
      <c r="L985" s="134" t="s">
        <v>3332</v>
      </c>
      <c r="M985" s="135">
        <v>21953</v>
      </c>
      <c r="N985" s="135">
        <v>21953</v>
      </c>
      <c r="O985" s="135">
        <v>0</v>
      </c>
      <c r="P985" s="135"/>
      <c r="Q985" s="135">
        <v>0</v>
      </c>
      <c r="R985" s="135">
        <v>0</v>
      </c>
      <c r="S985" s="135">
        <v>0</v>
      </c>
      <c r="T985" s="135">
        <v>3512.48</v>
      </c>
      <c r="U985" s="135">
        <v>0</v>
      </c>
      <c r="V985" s="135">
        <v>878.12</v>
      </c>
      <c r="W985" s="135">
        <v>0</v>
      </c>
      <c r="X985" s="135">
        <v>0</v>
      </c>
      <c r="Y985" s="135">
        <v>24587.360000000001</v>
      </c>
      <c r="Z985" s="135">
        <v>24587.360000000001</v>
      </c>
      <c r="AA985" s="136">
        <v>1</v>
      </c>
      <c r="AB985" s="135">
        <v>21953</v>
      </c>
      <c r="AC985" s="135">
        <v>0</v>
      </c>
      <c r="AD985" s="135"/>
      <c r="AE985" s="135">
        <v>0</v>
      </c>
      <c r="AF985" s="135">
        <v>0</v>
      </c>
      <c r="AG985" s="135">
        <v>0</v>
      </c>
      <c r="AH985" s="135">
        <v>3512.48</v>
      </c>
      <c r="AI985" s="135">
        <v>0</v>
      </c>
      <c r="AJ985" s="135">
        <v>878.12</v>
      </c>
      <c r="AK985" s="135">
        <v>0</v>
      </c>
      <c r="AL985" s="212" t="s">
        <v>7297</v>
      </c>
      <c r="AM985" s="210">
        <f>M985*0.04</f>
        <v>878.12</v>
      </c>
      <c r="AN985" s="210">
        <f>AJ985-AM985</f>
        <v>0</v>
      </c>
    </row>
    <row r="986" spans="2:40" ht="14.25" hidden="1" customHeight="1">
      <c r="B986" s="132" t="s">
        <v>4356</v>
      </c>
      <c r="C986" s="134" t="s">
        <v>5777</v>
      </c>
      <c r="D986" s="134" t="s">
        <v>2905</v>
      </c>
      <c r="E986" s="134" t="s">
        <v>5477</v>
      </c>
      <c r="F986" s="134" t="s">
        <v>7298</v>
      </c>
      <c r="G986" s="134" t="s">
        <v>1233</v>
      </c>
      <c r="H986" s="134" t="s">
        <v>5810</v>
      </c>
      <c r="I986" s="134" t="s">
        <v>3330</v>
      </c>
      <c r="J986" s="134" t="s">
        <v>4362</v>
      </c>
      <c r="K986" s="134" t="s">
        <v>4363</v>
      </c>
      <c r="L986" s="134" t="s">
        <v>3332</v>
      </c>
      <c r="M986" s="135">
        <v>22462.880000000001</v>
      </c>
      <c r="N986" s="135">
        <v>0</v>
      </c>
      <c r="O986" s="135">
        <v>0</v>
      </c>
      <c r="P986" s="135">
        <v>0</v>
      </c>
      <c r="Q986" s="135">
        <v>0</v>
      </c>
      <c r="R986" s="135">
        <v>22462.880000000001</v>
      </c>
      <c r="S986" s="135">
        <v>0</v>
      </c>
      <c r="T986" s="135">
        <v>0</v>
      </c>
      <c r="U986" s="135">
        <v>0</v>
      </c>
      <c r="V986" s="135">
        <v>0</v>
      </c>
      <c r="W986" s="135">
        <v>0</v>
      </c>
      <c r="X986" s="135">
        <v>0</v>
      </c>
      <c r="Y986" s="135">
        <v>22462.880000000001</v>
      </c>
      <c r="Z986" s="135">
        <v>22083.82</v>
      </c>
      <c r="AA986" s="136">
        <v>1</v>
      </c>
      <c r="AB986" s="135">
        <v>0</v>
      </c>
      <c r="AC986" s="135">
        <v>0</v>
      </c>
      <c r="AD986" s="135">
        <v>0</v>
      </c>
      <c r="AE986" s="135">
        <v>0</v>
      </c>
      <c r="AF986" s="135">
        <v>22083.82</v>
      </c>
      <c r="AG986" s="135">
        <v>0</v>
      </c>
      <c r="AH986" s="135"/>
      <c r="AI986" s="135">
        <v>0</v>
      </c>
      <c r="AJ986" s="135">
        <v>0</v>
      </c>
      <c r="AK986" s="135">
        <v>0</v>
      </c>
      <c r="AL986" s="212" t="s">
        <v>7299</v>
      </c>
    </row>
    <row r="987" spans="2:40" ht="14.25" hidden="1" customHeight="1">
      <c r="B987" s="132" t="s">
        <v>4356</v>
      </c>
      <c r="C987" s="134" t="s">
        <v>6241</v>
      </c>
      <c r="D987" s="134" t="s">
        <v>2905</v>
      </c>
      <c r="E987" s="134" t="s">
        <v>2800</v>
      </c>
      <c r="F987" s="134" t="s">
        <v>7300</v>
      </c>
      <c r="G987" s="134" t="s">
        <v>6243</v>
      </c>
      <c r="H987" s="134" t="s">
        <v>6244</v>
      </c>
      <c r="I987" s="134" t="s">
        <v>3330</v>
      </c>
      <c r="J987" s="134" t="s">
        <v>4362</v>
      </c>
      <c r="K987" s="134" t="s">
        <v>4363</v>
      </c>
      <c r="L987" s="134" t="s">
        <v>3332</v>
      </c>
      <c r="M987" s="135">
        <v>28253</v>
      </c>
      <c r="N987" s="135">
        <v>28253</v>
      </c>
      <c r="O987" s="135">
        <v>0</v>
      </c>
      <c r="P987" s="135"/>
      <c r="Q987" s="135">
        <v>0</v>
      </c>
      <c r="R987" s="135">
        <v>0</v>
      </c>
      <c r="S987" s="135">
        <v>0</v>
      </c>
      <c r="T987" s="135">
        <v>4520.4799999999996</v>
      </c>
      <c r="U987" s="135">
        <v>0</v>
      </c>
      <c r="V987" s="135">
        <v>0</v>
      </c>
      <c r="W987" s="135">
        <v>0</v>
      </c>
      <c r="X987" s="135">
        <v>0</v>
      </c>
      <c r="Y987" s="135">
        <v>32773.480000000003</v>
      </c>
      <c r="Z987" s="135">
        <v>32773.480000000003</v>
      </c>
      <c r="AA987" s="136">
        <v>1</v>
      </c>
      <c r="AB987" s="135">
        <v>28253</v>
      </c>
      <c r="AC987" s="135">
        <v>0</v>
      </c>
      <c r="AD987" s="135"/>
      <c r="AE987" s="135">
        <v>0</v>
      </c>
      <c r="AF987" s="135">
        <v>0</v>
      </c>
      <c r="AG987" s="135">
        <v>0</v>
      </c>
      <c r="AH987" s="135">
        <v>4520.4799999999996</v>
      </c>
      <c r="AI987" s="135">
        <v>0</v>
      </c>
      <c r="AJ987" s="135">
        <v>0</v>
      </c>
      <c r="AK987" s="135">
        <v>0</v>
      </c>
      <c r="AL987" s="212" t="s">
        <v>7301</v>
      </c>
    </row>
    <row r="988" spans="2:40" ht="14.25" hidden="1" customHeight="1">
      <c r="B988" s="132" t="s">
        <v>4356</v>
      </c>
      <c r="C988" s="134" t="s">
        <v>5817</v>
      </c>
      <c r="D988" s="134" t="s">
        <v>2905</v>
      </c>
      <c r="E988" s="134" t="s">
        <v>5527</v>
      </c>
      <c r="F988" s="134" t="s">
        <v>7302</v>
      </c>
      <c r="G988" s="134" t="s">
        <v>5819</v>
      </c>
      <c r="H988" s="134" t="s">
        <v>5820</v>
      </c>
      <c r="I988" s="134" t="s">
        <v>3330</v>
      </c>
      <c r="J988" s="134" t="s">
        <v>4362</v>
      </c>
      <c r="K988" s="134" t="s">
        <v>4363</v>
      </c>
      <c r="L988" s="134" t="s">
        <v>3332</v>
      </c>
      <c r="M988" s="135">
        <v>27378</v>
      </c>
      <c r="N988" s="135">
        <v>27378</v>
      </c>
      <c r="O988" s="135">
        <v>0</v>
      </c>
      <c r="P988" s="135"/>
      <c r="Q988" s="135">
        <v>0</v>
      </c>
      <c r="R988" s="135">
        <v>0</v>
      </c>
      <c r="S988" s="135">
        <v>0</v>
      </c>
      <c r="T988" s="135">
        <v>4380.4799999999996</v>
      </c>
      <c r="U988" s="135">
        <v>0</v>
      </c>
      <c r="V988" s="135">
        <v>0</v>
      </c>
      <c r="W988" s="135">
        <v>0</v>
      </c>
      <c r="X988" s="135">
        <v>0</v>
      </c>
      <c r="Y988" s="135">
        <v>31758.48</v>
      </c>
      <c r="Z988" s="135">
        <v>31758.48</v>
      </c>
      <c r="AA988" s="136">
        <v>1</v>
      </c>
      <c r="AB988" s="135">
        <v>27378</v>
      </c>
      <c r="AC988" s="135">
        <v>0</v>
      </c>
      <c r="AD988" s="135"/>
      <c r="AE988" s="135">
        <v>0</v>
      </c>
      <c r="AF988" s="135">
        <v>0</v>
      </c>
      <c r="AG988" s="135">
        <v>0</v>
      </c>
      <c r="AH988" s="135">
        <v>4380.4799999999996</v>
      </c>
      <c r="AI988" s="135">
        <v>0</v>
      </c>
      <c r="AJ988" s="135">
        <v>0</v>
      </c>
      <c r="AK988" s="135">
        <v>0</v>
      </c>
      <c r="AL988" s="212" t="s">
        <v>7303</v>
      </c>
    </row>
    <row r="989" spans="2:40" ht="14.25" customHeight="1">
      <c r="B989" s="132" t="s">
        <v>4356</v>
      </c>
      <c r="C989" s="134" t="s">
        <v>5774</v>
      </c>
      <c r="D989" s="134" t="s">
        <v>2905</v>
      </c>
      <c r="E989" s="134" t="s">
        <v>5614</v>
      </c>
      <c r="F989" s="134" t="s">
        <v>7304</v>
      </c>
      <c r="G989" s="134" t="s">
        <v>786</v>
      </c>
      <c r="H989" s="134" t="s">
        <v>6025</v>
      </c>
      <c r="I989" s="134" t="s">
        <v>3929</v>
      </c>
      <c r="J989" s="134" t="s">
        <v>4362</v>
      </c>
      <c r="K989" s="134" t="s">
        <v>4363</v>
      </c>
      <c r="L989" s="134" t="s">
        <v>3332</v>
      </c>
      <c r="M989" s="135">
        <v>2427.6</v>
      </c>
      <c r="N989" s="135">
        <v>2427.6</v>
      </c>
      <c r="O989" s="135">
        <v>0</v>
      </c>
      <c r="P989" s="135"/>
      <c r="Q989" s="135">
        <v>0</v>
      </c>
      <c r="R989" s="135">
        <v>0</v>
      </c>
      <c r="S989" s="135">
        <v>0</v>
      </c>
      <c r="T989" s="135">
        <v>388.42</v>
      </c>
      <c r="U989" s="135">
        <v>0</v>
      </c>
      <c r="V989" s="135">
        <v>97.1</v>
      </c>
      <c r="W989" s="135">
        <v>30.35</v>
      </c>
      <c r="X989" s="135">
        <v>0</v>
      </c>
      <c r="Y989" s="135">
        <v>2688.57</v>
      </c>
      <c r="Z989" s="135">
        <v>2688.57</v>
      </c>
      <c r="AA989" s="136">
        <v>1</v>
      </c>
      <c r="AB989" s="135">
        <v>2427.6</v>
      </c>
      <c r="AC989" s="135">
        <v>0</v>
      </c>
      <c r="AD989" s="135"/>
      <c r="AE989" s="135">
        <v>0</v>
      </c>
      <c r="AF989" s="135">
        <v>0</v>
      </c>
      <c r="AG989" s="135">
        <v>0</v>
      </c>
      <c r="AH989" s="135">
        <v>388.42</v>
      </c>
      <c r="AI989" s="135">
        <v>0</v>
      </c>
      <c r="AJ989" s="135">
        <v>97.1</v>
      </c>
      <c r="AK989" s="135">
        <v>30.35</v>
      </c>
      <c r="AL989" s="212" t="s">
        <v>7305</v>
      </c>
      <c r="AM989" s="210">
        <f>M989*0.04</f>
        <v>97.103999999999999</v>
      </c>
      <c r="AN989" s="210">
        <f>AJ989-AM989</f>
        <v>-4.0000000000048885E-3</v>
      </c>
    </row>
    <row r="990" spans="2:40" ht="14.25" hidden="1" customHeight="1">
      <c r="B990" s="132" t="s">
        <v>4356</v>
      </c>
      <c r="C990" s="134" t="s">
        <v>5777</v>
      </c>
      <c r="D990" s="134" t="s">
        <v>2905</v>
      </c>
      <c r="E990" s="134" t="s">
        <v>2673</v>
      </c>
      <c r="F990" s="134" t="s">
        <v>7306</v>
      </c>
      <c r="G990" s="134" t="s">
        <v>5757</v>
      </c>
      <c r="H990" s="134" t="s">
        <v>5946</v>
      </c>
      <c r="I990" s="134" t="s">
        <v>5782</v>
      </c>
      <c r="J990" s="134" t="s">
        <v>4362</v>
      </c>
      <c r="K990" s="134" t="s">
        <v>4363</v>
      </c>
      <c r="L990" s="134" t="s">
        <v>3332</v>
      </c>
      <c r="M990" s="135">
        <v>75000</v>
      </c>
      <c r="N990" s="135">
        <v>0</v>
      </c>
      <c r="O990" s="135">
        <v>0</v>
      </c>
      <c r="P990" s="135">
        <v>75000</v>
      </c>
      <c r="Q990" s="135">
        <v>0</v>
      </c>
      <c r="R990" s="135">
        <v>0</v>
      </c>
      <c r="S990" s="135">
        <v>0</v>
      </c>
      <c r="T990" s="135">
        <v>0</v>
      </c>
      <c r="U990" s="135">
        <v>0</v>
      </c>
      <c r="V990" s="135">
        <v>0</v>
      </c>
      <c r="W990" s="135">
        <v>0</v>
      </c>
      <c r="X990" s="135">
        <v>0</v>
      </c>
      <c r="Y990" s="135">
        <v>75000</v>
      </c>
      <c r="Z990" s="135">
        <v>75000</v>
      </c>
      <c r="AA990" s="136">
        <v>1</v>
      </c>
      <c r="AB990" s="135">
        <v>0</v>
      </c>
      <c r="AC990" s="135">
        <v>0</v>
      </c>
      <c r="AD990" s="135">
        <v>75000</v>
      </c>
      <c r="AE990" s="135">
        <v>0</v>
      </c>
      <c r="AF990" s="135">
        <v>0</v>
      </c>
      <c r="AG990" s="135">
        <v>0</v>
      </c>
      <c r="AH990" s="135"/>
      <c r="AI990" s="135">
        <v>0</v>
      </c>
      <c r="AJ990" s="135">
        <v>0</v>
      </c>
      <c r="AK990" s="135">
        <v>0</v>
      </c>
      <c r="AL990" s="212" t="s">
        <v>7307</v>
      </c>
    </row>
    <row r="991" spans="2:40" ht="14.25" hidden="1" customHeight="1">
      <c r="B991" s="132" t="s">
        <v>4356</v>
      </c>
      <c r="C991" s="134" t="s">
        <v>6188</v>
      </c>
      <c r="D991" s="134" t="s">
        <v>2905</v>
      </c>
      <c r="E991" s="134" t="s">
        <v>2976</v>
      </c>
      <c r="F991" s="134" t="s">
        <v>7308</v>
      </c>
      <c r="G991" s="134" t="s">
        <v>1756</v>
      </c>
      <c r="H991" s="134" t="s">
        <v>7309</v>
      </c>
      <c r="I991" s="134" t="s">
        <v>3330</v>
      </c>
      <c r="J991" s="134" t="s">
        <v>4417</v>
      </c>
      <c r="K991" s="134" t="s">
        <v>4418</v>
      </c>
      <c r="L991" s="134" t="s">
        <v>3332</v>
      </c>
      <c r="M991" s="135">
        <v>180.17</v>
      </c>
      <c r="N991" s="135">
        <v>180.17</v>
      </c>
      <c r="O991" s="135">
        <v>0</v>
      </c>
      <c r="P991" s="135"/>
      <c r="Q991" s="135">
        <v>0</v>
      </c>
      <c r="R991" s="135">
        <v>0</v>
      </c>
      <c r="S991" s="135">
        <v>0</v>
      </c>
      <c r="T991" s="135">
        <v>28.83</v>
      </c>
      <c r="U991" s="135">
        <v>0</v>
      </c>
      <c r="V991" s="135">
        <v>0</v>
      </c>
      <c r="W991" s="135">
        <v>0</v>
      </c>
      <c r="X991" s="135">
        <v>0</v>
      </c>
      <c r="Y991" s="135">
        <v>209</v>
      </c>
      <c r="Z991" s="135">
        <v>209</v>
      </c>
      <c r="AA991" s="136">
        <v>1</v>
      </c>
      <c r="AB991" s="135">
        <v>180.17</v>
      </c>
      <c r="AC991" s="135">
        <v>0</v>
      </c>
      <c r="AD991" s="135"/>
      <c r="AE991" s="135">
        <v>0</v>
      </c>
      <c r="AF991" s="135">
        <v>0</v>
      </c>
      <c r="AG991" s="135">
        <v>0</v>
      </c>
      <c r="AH991" s="135">
        <v>28.83</v>
      </c>
      <c r="AI991" s="135">
        <v>0</v>
      </c>
      <c r="AJ991" s="135">
        <v>0</v>
      </c>
      <c r="AK991" s="135">
        <v>0</v>
      </c>
      <c r="AL991" s="212" t="s">
        <v>7310</v>
      </c>
    </row>
    <row r="992" spans="2:40" ht="14.25" hidden="1" customHeight="1">
      <c r="B992" s="132" t="s">
        <v>4356</v>
      </c>
      <c r="C992" s="134" t="s">
        <v>5774</v>
      </c>
      <c r="D992" s="134" t="s">
        <v>2905</v>
      </c>
      <c r="E992" s="134" t="s">
        <v>5477</v>
      </c>
      <c r="F992" s="134" t="s">
        <v>6647</v>
      </c>
      <c r="G992" s="134" t="s">
        <v>1129</v>
      </c>
      <c r="H992" s="134" t="s">
        <v>6035</v>
      </c>
      <c r="I992" s="134" t="s">
        <v>5782</v>
      </c>
      <c r="J992" s="134" t="s">
        <v>4362</v>
      </c>
      <c r="K992" s="134" t="s">
        <v>4363</v>
      </c>
      <c r="L992" s="134" t="s">
        <v>3332</v>
      </c>
      <c r="M992" s="135">
        <v>36757.440000000002</v>
      </c>
      <c r="N992" s="135">
        <v>36757.440000000002</v>
      </c>
      <c r="O992" s="135">
        <v>0</v>
      </c>
      <c r="P992" s="135"/>
      <c r="Q992" s="135">
        <v>0</v>
      </c>
      <c r="R992" s="135">
        <v>0</v>
      </c>
      <c r="S992" s="135">
        <v>0</v>
      </c>
      <c r="T992" s="135">
        <v>5881.1904000000004</v>
      </c>
      <c r="U992" s="135">
        <v>0</v>
      </c>
      <c r="V992" s="135">
        <v>0</v>
      </c>
      <c r="W992" s="135">
        <v>1470.2976000000001</v>
      </c>
      <c r="X992" s="135">
        <v>0</v>
      </c>
      <c r="Y992" s="135">
        <v>41168.332799999996</v>
      </c>
      <c r="Z992" s="135">
        <v>40473.619200000001</v>
      </c>
      <c r="AA992" s="136">
        <v>1</v>
      </c>
      <c r="AB992" s="135">
        <v>36137.160000000003</v>
      </c>
      <c r="AC992" s="135">
        <v>0</v>
      </c>
      <c r="AD992" s="135"/>
      <c r="AE992" s="135">
        <v>0</v>
      </c>
      <c r="AF992" s="135">
        <v>0</v>
      </c>
      <c r="AG992" s="135">
        <v>0</v>
      </c>
      <c r="AH992" s="135">
        <v>5781.9456</v>
      </c>
      <c r="AI992" s="135">
        <v>0</v>
      </c>
      <c r="AJ992" s="135">
        <v>0</v>
      </c>
      <c r="AK992" s="135">
        <v>1470.2976000000001</v>
      </c>
      <c r="AL992" s="212" t="s">
        <v>7311</v>
      </c>
    </row>
    <row r="993" spans="2:40" ht="14.25" customHeight="1">
      <c r="B993" s="132" t="s">
        <v>4356</v>
      </c>
      <c r="C993" s="134" t="s">
        <v>5774</v>
      </c>
      <c r="D993" s="134" t="s">
        <v>2905</v>
      </c>
      <c r="E993" s="134" t="s">
        <v>2831</v>
      </c>
      <c r="F993" s="134" t="s">
        <v>7312</v>
      </c>
      <c r="G993" s="134" t="s">
        <v>786</v>
      </c>
      <c r="H993" s="134" t="s">
        <v>6025</v>
      </c>
      <c r="I993" s="134" t="s">
        <v>3929</v>
      </c>
      <c r="J993" s="134" t="s">
        <v>4362</v>
      </c>
      <c r="K993" s="134" t="s">
        <v>4363</v>
      </c>
      <c r="L993" s="134" t="s">
        <v>3332</v>
      </c>
      <c r="M993" s="135">
        <v>3049.5</v>
      </c>
      <c r="N993" s="135">
        <v>3049.5</v>
      </c>
      <c r="O993" s="135">
        <v>0</v>
      </c>
      <c r="P993" s="135"/>
      <c r="Q993" s="135">
        <v>0</v>
      </c>
      <c r="R993" s="135">
        <v>0</v>
      </c>
      <c r="S993" s="135">
        <v>0</v>
      </c>
      <c r="T993" s="135">
        <v>487.92</v>
      </c>
      <c r="U993" s="135">
        <v>0</v>
      </c>
      <c r="V993" s="135">
        <v>121.98</v>
      </c>
      <c r="W993" s="135">
        <v>38.119999999999997</v>
      </c>
      <c r="X993" s="135">
        <v>0</v>
      </c>
      <c r="Y993" s="135">
        <v>3377.32</v>
      </c>
      <c r="Z993" s="135">
        <v>3377.32</v>
      </c>
      <c r="AA993" s="136">
        <v>1</v>
      </c>
      <c r="AB993" s="135">
        <v>3049.5</v>
      </c>
      <c r="AC993" s="135">
        <v>0</v>
      </c>
      <c r="AD993" s="135"/>
      <c r="AE993" s="135">
        <v>0</v>
      </c>
      <c r="AF993" s="135">
        <v>0</v>
      </c>
      <c r="AG993" s="135">
        <v>0</v>
      </c>
      <c r="AH993" s="135">
        <v>487.92</v>
      </c>
      <c r="AI993" s="135">
        <v>0</v>
      </c>
      <c r="AJ993" s="135">
        <v>121.98</v>
      </c>
      <c r="AK993" s="135">
        <v>38.119999999999997</v>
      </c>
      <c r="AL993" s="212" t="s">
        <v>7313</v>
      </c>
      <c r="AM993" s="210">
        <f t="shared" ref="AM993:AM994" si="94">M993*0.04</f>
        <v>121.98</v>
      </c>
      <c r="AN993" s="210">
        <f t="shared" ref="AN993:AN994" si="95">AJ993-AM993</f>
        <v>0</v>
      </c>
    </row>
    <row r="994" spans="2:40" ht="14.25" customHeight="1">
      <c r="B994" s="132" t="s">
        <v>4356</v>
      </c>
      <c r="C994" s="134" t="s">
        <v>5774</v>
      </c>
      <c r="D994" s="134" t="s">
        <v>2905</v>
      </c>
      <c r="E994" s="134" t="s">
        <v>7231</v>
      </c>
      <c r="F994" s="134" t="s">
        <v>7314</v>
      </c>
      <c r="G994" s="134" t="s">
        <v>1153</v>
      </c>
      <c r="H994" s="134" t="s">
        <v>5792</v>
      </c>
      <c r="I994" s="134" t="s">
        <v>4370</v>
      </c>
      <c r="J994" s="134" t="s">
        <v>4362</v>
      </c>
      <c r="K994" s="134" t="s">
        <v>4363</v>
      </c>
      <c r="L994" s="134" t="s">
        <v>3332</v>
      </c>
      <c r="M994" s="135">
        <v>17000</v>
      </c>
      <c r="N994" s="135">
        <v>17000</v>
      </c>
      <c r="O994" s="135">
        <v>0</v>
      </c>
      <c r="P994" s="135"/>
      <c r="Q994" s="135">
        <v>0</v>
      </c>
      <c r="R994" s="135">
        <v>0</v>
      </c>
      <c r="S994" s="135">
        <v>0</v>
      </c>
      <c r="T994" s="135">
        <v>2720</v>
      </c>
      <c r="U994" s="135">
        <v>0</v>
      </c>
      <c r="V994" s="135">
        <v>680</v>
      </c>
      <c r="W994" s="135">
        <v>0</v>
      </c>
      <c r="X994" s="135">
        <v>0</v>
      </c>
      <c r="Y994" s="135">
        <v>19040</v>
      </c>
      <c r="Z994" s="135">
        <v>19040</v>
      </c>
      <c r="AA994" s="136">
        <v>1</v>
      </c>
      <c r="AB994" s="135">
        <v>17000</v>
      </c>
      <c r="AC994" s="135">
        <v>0</v>
      </c>
      <c r="AD994" s="135"/>
      <c r="AE994" s="135">
        <v>0</v>
      </c>
      <c r="AF994" s="135">
        <v>0</v>
      </c>
      <c r="AG994" s="135">
        <v>0</v>
      </c>
      <c r="AH994" s="135">
        <v>2720</v>
      </c>
      <c r="AI994" s="135">
        <v>0</v>
      </c>
      <c r="AJ994" s="135">
        <v>680</v>
      </c>
      <c r="AK994" s="135">
        <v>0</v>
      </c>
      <c r="AL994" s="212" t="s">
        <v>7315</v>
      </c>
      <c r="AM994" s="210">
        <f t="shared" si="94"/>
        <v>680</v>
      </c>
      <c r="AN994" s="210">
        <f t="shared" si="95"/>
        <v>0</v>
      </c>
    </row>
    <row r="995" spans="2:40" ht="14.25" hidden="1" customHeight="1">
      <c r="B995" s="132" t="s">
        <v>4356</v>
      </c>
      <c r="C995" s="134" t="s">
        <v>6188</v>
      </c>
      <c r="D995" s="134" t="s">
        <v>2905</v>
      </c>
      <c r="E995" s="134" t="s">
        <v>3010</v>
      </c>
      <c r="F995" s="134" t="s">
        <v>7316</v>
      </c>
      <c r="G995" s="134" t="s">
        <v>1259</v>
      </c>
      <c r="H995" s="134" t="s">
        <v>6190</v>
      </c>
      <c r="I995" s="134" t="s">
        <v>3330</v>
      </c>
      <c r="J995" s="134" t="s">
        <v>4362</v>
      </c>
      <c r="K995" s="134" t="s">
        <v>4363</v>
      </c>
      <c r="L995" s="134" t="s">
        <v>3332</v>
      </c>
      <c r="M995" s="135">
        <v>2839.82</v>
      </c>
      <c r="N995" s="135">
        <v>2839.82</v>
      </c>
      <c r="O995" s="135">
        <v>0</v>
      </c>
      <c r="P995" s="135"/>
      <c r="Q995" s="135">
        <v>0</v>
      </c>
      <c r="R995" s="135">
        <v>0</v>
      </c>
      <c r="S995" s="135">
        <v>0</v>
      </c>
      <c r="T995" s="135">
        <v>454.37119999999999</v>
      </c>
      <c r="U995" s="135">
        <v>0</v>
      </c>
      <c r="V995" s="135">
        <v>0</v>
      </c>
      <c r="W995" s="135">
        <v>0</v>
      </c>
      <c r="X995" s="135">
        <v>0</v>
      </c>
      <c r="Y995" s="135">
        <v>3294.1912000000002</v>
      </c>
      <c r="Z995" s="135">
        <v>3294.19</v>
      </c>
      <c r="AA995" s="136">
        <v>1</v>
      </c>
      <c r="AB995" s="135">
        <v>2839.82</v>
      </c>
      <c r="AC995" s="135">
        <v>0</v>
      </c>
      <c r="AD995" s="135"/>
      <c r="AE995" s="135">
        <v>0</v>
      </c>
      <c r="AF995" s="135">
        <v>0</v>
      </c>
      <c r="AG995" s="135">
        <v>0</v>
      </c>
      <c r="AH995" s="135">
        <v>454.37119999999999</v>
      </c>
      <c r="AI995" s="135">
        <v>0</v>
      </c>
      <c r="AJ995" s="135">
        <v>0</v>
      </c>
      <c r="AK995" s="135">
        <v>0</v>
      </c>
      <c r="AL995" s="212" t="s">
        <v>7317</v>
      </c>
    </row>
    <row r="996" spans="2:40" ht="14.25" customHeight="1">
      <c r="B996" s="132" t="s">
        <v>4356</v>
      </c>
      <c r="C996" s="134" t="s">
        <v>5774</v>
      </c>
      <c r="D996" s="134" t="s">
        <v>2905</v>
      </c>
      <c r="E996" s="134" t="s">
        <v>7231</v>
      </c>
      <c r="F996" s="134" t="s">
        <v>7318</v>
      </c>
      <c r="G996" s="134" t="s">
        <v>738</v>
      </c>
      <c r="H996" s="134" t="s">
        <v>5793</v>
      </c>
      <c r="I996" s="134" t="s">
        <v>3929</v>
      </c>
      <c r="J996" s="134" t="s">
        <v>4362</v>
      </c>
      <c r="K996" s="134" t="s">
        <v>4363</v>
      </c>
      <c r="L996" s="134" t="s">
        <v>3332</v>
      </c>
      <c r="M996" s="135">
        <v>50000</v>
      </c>
      <c r="N996" s="135">
        <v>50000</v>
      </c>
      <c r="O996" s="135">
        <v>0</v>
      </c>
      <c r="P996" s="135"/>
      <c r="Q996" s="135">
        <v>0</v>
      </c>
      <c r="R996" s="135">
        <v>0</v>
      </c>
      <c r="S996" s="135">
        <v>0</v>
      </c>
      <c r="T996" s="135">
        <v>8000</v>
      </c>
      <c r="U996" s="135">
        <v>0</v>
      </c>
      <c r="V996" s="135">
        <v>2000</v>
      </c>
      <c r="W996" s="135">
        <v>625</v>
      </c>
      <c r="X996" s="135">
        <v>0</v>
      </c>
      <c r="Y996" s="135">
        <v>55375</v>
      </c>
      <c r="Z996" s="135">
        <v>55375</v>
      </c>
      <c r="AA996" s="136">
        <v>1</v>
      </c>
      <c r="AB996" s="135">
        <v>50000</v>
      </c>
      <c r="AC996" s="135">
        <v>0</v>
      </c>
      <c r="AD996" s="135"/>
      <c r="AE996" s="135">
        <v>0</v>
      </c>
      <c r="AF996" s="135">
        <v>0</v>
      </c>
      <c r="AG996" s="135">
        <v>0</v>
      </c>
      <c r="AH996" s="135">
        <v>8000</v>
      </c>
      <c r="AI996" s="135">
        <v>0</v>
      </c>
      <c r="AJ996" s="135">
        <v>2000</v>
      </c>
      <c r="AK996" s="135">
        <v>625</v>
      </c>
      <c r="AL996" s="212" t="s">
        <v>7319</v>
      </c>
      <c r="AM996" s="210">
        <f t="shared" ref="AM996:AM999" si="96">M996*0.04</f>
        <v>2000</v>
      </c>
      <c r="AN996" s="210">
        <f t="shared" ref="AN996:AN999" si="97">AJ996-AM996</f>
        <v>0</v>
      </c>
    </row>
    <row r="997" spans="2:40" ht="14.25" customHeight="1">
      <c r="B997" s="132" t="s">
        <v>4356</v>
      </c>
      <c r="C997" s="134" t="s">
        <v>5774</v>
      </c>
      <c r="D997" s="134" t="s">
        <v>2905</v>
      </c>
      <c r="E997" s="134" t="s">
        <v>5614</v>
      </c>
      <c r="F997" s="134" t="s">
        <v>6078</v>
      </c>
      <c r="G997" s="134" t="s">
        <v>638</v>
      </c>
      <c r="H997" s="134" t="s">
        <v>6258</v>
      </c>
      <c r="I997" s="134" t="s">
        <v>4370</v>
      </c>
      <c r="J997" s="134" t="s">
        <v>4362</v>
      </c>
      <c r="K997" s="134" t="s">
        <v>4363</v>
      </c>
      <c r="L997" s="134" t="s">
        <v>3332</v>
      </c>
      <c r="M997" s="135">
        <v>1500</v>
      </c>
      <c r="N997" s="135">
        <v>1500</v>
      </c>
      <c r="O997" s="135">
        <v>0</v>
      </c>
      <c r="P997" s="135"/>
      <c r="Q997" s="135">
        <v>0</v>
      </c>
      <c r="R997" s="135">
        <v>0</v>
      </c>
      <c r="S997" s="135">
        <v>0</v>
      </c>
      <c r="T997" s="135">
        <v>240</v>
      </c>
      <c r="U997" s="135">
        <v>0</v>
      </c>
      <c r="V997" s="135">
        <v>60</v>
      </c>
      <c r="W997" s="135">
        <v>0</v>
      </c>
      <c r="X997" s="135">
        <v>0</v>
      </c>
      <c r="Y997" s="135">
        <v>1680</v>
      </c>
      <c r="Z997" s="135">
        <v>1680</v>
      </c>
      <c r="AA997" s="136">
        <v>1</v>
      </c>
      <c r="AB997" s="135">
        <v>1500</v>
      </c>
      <c r="AC997" s="135">
        <v>0</v>
      </c>
      <c r="AD997" s="135"/>
      <c r="AE997" s="135">
        <v>0</v>
      </c>
      <c r="AF997" s="135">
        <v>0</v>
      </c>
      <c r="AG997" s="135">
        <v>0</v>
      </c>
      <c r="AH997" s="135">
        <v>240</v>
      </c>
      <c r="AI997" s="135">
        <v>0</v>
      </c>
      <c r="AJ997" s="135">
        <v>60</v>
      </c>
      <c r="AK997" s="135">
        <v>0</v>
      </c>
      <c r="AL997" s="212" t="s">
        <v>7320</v>
      </c>
      <c r="AM997" s="210">
        <f t="shared" si="96"/>
        <v>60</v>
      </c>
      <c r="AN997" s="210">
        <f t="shared" si="97"/>
        <v>0</v>
      </c>
    </row>
    <row r="998" spans="2:40" ht="14.25" customHeight="1">
      <c r="B998" s="132" t="s">
        <v>4356</v>
      </c>
      <c r="C998" s="134" t="s">
        <v>5774</v>
      </c>
      <c r="D998" s="134" t="s">
        <v>2905</v>
      </c>
      <c r="E998" s="134" t="s">
        <v>5614</v>
      </c>
      <c r="F998" s="134" t="s">
        <v>6167</v>
      </c>
      <c r="G998" s="134" t="s">
        <v>638</v>
      </c>
      <c r="H998" s="134" t="s">
        <v>6258</v>
      </c>
      <c r="I998" s="134" t="s">
        <v>4370</v>
      </c>
      <c r="J998" s="134" t="s">
        <v>4362</v>
      </c>
      <c r="K998" s="134" t="s">
        <v>4363</v>
      </c>
      <c r="L998" s="134" t="s">
        <v>3332</v>
      </c>
      <c r="M998" s="135">
        <v>1500</v>
      </c>
      <c r="N998" s="135">
        <v>1500</v>
      </c>
      <c r="O998" s="135">
        <v>0</v>
      </c>
      <c r="P998" s="135"/>
      <c r="Q998" s="135">
        <v>0</v>
      </c>
      <c r="R998" s="135">
        <v>0</v>
      </c>
      <c r="S998" s="135">
        <v>0</v>
      </c>
      <c r="T998" s="135">
        <v>240</v>
      </c>
      <c r="U998" s="135">
        <v>0</v>
      </c>
      <c r="V998" s="135">
        <v>60</v>
      </c>
      <c r="W998" s="135">
        <v>0</v>
      </c>
      <c r="X998" s="135">
        <v>0</v>
      </c>
      <c r="Y998" s="135">
        <v>1680</v>
      </c>
      <c r="Z998" s="135">
        <v>1680</v>
      </c>
      <c r="AA998" s="136">
        <v>1</v>
      </c>
      <c r="AB998" s="135">
        <v>1500</v>
      </c>
      <c r="AC998" s="135">
        <v>0</v>
      </c>
      <c r="AD998" s="135"/>
      <c r="AE998" s="135">
        <v>0</v>
      </c>
      <c r="AF998" s="135">
        <v>0</v>
      </c>
      <c r="AG998" s="135">
        <v>0</v>
      </c>
      <c r="AH998" s="135">
        <v>240</v>
      </c>
      <c r="AI998" s="135">
        <v>0</v>
      </c>
      <c r="AJ998" s="135">
        <v>60</v>
      </c>
      <c r="AK998" s="135">
        <v>0</v>
      </c>
      <c r="AL998" s="212" t="s">
        <v>7321</v>
      </c>
      <c r="AM998" s="210">
        <f t="shared" si="96"/>
        <v>60</v>
      </c>
      <c r="AN998" s="210">
        <f t="shared" si="97"/>
        <v>0</v>
      </c>
    </row>
    <row r="999" spans="2:40" ht="14.25" customHeight="1" thickBot="1">
      <c r="B999" s="132" t="s">
        <v>4356</v>
      </c>
      <c r="C999" s="134" t="s">
        <v>5774</v>
      </c>
      <c r="D999" s="134" t="s">
        <v>2905</v>
      </c>
      <c r="E999" s="134" t="s">
        <v>5526</v>
      </c>
      <c r="F999" s="134" t="s">
        <v>7322</v>
      </c>
      <c r="G999" s="134" t="s">
        <v>5859</v>
      </c>
      <c r="H999" s="134" t="s">
        <v>5860</v>
      </c>
      <c r="I999" s="134" t="s">
        <v>5782</v>
      </c>
      <c r="J999" s="134" t="s">
        <v>4362</v>
      </c>
      <c r="K999" s="134" t="s">
        <v>4363</v>
      </c>
      <c r="L999" s="134" t="s">
        <v>3332</v>
      </c>
      <c r="M999" s="135">
        <v>29673</v>
      </c>
      <c r="N999" s="135">
        <v>29673</v>
      </c>
      <c r="O999" s="135">
        <v>0</v>
      </c>
      <c r="P999" s="135"/>
      <c r="Q999" s="135">
        <v>0</v>
      </c>
      <c r="R999" s="135">
        <v>0</v>
      </c>
      <c r="S999" s="135">
        <v>0</v>
      </c>
      <c r="T999" s="135">
        <v>4747.68</v>
      </c>
      <c r="U999" s="135">
        <v>0</v>
      </c>
      <c r="V999" s="135">
        <v>1186.92</v>
      </c>
      <c r="W999" s="135">
        <v>0</v>
      </c>
      <c r="X999" s="135">
        <v>0</v>
      </c>
      <c r="Y999" s="135">
        <v>33233.760000000002</v>
      </c>
      <c r="Z999" s="135">
        <v>33233.760000000002</v>
      </c>
      <c r="AA999" s="136">
        <v>1</v>
      </c>
      <c r="AB999" s="135">
        <v>29673</v>
      </c>
      <c r="AC999" s="135">
        <v>0</v>
      </c>
      <c r="AD999" s="135"/>
      <c r="AE999" s="135">
        <v>0</v>
      </c>
      <c r="AF999" s="135">
        <v>0</v>
      </c>
      <c r="AG999" s="135">
        <v>0</v>
      </c>
      <c r="AH999" s="135">
        <v>4747.68</v>
      </c>
      <c r="AI999" s="135">
        <v>0</v>
      </c>
      <c r="AJ999" s="135">
        <v>1186.92</v>
      </c>
      <c r="AK999" s="135">
        <v>0</v>
      </c>
      <c r="AL999" s="212" t="s">
        <v>7323</v>
      </c>
      <c r="AM999" s="210">
        <f t="shared" si="96"/>
        <v>1186.92</v>
      </c>
      <c r="AN999" s="210">
        <f t="shared" si="97"/>
        <v>0</v>
      </c>
    </row>
    <row r="1000" spans="2:40" ht="14.25" hidden="1" customHeight="1" thickBot="1">
      <c r="B1000" s="132" t="s">
        <v>4396</v>
      </c>
      <c r="C1000" s="134" t="s">
        <v>5751</v>
      </c>
      <c r="D1000" s="134" t="s">
        <v>2912</v>
      </c>
      <c r="E1000" s="134" t="s">
        <v>4399</v>
      </c>
      <c r="F1000" s="134" t="s">
        <v>6385</v>
      </c>
      <c r="G1000" s="134" t="s">
        <v>4401</v>
      </c>
      <c r="H1000" s="134" t="s">
        <v>4401</v>
      </c>
      <c r="I1000" s="134"/>
      <c r="J1000" s="134"/>
      <c r="K1000" s="134"/>
      <c r="L1000" s="134"/>
      <c r="M1000" s="135">
        <v>27905.8</v>
      </c>
      <c r="N1000" s="135">
        <v>0</v>
      </c>
      <c r="O1000" s="135">
        <v>0</v>
      </c>
      <c r="P1000" s="135">
        <v>0</v>
      </c>
      <c r="Q1000" s="135">
        <v>0</v>
      </c>
      <c r="R1000" s="135">
        <v>0</v>
      </c>
      <c r="S1000" s="135">
        <v>27905.8</v>
      </c>
      <c r="T1000" s="135">
        <v>0</v>
      </c>
      <c r="U1000" s="135">
        <v>0</v>
      </c>
      <c r="V1000" s="135">
        <v>0</v>
      </c>
      <c r="W1000" s="135">
        <v>0</v>
      </c>
      <c r="X1000" s="135">
        <v>0</v>
      </c>
      <c r="Y1000" s="135">
        <v>27905.8</v>
      </c>
      <c r="Z1000" s="135">
        <v>27905.8</v>
      </c>
      <c r="AA1000" s="136">
        <v>1</v>
      </c>
      <c r="AB1000" s="135">
        <v>0</v>
      </c>
      <c r="AC1000" s="135">
        <v>0</v>
      </c>
      <c r="AD1000" s="135">
        <v>0</v>
      </c>
      <c r="AE1000" s="135">
        <v>0</v>
      </c>
      <c r="AF1000" s="135">
        <v>0</v>
      </c>
      <c r="AG1000" s="135">
        <v>0</v>
      </c>
      <c r="AH1000" s="135">
        <v>0</v>
      </c>
      <c r="AI1000" s="135">
        <v>0</v>
      </c>
      <c r="AJ1000" s="135">
        <v>0</v>
      </c>
      <c r="AK1000" s="135">
        <v>0</v>
      </c>
      <c r="AL1000" s="212"/>
    </row>
    <row r="1001" spans="2:40" ht="14.25" customHeight="1" thickBot="1">
      <c r="B1001" s="137" t="s">
        <v>5573</v>
      </c>
      <c r="C1001" s="138"/>
      <c r="D1001" s="138"/>
      <c r="E1001" s="138"/>
      <c r="F1001" s="138"/>
      <c r="G1001" s="138"/>
      <c r="H1001" s="138"/>
      <c r="I1001" s="138"/>
      <c r="J1001" s="138"/>
      <c r="K1001" s="138"/>
      <c r="L1001" s="138"/>
      <c r="M1001" s="228">
        <v>15449645.6296</v>
      </c>
      <c r="N1001" s="228">
        <v>4410549.7617760003</v>
      </c>
      <c r="O1001" s="228">
        <v>10391.968348</v>
      </c>
      <c r="P1001" s="228">
        <v>914916.42500000005</v>
      </c>
      <c r="Q1001" s="228">
        <v>73972.113895999995</v>
      </c>
      <c r="R1001" s="228">
        <v>197239.53599999999</v>
      </c>
      <c r="S1001" s="228">
        <v>9842575.8245800007</v>
      </c>
      <c r="T1001" s="228">
        <v>705687.79228099994</v>
      </c>
      <c r="U1001" s="228">
        <v>831.35786800000005</v>
      </c>
      <c r="V1001" s="228">
        <v>100230.52</v>
      </c>
      <c r="W1001" s="228">
        <v>6949.2374</v>
      </c>
      <c r="X1001" s="228">
        <v>0</v>
      </c>
      <c r="Y1001" s="228">
        <v>16048985.022349</v>
      </c>
      <c r="Z1001" s="228">
        <v>15372521.559768001</v>
      </c>
      <c r="AA1001" s="228">
        <v>0.97266946323068593</v>
      </c>
      <c r="AB1001" s="228">
        <v>3829172.9091927083</v>
      </c>
      <c r="AC1001" s="228">
        <v>10391.968348</v>
      </c>
      <c r="AD1001" s="228">
        <v>912945.41202592128</v>
      </c>
      <c r="AE1001" s="228">
        <v>73972.113895999995</v>
      </c>
      <c r="AF1001" s="228">
        <v>194511.48250000001</v>
      </c>
      <c r="AG1001" s="228">
        <v>0</v>
      </c>
      <c r="AH1001" s="388">
        <v>612667.50079149159</v>
      </c>
      <c r="AI1001" s="388">
        <v>831.35786800000005</v>
      </c>
      <c r="AJ1001" s="386">
        <v>97888.2</v>
      </c>
      <c r="AK1001" s="384">
        <v>6949.2374</v>
      </c>
      <c r="AL1001" s="242"/>
      <c r="AM1001" s="210">
        <f>SUBTOTAL(9,AM706:AM999)</f>
        <v>100230.52280000001</v>
      </c>
      <c r="AN1001" s="210">
        <f>SUBTOTAL(9,AN706:AN999)</f>
        <v>-2342.3227999999972</v>
      </c>
    </row>
    <row r="1002" spans="2:40" ht="14.25" customHeight="1">
      <c r="AM1002" s="210">
        <f>AM1001+AN1001</f>
        <v>97888.200000000012</v>
      </c>
      <c r="AN1002" s="210">
        <f>AM1002/0.04</f>
        <v>2447205.0000000005</v>
      </c>
    </row>
    <row r="1003" spans="2:40" ht="14.25" customHeight="1">
      <c r="AM1003" s="201">
        <f>AJ1001-AM1002</f>
        <v>0</v>
      </c>
    </row>
  </sheetData>
  <autoFilter ref="B704:AN1003" xr:uid="{0BC7209D-CA1D-4874-A10E-0EEACAA07D19}">
    <filterColumn colId="37">
      <filters>
        <filter val="-"/>
        <filter val="$1,000.00"/>
        <filter val="$1,059.76"/>
        <filter val="$1,060.00"/>
        <filter val="$1,063.92"/>
        <filter val="$1,080.00"/>
        <filter val="$1,100.00"/>
        <filter val="$1,100.19"/>
        <filter val="$1,106.54"/>
        <filter val="$1,186.92"/>
        <filter val="$1,226.98"/>
        <filter val="$1,230.76"/>
        <filter val="$1,262.32"/>
        <filter val="$1,307.32"/>
        <filter val="$1,316.35"/>
        <filter val="$1,388.56"/>
        <filter val="$1,389.02"/>
        <filter val="$1,400.00"/>
        <filter val="$1,461.60"/>
        <filter val="$1,520.00"/>
        <filter val="$1,720.00"/>
        <filter val="$1,800.00"/>
        <filter val="$1,880.00"/>
        <filter val="$100,230.52"/>
        <filter val="$100.00"/>
        <filter val="$110.02"/>
        <filter val="$111.07"/>
        <filter val="$121.98"/>
        <filter val="$160.00"/>
        <filter val="$168.00"/>
        <filter val="$180.00"/>
        <filter val="$184.00"/>
        <filter val="$2,000.00"/>
        <filter val="$238.00"/>
        <filter val="$276.00"/>
        <filter val="$28.00"/>
        <filter val="$280.00"/>
        <filter val="$292.00"/>
        <filter val="$3,400.00"/>
        <filter val="$320.00"/>
        <filter val="$340.00"/>
        <filter val="$40.00"/>
        <filter val="$440.00"/>
        <filter val="$480.00"/>
        <filter val="$520.00"/>
        <filter val="$592.00"/>
        <filter val="$596.00"/>
        <filter val="$60.00"/>
        <filter val="$660.00"/>
        <filter val="$680.00"/>
        <filter val="$700.00"/>
        <filter val="$760.00"/>
        <filter val="$800.00"/>
        <filter val="$840.00"/>
        <filter val="$878.12"/>
        <filter val="$887.72"/>
        <filter val="$920.00"/>
        <filter val="$940.00"/>
        <filter val="$965.24"/>
        <filter val="$969.20"/>
        <filter val="$97,888.20"/>
        <filter val="$97.10"/>
        <filter val="$974.79"/>
        <filter val="$982.32"/>
        <filter val="$986.07"/>
        <filter val="$987.26"/>
      </filters>
    </filterColumn>
  </autoFilter>
  <mergeCells count="3">
    <mergeCell ref="B2:AK2"/>
    <mergeCell ref="B397:AK397"/>
    <mergeCell ref="B703:AL703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C6581-AE17-48D7-AA87-1E29C5C21F77}">
  <dimension ref="B1:T391"/>
  <sheetViews>
    <sheetView topLeftCell="H288" workbookViewId="0">
      <selection activeCell="K297" sqref="K297"/>
    </sheetView>
  </sheetViews>
  <sheetFormatPr baseColWidth="10" defaultColWidth="11.5" defaultRowHeight="15"/>
  <cols>
    <col min="1" max="1" width="11.5" style="119"/>
    <col min="2" max="2" width="28.5" style="119" bestFit="1" customWidth="1"/>
    <col min="3" max="3" width="17.33203125" style="119" bestFit="1" customWidth="1"/>
    <col min="4" max="4" width="15.83203125" style="119" bestFit="1" customWidth="1"/>
    <col min="5" max="5" width="21.33203125" style="119" bestFit="1" customWidth="1"/>
    <col min="6" max="6" width="5.5" style="119" bestFit="1" customWidth="1"/>
    <col min="7" max="7" width="50" style="119" bestFit="1" customWidth="1"/>
    <col min="8" max="8" width="20.1640625" style="119" bestFit="1" customWidth="1"/>
    <col min="9" max="9" width="32.5" style="120" bestFit="1" customWidth="1"/>
    <col min="10" max="10" width="24" style="120" bestFit="1" customWidth="1"/>
    <col min="11" max="11" width="22.5" style="120" bestFit="1" customWidth="1"/>
    <col min="12" max="12" width="13.5" style="120" bestFit="1" customWidth="1"/>
    <col min="13" max="13" width="14.1640625" style="120" bestFit="1" customWidth="1"/>
    <col min="14" max="14" width="19.83203125" style="120" bestFit="1" customWidth="1"/>
    <col min="15" max="15" width="20" style="120" bestFit="1" customWidth="1"/>
    <col min="16" max="16" width="12.5" style="320" bestFit="1" customWidth="1"/>
    <col min="17" max="17" width="46.5" style="120" bestFit="1" customWidth="1"/>
    <col min="18" max="18" width="45" style="120" bestFit="1" customWidth="1"/>
    <col min="19" max="19" width="38.33203125" style="120" bestFit="1" customWidth="1"/>
    <col min="20" max="20" width="48.83203125" style="119" bestFit="1" customWidth="1"/>
    <col min="21" max="16384" width="11.5" style="119"/>
  </cols>
  <sheetData>
    <row r="1" spans="2:20" ht="16" thickBot="1"/>
    <row r="2" spans="2:20" ht="17" thickBot="1">
      <c r="B2" s="451" t="s">
        <v>5</v>
      </c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452"/>
      <c r="N2" s="452"/>
      <c r="O2" s="452"/>
      <c r="P2" s="452"/>
      <c r="Q2" s="452"/>
      <c r="R2" s="452"/>
      <c r="S2" s="452"/>
      <c r="T2" s="453"/>
    </row>
    <row r="3" spans="2:20" ht="17" thickBot="1">
      <c r="B3" s="214" t="s">
        <v>4323</v>
      </c>
      <c r="C3" s="214" t="s">
        <v>7324</v>
      </c>
      <c r="D3" s="214" t="s">
        <v>5759</v>
      </c>
      <c r="E3" s="214" t="s">
        <v>4326</v>
      </c>
      <c r="F3" s="214" t="s">
        <v>3285</v>
      </c>
      <c r="G3" s="214" t="s">
        <v>7325</v>
      </c>
      <c r="H3" s="214" t="s">
        <v>4328</v>
      </c>
      <c r="I3" s="215" t="s">
        <v>7326</v>
      </c>
      <c r="J3" s="215" t="s">
        <v>7327</v>
      </c>
      <c r="K3" s="215" t="s">
        <v>7328</v>
      </c>
      <c r="L3" s="215" t="s">
        <v>7329</v>
      </c>
      <c r="M3" s="215" t="s">
        <v>3315</v>
      </c>
      <c r="N3" s="215" t="s">
        <v>7330</v>
      </c>
      <c r="O3" s="215" t="s">
        <v>5761</v>
      </c>
      <c r="P3" s="319" t="s">
        <v>5762</v>
      </c>
      <c r="Q3" s="215" t="s">
        <v>7331</v>
      </c>
      <c r="R3" s="215" t="s">
        <v>7332</v>
      </c>
      <c r="S3" s="215" t="s">
        <v>5772</v>
      </c>
      <c r="T3" s="216" t="s">
        <v>7333</v>
      </c>
    </row>
    <row r="4" spans="2:20" ht="16">
      <c r="B4" s="217" t="s">
        <v>7334</v>
      </c>
      <c r="C4" s="218" t="s">
        <v>7335</v>
      </c>
      <c r="D4" s="218" t="s">
        <v>4398</v>
      </c>
      <c r="E4" s="218" t="s">
        <v>4398</v>
      </c>
      <c r="F4" s="218" t="s">
        <v>2994</v>
      </c>
      <c r="G4" s="218" t="s">
        <v>7336</v>
      </c>
      <c r="H4" s="218" t="s">
        <v>7337</v>
      </c>
      <c r="I4" s="317">
        <v>9463.2800000000007</v>
      </c>
      <c r="J4" s="317">
        <v>14625</v>
      </c>
      <c r="K4" s="317">
        <v>0</v>
      </c>
      <c r="L4" s="317">
        <v>0</v>
      </c>
      <c r="M4" s="317">
        <v>2360.92</v>
      </c>
      <c r="N4" s="317">
        <v>439.88</v>
      </c>
      <c r="O4" s="317">
        <v>11824.2</v>
      </c>
      <c r="P4" s="321">
        <v>1</v>
      </c>
      <c r="Q4" s="317">
        <v>14625</v>
      </c>
      <c r="R4" s="317">
        <v>0</v>
      </c>
      <c r="S4" s="317">
        <v>2360.92</v>
      </c>
      <c r="T4" s="219" t="s">
        <v>7338</v>
      </c>
    </row>
    <row r="5" spans="2:20" ht="16">
      <c r="B5" s="217" t="s">
        <v>7334</v>
      </c>
      <c r="C5" s="218" t="s">
        <v>7335</v>
      </c>
      <c r="D5" s="218" t="s">
        <v>4398</v>
      </c>
      <c r="E5" s="218" t="s">
        <v>4398</v>
      </c>
      <c r="F5" s="218" t="s">
        <v>2994</v>
      </c>
      <c r="G5" s="218" t="s">
        <v>7339</v>
      </c>
      <c r="H5" s="218" t="s">
        <v>7340</v>
      </c>
      <c r="I5" s="317">
        <v>8752.81</v>
      </c>
      <c r="J5" s="317">
        <v>13200.12</v>
      </c>
      <c r="K5" s="317">
        <v>0</v>
      </c>
      <c r="L5" s="317">
        <v>0.15</v>
      </c>
      <c r="M5" s="317">
        <v>2051.39</v>
      </c>
      <c r="N5" s="317">
        <v>344.68</v>
      </c>
      <c r="O5" s="317">
        <v>10804.2</v>
      </c>
      <c r="P5" s="321">
        <v>1</v>
      </c>
      <c r="Q5" s="317">
        <v>13200.12</v>
      </c>
      <c r="R5" s="317">
        <v>0</v>
      </c>
      <c r="S5" s="317">
        <v>2051.39</v>
      </c>
      <c r="T5" s="219" t="s">
        <v>7341</v>
      </c>
    </row>
    <row r="6" spans="2:20" ht="16">
      <c r="B6" s="217" t="s">
        <v>7334</v>
      </c>
      <c r="C6" s="218" t="s">
        <v>7335</v>
      </c>
      <c r="D6" s="218" t="s">
        <v>4398</v>
      </c>
      <c r="E6" s="218" t="s">
        <v>4398</v>
      </c>
      <c r="F6" s="218" t="s">
        <v>2994</v>
      </c>
      <c r="G6" s="218" t="s">
        <v>7342</v>
      </c>
      <c r="H6" s="218" t="s">
        <v>7343</v>
      </c>
      <c r="I6" s="317">
        <v>2389.4499999999998</v>
      </c>
      <c r="J6" s="317">
        <v>4666.62</v>
      </c>
      <c r="K6" s="317">
        <v>0</v>
      </c>
      <c r="L6" s="317">
        <v>0</v>
      </c>
      <c r="M6" s="317">
        <v>142.94999999999999</v>
      </c>
      <c r="N6" s="317">
        <v>1991.27</v>
      </c>
      <c r="O6" s="317">
        <v>2532.4</v>
      </c>
      <c r="P6" s="321">
        <v>1</v>
      </c>
      <c r="Q6" s="317">
        <v>4666.62</v>
      </c>
      <c r="R6" s="317">
        <v>0</v>
      </c>
      <c r="S6" s="317">
        <v>142.94999999999999</v>
      </c>
      <c r="T6" s="219" t="s">
        <v>7344</v>
      </c>
    </row>
    <row r="7" spans="2:20" ht="16">
      <c r="B7" s="217" t="s">
        <v>7334</v>
      </c>
      <c r="C7" s="218" t="s">
        <v>7335</v>
      </c>
      <c r="D7" s="218" t="s">
        <v>4398</v>
      </c>
      <c r="E7" s="218" t="s">
        <v>4398</v>
      </c>
      <c r="F7" s="218" t="s">
        <v>2994</v>
      </c>
      <c r="G7" s="218" t="s">
        <v>7345</v>
      </c>
      <c r="H7" s="218" t="s">
        <v>7346</v>
      </c>
      <c r="I7" s="317">
        <v>17904.95</v>
      </c>
      <c r="J7" s="317">
        <v>34495.160000000003</v>
      </c>
      <c r="K7" s="317">
        <v>0</v>
      </c>
      <c r="L7" s="317">
        <v>0.03</v>
      </c>
      <c r="M7" s="317">
        <v>7800.45</v>
      </c>
      <c r="N7" s="317">
        <v>989.34</v>
      </c>
      <c r="O7" s="317">
        <v>25705.4</v>
      </c>
      <c r="P7" s="321">
        <v>1</v>
      </c>
      <c r="Q7" s="317">
        <v>34495.160000000003</v>
      </c>
      <c r="R7" s="317">
        <v>0</v>
      </c>
      <c r="S7" s="317">
        <v>7800.45</v>
      </c>
      <c r="T7" s="219" t="s">
        <v>7347</v>
      </c>
    </row>
    <row r="8" spans="2:20" ht="16">
      <c r="B8" s="217" t="s">
        <v>7334</v>
      </c>
      <c r="C8" s="218" t="s">
        <v>7335</v>
      </c>
      <c r="D8" s="218" t="s">
        <v>4398</v>
      </c>
      <c r="E8" s="218" t="s">
        <v>4398</v>
      </c>
      <c r="F8" s="218" t="s">
        <v>2994</v>
      </c>
      <c r="G8" s="218" t="s">
        <v>7348</v>
      </c>
      <c r="H8" s="218" t="s">
        <v>7349</v>
      </c>
      <c r="I8" s="317">
        <v>7478.06</v>
      </c>
      <c r="J8" s="317">
        <v>10875</v>
      </c>
      <c r="K8" s="317">
        <v>0</v>
      </c>
      <c r="L8" s="317">
        <v>0.04</v>
      </c>
      <c r="M8" s="317">
        <v>1554.74</v>
      </c>
      <c r="N8" s="317">
        <v>287.5</v>
      </c>
      <c r="O8" s="317">
        <v>9032.7999999999993</v>
      </c>
      <c r="P8" s="321">
        <v>1</v>
      </c>
      <c r="Q8" s="317">
        <v>10875</v>
      </c>
      <c r="R8" s="317">
        <v>0</v>
      </c>
      <c r="S8" s="317">
        <v>1554.74</v>
      </c>
      <c r="T8" s="219" t="s">
        <v>7350</v>
      </c>
    </row>
    <row r="9" spans="2:20" ht="16">
      <c r="B9" s="217" t="s">
        <v>7334</v>
      </c>
      <c r="C9" s="218" t="s">
        <v>7335</v>
      </c>
      <c r="D9" s="218" t="s">
        <v>4398</v>
      </c>
      <c r="E9" s="218" t="s">
        <v>4398</v>
      </c>
      <c r="F9" s="218" t="s">
        <v>2994</v>
      </c>
      <c r="G9" s="218" t="s">
        <v>7351</v>
      </c>
      <c r="H9" s="218" t="s">
        <v>7352</v>
      </c>
      <c r="I9" s="317">
        <v>9931.92</v>
      </c>
      <c r="J9" s="317">
        <v>15501.5</v>
      </c>
      <c r="K9" s="317">
        <v>0</v>
      </c>
      <c r="L9" s="317">
        <v>0.08</v>
      </c>
      <c r="M9" s="317">
        <v>2567.08</v>
      </c>
      <c r="N9" s="317">
        <v>435.5</v>
      </c>
      <c r="O9" s="317">
        <v>12499</v>
      </c>
      <c r="P9" s="321">
        <v>1</v>
      </c>
      <c r="Q9" s="317">
        <v>15501.5</v>
      </c>
      <c r="R9" s="317">
        <v>0</v>
      </c>
      <c r="S9" s="317">
        <v>2567.08</v>
      </c>
      <c r="T9" s="219" t="s">
        <v>7353</v>
      </c>
    </row>
    <row r="10" spans="2:20" ht="16">
      <c r="B10" s="217" t="s">
        <v>7334</v>
      </c>
      <c r="C10" s="218" t="s">
        <v>7335</v>
      </c>
      <c r="D10" s="218" t="s">
        <v>4398</v>
      </c>
      <c r="E10" s="218" t="s">
        <v>4398</v>
      </c>
      <c r="F10" s="218" t="s">
        <v>2994</v>
      </c>
      <c r="G10" s="218" t="s">
        <v>7354</v>
      </c>
      <c r="H10" s="218" t="s">
        <v>7355</v>
      </c>
      <c r="I10" s="317">
        <v>11051.19</v>
      </c>
      <c r="J10" s="317">
        <v>17733.38</v>
      </c>
      <c r="K10" s="317">
        <v>0</v>
      </c>
      <c r="L10" s="317">
        <v>0</v>
      </c>
      <c r="M10" s="317">
        <v>3092.01</v>
      </c>
      <c r="N10" s="317">
        <v>498.17</v>
      </c>
      <c r="O10" s="317">
        <v>14143.2</v>
      </c>
      <c r="P10" s="321">
        <v>1</v>
      </c>
      <c r="Q10" s="317">
        <v>17733.38</v>
      </c>
      <c r="R10" s="317">
        <v>0</v>
      </c>
      <c r="S10" s="317">
        <v>3092.01</v>
      </c>
      <c r="T10" s="219" t="s">
        <v>7356</v>
      </c>
    </row>
    <row r="11" spans="2:20" ht="16">
      <c r="B11" s="217" t="s">
        <v>7334</v>
      </c>
      <c r="C11" s="218" t="s">
        <v>7335</v>
      </c>
      <c r="D11" s="218" t="s">
        <v>4398</v>
      </c>
      <c r="E11" s="218" t="s">
        <v>4398</v>
      </c>
      <c r="F11" s="218" t="s">
        <v>2994</v>
      </c>
      <c r="G11" s="218" t="s">
        <v>7357</v>
      </c>
      <c r="H11" s="218" t="s">
        <v>7358</v>
      </c>
      <c r="I11" s="317">
        <v>9773.11</v>
      </c>
      <c r="J11" s="317">
        <v>15184.4</v>
      </c>
      <c r="K11" s="317">
        <v>0</v>
      </c>
      <c r="L11" s="317">
        <v>0</v>
      </c>
      <c r="M11" s="317">
        <v>2492.4899999999998</v>
      </c>
      <c r="N11" s="317">
        <v>426.31</v>
      </c>
      <c r="O11" s="317">
        <v>12265.6</v>
      </c>
      <c r="P11" s="321">
        <v>1</v>
      </c>
      <c r="Q11" s="317">
        <v>15184.4</v>
      </c>
      <c r="R11" s="317">
        <v>0</v>
      </c>
      <c r="S11" s="317">
        <v>2492.4899999999998</v>
      </c>
      <c r="T11" s="219" t="s">
        <v>7359</v>
      </c>
    </row>
    <row r="12" spans="2:20" ht="16">
      <c r="B12" s="217" t="s">
        <v>7334</v>
      </c>
      <c r="C12" s="218" t="s">
        <v>7335</v>
      </c>
      <c r="D12" s="218" t="s">
        <v>4398</v>
      </c>
      <c r="E12" s="218" t="s">
        <v>4398</v>
      </c>
      <c r="F12" s="218" t="s">
        <v>2994</v>
      </c>
      <c r="G12" s="218" t="s">
        <v>7360</v>
      </c>
      <c r="H12" s="218" t="s">
        <v>7361</v>
      </c>
      <c r="I12" s="317">
        <v>10975.81</v>
      </c>
      <c r="J12" s="317">
        <v>16723.939999999999</v>
      </c>
      <c r="K12" s="317">
        <v>542.85</v>
      </c>
      <c r="L12" s="317">
        <v>0.03</v>
      </c>
      <c r="M12" s="317">
        <v>2854.59</v>
      </c>
      <c r="N12" s="317">
        <v>581.83000000000004</v>
      </c>
      <c r="O12" s="317">
        <v>13830.4</v>
      </c>
      <c r="P12" s="321">
        <v>1</v>
      </c>
      <c r="Q12" s="317">
        <v>16723.939999999999</v>
      </c>
      <c r="R12" s="317">
        <v>542.85</v>
      </c>
      <c r="S12" s="317">
        <v>2854.59</v>
      </c>
      <c r="T12" s="219" t="s">
        <v>7362</v>
      </c>
    </row>
    <row r="13" spans="2:20" ht="16">
      <c r="B13" s="217" t="s">
        <v>7334</v>
      </c>
      <c r="C13" s="218" t="s">
        <v>7335</v>
      </c>
      <c r="D13" s="218" t="s">
        <v>4398</v>
      </c>
      <c r="E13" s="218" t="s">
        <v>4398</v>
      </c>
      <c r="F13" s="218" t="s">
        <v>2994</v>
      </c>
      <c r="G13" s="218" t="s">
        <v>7363</v>
      </c>
      <c r="H13" s="218" t="s">
        <v>7364</v>
      </c>
      <c r="I13" s="317">
        <v>7443.17</v>
      </c>
      <c r="J13" s="317">
        <v>10833.29</v>
      </c>
      <c r="K13" s="317">
        <v>0</v>
      </c>
      <c r="L13" s="317">
        <v>0.05</v>
      </c>
      <c r="M13" s="317">
        <v>1545.83</v>
      </c>
      <c r="N13" s="317">
        <v>298.51</v>
      </c>
      <c r="O13" s="317">
        <v>8989</v>
      </c>
      <c r="P13" s="321">
        <v>1</v>
      </c>
      <c r="Q13" s="317">
        <v>10833.29</v>
      </c>
      <c r="R13" s="317">
        <v>0</v>
      </c>
      <c r="S13" s="317">
        <v>1545.83</v>
      </c>
      <c r="T13" s="219" t="s">
        <v>7365</v>
      </c>
    </row>
    <row r="14" spans="2:20" ht="16">
      <c r="B14" s="217" t="s">
        <v>7334</v>
      </c>
      <c r="C14" s="218" t="s">
        <v>7335</v>
      </c>
      <c r="D14" s="218" t="s">
        <v>4398</v>
      </c>
      <c r="E14" s="218" t="s">
        <v>4398</v>
      </c>
      <c r="F14" s="218" t="s">
        <v>2994</v>
      </c>
      <c r="G14" s="218" t="s">
        <v>7366</v>
      </c>
      <c r="H14" s="218" t="s">
        <v>7367</v>
      </c>
      <c r="I14" s="317">
        <v>10589.84</v>
      </c>
      <c r="J14" s="317">
        <v>19654.09</v>
      </c>
      <c r="K14" s="317">
        <v>0</v>
      </c>
      <c r="L14" s="317">
        <v>0</v>
      </c>
      <c r="M14" s="317">
        <v>3543.76</v>
      </c>
      <c r="N14" s="317">
        <v>1976.73</v>
      </c>
      <c r="O14" s="317">
        <v>14133.6</v>
      </c>
      <c r="P14" s="321">
        <v>1</v>
      </c>
      <c r="Q14" s="317">
        <v>19654.09</v>
      </c>
      <c r="R14" s="317">
        <v>0</v>
      </c>
      <c r="S14" s="317">
        <v>3543.76</v>
      </c>
      <c r="T14" s="219" t="s">
        <v>7368</v>
      </c>
    </row>
    <row r="15" spans="2:20" ht="16">
      <c r="B15" s="217" t="s">
        <v>7334</v>
      </c>
      <c r="C15" s="218" t="s">
        <v>7335</v>
      </c>
      <c r="D15" s="218" t="s">
        <v>4398</v>
      </c>
      <c r="E15" s="218" t="s">
        <v>4398</v>
      </c>
      <c r="F15" s="218" t="s">
        <v>2994</v>
      </c>
      <c r="G15" s="218" t="s">
        <v>7369</v>
      </c>
      <c r="H15" s="218" t="s">
        <v>7370</v>
      </c>
      <c r="I15" s="317">
        <v>11460.05</v>
      </c>
      <c r="J15" s="317">
        <v>32082.15</v>
      </c>
      <c r="K15" s="317">
        <v>542.85</v>
      </c>
      <c r="L15" s="317">
        <v>0</v>
      </c>
      <c r="M15" s="317">
        <v>7076.55</v>
      </c>
      <c r="N15" s="317">
        <v>7011.85</v>
      </c>
      <c r="O15" s="317">
        <v>18536.599999999999</v>
      </c>
      <c r="P15" s="321">
        <v>1</v>
      </c>
      <c r="Q15" s="317">
        <v>32082.15</v>
      </c>
      <c r="R15" s="317">
        <v>542.85</v>
      </c>
      <c r="S15" s="317">
        <v>7076.55</v>
      </c>
      <c r="T15" s="219" t="s">
        <v>7371</v>
      </c>
    </row>
    <row r="16" spans="2:20" ht="16">
      <c r="B16" s="217" t="s">
        <v>7334</v>
      </c>
      <c r="C16" s="218" t="s">
        <v>7335</v>
      </c>
      <c r="D16" s="218" t="s">
        <v>4398</v>
      </c>
      <c r="E16" s="218" t="s">
        <v>4398</v>
      </c>
      <c r="F16" s="218" t="s">
        <v>2994</v>
      </c>
      <c r="G16" s="218" t="s">
        <v>7372</v>
      </c>
      <c r="H16" s="218" t="s">
        <v>7373</v>
      </c>
      <c r="I16" s="317">
        <v>10700.83</v>
      </c>
      <c r="J16" s="317">
        <v>17033.38</v>
      </c>
      <c r="K16" s="317">
        <v>0</v>
      </c>
      <c r="L16" s="317">
        <v>0</v>
      </c>
      <c r="M16" s="317">
        <v>2927.37</v>
      </c>
      <c r="N16" s="317">
        <v>477.81</v>
      </c>
      <c r="O16" s="317">
        <v>13628.2</v>
      </c>
      <c r="P16" s="321">
        <v>1</v>
      </c>
      <c r="Q16" s="317">
        <v>17033.38</v>
      </c>
      <c r="R16" s="317">
        <v>0</v>
      </c>
      <c r="S16" s="317">
        <v>2927.37</v>
      </c>
      <c r="T16" s="219" t="s">
        <v>7374</v>
      </c>
    </row>
    <row r="17" spans="2:20" ht="16">
      <c r="B17" s="217" t="s">
        <v>7334</v>
      </c>
      <c r="C17" s="218" t="s">
        <v>7335</v>
      </c>
      <c r="D17" s="218" t="s">
        <v>4398</v>
      </c>
      <c r="E17" s="218" t="s">
        <v>4398</v>
      </c>
      <c r="F17" s="218" t="s">
        <v>2994</v>
      </c>
      <c r="G17" s="218" t="s">
        <v>7375</v>
      </c>
      <c r="H17" s="218" t="s">
        <v>7376</v>
      </c>
      <c r="I17" s="317">
        <v>6755.73</v>
      </c>
      <c r="J17" s="317">
        <v>9566.6200000000008</v>
      </c>
      <c r="K17" s="317">
        <v>0</v>
      </c>
      <c r="L17" s="317">
        <v>0</v>
      </c>
      <c r="M17" s="317">
        <v>1275.27</v>
      </c>
      <c r="N17" s="317">
        <v>260.35000000000002</v>
      </c>
      <c r="O17" s="317">
        <v>8031</v>
      </c>
      <c r="P17" s="321">
        <v>1</v>
      </c>
      <c r="Q17" s="317">
        <v>9566.6200000000008</v>
      </c>
      <c r="R17" s="317">
        <v>0</v>
      </c>
      <c r="S17" s="317">
        <v>1275.27</v>
      </c>
      <c r="T17" s="219" t="s">
        <v>7377</v>
      </c>
    </row>
    <row r="18" spans="2:20" ht="16">
      <c r="B18" s="217" t="s">
        <v>7334</v>
      </c>
      <c r="C18" s="218" t="s">
        <v>7335</v>
      </c>
      <c r="D18" s="218" t="s">
        <v>4398</v>
      </c>
      <c r="E18" s="218" t="s">
        <v>4398</v>
      </c>
      <c r="F18" s="218" t="s">
        <v>2994</v>
      </c>
      <c r="G18" s="218" t="s">
        <v>7378</v>
      </c>
      <c r="H18" s="218" t="s">
        <v>7379</v>
      </c>
      <c r="I18" s="317">
        <v>12594.28</v>
      </c>
      <c r="J18" s="317">
        <v>21000</v>
      </c>
      <c r="K18" s="317">
        <v>0</v>
      </c>
      <c r="L18" s="317">
        <v>0</v>
      </c>
      <c r="M18" s="317">
        <v>3860.32</v>
      </c>
      <c r="N18" s="317">
        <v>685.08</v>
      </c>
      <c r="O18" s="317">
        <v>16454.599999999999</v>
      </c>
      <c r="P18" s="321">
        <v>1</v>
      </c>
      <c r="Q18" s="317">
        <v>21000</v>
      </c>
      <c r="R18" s="317">
        <v>0</v>
      </c>
      <c r="S18" s="317">
        <v>3860.32</v>
      </c>
      <c r="T18" s="219" t="s">
        <v>7380</v>
      </c>
    </row>
    <row r="19" spans="2:20" ht="16">
      <c r="B19" s="217" t="s">
        <v>7334</v>
      </c>
      <c r="C19" s="218" t="s">
        <v>7335</v>
      </c>
      <c r="D19" s="218" t="s">
        <v>4398</v>
      </c>
      <c r="E19" s="218" t="s">
        <v>4398</v>
      </c>
      <c r="F19" s="218" t="s">
        <v>2994</v>
      </c>
      <c r="G19" s="218" t="s">
        <v>7381</v>
      </c>
      <c r="H19" s="218" t="s">
        <v>7382</v>
      </c>
      <c r="I19" s="317">
        <v>8606.39</v>
      </c>
      <c r="J19" s="317">
        <v>12946.47</v>
      </c>
      <c r="K19" s="317">
        <v>0</v>
      </c>
      <c r="L19" s="317">
        <v>0.09</v>
      </c>
      <c r="M19" s="317">
        <v>1997.21</v>
      </c>
      <c r="N19" s="317">
        <v>345.75</v>
      </c>
      <c r="O19" s="317">
        <v>10603.6</v>
      </c>
      <c r="P19" s="321">
        <v>1</v>
      </c>
      <c r="Q19" s="317">
        <v>12946.47</v>
      </c>
      <c r="R19" s="317">
        <v>0</v>
      </c>
      <c r="S19" s="317">
        <v>1997.21</v>
      </c>
      <c r="T19" s="219" t="s">
        <v>7383</v>
      </c>
    </row>
    <row r="20" spans="2:20" ht="16">
      <c r="B20" s="217" t="s">
        <v>7334</v>
      </c>
      <c r="C20" s="218" t="s">
        <v>7335</v>
      </c>
      <c r="D20" s="218" t="s">
        <v>4398</v>
      </c>
      <c r="E20" s="218" t="s">
        <v>4398</v>
      </c>
      <c r="F20" s="218" t="s">
        <v>2994</v>
      </c>
      <c r="G20" s="218" t="s">
        <v>7384</v>
      </c>
      <c r="H20" s="218" t="s">
        <v>7385</v>
      </c>
      <c r="I20" s="317">
        <v>6628.95</v>
      </c>
      <c r="J20" s="317">
        <v>9333.3799999999992</v>
      </c>
      <c r="K20" s="317">
        <v>0</v>
      </c>
      <c r="L20" s="317">
        <v>0</v>
      </c>
      <c r="M20" s="317">
        <v>1225.45</v>
      </c>
      <c r="N20" s="317">
        <v>253.53</v>
      </c>
      <c r="O20" s="317">
        <v>7854.4</v>
      </c>
      <c r="P20" s="321">
        <v>1</v>
      </c>
      <c r="Q20" s="317">
        <v>9333.3799999999992</v>
      </c>
      <c r="R20" s="317">
        <v>0</v>
      </c>
      <c r="S20" s="317">
        <v>1225.45</v>
      </c>
      <c r="T20" s="219" t="s">
        <v>7386</v>
      </c>
    </row>
    <row r="21" spans="2:20" ht="16">
      <c r="B21" s="217" t="s">
        <v>7334</v>
      </c>
      <c r="C21" s="218" t="s">
        <v>7335</v>
      </c>
      <c r="D21" s="218" t="s">
        <v>4398</v>
      </c>
      <c r="E21" s="218" t="s">
        <v>4398</v>
      </c>
      <c r="F21" s="218" t="s">
        <v>2994</v>
      </c>
      <c r="G21" s="218" t="s">
        <v>7387</v>
      </c>
      <c r="H21" s="218" t="s">
        <v>7388</v>
      </c>
      <c r="I21" s="317">
        <v>6411.2</v>
      </c>
      <c r="J21" s="317">
        <v>9100</v>
      </c>
      <c r="K21" s="317">
        <v>0</v>
      </c>
      <c r="L21" s="317">
        <v>0.11</v>
      </c>
      <c r="M21" s="317">
        <v>1175.5999999999999</v>
      </c>
      <c r="N21" s="317">
        <v>337.71</v>
      </c>
      <c r="O21" s="317">
        <v>7586.8</v>
      </c>
      <c r="P21" s="321">
        <v>1</v>
      </c>
      <c r="Q21" s="317">
        <v>9100</v>
      </c>
      <c r="R21" s="317">
        <v>0</v>
      </c>
      <c r="S21" s="317">
        <v>1175.5999999999999</v>
      </c>
      <c r="T21" s="219" t="s">
        <v>7389</v>
      </c>
    </row>
    <row r="22" spans="2:20" ht="16">
      <c r="B22" s="217" t="s">
        <v>7334</v>
      </c>
      <c r="C22" s="218" t="s">
        <v>7335</v>
      </c>
      <c r="D22" s="218" t="s">
        <v>4398</v>
      </c>
      <c r="E22" s="218" t="s">
        <v>4398</v>
      </c>
      <c r="F22" s="218" t="s">
        <v>2994</v>
      </c>
      <c r="G22" s="218" t="s">
        <v>7390</v>
      </c>
      <c r="H22" s="218" t="s">
        <v>7391</v>
      </c>
      <c r="I22" s="317">
        <v>8405</v>
      </c>
      <c r="J22" s="317">
        <v>12600</v>
      </c>
      <c r="K22" s="317">
        <v>0</v>
      </c>
      <c r="L22" s="317">
        <v>0.05</v>
      </c>
      <c r="M22" s="317">
        <v>1923.2</v>
      </c>
      <c r="N22" s="317">
        <v>348.65</v>
      </c>
      <c r="O22" s="317">
        <v>10328.200000000001</v>
      </c>
      <c r="P22" s="321">
        <v>1</v>
      </c>
      <c r="Q22" s="317">
        <v>12600</v>
      </c>
      <c r="R22" s="317">
        <v>0</v>
      </c>
      <c r="S22" s="317">
        <v>1923.2</v>
      </c>
      <c r="T22" s="219" t="s">
        <v>7392</v>
      </c>
    </row>
    <row r="23" spans="2:20" ht="16">
      <c r="B23" s="217" t="s">
        <v>7334</v>
      </c>
      <c r="C23" s="218" t="s">
        <v>7335</v>
      </c>
      <c r="D23" s="218" t="s">
        <v>4398</v>
      </c>
      <c r="E23" s="218" t="s">
        <v>4398</v>
      </c>
      <c r="F23" s="218" t="s">
        <v>2994</v>
      </c>
      <c r="G23" s="218" t="s">
        <v>7393</v>
      </c>
      <c r="H23" s="218" t="s">
        <v>7394</v>
      </c>
      <c r="I23" s="317">
        <v>9987.1200000000008</v>
      </c>
      <c r="J23" s="317">
        <v>15408</v>
      </c>
      <c r="K23" s="317">
        <v>0</v>
      </c>
      <c r="L23" s="317">
        <v>0</v>
      </c>
      <c r="M23" s="317">
        <v>2545.08</v>
      </c>
      <c r="N23" s="317">
        <v>330.72</v>
      </c>
      <c r="O23" s="317">
        <v>12532.2</v>
      </c>
      <c r="P23" s="321">
        <v>1</v>
      </c>
      <c r="Q23" s="317">
        <v>15408</v>
      </c>
      <c r="R23" s="317">
        <v>0</v>
      </c>
      <c r="S23" s="317">
        <v>2545.08</v>
      </c>
      <c r="T23" s="219" t="s">
        <v>7395</v>
      </c>
    </row>
    <row r="24" spans="2:20" ht="16">
      <c r="B24" s="217" t="s">
        <v>7334</v>
      </c>
      <c r="C24" s="218" t="s">
        <v>7335</v>
      </c>
      <c r="D24" s="218" t="s">
        <v>4398</v>
      </c>
      <c r="E24" s="218" t="s">
        <v>4398</v>
      </c>
      <c r="F24" s="218" t="s">
        <v>2994</v>
      </c>
      <c r="G24" s="218" t="s">
        <v>7396</v>
      </c>
      <c r="H24" s="218" t="s">
        <v>7397</v>
      </c>
      <c r="I24" s="317">
        <v>8715.23</v>
      </c>
      <c r="J24" s="317">
        <v>16480.66</v>
      </c>
      <c r="K24" s="317">
        <v>0</v>
      </c>
      <c r="L24" s="317">
        <v>7.0000000000000007E-2</v>
      </c>
      <c r="M24" s="317">
        <v>2797.37</v>
      </c>
      <c r="N24" s="317">
        <v>2170.7600000000002</v>
      </c>
      <c r="O24" s="317">
        <v>11512.6</v>
      </c>
      <c r="P24" s="321">
        <v>1</v>
      </c>
      <c r="Q24" s="317">
        <v>16480.66</v>
      </c>
      <c r="R24" s="317">
        <v>0</v>
      </c>
      <c r="S24" s="317">
        <v>2797.37</v>
      </c>
      <c r="T24" s="219" t="s">
        <v>7398</v>
      </c>
    </row>
    <row r="25" spans="2:20" ht="16">
      <c r="B25" s="217" t="s">
        <v>7334</v>
      </c>
      <c r="C25" s="218" t="s">
        <v>7335</v>
      </c>
      <c r="D25" s="218" t="s">
        <v>4398</v>
      </c>
      <c r="E25" s="218" t="s">
        <v>4398</v>
      </c>
      <c r="F25" s="218" t="s">
        <v>2994</v>
      </c>
      <c r="G25" s="218" t="s">
        <v>7399</v>
      </c>
      <c r="H25" s="218" t="s">
        <v>7400</v>
      </c>
      <c r="I25" s="317">
        <v>16536.3</v>
      </c>
      <c r="J25" s="317">
        <v>30800</v>
      </c>
      <c r="K25" s="317">
        <v>0</v>
      </c>
      <c r="L25" s="317">
        <v>0</v>
      </c>
      <c r="M25" s="317">
        <v>6691.9</v>
      </c>
      <c r="N25" s="317">
        <v>879.9</v>
      </c>
      <c r="O25" s="317">
        <v>23228.2</v>
      </c>
      <c r="P25" s="321">
        <v>1</v>
      </c>
      <c r="Q25" s="317">
        <v>30800</v>
      </c>
      <c r="R25" s="317">
        <v>0</v>
      </c>
      <c r="S25" s="317">
        <v>6691.9</v>
      </c>
      <c r="T25" s="219" t="s">
        <v>7401</v>
      </c>
    </row>
    <row r="26" spans="2:20" ht="16">
      <c r="B26" s="217" t="s">
        <v>7334</v>
      </c>
      <c r="C26" s="218" t="s">
        <v>7335</v>
      </c>
      <c r="D26" s="218" t="s">
        <v>4398</v>
      </c>
      <c r="E26" s="218" t="s">
        <v>4398</v>
      </c>
      <c r="F26" s="218" t="s">
        <v>2994</v>
      </c>
      <c r="G26" s="218" t="s">
        <v>7402</v>
      </c>
      <c r="H26" s="218" t="s">
        <v>7403</v>
      </c>
      <c r="I26" s="317">
        <v>8122.56</v>
      </c>
      <c r="J26" s="317">
        <v>12000</v>
      </c>
      <c r="K26" s="317">
        <v>0</v>
      </c>
      <c r="L26" s="317">
        <v>0.14000000000000001</v>
      </c>
      <c r="M26" s="317">
        <v>1795.04</v>
      </c>
      <c r="N26" s="317">
        <v>287.5</v>
      </c>
      <c r="O26" s="317">
        <v>9917.6</v>
      </c>
      <c r="P26" s="321">
        <v>1</v>
      </c>
      <c r="Q26" s="317">
        <v>12000</v>
      </c>
      <c r="R26" s="317">
        <v>0</v>
      </c>
      <c r="S26" s="317">
        <v>1795.04</v>
      </c>
      <c r="T26" s="219" t="s">
        <v>7404</v>
      </c>
    </row>
    <row r="27" spans="2:20" ht="16">
      <c r="B27" s="217" t="s">
        <v>7334</v>
      </c>
      <c r="C27" s="218" t="s">
        <v>7335</v>
      </c>
      <c r="D27" s="218" t="s">
        <v>4398</v>
      </c>
      <c r="E27" s="218" t="s">
        <v>4398</v>
      </c>
      <c r="F27" s="218" t="s">
        <v>2994</v>
      </c>
      <c r="G27" s="218" t="s">
        <v>7405</v>
      </c>
      <c r="H27" s="218" t="s">
        <v>7406</v>
      </c>
      <c r="I27" s="317">
        <v>13556.88</v>
      </c>
      <c r="J27" s="317">
        <v>23333.38</v>
      </c>
      <c r="K27" s="317">
        <v>0</v>
      </c>
      <c r="L27" s="317">
        <v>0.04</v>
      </c>
      <c r="M27" s="317">
        <v>4451.92</v>
      </c>
      <c r="N27" s="317">
        <v>872.7</v>
      </c>
      <c r="O27" s="317">
        <v>18008.8</v>
      </c>
      <c r="P27" s="321">
        <v>1</v>
      </c>
      <c r="Q27" s="317">
        <v>23333.38</v>
      </c>
      <c r="R27" s="317">
        <v>0</v>
      </c>
      <c r="S27" s="317">
        <v>4451.92</v>
      </c>
      <c r="T27" s="219" t="s">
        <v>7407</v>
      </c>
    </row>
    <row r="28" spans="2:20" ht="16">
      <c r="B28" s="217" t="s">
        <v>7334</v>
      </c>
      <c r="C28" s="218" t="s">
        <v>7335</v>
      </c>
      <c r="D28" s="218" t="s">
        <v>4398</v>
      </c>
      <c r="E28" s="218" t="s">
        <v>4398</v>
      </c>
      <c r="F28" s="218" t="s">
        <v>2994</v>
      </c>
      <c r="G28" s="218" t="s">
        <v>7408</v>
      </c>
      <c r="H28" s="218" t="s">
        <v>7409</v>
      </c>
      <c r="I28" s="317">
        <v>3074.88</v>
      </c>
      <c r="J28" s="317">
        <v>5133.38</v>
      </c>
      <c r="K28" s="317">
        <v>0</v>
      </c>
      <c r="L28" s="317">
        <v>0</v>
      </c>
      <c r="M28" s="317">
        <v>412.92</v>
      </c>
      <c r="N28" s="317">
        <v>1232.6600000000001</v>
      </c>
      <c r="O28" s="317">
        <v>3487.8</v>
      </c>
      <c r="P28" s="321">
        <v>1</v>
      </c>
      <c r="Q28" s="317">
        <v>5133.38</v>
      </c>
      <c r="R28" s="317">
        <v>0</v>
      </c>
      <c r="S28" s="317">
        <v>412.92</v>
      </c>
      <c r="T28" s="219" t="s">
        <v>7410</v>
      </c>
    </row>
    <row r="29" spans="2:20" ht="16">
      <c r="B29" s="217" t="s">
        <v>7334</v>
      </c>
      <c r="C29" s="218" t="s">
        <v>7335</v>
      </c>
      <c r="D29" s="218" t="s">
        <v>4398</v>
      </c>
      <c r="E29" s="218" t="s">
        <v>4398</v>
      </c>
      <c r="F29" s="218" t="s">
        <v>2994</v>
      </c>
      <c r="G29" s="218" t="s">
        <v>7411</v>
      </c>
      <c r="H29" s="218" t="s">
        <v>7412</v>
      </c>
      <c r="I29" s="317">
        <v>7572.39</v>
      </c>
      <c r="J29" s="317">
        <v>12998.93</v>
      </c>
      <c r="K29" s="317">
        <v>542.85</v>
      </c>
      <c r="L29" s="317">
        <v>7.0000000000000007E-2</v>
      </c>
      <c r="M29" s="317">
        <v>2008.41</v>
      </c>
      <c r="N29" s="317">
        <v>1952.64</v>
      </c>
      <c r="O29" s="317">
        <v>9580.7999999999993</v>
      </c>
      <c r="P29" s="321">
        <v>1</v>
      </c>
      <c r="Q29" s="317">
        <v>12998.93</v>
      </c>
      <c r="R29" s="317">
        <v>542.85</v>
      </c>
      <c r="S29" s="317">
        <v>2008.41</v>
      </c>
      <c r="T29" s="219" t="s">
        <v>7413</v>
      </c>
    </row>
    <row r="30" spans="2:20" ht="16">
      <c r="B30" s="217" t="s">
        <v>7334</v>
      </c>
      <c r="C30" s="218" t="s">
        <v>7335</v>
      </c>
      <c r="D30" s="218" t="s">
        <v>4398</v>
      </c>
      <c r="E30" s="218" t="s">
        <v>4398</v>
      </c>
      <c r="F30" s="218" t="s">
        <v>2994</v>
      </c>
      <c r="G30" s="218" t="s">
        <v>7414</v>
      </c>
      <c r="H30" s="218" t="s">
        <v>7415</v>
      </c>
      <c r="I30" s="317">
        <v>13346.41</v>
      </c>
      <c r="J30" s="317">
        <v>22324.26</v>
      </c>
      <c r="K30" s="317">
        <v>0</v>
      </c>
      <c r="L30" s="317">
        <v>0.08</v>
      </c>
      <c r="M30" s="317">
        <v>4171.79</v>
      </c>
      <c r="N30" s="317">
        <v>634.35</v>
      </c>
      <c r="O30" s="317">
        <v>17518.2</v>
      </c>
      <c r="P30" s="321">
        <v>1</v>
      </c>
      <c r="Q30" s="317">
        <v>22324.26</v>
      </c>
      <c r="R30" s="317">
        <v>0</v>
      </c>
      <c r="S30" s="317">
        <v>4171.79</v>
      </c>
      <c r="T30" s="219" t="s">
        <v>7416</v>
      </c>
    </row>
    <row r="31" spans="2:20" ht="16">
      <c r="B31" s="217" t="s">
        <v>7334</v>
      </c>
      <c r="C31" s="218" t="s">
        <v>7335</v>
      </c>
      <c r="D31" s="218" t="s">
        <v>4398</v>
      </c>
      <c r="E31" s="218" t="s">
        <v>4398</v>
      </c>
      <c r="F31" s="218" t="s">
        <v>2994</v>
      </c>
      <c r="G31" s="218" t="s">
        <v>7417</v>
      </c>
      <c r="H31" s="218" t="s">
        <v>7418</v>
      </c>
      <c r="I31" s="317">
        <v>4418.76</v>
      </c>
      <c r="J31" s="317">
        <v>5506.62</v>
      </c>
      <c r="K31" s="317">
        <v>0</v>
      </c>
      <c r="L31" s="317">
        <v>0.14000000000000001</v>
      </c>
      <c r="M31" s="317">
        <v>472.64</v>
      </c>
      <c r="N31" s="317">
        <v>142.72</v>
      </c>
      <c r="O31" s="317">
        <v>4891.3999999999996</v>
      </c>
      <c r="P31" s="321">
        <v>1</v>
      </c>
      <c r="Q31" s="317">
        <v>5506.62</v>
      </c>
      <c r="R31" s="317">
        <v>0</v>
      </c>
      <c r="S31" s="317">
        <v>472.64</v>
      </c>
      <c r="T31" s="219" t="s">
        <v>7419</v>
      </c>
    </row>
    <row r="32" spans="2:20" ht="16">
      <c r="B32" s="217" t="s">
        <v>7334</v>
      </c>
      <c r="C32" s="218" t="s">
        <v>7335</v>
      </c>
      <c r="D32" s="218" t="s">
        <v>4398</v>
      </c>
      <c r="E32" s="218" t="s">
        <v>4398</v>
      </c>
      <c r="F32" s="218" t="s">
        <v>2994</v>
      </c>
      <c r="G32" s="218" t="s">
        <v>7420</v>
      </c>
      <c r="H32" s="218" t="s">
        <v>7421</v>
      </c>
      <c r="I32" s="317">
        <v>8658.61</v>
      </c>
      <c r="J32" s="317">
        <v>13200.12</v>
      </c>
      <c r="K32" s="317">
        <v>0</v>
      </c>
      <c r="L32" s="317">
        <v>0.17</v>
      </c>
      <c r="M32" s="317">
        <v>2051.39</v>
      </c>
      <c r="N32" s="317">
        <v>438.9</v>
      </c>
      <c r="O32" s="317">
        <v>10710</v>
      </c>
      <c r="P32" s="321">
        <v>1</v>
      </c>
      <c r="Q32" s="317">
        <v>13200.12</v>
      </c>
      <c r="R32" s="317">
        <v>0</v>
      </c>
      <c r="S32" s="317">
        <v>2051.39</v>
      </c>
      <c r="T32" s="219" t="s">
        <v>7422</v>
      </c>
    </row>
    <row r="33" spans="2:20" ht="16">
      <c r="B33" s="217" t="s">
        <v>7334</v>
      </c>
      <c r="C33" s="218" t="s">
        <v>7335</v>
      </c>
      <c r="D33" s="218" t="s">
        <v>4398</v>
      </c>
      <c r="E33" s="218" t="s">
        <v>4398</v>
      </c>
      <c r="F33" s="218" t="s">
        <v>2994</v>
      </c>
      <c r="G33" s="218" t="s">
        <v>7423</v>
      </c>
      <c r="H33" s="218" t="s">
        <v>7424</v>
      </c>
      <c r="I33" s="317">
        <v>8721.36</v>
      </c>
      <c r="J33" s="317">
        <v>13500</v>
      </c>
      <c r="K33" s="317">
        <v>0</v>
      </c>
      <c r="L33" s="317">
        <v>0.05</v>
      </c>
      <c r="M33" s="317">
        <v>2115.44</v>
      </c>
      <c r="N33" s="317">
        <v>547.80999999999995</v>
      </c>
      <c r="O33" s="317">
        <v>10836.8</v>
      </c>
      <c r="P33" s="321">
        <v>1</v>
      </c>
      <c r="Q33" s="317">
        <v>13500</v>
      </c>
      <c r="R33" s="317">
        <v>0</v>
      </c>
      <c r="S33" s="317">
        <v>2115.44</v>
      </c>
      <c r="T33" s="219" t="s">
        <v>7425</v>
      </c>
    </row>
    <row r="34" spans="2:20" ht="16">
      <c r="B34" s="217" t="s">
        <v>7334</v>
      </c>
      <c r="C34" s="218" t="s">
        <v>7335</v>
      </c>
      <c r="D34" s="218" t="s">
        <v>4398</v>
      </c>
      <c r="E34" s="218" t="s">
        <v>4398</v>
      </c>
      <c r="F34" s="218" t="s">
        <v>2994</v>
      </c>
      <c r="G34" s="218" t="s">
        <v>7426</v>
      </c>
      <c r="H34" s="218" t="s">
        <v>7427</v>
      </c>
      <c r="I34" s="317">
        <v>6403.23</v>
      </c>
      <c r="J34" s="317">
        <v>9585.7999999999993</v>
      </c>
      <c r="K34" s="317">
        <v>0</v>
      </c>
      <c r="L34" s="317">
        <v>0.01</v>
      </c>
      <c r="M34" s="317">
        <v>1279.3699999999999</v>
      </c>
      <c r="N34" s="317">
        <v>623.84</v>
      </c>
      <c r="O34" s="317">
        <v>7682.6</v>
      </c>
      <c r="P34" s="321">
        <v>1</v>
      </c>
      <c r="Q34" s="317">
        <v>9585.7999999999993</v>
      </c>
      <c r="R34" s="317">
        <v>0</v>
      </c>
      <c r="S34" s="317">
        <v>1279.3699999999999</v>
      </c>
      <c r="T34" s="219" t="s">
        <v>7428</v>
      </c>
    </row>
    <row r="35" spans="2:20" ht="16">
      <c r="B35" s="217" t="s">
        <v>7334</v>
      </c>
      <c r="C35" s="218" t="s">
        <v>7335</v>
      </c>
      <c r="D35" s="218" t="s">
        <v>4398</v>
      </c>
      <c r="E35" s="218" t="s">
        <v>4398</v>
      </c>
      <c r="F35" s="218" t="s">
        <v>2994</v>
      </c>
      <c r="G35" s="218" t="s">
        <v>7429</v>
      </c>
      <c r="H35" s="218" t="s">
        <v>7430</v>
      </c>
      <c r="I35" s="317">
        <v>9026.93</v>
      </c>
      <c r="J35" s="317">
        <v>13750.11</v>
      </c>
      <c r="K35" s="317">
        <v>0</v>
      </c>
      <c r="L35" s="317">
        <v>0.01</v>
      </c>
      <c r="M35" s="317">
        <v>2168.87</v>
      </c>
      <c r="N35" s="317">
        <v>385.45</v>
      </c>
      <c r="O35" s="317">
        <v>11195.8</v>
      </c>
      <c r="P35" s="321">
        <v>1</v>
      </c>
      <c r="Q35" s="317">
        <v>13750.11</v>
      </c>
      <c r="R35" s="317">
        <v>0</v>
      </c>
      <c r="S35" s="317">
        <v>2168.87</v>
      </c>
      <c r="T35" s="219" t="s">
        <v>7431</v>
      </c>
    </row>
    <row r="36" spans="2:20" ht="16">
      <c r="B36" s="217" t="s">
        <v>7334</v>
      </c>
      <c r="C36" s="218" t="s">
        <v>7335</v>
      </c>
      <c r="D36" s="218" t="s">
        <v>4398</v>
      </c>
      <c r="E36" s="218" t="s">
        <v>4398</v>
      </c>
      <c r="F36" s="218" t="s">
        <v>2994</v>
      </c>
      <c r="G36" s="218" t="s">
        <v>7432</v>
      </c>
      <c r="H36" s="218" t="s">
        <v>7433</v>
      </c>
      <c r="I36" s="317">
        <v>7897.37</v>
      </c>
      <c r="J36" s="317">
        <v>11666.62</v>
      </c>
      <c r="K36" s="317">
        <v>0</v>
      </c>
      <c r="L36" s="317">
        <v>0</v>
      </c>
      <c r="M36" s="317">
        <v>1723.83</v>
      </c>
      <c r="N36" s="317">
        <v>321.58999999999997</v>
      </c>
      <c r="O36" s="317">
        <v>9621.2000000000007</v>
      </c>
      <c r="P36" s="321">
        <v>1</v>
      </c>
      <c r="Q36" s="317">
        <v>11666.62</v>
      </c>
      <c r="R36" s="317">
        <v>0</v>
      </c>
      <c r="S36" s="317">
        <v>1723.83</v>
      </c>
      <c r="T36" s="219" t="s">
        <v>7434</v>
      </c>
    </row>
    <row r="37" spans="2:20" ht="16">
      <c r="B37" s="217" t="s">
        <v>7334</v>
      </c>
      <c r="C37" s="218" t="s">
        <v>7335</v>
      </c>
      <c r="D37" s="218" t="s">
        <v>4398</v>
      </c>
      <c r="E37" s="218" t="s">
        <v>4398</v>
      </c>
      <c r="F37" s="218" t="s">
        <v>2994</v>
      </c>
      <c r="G37" s="218" t="s">
        <v>7435</v>
      </c>
      <c r="H37" s="218" t="s">
        <v>7436</v>
      </c>
      <c r="I37" s="317">
        <v>7552.64</v>
      </c>
      <c r="J37" s="317">
        <v>11200</v>
      </c>
      <c r="K37" s="317">
        <v>0</v>
      </c>
      <c r="L37" s="317">
        <v>0</v>
      </c>
      <c r="M37" s="317">
        <v>1624.16</v>
      </c>
      <c r="N37" s="317">
        <v>399.04</v>
      </c>
      <c r="O37" s="317">
        <v>9176.7999999999993</v>
      </c>
      <c r="P37" s="321">
        <v>1</v>
      </c>
      <c r="Q37" s="317">
        <v>11200</v>
      </c>
      <c r="R37" s="317">
        <v>0</v>
      </c>
      <c r="S37" s="317">
        <v>1624.16</v>
      </c>
      <c r="T37" s="219" t="s">
        <v>7437</v>
      </c>
    </row>
    <row r="38" spans="2:20" ht="16">
      <c r="B38" s="217" t="s">
        <v>7334</v>
      </c>
      <c r="C38" s="218" t="s">
        <v>7335</v>
      </c>
      <c r="D38" s="218" t="s">
        <v>4398</v>
      </c>
      <c r="E38" s="218" t="s">
        <v>4398</v>
      </c>
      <c r="F38" s="218" t="s">
        <v>2994</v>
      </c>
      <c r="G38" s="218" t="s">
        <v>7438</v>
      </c>
      <c r="H38" s="218" t="s">
        <v>7439</v>
      </c>
      <c r="I38" s="317">
        <v>12882.41</v>
      </c>
      <c r="J38" s="317">
        <v>21462.880000000001</v>
      </c>
      <c r="K38" s="317">
        <v>0</v>
      </c>
      <c r="L38" s="317">
        <v>0.1</v>
      </c>
      <c r="M38" s="317">
        <v>3969.19</v>
      </c>
      <c r="N38" s="317">
        <v>642.19000000000005</v>
      </c>
      <c r="O38" s="317">
        <v>16851.599999999999</v>
      </c>
      <c r="P38" s="321">
        <v>1</v>
      </c>
      <c r="Q38" s="317">
        <v>21462.880000000001</v>
      </c>
      <c r="R38" s="317">
        <v>0</v>
      </c>
      <c r="S38" s="317">
        <v>3969.19</v>
      </c>
      <c r="T38" s="219" t="s">
        <v>7440</v>
      </c>
    </row>
    <row r="39" spans="2:20" ht="16">
      <c r="B39" s="217" t="s">
        <v>7334</v>
      </c>
      <c r="C39" s="218" t="s">
        <v>7335</v>
      </c>
      <c r="D39" s="218" t="s">
        <v>4398</v>
      </c>
      <c r="E39" s="218" t="s">
        <v>4398</v>
      </c>
      <c r="F39" s="218" t="s">
        <v>2994</v>
      </c>
      <c r="G39" s="218" t="s">
        <v>7441</v>
      </c>
      <c r="H39" s="218" t="s">
        <v>7442</v>
      </c>
      <c r="I39" s="317">
        <v>10953.46</v>
      </c>
      <c r="J39" s="317">
        <v>17333.400000000001</v>
      </c>
      <c r="K39" s="317">
        <v>0</v>
      </c>
      <c r="L39" s="317">
        <v>0.01</v>
      </c>
      <c r="M39" s="317">
        <v>2997.94</v>
      </c>
      <c r="N39" s="317">
        <v>384.07</v>
      </c>
      <c r="O39" s="317">
        <v>13951.4</v>
      </c>
      <c r="P39" s="321">
        <v>1</v>
      </c>
      <c r="Q39" s="317">
        <v>17333.400000000001</v>
      </c>
      <c r="R39" s="317">
        <v>0</v>
      </c>
      <c r="S39" s="317">
        <v>2997.94</v>
      </c>
      <c r="T39" s="219" t="s">
        <v>7443</v>
      </c>
    </row>
    <row r="40" spans="2:20" ht="16">
      <c r="B40" s="217" t="s">
        <v>7334</v>
      </c>
      <c r="C40" s="218" t="s">
        <v>7335</v>
      </c>
      <c r="D40" s="218" t="s">
        <v>4398</v>
      </c>
      <c r="E40" s="218" t="s">
        <v>4398</v>
      </c>
      <c r="F40" s="218" t="s">
        <v>2994</v>
      </c>
      <c r="G40" s="218" t="s">
        <v>7444</v>
      </c>
      <c r="H40" s="218" t="s">
        <v>7445</v>
      </c>
      <c r="I40" s="317">
        <v>9149.27</v>
      </c>
      <c r="J40" s="317">
        <v>15069.74</v>
      </c>
      <c r="K40" s="317">
        <v>0</v>
      </c>
      <c r="L40" s="317">
        <v>0</v>
      </c>
      <c r="M40" s="317">
        <v>2465.5300000000002</v>
      </c>
      <c r="N40" s="317">
        <v>989.41</v>
      </c>
      <c r="O40" s="317">
        <v>11614.8</v>
      </c>
      <c r="P40" s="321">
        <v>1</v>
      </c>
      <c r="Q40" s="317">
        <v>15069.74</v>
      </c>
      <c r="R40" s="317">
        <v>0</v>
      </c>
      <c r="S40" s="317">
        <v>2465.5300000000002</v>
      </c>
      <c r="T40" s="219" t="s">
        <v>7446</v>
      </c>
    </row>
    <row r="41" spans="2:20" ht="16">
      <c r="B41" s="217" t="s">
        <v>7334</v>
      </c>
      <c r="C41" s="218" t="s">
        <v>7335</v>
      </c>
      <c r="D41" s="218" t="s">
        <v>4398</v>
      </c>
      <c r="E41" s="218" t="s">
        <v>4398</v>
      </c>
      <c r="F41" s="218" t="s">
        <v>2994</v>
      </c>
      <c r="G41" s="218" t="s">
        <v>7447</v>
      </c>
      <c r="H41" s="218" t="s">
        <v>7448</v>
      </c>
      <c r="I41" s="317">
        <v>14651.7</v>
      </c>
      <c r="J41" s="317">
        <v>33600</v>
      </c>
      <c r="K41" s="317">
        <v>0</v>
      </c>
      <c r="L41" s="317">
        <v>0</v>
      </c>
      <c r="M41" s="317">
        <v>7531.9</v>
      </c>
      <c r="N41" s="317">
        <v>3884.5</v>
      </c>
      <c r="O41" s="317">
        <v>22183.599999999999</v>
      </c>
      <c r="P41" s="321">
        <v>1</v>
      </c>
      <c r="Q41" s="317">
        <v>33600</v>
      </c>
      <c r="R41" s="317">
        <v>0</v>
      </c>
      <c r="S41" s="317">
        <v>7531.9</v>
      </c>
      <c r="T41" s="219" t="s">
        <v>7449</v>
      </c>
    </row>
    <row r="42" spans="2:20" ht="16">
      <c r="B42" s="217" t="s">
        <v>7334</v>
      </c>
      <c r="C42" s="218" t="s">
        <v>7335</v>
      </c>
      <c r="D42" s="218" t="s">
        <v>4398</v>
      </c>
      <c r="E42" s="218" t="s">
        <v>4398</v>
      </c>
      <c r="F42" s="218" t="s">
        <v>2994</v>
      </c>
      <c r="G42" s="218" t="s">
        <v>7450</v>
      </c>
      <c r="H42" s="218" t="s">
        <v>7451</v>
      </c>
      <c r="I42" s="317">
        <v>7155.72</v>
      </c>
      <c r="J42" s="317">
        <v>10400</v>
      </c>
      <c r="K42" s="317">
        <v>0</v>
      </c>
      <c r="L42" s="317">
        <v>0</v>
      </c>
      <c r="M42" s="317">
        <v>1453.28</v>
      </c>
      <c r="N42" s="317">
        <v>337.72</v>
      </c>
      <c r="O42" s="317">
        <v>8609</v>
      </c>
      <c r="P42" s="321">
        <v>1</v>
      </c>
      <c r="Q42" s="317">
        <v>10400</v>
      </c>
      <c r="R42" s="317">
        <v>0</v>
      </c>
      <c r="S42" s="317">
        <v>1453.28</v>
      </c>
      <c r="T42" s="219" t="s">
        <v>7452</v>
      </c>
    </row>
    <row r="43" spans="2:20" ht="16">
      <c r="B43" s="217" t="s">
        <v>7334</v>
      </c>
      <c r="C43" s="218" t="s">
        <v>7335</v>
      </c>
      <c r="D43" s="218" t="s">
        <v>4398</v>
      </c>
      <c r="E43" s="218" t="s">
        <v>4398</v>
      </c>
      <c r="F43" s="218" t="s">
        <v>2994</v>
      </c>
      <c r="G43" s="218" t="s">
        <v>7453</v>
      </c>
      <c r="H43" s="218" t="s">
        <v>7454</v>
      </c>
      <c r="I43" s="317">
        <v>12880.36</v>
      </c>
      <c r="J43" s="317">
        <v>19957.150000000001</v>
      </c>
      <c r="K43" s="317">
        <v>542.85</v>
      </c>
      <c r="L43" s="317">
        <v>0</v>
      </c>
      <c r="M43" s="317">
        <v>3615.04</v>
      </c>
      <c r="N43" s="317">
        <v>389.56</v>
      </c>
      <c r="O43" s="317">
        <v>16495.400000000001</v>
      </c>
      <c r="P43" s="321">
        <v>1</v>
      </c>
      <c r="Q43" s="317">
        <v>19957.150000000001</v>
      </c>
      <c r="R43" s="317">
        <v>542.85</v>
      </c>
      <c r="S43" s="317">
        <v>3615.04</v>
      </c>
      <c r="T43" s="219" t="s">
        <v>7455</v>
      </c>
    </row>
    <row r="44" spans="2:20" ht="16">
      <c r="B44" s="217" t="s">
        <v>7334</v>
      </c>
      <c r="C44" s="218" t="s">
        <v>7335</v>
      </c>
      <c r="D44" s="218" t="s">
        <v>4398</v>
      </c>
      <c r="E44" s="218" t="s">
        <v>4398</v>
      </c>
      <c r="F44" s="218" t="s">
        <v>2994</v>
      </c>
      <c r="G44" s="218" t="s">
        <v>7456</v>
      </c>
      <c r="H44" s="218" t="s">
        <v>7457</v>
      </c>
      <c r="I44" s="317">
        <v>11002.31</v>
      </c>
      <c r="J44" s="317">
        <v>17333.2</v>
      </c>
      <c r="K44" s="317">
        <v>0</v>
      </c>
      <c r="L44" s="317">
        <v>0</v>
      </c>
      <c r="M44" s="317">
        <v>2997.89</v>
      </c>
      <c r="N44" s="317">
        <v>335.11</v>
      </c>
      <c r="O44" s="317">
        <v>14000.2</v>
      </c>
      <c r="P44" s="321">
        <v>1</v>
      </c>
      <c r="Q44" s="317">
        <v>17333.2</v>
      </c>
      <c r="R44" s="317">
        <v>0</v>
      </c>
      <c r="S44" s="317">
        <v>2997.89</v>
      </c>
      <c r="T44" s="219" t="s">
        <v>7458</v>
      </c>
    </row>
    <row r="45" spans="2:20" ht="16">
      <c r="B45" s="217" t="s">
        <v>7334</v>
      </c>
      <c r="C45" s="218" t="s">
        <v>7335</v>
      </c>
      <c r="D45" s="218" t="s">
        <v>4398</v>
      </c>
      <c r="E45" s="218" t="s">
        <v>4398</v>
      </c>
      <c r="F45" s="218" t="s">
        <v>2994</v>
      </c>
      <c r="G45" s="218" t="s">
        <v>7459</v>
      </c>
      <c r="H45" s="218" t="s">
        <v>7460</v>
      </c>
      <c r="I45" s="317">
        <v>10084.39</v>
      </c>
      <c r="J45" s="317">
        <v>15599.88</v>
      </c>
      <c r="K45" s="317">
        <v>0</v>
      </c>
      <c r="L45" s="317">
        <v>0</v>
      </c>
      <c r="M45" s="317">
        <v>2590.21</v>
      </c>
      <c r="N45" s="317">
        <v>335.07</v>
      </c>
      <c r="O45" s="317">
        <v>12674.6</v>
      </c>
      <c r="P45" s="321">
        <v>1</v>
      </c>
      <c r="Q45" s="317">
        <v>15599.88</v>
      </c>
      <c r="R45" s="317">
        <v>0</v>
      </c>
      <c r="S45" s="317">
        <v>2590.21</v>
      </c>
      <c r="T45" s="219" t="s">
        <v>7461</v>
      </c>
    </row>
    <row r="46" spans="2:20" ht="16">
      <c r="B46" s="217" t="s">
        <v>7334</v>
      </c>
      <c r="C46" s="218" t="s">
        <v>7335</v>
      </c>
      <c r="D46" s="218" t="s">
        <v>4398</v>
      </c>
      <c r="E46" s="218" t="s">
        <v>4398</v>
      </c>
      <c r="F46" s="218" t="s">
        <v>2994</v>
      </c>
      <c r="G46" s="218" t="s">
        <v>7462</v>
      </c>
      <c r="H46" s="218" t="s">
        <v>7463</v>
      </c>
      <c r="I46" s="317">
        <v>8661.82</v>
      </c>
      <c r="J46" s="317">
        <v>12098.95</v>
      </c>
      <c r="K46" s="317">
        <v>542.85</v>
      </c>
      <c r="L46" s="317">
        <v>0.04</v>
      </c>
      <c r="M46" s="317">
        <v>1816.18</v>
      </c>
      <c r="N46" s="317">
        <v>347.66</v>
      </c>
      <c r="O46" s="317">
        <v>10478</v>
      </c>
      <c r="P46" s="321">
        <v>1</v>
      </c>
      <c r="Q46" s="317">
        <v>12098.95</v>
      </c>
      <c r="R46" s="317">
        <v>542.85</v>
      </c>
      <c r="S46" s="317">
        <v>1816.18</v>
      </c>
      <c r="T46" s="219" t="s">
        <v>7464</v>
      </c>
    </row>
    <row r="47" spans="2:20" ht="16">
      <c r="B47" s="217" t="s">
        <v>7334</v>
      </c>
      <c r="C47" s="218" t="s">
        <v>7335</v>
      </c>
      <c r="D47" s="218" t="s">
        <v>4398</v>
      </c>
      <c r="E47" s="218" t="s">
        <v>4398</v>
      </c>
      <c r="F47" s="218" t="s">
        <v>2994</v>
      </c>
      <c r="G47" s="218" t="s">
        <v>7465</v>
      </c>
      <c r="H47" s="218" t="s">
        <v>7466</v>
      </c>
      <c r="I47" s="317">
        <v>13768.48</v>
      </c>
      <c r="J47" s="317">
        <v>23333.38</v>
      </c>
      <c r="K47" s="317">
        <v>0</v>
      </c>
      <c r="L47" s="317">
        <v>0.12</v>
      </c>
      <c r="M47" s="317">
        <v>4451.92</v>
      </c>
      <c r="N47" s="317">
        <v>661.18</v>
      </c>
      <c r="O47" s="317">
        <v>18220.400000000001</v>
      </c>
      <c r="P47" s="321">
        <v>1</v>
      </c>
      <c r="Q47" s="317">
        <v>23333.38</v>
      </c>
      <c r="R47" s="317">
        <v>0</v>
      </c>
      <c r="S47" s="317">
        <v>4451.92</v>
      </c>
      <c r="T47" s="219" t="s">
        <v>7467</v>
      </c>
    </row>
    <row r="48" spans="2:20" ht="16">
      <c r="B48" s="217" t="s">
        <v>7334</v>
      </c>
      <c r="C48" s="218" t="s">
        <v>7335</v>
      </c>
      <c r="D48" s="218" t="s">
        <v>4398</v>
      </c>
      <c r="E48" s="218" t="s">
        <v>4398</v>
      </c>
      <c r="F48" s="218" t="s">
        <v>2994</v>
      </c>
      <c r="G48" s="218" t="s">
        <v>7468</v>
      </c>
      <c r="H48" s="218" t="s">
        <v>7469</v>
      </c>
      <c r="I48" s="317">
        <v>6628.95</v>
      </c>
      <c r="J48" s="317">
        <v>9333.3799999999992</v>
      </c>
      <c r="K48" s="317">
        <v>0</v>
      </c>
      <c r="L48" s="317">
        <v>0</v>
      </c>
      <c r="M48" s="317">
        <v>1225.45</v>
      </c>
      <c r="N48" s="317">
        <v>253.53</v>
      </c>
      <c r="O48" s="317">
        <v>7854.4</v>
      </c>
      <c r="P48" s="321">
        <v>1</v>
      </c>
      <c r="Q48" s="317">
        <v>9333.3799999999992</v>
      </c>
      <c r="R48" s="317">
        <v>0</v>
      </c>
      <c r="S48" s="317">
        <v>1225.45</v>
      </c>
      <c r="T48" s="219" t="s">
        <v>7470</v>
      </c>
    </row>
    <row r="49" spans="2:20" ht="16">
      <c r="B49" s="217" t="s">
        <v>7334</v>
      </c>
      <c r="C49" s="218" t="s">
        <v>7335</v>
      </c>
      <c r="D49" s="218" t="s">
        <v>4398</v>
      </c>
      <c r="E49" s="218" t="s">
        <v>4398</v>
      </c>
      <c r="F49" s="218" t="s">
        <v>2994</v>
      </c>
      <c r="G49" s="218" t="s">
        <v>7471</v>
      </c>
      <c r="H49" s="218" t="s">
        <v>7472</v>
      </c>
      <c r="I49" s="317">
        <v>5731.9</v>
      </c>
      <c r="J49" s="317">
        <v>14666.56</v>
      </c>
      <c r="K49" s="317">
        <v>0</v>
      </c>
      <c r="L49" s="317">
        <v>0</v>
      </c>
      <c r="M49" s="317">
        <v>2370.6999999999998</v>
      </c>
      <c r="N49" s="317">
        <v>4193.26</v>
      </c>
      <c r="O49" s="317">
        <v>8102.6</v>
      </c>
      <c r="P49" s="321">
        <v>1</v>
      </c>
      <c r="Q49" s="317">
        <v>14666.56</v>
      </c>
      <c r="R49" s="317">
        <v>0</v>
      </c>
      <c r="S49" s="317">
        <v>2370.6999999999998</v>
      </c>
      <c r="T49" s="219" t="s">
        <v>7473</v>
      </c>
    </row>
    <row r="50" spans="2:20" ht="16">
      <c r="B50" s="217" t="s">
        <v>7334</v>
      </c>
      <c r="C50" s="218" t="s">
        <v>7335</v>
      </c>
      <c r="D50" s="218" t="s">
        <v>4398</v>
      </c>
      <c r="E50" s="218" t="s">
        <v>4398</v>
      </c>
      <c r="F50" s="218" t="s">
        <v>2994</v>
      </c>
      <c r="G50" s="218" t="s">
        <v>7474</v>
      </c>
      <c r="H50" s="218" t="s">
        <v>7475</v>
      </c>
      <c r="I50" s="317">
        <v>11544.43</v>
      </c>
      <c r="J50" s="317">
        <v>17344.580000000002</v>
      </c>
      <c r="K50" s="317">
        <v>542.85</v>
      </c>
      <c r="L50" s="317">
        <v>0</v>
      </c>
      <c r="M50" s="317">
        <v>3000.57</v>
      </c>
      <c r="N50" s="317">
        <v>341.86</v>
      </c>
      <c r="O50" s="317">
        <v>14545</v>
      </c>
      <c r="P50" s="321">
        <v>1</v>
      </c>
      <c r="Q50" s="317">
        <v>17344.580000000002</v>
      </c>
      <c r="R50" s="317">
        <v>542.85</v>
      </c>
      <c r="S50" s="317">
        <v>3000.57</v>
      </c>
      <c r="T50" s="219" t="s">
        <v>7476</v>
      </c>
    </row>
    <row r="51" spans="2:20" ht="16">
      <c r="B51" s="217" t="s">
        <v>7334</v>
      </c>
      <c r="C51" s="218" t="s">
        <v>7335</v>
      </c>
      <c r="D51" s="218" t="s">
        <v>4398</v>
      </c>
      <c r="E51" s="218" t="s">
        <v>4398</v>
      </c>
      <c r="F51" s="218" t="s">
        <v>2994</v>
      </c>
      <c r="G51" s="218" t="s">
        <v>7477</v>
      </c>
      <c r="H51" s="218" t="s">
        <v>7478</v>
      </c>
      <c r="I51" s="317">
        <v>8122.56</v>
      </c>
      <c r="J51" s="317">
        <v>12000</v>
      </c>
      <c r="K51" s="317">
        <v>0</v>
      </c>
      <c r="L51" s="317">
        <v>0.14000000000000001</v>
      </c>
      <c r="M51" s="317">
        <v>1795.04</v>
      </c>
      <c r="N51" s="317">
        <v>287.5</v>
      </c>
      <c r="O51" s="317">
        <v>9917.6</v>
      </c>
      <c r="P51" s="321">
        <v>1</v>
      </c>
      <c r="Q51" s="317">
        <v>12000</v>
      </c>
      <c r="R51" s="317">
        <v>0</v>
      </c>
      <c r="S51" s="317">
        <v>1795.04</v>
      </c>
      <c r="T51" s="219" t="s">
        <v>7479</v>
      </c>
    </row>
    <row r="52" spans="2:20" ht="16">
      <c r="B52" s="217" t="s">
        <v>7334</v>
      </c>
      <c r="C52" s="218" t="s">
        <v>7335</v>
      </c>
      <c r="D52" s="218" t="s">
        <v>4398</v>
      </c>
      <c r="E52" s="218" t="s">
        <v>4398</v>
      </c>
      <c r="F52" s="218" t="s">
        <v>2994</v>
      </c>
      <c r="G52" s="218" t="s">
        <v>7480</v>
      </c>
      <c r="H52" s="218" t="s">
        <v>7481</v>
      </c>
      <c r="I52" s="317">
        <v>4479.42</v>
      </c>
      <c r="J52" s="317">
        <v>5600</v>
      </c>
      <c r="K52" s="317">
        <v>0</v>
      </c>
      <c r="L52" s="317">
        <v>0.05</v>
      </c>
      <c r="M52" s="317">
        <v>487.58</v>
      </c>
      <c r="N52" s="317">
        <v>145.47</v>
      </c>
      <c r="O52" s="317">
        <v>4967</v>
      </c>
      <c r="P52" s="321">
        <v>1</v>
      </c>
      <c r="Q52" s="317">
        <v>5600</v>
      </c>
      <c r="R52" s="317">
        <v>0</v>
      </c>
      <c r="S52" s="317">
        <v>487.58</v>
      </c>
      <c r="T52" s="219" t="s">
        <v>7482</v>
      </c>
    </row>
    <row r="53" spans="2:20" ht="16">
      <c r="B53" s="217" t="s">
        <v>7334</v>
      </c>
      <c r="C53" s="218" t="s">
        <v>7335</v>
      </c>
      <c r="D53" s="218" t="s">
        <v>4398</v>
      </c>
      <c r="E53" s="218" t="s">
        <v>4398</v>
      </c>
      <c r="F53" s="218" t="s">
        <v>2994</v>
      </c>
      <c r="G53" s="218" t="s">
        <v>7483</v>
      </c>
      <c r="H53" s="218" t="s">
        <v>7484</v>
      </c>
      <c r="I53" s="317">
        <v>8728.23</v>
      </c>
      <c r="J53" s="317">
        <v>13230</v>
      </c>
      <c r="K53" s="317">
        <v>0</v>
      </c>
      <c r="L53" s="317">
        <v>0</v>
      </c>
      <c r="M53" s="317">
        <v>2057.77</v>
      </c>
      <c r="N53" s="317">
        <v>386.23</v>
      </c>
      <c r="O53" s="317">
        <v>10786</v>
      </c>
      <c r="P53" s="321">
        <v>1</v>
      </c>
      <c r="Q53" s="317">
        <v>13230</v>
      </c>
      <c r="R53" s="317">
        <v>0</v>
      </c>
      <c r="S53" s="317">
        <v>2057.77</v>
      </c>
      <c r="T53" s="219" t="s">
        <v>7485</v>
      </c>
    </row>
    <row r="54" spans="2:20" ht="16">
      <c r="B54" s="217" t="s">
        <v>7334</v>
      </c>
      <c r="C54" s="218" t="s">
        <v>7335</v>
      </c>
      <c r="D54" s="218" t="s">
        <v>4398</v>
      </c>
      <c r="E54" s="218" t="s">
        <v>4398</v>
      </c>
      <c r="F54" s="218" t="s">
        <v>2994</v>
      </c>
      <c r="G54" s="218" t="s">
        <v>7486</v>
      </c>
      <c r="H54" s="218" t="s">
        <v>7487</v>
      </c>
      <c r="I54" s="317">
        <v>12683.88</v>
      </c>
      <c r="J54" s="317">
        <v>21000</v>
      </c>
      <c r="K54" s="317">
        <v>0</v>
      </c>
      <c r="L54" s="317">
        <v>0.16</v>
      </c>
      <c r="M54" s="317">
        <v>3860.32</v>
      </c>
      <c r="N54" s="317">
        <v>595.64</v>
      </c>
      <c r="O54" s="317">
        <v>16544.2</v>
      </c>
      <c r="P54" s="321">
        <v>1</v>
      </c>
      <c r="Q54" s="317">
        <v>21000</v>
      </c>
      <c r="R54" s="317">
        <v>0</v>
      </c>
      <c r="S54" s="317">
        <v>3860.32</v>
      </c>
      <c r="T54" s="219" t="s">
        <v>7488</v>
      </c>
    </row>
    <row r="55" spans="2:20" ht="16">
      <c r="B55" s="217" t="s">
        <v>7334</v>
      </c>
      <c r="C55" s="218" t="s">
        <v>7335</v>
      </c>
      <c r="D55" s="218" t="s">
        <v>4398</v>
      </c>
      <c r="E55" s="218" t="s">
        <v>4398</v>
      </c>
      <c r="F55" s="218" t="s">
        <v>2994</v>
      </c>
      <c r="G55" s="218" t="s">
        <v>7489</v>
      </c>
      <c r="H55" s="218" t="s">
        <v>7490</v>
      </c>
      <c r="I55" s="317">
        <v>5816.6</v>
      </c>
      <c r="J55" s="317">
        <v>14400</v>
      </c>
      <c r="K55" s="317">
        <v>0</v>
      </c>
      <c r="L55" s="317">
        <v>0</v>
      </c>
      <c r="M55" s="317">
        <v>2308</v>
      </c>
      <c r="N55" s="317">
        <v>3967.4</v>
      </c>
      <c r="O55" s="317">
        <v>8124.6</v>
      </c>
      <c r="P55" s="321">
        <v>1</v>
      </c>
      <c r="Q55" s="317">
        <v>14400</v>
      </c>
      <c r="R55" s="317">
        <v>0</v>
      </c>
      <c r="S55" s="317">
        <v>2308</v>
      </c>
      <c r="T55" s="219" t="s">
        <v>7491</v>
      </c>
    </row>
    <row r="56" spans="2:20" ht="16">
      <c r="B56" s="217" t="s">
        <v>7334</v>
      </c>
      <c r="C56" s="218" t="s">
        <v>7335</v>
      </c>
      <c r="D56" s="218" t="s">
        <v>4398</v>
      </c>
      <c r="E56" s="218" t="s">
        <v>4398</v>
      </c>
      <c r="F56" s="218" t="s">
        <v>2994</v>
      </c>
      <c r="G56" s="218" t="s">
        <v>7492</v>
      </c>
      <c r="H56" s="218" t="s">
        <v>7493</v>
      </c>
      <c r="I56" s="317">
        <v>6090.92</v>
      </c>
      <c r="J56" s="317">
        <v>8400</v>
      </c>
      <c r="K56" s="317">
        <v>0</v>
      </c>
      <c r="L56" s="317">
        <v>0.05</v>
      </c>
      <c r="M56" s="317">
        <v>1026.08</v>
      </c>
      <c r="N56" s="317">
        <v>256.97000000000003</v>
      </c>
      <c r="O56" s="317">
        <v>7117</v>
      </c>
      <c r="P56" s="321">
        <v>1</v>
      </c>
      <c r="Q56" s="317">
        <v>8400</v>
      </c>
      <c r="R56" s="317">
        <v>0</v>
      </c>
      <c r="S56" s="317">
        <v>1026.08</v>
      </c>
      <c r="T56" s="219" t="s">
        <v>7494</v>
      </c>
    </row>
    <row r="57" spans="2:20" ht="16">
      <c r="B57" s="217" t="s">
        <v>7334</v>
      </c>
      <c r="C57" s="218" t="s">
        <v>7335</v>
      </c>
      <c r="D57" s="218" t="s">
        <v>4398</v>
      </c>
      <c r="E57" s="218" t="s">
        <v>4398</v>
      </c>
      <c r="F57" s="218" t="s">
        <v>2994</v>
      </c>
      <c r="G57" s="218" t="s">
        <v>7495</v>
      </c>
      <c r="H57" s="218" t="s">
        <v>7496</v>
      </c>
      <c r="I57" s="317">
        <v>8405</v>
      </c>
      <c r="J57" s="317">
        <v>12600</v>
      </c>
      <c r="K57" s="317">
        <v>0</v>
      </c>
      <c r="L57" s="317">
        <v>0.05</v>
      </c>
      <c r="M57" s="317">
        <v>1923.2</v>
      </c>
      <c r="N57" s="317">
        <v>348.65</v>
      </c>
      <c r="O57" s="317">
        <v>10328.200000000001</v>
      </c>
      <c r="P57" s="321">
        <v>1</v>
      </c>
      <c r="Q57" s="317">
        <v>12600</v>
      </c>
      <c r="R57" s="317">
        <v>0</v>
      </c>
      <c r="S57" s="317">
        <v>1923.2</v>
      </c>
      <c r="T57" s="219" t="s">
        <v>7497</v>
      </c>
    </row>
    <row r="58" spans="2:20" ht="16">
      <c r="B58" s="217" t="s">
        <v>7334</v>
      </c>
      <c r="C58" s="218" t="s">
        <v>7335</v>
      </c>
      <c r="D58" s="218" t="s">
        <v>4398</v>
      </c>
      <c r="E58" s="218" t="s">
        <v>4398</v>
      </c>
      <c r="F58" s="218" t="s">
        <v>2994</v>
      </c>
      <c r="G58" s="218" t="s">
        <v>458</v>
      </c>
      <c r="H58" s="218" t="s">
        <v>7498</v>
      </c>
      <c r="I58" s="317">
        <v>25998.23</v>
      </c>
      <c r="J58" s="317">
        <v>56000</v>
      </c>
      <c r="K58" s="317">
        <v>0</v>
      </c>
      <c r="L58" s="317">
        <v>0</v>
      </c>
      <c r="M58" s="317">
        <v>14506.17</v>
      </c>
      <c r="N58" s="317">
        <v>989.43</v>
      </c>
      <c r="O58" s="317">
        <v>40504.400000000001</v>
      </c>
      <c r="P58" s="321">
        <v>1</v>
      </c>
      <c r="Q58" s="317">
        <v>56000</v>
      </c>
      <c r="R58" s="317">
        <v>0</v>
      </c>
      <c r="S58" s="317">
        <v>14506.17</v>
      </c>
      <c r="T58" s="219" t="s">
        <v>7499</v>
      </c>
    </row>
    <row r="59" spans="2:20" ht="16">
      <c r="B59" s="217" t="s">
        <v>7334</v>
      </c>
      <c r="C59" s="218" t="s">
        <v>7335</v>
      </c>
      <c r="D59" s="218" t="s">
        <v>4398</v>
      </c>
      <c r="E59" s="218" t="s">
        <v>4398</v>
      </c>
      <c r="F59" s="218" t="s">
        <v>2994</v>
      </c>
      <c r="G59" s="218" t="s">
        <v>7500</v>
      </c>
      <c r="H59" s="218" t="s">
        <v>7501</v>
      </c>
      <c r="I59" s="317">
        <v>8399.34</v>
      </c>
      <c r="J59" s="317">
        <v>12566.57</v>
      </c>
      <c r="K59" s="317">
        <v>0</v>
      </c>
      <c r="L59" s="317">
        <v>0</v>
      </c>
      <c r="M59" s="317">
        <v>1916.06</v>
      </c>
      <c r="N59" s="317">
        <v>335.11</v>
      </c>
      <c r="O59" s="317">
        <v>10315.4</v>
      </c>
      <c r="P59" s="321">
        <v>1</v>
      </c>
      <c r="Q59" s="317">
        <v>12566.57</v>
      </c>
      <c r="R59" s="317">
        <v>0</v>
      </c>
      <c r="S59" s="317">
        <v>1916.06</v>
      </c>
      <c r="T59" s="219" t="s">
        <v>7502</v>
      </c>
    </row>
    <row r="60" spans="2:20" ht="16">
      <c r="B60" s="217" t="s">
        <v>7334</v>
      </c>
      <c r="C60" s="218" t="s">
        <v>7335</v>
      </c>
      <c r="D60" s="218" t="s">
        <v>2139</v>
      </c>
      <c r="E60" s="218" t="s">
        <v>2139</v>
      </c>
      <c r="F60" s="218" t="s">
        <v>2962</v>
      </c>
      <c r="G60" s="218" t="s">
        <v>7420</v>
      </c>
      <c r="H60" s="218" t="s">
        <v>7421</v>
      </c>
      <c r="I60" s="317">
        <v>11752.32</v>
      </c>
      <c r="J60" s="317">
        <v>18945.39</v>
      </c>
      <c r="K60" s="317">
        <v>0</v>
      </c>
      <c r="L60" s="317">
        <v>0</v>
      </c>
      <c r="M60" s="317">
        <v>3377.08</v>
      </c>
      <c r="N60" s="317">
        <v>438.91</v>
      </c>
      <c r="O60" s="317">
        <v>15129.4</v>
      </c>
      <c r="P60" s="321">
        <v>1</v>
      </c>
      <c r="Q60" s="317">
        <v>18945.39</v>
      </c>
      <c r="R60" s="317">
        <v>0</v>
      </c>
      <c r="S60" s="317">
        <v>3377.08</v>
      </c>
      <c r="T60" s="219" t="s">
        <v>7503</v>
      </c>
    </row>
    <row r="61" spans="2:20" ht="16">
      <c r="B61" s="217" t="s">
        <v>7334</v>
      </c>
      <c r="C61" s="218" t="s">
        <v>7335</v>
      </c>
      <c r="D61" s="218" t="s">
        <v>2139</v>
      </c>
      <c r="E61" s="218" t="s">
        <v>2139</v>
      </c>
      <c r="F61" s="218" t="s">
        <v>2962</v>
      </c>
      <c r="G61" s="218" t="s">
        <v>7372</v>
      </c>
      <c r="H61" s="218" t="s">
        <v>7373</v>
      </c>
      <c r="I61" s="317">
        <v>10701.03</v>
      </c>
      <c r="J61" s="317">
        <v>17033.38</v>
      </c>
      <c r="K61" s="317">
        <v>0</v>
      </c>
      <c r="L61" s="317">
        <v>0.14000000000000001</v>
      </c>
      <c r="M61" s="317">
        <v>2927.37</v>
      </c>
      <c r="N61" s="317">
        <v>477.75</v>
      </c>
      <c r="O61" s="317">
        <v>13628.4</v>
      </c>
      <c r="P61" s="321">
        <v>1</v>
      </c>
      <c r="Q61" s="317">
        <v>17033.38</v>
      </c>
      <c r="R61" s="317">
        <v>0</v>
      </c>
      <c r="S61" s="317">
        <v>2927.37</v>
      </c>
      <c r="T61" s="219" t="s">
        <v>7504</v>
      </c>
    </row>
    <row r="62" spans="2:20" ht="16">
      <c r="B62" s="217" t="s">
        <v>7334</v>
      </c>
      <c r="C62" s="218" t="s">
        <v>7335</v>
      </c>
      <c r="D62" s="218" t="s">
        <v>2139</v>
      </c>
      <c r="E62" s="218" t="s">
        <v>2139</v>
      </c>
      <c r="F62" s="218" t="s">
        <v>2962</v>
      </c>
      <c r="G62" s="218" t="s">
        <v>7357</v>
      </c>
      <c r="H62" s="218" t="s">
        <v>7358</v>
      </c>
      <c r="I62" s="317">
        <v>9773.31</v>
      </c>
      <c r="J62" s="317">
        <v>15184.4</v>
      </c>
      <c r="K62" s="317">
        <v>0</v>
      </c>
      <c r="L62" s="317">
        <v>0.1</v>
      </c>
      <c r="M62" s="317">
        <v>2492.4899999999998</v>
      </c>
      <c r="N62" s="317">
        <v>426.21</v>
      </c>
      <c r="O62" s="317">
        <v>12265.8</v>
      </c>
      <c r="P62" s="321">
        <v>1</v>
      </c>
      <c r="Q62" s="317">
        <v>15184.4</v>
      </c>
      <c r="R62" s="317">
        <v>0</v>
      </c>
      <c r="S62" s="317">
        <v>2492.4899999999998</v>
      </c>
      <c r="T62" s="219" t="s">
        <v>7505</v>
      </c>
    </row>
    <row r="63" spans="2:20" ht="16">
      <c r="B63" s="217" t="s">
        <v>7334</v>
      </c>
      <c r="C63" s="218" t="s">
        <v>7335</v>
      </c>
      <c r="D63" s="218" t="s">
        <v>2139</v>
      </c>
      <c r="E63" s="218" t="s">
        <v>2139</v>
      </c>
      <c r="F63" s="218" t="s">
        <v>2962</v>
      </c>
      <c r="G63" s="218" t="s">
        <v>7450</v>
      </c>
      <c r="H63" s="218" t="s">
        <v>7451</v>
      </c>
      <c r="I63" s="317">
        <v>8876.86</v>
      </c>
      <c r="J63" s="317">
        <v>13404.95</v>
      </c>
      <c r="K63" s="317">
        <v>0</v>
      </c>
      <c r="L63" s="317">
        <v>0</v>
      </c>
      <c r="M63" s="317">
        <v>2095.14</v>
      </c>
      <c r="N63" s="317">
        <v>337.81</v>
      </c>
      <c r="O63" s="317">
        <v>10972</v>
      </c>
      <c r="P63" s="321">
        <v>1</v>
      </c>
      <c r="Q63" s="317">
        <v>13404.95</v>
      </c>
      <c r="R63" s="317">
        <v>0</v>
      </c>
      <c r="S63" s="317">
        <v>2095.14</v>
      </c>
      <c r="T63" s="219" t="s">
        <v>7506</v>
      </c>
    </row>
    <row r="64" spans="2:20" ht="16">
      <c r="B64" s="217" t="s">
        <v>7334</v>
      </c>
      <c r="C64" s="218" t="s">
        <v>7335</v>
      </c>
      <c r="D64" s="218" t="s">
        <v>2139</v>
      </c>
      <c r="E64" s="218" t="s">
        <v>2139</v>
      </c>
      <c r="F64" s="218" t="s">
        <v>2962</v>
      </c>
      <c r="G64" s="218" t="s">
        <v>7387</v>
      </c>
      <c r="H64" s="218" t="s">
        <v>7388</v>
      </c>
      <c r="I64" s="317">
        <v>8876.86</v>
      </c>
      <c r="J64" s="317">
        <v>13404.95</v>
      </c>
      <c r="K64" s="317">
        <v>0</v>
      </c>
      <c r="L64" s="317">
        <v>0</v>
      </c>
      <c r="M64" s="317">
        <v>2095.14</v>
      </c>
      <c r="N64" s="317">
        <v>337.81</v>
      </c>
      <c r="O64" s="317">
        <v>10972</v>
      </c>
      <c r="P64" s="321">
        <v>1</v>
      </c>
      <c r="Q64" s="317">
        <v>13404.95</v>
      </c>
      <c r="R64" s="317">
        <v>0</v>
      </c>
      <c r="S64" s="317">
        <v>2095.14</v>
      </c>
      <c r="T64" s="219" t="s">
        <v>7507</v>
      </c>
    </row>
    <row r="65" spans="2:20" ht="16">
      <c r="B65" s="217" t="s">
        <v>7334</v>
      </c>
      <c r="C65" s="218" t="s">
        <v>7335</v>
      </c>
      <c r="D65" s="218" t="s">
        <v>2139</v>
      </c>
      <c r="E65" s="218" t="s">
        <v>2139</v>
      </c>
      <c r="F65" s="218" t="s">
        <v>2962</v>
      </c>
      <c r="G65" s="218" t="s">
        <v>7381</v>
      </c>
      <c r="H65" s="218" t="s">
        <v>7382</v>
      </c>
      <c r="I65" s="317">
        <v>10948.35</v>
      </c>
      <c r="J65" s="317">
        <v>17251.41</v>
      </c>
      <c r="K65" s="317">
        <v>0</v>
      </c>
      <c r="L65" s="317">
        <v>0</v>
      </c>
      <c r="M65" s="317">
        <v>2978.65</v>
      </c>
      <c r="N65" s="317">
        <v>345.76</v>
      </c>
      <c r="O65" s="317">
        <v>13927</v>
      </c>
      <c r="P65" s="321">
        <v>1</v>
      </c>
      <c r="Q65" s="317">
        <v>17251.41</v>
      </c>
      <c r="R65" s="317">
        <v>0</v>
      </c>
      <c r="S65" s="317">
        <v>2978.65</v>
      </c>
      <c r="T65" s="219" t="s">
        <v>7508</v>
      </c>
    </row>
    <row r="66" spans="2:20" ht="16">
      <c r="B66" s="217" t="s">
        <v>7334</v>
      </c>
      <c r="C66" s="218" t="s">
        <v>7335</v>
      </c>
      <c r="D66" s="218" t="s">
        <v>2139</v>
      </c>
      <c r="E66" s="218" t="s">
        <v>2139</v>
      </c>
      <c r="F66" s="218" t="s">
        <v>2962</v>
      </c>
      <c r="G66" s="218" t="s">
        <v>7474</v>
      </c>
      <c r="H66" s="218" t="s">
        <v>7475</v>
      </c>
      <c r="I66" s="317">
        <v>8278.0499999999993</v>
      </c>
      <c r="J66" s="317">
        <v>12366.62</v>
      </c>
      <c r="K66" s="317">
        <v>0</v>
      </c>
      <c r="L66" s="317">
        <v>0</v>
      </c>
      <c r="M66" s="317">
        <v>1873.35</v>
      </c>
      <c r="N66" s="317">
        <v>341.87</v>
      </c>
      <c r="O66" s="317">
        <v>10151.4</v>
      </c>
      <c r="P66" s="321">
        <v>1</v>
      </c>
      <c r="Q66" s="317">
        <v>12366.62</v>
      </c>
      <c r="R66" s="317">
        <v>0</v>
      </c>
      <c r="S66" s="317">
        <v>1873.35</v>
      </c>
      <c r="T66" s="219" t="s">
        <v>7509</v>
      </c>
    </row>
    <row r="67" spans="2:20" ht="16">
      <c r="B67" s="217" t="s">
        <v>7334</v>
      </c>
      <c r="C67" s="218" t="s">
        <v>7335</v>
      </c>
      <c r="D67" s="218" t="s">
        <v>2139</v>
      </c>
      <c r="E67" s="218" t="s">
        <v>2139</v>
      </c>
      <c r="F67" s="218" t="s">
        <v>2962</v>
      </c>
      <c r="G67" s="218" t="s">
        <v>7465</v>
      </c>
      <c r="H67" s="218" t="s">
        <v>7466</v>
      </c>
      <c r="I67" s="317">
        <v>13768.28</v>
      </c>
      <c r="J67" s="317">
        <v>23333.38</v>
      </c>
      <c r="K67" s="317">
        <v>0</v>
      </c>
      <c r="L67" s="317">
        <v>0</v>
      </c>
      <c r="M67" s="317">
        <v>4451.92</v>
      </c>
      <c r="N67" s="317">
        <v>661.26</v>
      </c>
      <c r="O67" s="317">
        <v>18220.2</v>
      </c>
      <c r="P67" s="321">
        <v>1</v>
      </c>
      <c r="Q67" s="317">
        <v>23333.38</v>
      </c>
      <c r="R67" s="317">
        <v>0</v>
      </c>
      <c r="S67" s="317">
        <v>4451.92</v>
      </c>
      <c r="T67" s="219" t="s">
        <v>7510</v>
      </c>
    </row>
    <row r="68" spans="2:20" ht="16">
      <c r="B68" s="217" t="s">
        <v>7334</v>
      </c>
      <c r="C68" s="218" t="s">
        <v>7335</v>
      </c>
      <c r="D68" s="218" t="s">
        <v>2139</v>
      </c>
      <c r="E68" s="218" t="s">
        <v>2139</v>
      </c>
      <c r="F68" s="218" t="s">
        <v>2962</v>
      </c>
      <c r="G68" s="218" t="s">
        <v>7453</v>
      </c>
      <c r="H68" s="218" t="s">
        <v>7454</v>
      </c>
      <c r="I68" s="317">
        <v>9166.16</v>
      </c>
      <c r="J68" s="317">
        <v>14000</v>
      </c>
      <c r="K68" s="317">
        <v>0</v>
      </c>
      <c r="L68" s="317">
        <v>7.0000000000000007E-2</v>
      </c>
      <c r="M68" s="317">
        <v>2222.2399999999998</v>
      </c>
      <c r="N68" s="317">
        <v>389.43</v>
      </c>
      <c r="O68" s="317">
        <v>11388.4</v>
      </c>
      <c r="P68" s="321">
        <v>1</v>
      </c>
      <c r="Q68" s="317">
        <v>14000</v>
      </c>
      <c r="R68" s="317">
        <v>0</v>
      </c>
      <c r="S68" s="317">
        <v>2222.2399999999998</v>
      </c>
      <c r="T68" s="219" t="s">
        <v>7511</v>
      </c>
    </row>
    <row r="69" spans="2:20" ht="16">
      <c r="B69" s="217" t="s">
        <v>7334</v>
      </c>
      <c r="C69" s="218" t="s">
        <v>7335</v>
      </c>
      <c r="D69" s="218" t="s">
        <v>2139</v>
      </c>
      <c r="E69" s="218" t="s">
        <v>2139</v>
      </c>
      <c r="F69" s="218" t="s">
        <v>2962</v>
      </c>
      <c r="G69" s="218" t="s">
        <v>7345</v>
      </c>
      <c r="H69" s="218" t="s">
        <v>7346</v>
      </c>
      <c r="I69" s="317">
        <v>17904.75</v>
      </c>
      <c r="J69" s="317">
        <v>34495.160000000003</v>
      </c>
      <c r="K69" s="317">
        <v>0</v>
      </c>
      <c r="L69" s="317">
        <v>0</v>
      </c>
      <c r="M69" s="317">
        <v>7800.45</v>
      </c>
      <c r="N69" s="317">
        <v>989.51</v>
      </c>
      <c r="O69" s="317">
        <v>25705.200000000001</v>
      </c>
      <c r="P69" s="321">
        <v>1</v>
      </c>
      <c r="Q69" s="317">
        <v>34495.160000000003</v>
      </c>
      <c r="R69" s="317">
        <v>0</v>
      </c>
      <c r="S69" s="317">
        <v>7800.45</v>
      </c>
      <c r="T69" s="219" t="s">
        <v>7512</v>
      </c>
    </row>
    <row r="70" spans="2:20" ht="16">
      <c r="B70" s="217" t="s">
        <v>7334</v>
      </c>
      <c r="C70" s="218" t="s">
        <v>7335</v>
      </c>
      <c r="D70" s="218" t="s">
        <v>2139</v>
      </c>
      <c r="E70" s="218" t="s">
        <v>2139</v>
      </c>
      <c r="F70" s="218" t="s">
        <v>2962</v>
      </c>
      <c r="G70" s="218" t="s">
        <v>7468</v>
      </c>
      <c r="H70" s="218" t="s">
        <v>7469</v>
      </c>
      <c r="I70" s="317">
        <v>6628.95</v>
      </c>
      <c r="J70" s="317">
        <v>9333.3799999999992</v>
      </c>
      <c r="K70" s="317">
        <v>0</v>
      </c>
      <c r="L70" s="317">
        <v>0</v>
      </c>
      <c r="M70" s="317">
        <v>1225.45</v>
      </c>
      <c r="N70" s="317">
        <v>253.53</v>
      </c>
      <c r="O70" s="317">
        <v>7854.4</v>
      </c>
      <c r="P70" s="321">
        <v>1</v>
      </c>
      <c r="Q70" s="317">
        <v>9333.3799999999992</v>
      </c>
      <c r="R70" s="317">
        <v>0</v>
      </c>
      <c r="S70" s="317">
        <v>1225.45</v>
      </c>
      <c r="T70" s="219" t="s">
        <v>7513</v>
      </c>
    </row>
    <row r="71" spans="2:20" ht="16">
      <c r="B71" s="217" t="s">
        <v>7334</v>
      </c>
      <c r="C71" s="218" t="s">
        <v>7335</v>
      </c>
      <c r="D71" s="218" t="s">
        <v>2139</v>
      </c>
      <c r="E71" s="218" t="s">
        <v>2139</v>
      </c>
      <c r="F71" s="218" t="s">
        <v>2962</v>
      </c>
      <c r="G71" s="218" t="s">
        <v>458</v>
      </c>
      <c r="H71" s="218" t="s">
        <v>7498</v>
      </c>
      <c r="I71" s="317">
        <v>34960.57</v>
      </c>
      <c r="J71" s="317">
        <v>76371.45</v>
      </c>
      <c r="K71" s="317">
        <v>1628.55</v>
      </c>
      <c r="L71" s="317">
        <v>0</v>
      </c>
      <c r="M71" s="317">
        <v>21025.03</v>
      </c>
      <c r="N71" s="317">
        <v>989.37</v>
      </c>
      <c r="O71" s="317">
        <v>55985.599999999999</v>
      </c>
      <c r="P71" s="321">
        <v>1</v>
      </c>
      <c r="Q71" s="317">
        <v>76371.45</v>
      </c>
      <c r="R71" s="317">
        <v>1628.55</v>
      </c>
      <c r="S71" s="317">
        <v>21025.03</v>
      </c>
      <c r="T71" s="219" t="s">
        <v>7514</v>
      </c>
    </row>
    <row r="72" spans="2:20" ht="16">
      <c r="B72" s="217" t="s">
        <v>7334</v>
      </c>
      <c r="C72" s="218" t="s">
        <v>7335</v>
      </c>
      <c r="D72" s="218" t="s">
        <v>2139</v>
      </c>
      <c r="E72" s="218" t="s">
        <v>2139</v>
      </c>
      <c r="F72" s="218" t="s">
        <v>2962</v>
      </c>
      <c r="G72" s="218" t="s">
        <v>7471</v>
      </c>
      <c r="H72" s="218" t="s">
        <v>7472</v>
      </c>
      <c r="I72" s="317">
        <v>4855.08</v>
      </c>
      <c r="J72" s="317">
        <v>13291.56</v>
      </c>
      <c r="K72" s="317">
        <v>0</v>
      </c>
      <c r="L72" s="317">
        <v>7.0000000000000007E-2</v>
      </c>
      <c r="M72" s="317">
        <v>2070.92</v>
      </c>
      <c r="N72" s="317">
        <v>4294.71</v>
      </c>
      <c r="O72" s="317">
        <v>6926</v>
      </c>
      <c r="P72" s="321">
        <v>1</v>
      </c>
      <c r="Q72" s="317">
        <v>13291.56</v>
      </c>
      <c r="R72" s="317">
        <v>0</v>
      </c>
      <c r="S72" s="317">
        <v>2070.92</v>
      </c>
      <c r="T72" s="219" t="s">
        <v>7515</v>
      </c>
    </row>
    <row r="73" spans="2:20" ht="16">
      <c r="B73" s="217" t="s">
        <v>7334</v>
      </c>
      <c r="C73" s="218" t="s">
        <v>7335</v>
      </c>
      <c r="D73" s="218" t="s">
        <v>2139</v>
      </c>
      <c r="E73" s="218" t="s">
        <v>2139</v>
      </c>
      <c r="F73" s="218" t="s">
        <v>2962</v>
      </c>
      <c r="G73" s="218" t="s">
        <v>7411</v>
      </c>
      <c r="H73" s="218" t="s">
        <v>7412</v>
      </c>
      <c r="I73" s="317">
        <v>6225.54</v>
      </c>
      <c r="J73" s="317">
        <v>11666.76</v>
      </c>
      <c r="K73" s="317">
        <v>0</v>
      </c>
      <c r="L73" s="317">
        <v>0</v>
      </c>
      <c r="M73" s="317">
        <v>1723.86</v>
      </c>
      <c r="N73" s="317">
        <v>1993.5</v>
      </c>
      <c r="O73" s="317">
        <v>7949.4</v>
      </c>
      <c r="P73" s="321">
        <v>1</v>
      </c>
      <c r="Q73" s="317">
        <v>11666.76</v>
      </c>
      <c r="R73" s="317">
        <v>0</v>
      </c>
      <c r="S73" s="317">
        <v>1723.86</v>
      </c>
      <c r="T73" s="219" t="s">
        <v>7516</v>
      </c>
    </row>
    <row r="74" spans="2:20" ht="16">
      <c r="B74" s="217" t="s">
        <v>7334</v>
      </c>
      <c r="C74" s="218" t="s">
        <v>7335</v>
      </c>
      <c r="D74" s="218" t="s">
        <v>2139</v>
      </c>
      <c r="E74" s="218" t="s">
        <v>2139</v>
      </c>
      <c r="F74" s="218" t="s">
        <v>2962</v>
      </c>
      <c r="G74" s="218" t="s">
        <v>7360</v>
      </c>
      <c r="H74" s="218" t="s">
        <v>7361</v>
      </c>
      <c r="I74" s="317">
        <v>10975.61</v>
      </c>
      <c r="J74" s="317">
        <v>16723.93</v>
      </c>
      <c r="K74" s="317">
        <v>542.85</v>
      </c>
      <c r="L74" s="317">
        <v>0</v>
      </c>
      <c r="M74" s="317">
        <v>2854.59</v>
      </c>
      <c r="N74" s="317">
        <v>581.99</v>
      </c>
      <c r="O74" s="317">
        <v>13830.2</v>
      </c>
      <c r="P74" s="321">
        <v>1</v>
      </c>
      <c r="Q74" s="317">
        <v>16723.93</v>
      </c>
      <c r="R74" s="317">
        <v>542.85</v>
      </c>
      <c r="S74" s="317">
        <v>2854.59</v>
      </c>
      <c r="T74" s="219" t="s">
        <v>7517</v>
      </c>
    </row>
    <row r="75" spans="2:20" ht="16">
      <c r="B75" s="217" t="s">
        <v>7334</v>
      </c>
      <c r="C75" s="218" t="s">
        <v>7335</v>
      </c>
      <c r="D75" s="218" t="s">
        <v>2139</v>
      </c>
      <c r="E75" s="218" t="s">
        <v>2139</v>
      </c>
      <c r="F75" s="218" t="s">
        <v>2962</v>
      </c>
      <c r="G75" s="218" t="s">
        <v>7384</v>
      </c>
      <c r="H75" s="218" t="s">
        <v>7385</v>
      </c>
      <c r="I75" s="317">
        <v>6628.95</v>
      </c>
      <c r="J75" s="317">
        <v>9333.3799999999992</v>
      </c>
      <c r="K75" s="317">
        <v>0</v>
      </c>
      <c r="L75" s="317">
        <v>0</v>
      </c>
      <c r="M75" s="317">
        <v>1225.45</v>
      </c>
      <c r="N75" s="317">
        <v>253.53</v>
      </c>
      <c r="O75" s="317">
        <v>7854.4</v>
      </c>
      <c r="P75" s="321">
        <v>1</v>
      </c>
      <c r="Q75" s="317">
        <v>9333.3799999999992</v>
      </c>
      <c r="R75" s="317">
        <v>0</v>
      </c>
      <c r="S75" s="317">
        <v>1225.45</v>
      </c>
      <c r="T75" s="219" t="s">
        <v>7518</v>
      </c>
    </row>
    <row r="76" spans="2:20" ht="16">
      <c r="B76" s="217" t="s">
        <v>7334</v>
      </c>
      <c r="C76" s="218" t="s">
        <v>7335</v>
      </c>
      <c r="D76" s="218" t="s">
        <v>2139</v>
      </c>
      <c r="E76" s="218" t="s">
        <v>2139</v>
      </c>
      <c r="F76" s="218" t="s">
        <v>2962</v>
      </c>
      <c r="G76" s="218" t="s">
        <v>7495</v>
      </c>
      <c r="H76" s="218" t="s">
        <v>7496</v>
      </c>
      <c r="I76" s="317">
        <v>13004.17</v>
      </c>
      <c r="J76" s="317">
        <v>17976.400000000001</v>
      </c>
      <c r="K76" s="317">
        <v>1628.55</v>
      </c>
      <c r="L76" s="317">
        <v>0</v>
      </c>
      <c r="M76" s="317">
        <v>3126.03</v>
      </c>
      <c r="N76" s="317">
        <v>348.72</v>
      </c>
      <c r="O76" s="317">
        <v>16130.2</v>
      </c>
      <c r="P76" s="321">
        <v>1</v>
      </c>
      <c r="Q76" s="317">
        <v>17976.400000000001</v>
      </c>
      <c r="R76" s="317">
        <v>1628.55</v>
      </c>
      <c r="S76" s="317">
        <v>3126.03</v>
      </c>
      <c r="T76" s="219" t="s">
        <v>7519</v>
      </c>
    </row>
    <row r="77" spans="2:20" ht="16">
      <c r="B77" s="217" t="s">
        <v>7334</v>
      </c>
      <c r="C77" s="218" t="s">
        <v>7335</v>
      </c>
      <c r="D77" s="218" t="s">
        <v>2139</v>
      </c>
      <c r="E77" s="218" t="s">
        <v>2139</v>
      </c>
      <c r="F77" s="218" t="s">
        <v>2962</v>
      </c>
      <c r="G77" s="218" t="s">
        <v>7414</v>
      </c>
      <c r="H77" s="218" t="s">
        <v>7415</v>
      </c>
      <c r="I77" s="317">
        <v>13346.21</v>
      </c>
      <c r="J77" s="317">
        <v>22324.26</v>
      </c>
      <c r="K77" s="317">
        <v>0</v>
      </c>
      <c r="L77" s="317">
        <v>0</v>
      </c>
      <c r="M77" s="317">
        <v>4171.79</v>
      </c>
      <c r="N77" s="317">
        <v>634.47</v>
      </c>
      <c r="O77" s="317">
        <v>17518</v>
      </c>
      <c r="P77" s="321">
        <v>1</v>
      </c>
      <c r="Q77" s="317">
        <v>22324.26</v>
      </c>
      <c r="R77" s="317">
        <v>0</v>
      </c>
      <c r="S77" s="317">
        <v>4171.79</v>
      </c>
      <c r="T77" s="219" t="s">
        <v>7520</v>
      </c>
    </row>
    <row r="78" spans="2:20" ht="16">
      <c r="B78" s="217" t="s">
        <v>7334</v>
      </c>
      <c r="C78" s="218" t="s">
        <v>7335</v>
      </c>
      <c r="D78" s="218" t="s">
        <v>2139</v>
      </c>
      <c r="E78" s="218" t="s">
        <v>2139</v>
      </c>
      <c r="F78" s="218" t="s">
        <v>2962</v>
      </c>
      <c r="G78" s="218" t="s">
        <v>7396</v>
      </c>
      <c r="H78" s="218" t="s">
        <v>7397</v>
      </c>
      <c r="I78" s="317">
        <v>8878.4</v>
      </c>
      <c r="J78" s="317">
        <v>16881.28</v>
      </c>
      <c r="K78" s="317">
        <v>0</v>
      </c>
      <c r="L78" s="317">
        <v>0.01</v>
      </c>
      <c r="M78" s="317">
        <v>2891.6</v>
      </c>
      <c r="N78" s="317">
        <v>2219.69</v>
      </c>
      <c r="O78" s="317">
        <v>11770</v>
      </c>
      <c r="P78" s="321">
        <v>1</v>
      </c>
      <c r="Q78" s="317">
        <v>16881.28</v>
      </c>
      <c r="R78" s="317">
        <v>0</v>
      </c>
      <c r="S78" s="317">
        <v>2891.6</v>
      </c>
      <c r="T78" s="219" t="s">
        <v>7521</v>
      </c>
    </row>
    <row r="79" spans="2:20" ht="16">
      <c r="B79" s="217" t="s">
        <v>7334</v>
      </c>
      <c r="C79" s="218" t="s">
        <v>7335</v>
      </c>
      <c r="D79" s="218" t="s">
        <v>2139</v>
      </c>
      <c r="E79" s="218" t="s">
        <v>2139</v>
      </c>
      <c r="F79" s="218" t="s">
        <v>2962</v>
      </c>
      <c r="G79" s="218" t="s">
        <v>7429</v>
      </c>
      <c r="H79" s="218" t="s">
        <v>7430</v>
      </c>
      <c r="I79" s="317">
        <v>10230.93</v>
      </c>
      <c r="J79" s="317">
        <v>15971.71</v>
      </c>
      <c r="K79" s="317">
        <v>0</v>
      </c>
      <c r="L79" s="317">
        <v>0.01</v>
      </c>
      <c r="M79" s="317">
        <v>2677.67</v>
      </c>
      <c r="N79" s="317">
        <v>385.45</v>
      </c>
      <c r="O79" s="317">
        <v>12908.6</v>
      </c>
      <c r="P79" s="321">
        <v>1</v>
      </c>
      <c r="Q79" s="317">
        <v>15971.71</v>
      </c>
      <c r="R79" s="317">
        <v>0</v>
      </c>
      <c r="S79" s="317">
        <v>2677.67</v>
      </c>
      <c r="T79" s="219" t="s">
        <v>7522</v>
      </c>
    </row>
    <row r="80" spans="2:20" ht="16">
      <c r="B80" s="217" t="s">
        <v>7334</v>
      </c>
      <c r="C80" s="218" t="s">
        <v>7335</v>
      </c>
      <c r="D80" s="218" t="s">
        <v>2139</v>
      </c>
      <c r="E80" s="218" t="s">
        <v>2139</v>
      </c>
      <c r="F80" s="218" t="s">
        <v>2962</v>
      </c>
      <c r="G80" s="218" t="s">
        <v>7432</v>
      </c>
      <c r="H80" s="218" t="s">
        <v>7433</v>
      </c>
      <c r="I80" s="317">
        <v>7897.57</v>
      </c>
      <c r="J80" s="317">
        <v>11666.62</v>
      </c>
      <c r="K80" s="317">
        <v>0</v>
      </c>
      <c r="L80" s="317">
        <v>0.08</v>
      </c>
      <c r="M80" s="317">
        <v>1723.83</v>
      </c>
      <c r="N80" s="317">
        <v>321.47000000000003</v>
      </c>
      <c r="O80" s="317">
        <v>9621.4</v>
      </c>
      <c r="P80" s="321">
        <v>1</v>
      </c>
      <c r="Q80" s="317">
        <v>11666.62</v>
      </c>
      <c r="R80" s="317">
        <v>0</v>
      </c>
      <c r="S80" s="317">
        <v>1723.83</v>
      </c>
      <c r="T80" s="219" t="s">
        <v>7523</v>
      </c>
    </row>
    <row r="81" spans="2:20" ht="16">
      <c r="B81" s="217" t="s">
        <v>7334</v>
      </c>
      <c r="C81" s="218" t="s">
        <v>7335</v>
      </c>
      <c r="D81" s="218" t="s">
        <v>2139</v>
      </c>
      <c r="E81" s="218" t="s">
        <v>2139</v>
      </c>
      <c r="F81" s="218" t="s">
        <v>2962</v>
      </c>
      <c r="G81" s="218" t="s">
        <v>7354</v>
      </c>
      <c r="H81" s="218" t="s">
        <v>7355</v>
      </c>
      <c r="I81" s="317">
        <v>11051.19</v>
      </c>
      <c r="J81" s="317">
        <v>17733.38</v>
      </c>
      <c r="K81" s="317">
        <v>0</v>
      </c>
      <c r="L81" s="317">
        <v>0</v>
      </c>
      <c r="M81" s="317">
        <v>3092.01</v>
      </c>
      <c r="N81" s="317">
        <v>498.17</v>
      </c>
      <c r="O81" s="317">
        <v>14143.2</v>
      </c>
      <c r="P81" s="321">
        <v>1</v>
      </c>
      <c r="Q81" s="317">
        <v>17733.38</v>
      </c>
      <c r="R81" s="317">
        <v>0</v>
      </c>
      <c r="S81" s="317">
        <v>3092.01</v>
      </c>
      <c r="T81" s="219" t="s">
        <v>7524</v>
      </c>
    </row>
    <row r="82" spans="2:20" ht="16">
      <c r="B82" s="217" t="s">
        <v>7334</v>
      </c>
      <c r="C82" s="218" t="s">
        <v>7335</v>
      </c>
      <c r="D82" s="218" t="s">
        <v>2139</v>
      </c>
      <c r="E82" s="218" t="s">
        <v>2139</v>
      </c>
      <c r="F82" s="218" t="s">
        <v>2962</v>
      </c>
      <c r="G82" s="218" t="s">
        <v>7417</v>
      </c>
      <c r="H82" s="218" t="s">
        <v>7418</v>
      </c>
      <c r="I82" s="317">
        <v>4418.5600000000004</v>
      </c>
      <c r="J82" s="317">
        <v>5506.62</v>
      </c>
      <c r="K82" s="317">
        <v>0</v>
      </c>
      <c r="L82" s="317">
        <v>0</v>
      </c>
      <c r="M82" s="317">
        <v>472.64</v>
      </c>
      <c r="N82" s="317">
        <v>142.78</v>
      </c>
      <c r="O82" s="317">
        <v>4891.2</v>
      </c>
      <c r="P82" s="321">
        <v>1</v>
      </c>
      <c r="Q82" s="317">
        <v>5506.62</v>
      </c>
      <c r="R82" s="317">
        <v>0</v>
      </c>
      <c r="S82" s="317">
        <v>472.64</v>
      </c>
      <c r="T82" s="219" t="s">
        <v>7525</v>
      </c>
    </row>
    <row r="83" spans="2:20" ht="16">
      <c r="B83" s="217" t="s">
        <v>7334</v>
      </c>
      <c r="C83" s="218" t="s">
        <v>7335</v>
      </c>
      <c r="D83" s="218" t="s">
        <v>2139</v>
      </c>
      <c r="E83" s="218" t="s">
        <v>2139</v>
      </c>
      <c r="F83" s="218" t="s">
        <v>2962</v>
      </c>
      <c r="G83" s="218" t="s">
        <v>7339</v>
      </c>
      <c r="H83" s="218" t="s">
        <v>7340</v>
      </c>
      <c r="I83" s="317">
        <v>9530.2099999999991</v>
      </c>
      <c r="J83" s="317">
        <v>14571.71</v>
      </c>
      <c r="K83" s="317">
        <v>0</v>
      </c>
      <c r="L83" s="317">
        <v>0</v>
      </c>
      <c r="M83" s="317">
        <v>2348.39</v>
      </c>
      <c r="N83" s="317">
        <v>344.72</v>
      </c>
      <c r="O83" s="317">
        <v>11878.6</v>
      </c>
      <c r="P83" s="321">
        <v>1</v>
      </c>
      <c r="Q83" s="317">
        <v>14571.71</v>
      </c>
      <c r="R83" s="317">
        <v>0</v>
      </c>
      <c r="S83" s="317">
        <v>2348.39</v>
      </c>
      <c r="T83" s="219" t="s">
        <v>7526</v>
      </c>
    </row>
    <row r="84" spans="2:20" ht="16">
      <c r="B84" s="217" t="s">
        <v>7334</v>
      </c>
      <c r="C84" s="218" t="s">
        <v>7335</v>
      </c>
      <c r="D84" s="218" t="s">
        <v>2139</v>
      </c>
      <c r="E84" s="218" t="s">
        <v>2139</v>
      </c>
      <c r="F84" s="218" t="s">
        <v>2962</v>
      </c>
      <c r="G84" s="218" t="s">
        <v>7369</v>
      </c>
      <c r="H84" s="218" t="s">
        <v>7370</v>
      </c>
      <c r="I84" s="317">
        <v>8973.25</v>
      </c>
      <c r="J84" s="317">
        <v>26282.15</v>
      </c>
      <c r="K84" s="317">
        <v>542.85</v>
      </c>
      <c r="L84" s="317">
        <v>0.14000000000000001</v>
      </c>
      <c r="M84" s="317">
        <v>5336.55</v>
      </c>
      <c r="N84" s="317">
        <v>7178.79</v>
      </c>
      <c r="O84" s="317">
        <v>14309.8</v>
      </c>
      <c r="P84" s="321">
        <v>1</v>
      </c>
      <c r="Q84" s="317">
        <v>26282.15</v>
      </c>
      <c r="R84" s="317">
        <v>542.85</v>
      </c>
      <c r="S84" s="317">
        <v>5336.55</v>
      </c>
      <c r="T84" s="219" t="s">
        <v>7527</v>
      </c>
    </row>
    <row r="85" spans="2:20" ht="16">
      <c r="B85" s="217" t="s">
        <v>7334</v>
      </c>
      <c r="C85" s="218" t="s">
        <v>7335</v>
      </c>
      <c r="D85" s="218" t="s">
        <v>2139</v>
      </c>
      <c r="E85" s="218" t="s">
        <v>2139</v>
      </c>
      <c r="F85" s="218" t="s">
        <v>2962</v>
      </c>
      <c r="G85" s="218" t="s">
        <v>7426</v>
      </c>
      <c r="H85" s="218" t="s">
        <v>7427</v>
      </c>
      <c r="I85" s="317">
        <v>21780.25</v>
      </c>
      <c r="J85" s="317">
        <v>43269.51</v>
      </c>
      <c r="K85" s="317">
        <v>0</v>
      </c>
      <c r="L85" s="317">
        <v>0.08</v>
      </c>
      <c r="M85" s="317">
        <v>10432.75</v>
      </c>
      <c r="N85" s="317">
        <v>623.84</v>
      </c>
      <c r="O85" s="317">
        <v>32213</v>
      </c>
      <c r="P85" s="321">
        <v>1</v>
      </c>
      <c r="Q85" s="317">
        <v>43269.51</v>
      </c>
      <c r="R85" s="317">
        <v>0</v>
      </c>
      <c r="S85" s="317">
        <v>10432.75</v>
      </c>
      <c r="T85" s="219" t="s">
        <v>7528</v>
      </c>
    </row>
    <row r="86" spans="2:20" ht="16">
      <c r="B86" s="217" t="s">
        <v>7334</v>
      </c>
      <c r="C86" s="218" t="s">
        <v>7335</v>
      </c>
      <c r="D86" s="218" t="s">
        <v>2139</v>
      </c>
      <c r="E86" s="218" t="s">
        <v>2139</v>
      </c>
      <c r="F86" s="218" t="s">
        <v>2962</v>
      </c>
      <c r="G86" s="218" t="s">
        <v>7336</v>
      </c>
      <c r="H86" s="218" t="s">
        <v>7337</v>
      </c>
      <c r="I86" s="317">
        <v>10791.28</v>
      </c>
      <c r="J86" s="317">
        <v>16107.15</v>
      </c>
      <c r="K86" s="317">
        <v>542.85</v>
      </c>
      <c r="L86" s="317">
        <v>0.04</v>
      </c>
      <c r="M86" s="317">
        <v>2709.52</v>
      </c>
      <c r="N86" s="317">
        <v>439.72</v>
      </c>
      <c r="O86" s="317">
        <v>13500.8</v>
      </c>
      <c r="P86" s="321">
        <v>1</v>
      </c>
      <c r="Q86" s="317">
        <v>16107.15</v>
      </c>
      <c r="R86" s="317">
        <v>542.85</v>
      </c>
      <c r="S86" s="317">
        <v>2709.52</v>
      </c>
      <c r="T86" s="219" t="s">
        <v>7529</v>
      </c>
    </row>
    <row r="87" spans="2:20" ht="16">
      <c r="B87" s="217" t="s">
        <v>7334</v>
      </c>
      <c r="C87" s="218" t="s">
        <v>7335</v>
      </c>
      <c r="D87" s="218" t="s">
        <v>2139</v>
      </c>
      <c r="E87" s="218" t="s">
        <v>2139</v>
      </c>
      <c r="F87" s="218" t="s">
        <v>2962</v>
      </c>
      <c r="G87" s="218" t="s">
        <v>7351</v>
      </c>
      <c r="H87" s="218" t="s">
        <v>7352</v>
      </c>
      <c r="I87" s="317">
        <v>9931.92</v>
      </c>
      <c r="J87" s="317">
        <v>15501.5</v>
      </c>
      <c r="K87" s="317">
        <v>0</v>
      </c>
      <c r="L87" s="317">
        <v>0.08</v>
      </c>
      <c r="M87" s="317">
        <v>2567.08</v>
      </c>
      <c r="N87" s="317">
        <v>435.5</v>
      </c>
      <c r="O87" s="317">
        <v>12499</v>
      </c>
      <c r="P87" s="321">
        <v>1</v>
      </c>
      <c r="Q87" s="317">
        <v>15501.5</v>
      </c>
      <c r="R87" s="317">
        <v>0</v>
      </c>
      <c r="S87" s="317">
        <v>2567.08</v>
      </c>
      <c r="T87" s="219" t="s">
        <v>7530</v>
      </c>
    </row>
    <row r="88" spans="2:20" ht="16">
      <c r="B88" s="217" t="s">
        <v>7334</v>
      </c>
      <c r="C88" s="218" t="s">
        <v>7335</v>
      </c>
      <c r="D88" s="218" t="s">
        <v>2139</v>
      </c>
      <c r="E88" s="218" t="s">
        <v>2139</v>
      </c>
      <c r="F88" s="218" t="s">
        <v>2962</v>
      </c>
      <c r="G88" s="218" t="s">
        <v>7477</v>
      </c>
      <c r="H88" s="218" t="s">
        <v>7478</v>
      </c>
      <c r="I88" s="317">
        <v>9710.9500000000007</v>
      </c>
      <c r="J88" s="317">
        <v>14804.95</v>
      </c>
      <c r="K88" s="317">
        <v>0</v>
      </c>
      <c r="L88" s="317">
        <v>0</v>
      </c>
      <c r="M88" s="317">
        <v>2403.25</v>
      </c>
      <c r="N88" s="317">
        <v>287.5</v>
      </c>
      <c r="O88" s="317">
        <v>12114.2</v>
      </c>
      <c r="P88" s="321">
        <v>1</v>
      </c>
      <c r="Q88" s="317">
        <v>14804.95</v>
      </c>
      <c r="R88" s="317">
        <v>0</v>
      </c>
      <c r="S88" s="317">
        <v>2403.25</v>
      </c>
      <c r="T88" s="219" t="s">
        <v>7531</v>
      </c>
    </row>
    <row r="89" spans="2:20" ht="16">
      <c r="B89" s="217" t="s">
        <v>7334</v>
      </c>
      <c r="C89" s="218" t="s">
        <v>7335</v>
      </c>
      <c r="D89" s="218" t="s">
        <v>2139</v>
      </c>
      <c r="E89" s="218" t="s">
        <v>2139</v>
      </c>
      <c r="F89" s="218" t="s">
        <v>2962</v>
      </c>
      <c r="G89" s="218" t="s">
        <v>7405</v>
      </c>
      <c r="H89" s="218" t="s">
        <v>7406</v>
      </c>
      <c r="I89" s="317">
        <v>22697.38</v>
      </c>
      <c r="J89" s="317">
        <v>46506.41</v>
      </c>
      <c r="K89" s="317">
        <v>0</v>
      </c>
      <c r="L89" s="317">
        <v>0.11</v>
      </c>
      <c r="M89" s="317">
        <v>11468.22</v>
      </c>
      <c r="N89" s="317">
        <v>872.7</v>
      </c>
      <c r="O89" s="317">
        <v>34164.6</v>
      </c>
      <c r="P89" s="321">
        <v>0.99997073079354704</v>
      </c>
      <c r="Q89" s="317">
        <v>46505.048794284325</v>
      </c>
      <c r="R89" s="317">
        <v>0</v>
      </c>
      <c r="S89" s="317">
        <v>11467.884334301199</v>
      </c>
      <c r="T89" s="219" t="s">
        <v>7532</v>
      </c>
    </row>
    <row r="90" spans="2:20" ht="16">
      <c r="B90" s="217" t="s">
        <v>7334</v>
      </c>
      <c r="C90" s="218" t="s">
        <v>7335</v>
      </c>
      <c r="D90" s="218" t="s">
        <v>2139</v>
      </c>
      <c r="E90" s="218" t="s">
        <v>2139</v>
      </c>
      <c r="F90" s="218" t="s">
        <v>2962</v>
      </c>
      <c r="G90" s="218" t="s">
        <v>7492</v>
      </c>
      <c r="H90" s="218" t="s">
        <v>7493</v>
      </c>
      <c r="I90" s="317">
        <v>9315.74</v>
      </c>
      <c r="J90" s="317">
        <v>14104.95</v>
      </c>
      <c r="K90" s="317">
        <v>0</v>
      </c>
      <c r="L90" s="317">
        <v>0</v>
      </c>
      <c r="M90" s="317">
        <v>2244.66</v>
      </c>
      <c r="N90" s="317">
        <v>299.89</v>
      </c>
      <c r="O90" s="317">
        <v>11560.4</v>
      </c>
      <c r="P90" s="321">
        <v>1</v>
      </c>
      <c r="Q90" s="317">
        <v>14104.95</v>
      </c>
      <c r="R90" s="317">
        <v>0</v>
      </c>
      <c r="S90" s="317">
        <v>2244.66</v>
      </c>
      <c r="T90" s="219" t="s">
        <v>7533</v>
      </c>
    </row>
    <row r="91" spans="2:20" ht="16">
      <c r="B91" s="217" t="s">
        <v>7334</v>
      </c>
      <c r="C91" s="218" t="s">
        <v>7335</v>
      </c>
      <c r="D91" s="218" t="s">
        <v>2139</v>
      </c>
      <c r="E91" s="218" t="s">
        <v>2139</v>
      </c>
      <c r="F91" s="218" t="s">
        <v>2962</v>
      </c>
      <c r="G91" s="218" t="s">
        <v>7402</v>
      </c>
      <c r="H91" s="218" t="s">
        <v>7403</v>
      </c>
      <c r="I91" s="317">
        <v>9710.9500000000007</v>
      </c>
      <c r="J91" s="317">
        <v>14804.95</v>
      </c>
      <c r="K91" s="317">
        <v>0</v>
      </c>
      <c r="L91" s="317">
        <v>0</v>
      </c>
      <c r="M91" s="317">
        <v>2403.25</v>
      </c>
      <c r="N91" s="317">
        <v>287.5</v>
      </c>
      <c r="O91" s="317">
        <v>12114.2</v>
      </c>
      <c r="P91" s="321">
        <v>1</v>
      </c>
      <c r="Q91" s="317">
        <v>14804.95</v>
      </c>
      <c r="R91" s="317">
        <v>0</v>
      </c>
      <c r="S91" s="317">
        <v>2403.25</v>
      </c>
      <c r="T91" s="219" t="s">
        <v>7534</v>
      </c>
    </row>
    <row r="92" spans="2:20" ht="16">
      <c r="B92" s="217" t="s">
        <v>7334</v>
      </c>
      <c r="C92" s="218" t="s">
        <v>7335</v>
      </c>
      <c r="D92" s="218" t="s">
        <v>2139</v>
      </c>
      <c r="E92" s="218" t="s">
        <v>2139</v>
      </c>
      <c r="F92" s="218" t="s">
        <v>2962</v>
      </c>
      <c r="G92" s="218" t="s">
        <v>7348</v>
      </c>
      <c r="H92" s="218" t="s">
        <v>7349</v>
      </c>
      <c r="I92" s="317">
        <v>9710.9500000000007</v>
      </c>
      <c r="J92" s="317">
        <v>14804.95</v>
      </c>
      <c r="K92" s="317">
        <v>0</v>
      </c>
      <c r="L92" s="317">
        <v>0</v>
      </c>
      <c r="M92" s="317">
        <v>2403.25</v>
      </c>
      <c r="N92" s="317">
        <v>287.5</v>
      </c>
      <c r="O92" s="317">
        <v>12114.2</v>
      </c>
      <c r="P92" s="321">
        <v>1</v>
      </c>
      <c r="Q92" s="317">
        <v>14804.95</v>
      </c>
      <c r="R92" s="317">
        <v>0</v>
      </c>
      <c r="S92" s="317">
        <v>2403.25</v>
      </c>
      <c r="T92" s="219" t="s">
        <v>7535</v>
      </c>
    </row>
    <row r="93" spans="2:20" ht="16">
      <c r="B93" s="217" t="s">
        <v>7334</v>
      </c>
      <c r="C93" s="218" t="s">
        <v>7335</v>
      </c>
      <c r="D93" s="218" t="s">
        <v>2139</v>
      </c>
      <c r="E93" s="218" t="s">
        <v>2139</v>
      </c>
      <c r="F93" s="218" t="s">
        <v>2962</v>
      </c>
      <c r="G93" s="218" t="s">
        <v>7441</v>
      </c>
      <c r="H93" s="218" t="s">
        <v>7442</v>
      </c>
      <c r="I93" s="317">
        <v>10535.61</v>
      </c>
      <c r="J93" s="317">
        <v>13538.17</v>
      </c>
      <c r="K93" s="317">
        <v>1628.55</v>
      </c>
      <c r="L93" s="317">
        <v>0.14000000000000001</v>
      </c>
      <c r="M93" s="317">
        <v>2123.59</v>
      </c>
      <c r="N93" s="317">
        <v>384.07</v>
      </c>
      <c r="O93" s="317">
        <v>12659.2</v>
      </c>
      <c r="P93" s="321">
        <v>1</v>
      </c>
      <c r="Q93" s="317">
        <v>13538.17</v>
      </c>
      <c r="R93" s="317">
        <v>1628.55</v>
      </c>
      <c r="S93" s="317">
        <v>2123.59</v>
      </c>
      <c r="T93" s="219" t="s">
        <v>7536</v>
      </c>
    </row>
    <row r="94" spans="2:20" ht="16">
      <c r="B94" s="217" t="s">
        <v>7334</v>
      </c>
      <c r="C94" s="218" t="s">
        <v>7335</v>
      </c>
      <c r="D94" s="218" t="s">
        <v>2139</v>
      </c>
      <c r="E94" s="218" t="s">
        <v>2139</v>
      </c>
      <c r="F94" s="218" t="s">
        <v>2962</v>
      </c>
      <c r="G94" s="218" t="s">
        <v>7399</v>
      </c>
      <c r="H94" s="218" t="s">
        <v>7400</v>
      </c>
      <c r="I94" s="317">
        <v>16536.5</v>
      </c>
      <c r="J94" s="317">
        <v>30800</v>
      </c>
      <c r="K94" s="317">
        <v>0</v>
      </c>
      <c r="L94" s="317">
        <v>7.0000000000000007E-2</v>
      </c>
      <c r="M94" s="317">
        <v>6691.9</v>
      </c>
      <c r="N94" s="317">
        <v>879.77</v>
      </c>
      <c r="O94" s="317">
        <v>23228.400000000001</v>
      </c>
      <c r="P94" s="321">
        <v>1</v>
      </c>
      <c r="Q94" s="317">
        <v>30800</v>
      </c>
      <c r="R94" s="317">
        <v>0</v>
      </c>
      <c r="S94" s="317">
        <v>6691.9</v>
      </c>
      <c r="T94" s="219" t="s">
        <v>7537</v>
      </c>
    </row>
    <row r="95" spans="2:20" ht="16">
      <c r="B95" s="217" t="s">
        <v>7334</v>
      </c>
      <c r="C95" s="218" t="s">
        <v>7335</v>
      </c>
      <c r="D95" s="218" t="s">
        <v>2139</v>
      </c>
      <c r="E95" s="218" t="s">
        <v>2139</v>
      </c>
      <c r="F95" s="218" t="s">
        <v>2962</v>
      </c>
      <c r="G95" s="218" t="s">
        <v>7408</v>
      </c>
      <c r="H95" s="218" t="s">
        <v>7409</v>
      </c>
      <c r="I95" s="317">
        <v>3045.88</v>
      </c>
      <c r="J95" s="317">
        <v>5133.38</v>
      </c>
      <c r="K95" s="317">
        <v>0</v>
      </c>
      <c r="L95" s="317">
        <v>0.03</v>
      </c>
      <c r="M95" s="317">
        <v>412.92</v>
      </c>
      <c r="N95" s="317">
        <v>1261.69</v>
      </c>
      <c r="O95" s="317">
        <v>3458.8</v>
      </c>
      <c r="P95" s="321">
        <v>1</v>
      </c>
      <c r="Q95" s="317">
        <v>5133.38</v>
      </c>
      <c r="R95" s="317">
        <v>0</v>
      </c>
      <c r="S95" s="317">
        <v>412.92</v>
      </c>
      <c r="T95" s="219" t="s">
        <v>7538</v>
      </c>
    </row>
    <row r="96" spans="2:20" ht="16">
      <c r="B96" s="217" t="s">
        <v>7334</v>
      </c>
      <c r="C96" s="218" t="s">
        <v>7335</v>
      </c>
      <c r="D96" s="218" t="s">
        <v>2139</v>
      </c>
      <c r="E96" s="218" t="s">
        <v>2139</v>
      </c>
      <c r="F96" s="218" t="s">
        <v>2962</v>
      </c>
      <c r="G96" s="218" t="s">
        <v>7342</v>
      </c>
      <c r="H96" s="218" t="s">
        <v>7343</v>
      </c>
      <c r="I96" s="317">
        <v>2340.0500000000002</v>
      </c>
      <c r="J96" s="317">
        <v>4666.62</v>
      </c>
      <c r="K96" s="317">
        <v>0</v>
      </c>
      <c r="L96" s="317">
        <v>0.03</v>
      </c>
      <c r="M96" s="317">
        <v>142.94999999999999</v>
      </c>
      <c r="N96" s="317">
        <v>2040.7</v>
      </c>
      <c r="O96" s="317">
        <v>2483</v>
      </c>
      <c r="P96" s="321">
        <v>1</v>
      </c>
      <c r="Q96" s="317">
        <v>4666.62</v>
      </c>
      <c r="R96" s="317">
        <v>0</v>
      </c>
      <c r="S96" s="317">
        <v>142.94999999999999</v>
      </c>
      <c r="T96" s="219" t="s">
        <v>7539</v>
      </c>
    </row>
    <row r="97" spans="2:20" ht="16">
      <c r="B97" s="217" t="s">
        <v>7334</v>
      </c>
      <c r="C97" s="218" t="s">
        <v>7335</v>
      </c>
      <c r="D97" s="218" t="s">
        <v>2139</v>
      </c>
      <c r="E97" s="218" t="s">
        <v>2139</v>
      </c>
      <c r="F97" s="218" t="s">
        <v>2962</v>
      </c>
      <c r="G97" s="218" t="s">
        <v>7378</v>
      </c>
      <c r="H97" s="218" t="s">
        <v>7379</v>
      </c>
      <c r="I97" s="317">
        <v>14533.21</v>
      </c>
      <c r="J97" s="317">
        <v>25304.95</v>
      </c>
      <c r="K97" s="317">
        <v>0</v>
      </c>
      <c r="L97" s="317">
        <v>0.05</v>
      </c>
      <c r="M97" s="317">
        <v>5043.3900000000003</v>
      </c>
      <c r="N97" s="317">
        <v>685.01</v>
      </c>
      <c r="O97" s="317">
        <v>19576.599999999999</v>
      </c>
      <c r="P97" s="321">
        <v>1</v>
      </c>
      <c r="Q97" s="317">
        <v>25304.95</v>
      </c>
      <c r="R97" s="317">
        <v>0</v>
      </c>
      <c r="S97" s="317">
        <v>5043.3900000000003</v>
      </c>
      <c r="T97" s="219" t="s">
        <v>7540</v>
      </c>
    </row>
    <row r="98" spans="2:20" ht="16">
      <c r="B98" s="217" t="s">
        <v>7334</v>
      </c>
      <c r="C98" s="218" t="s">
        <v>7335</v>
      </c>
      <c r="D98" s="218" t="s">
        <v>2139</v>
      </c>
      <c r="E98" s="218" t="s">
        <v>2139</v>
      </c>
      <c r="F98" s="218" t="s">
        <v>2962</v>
      </c>
      <c r="G98" s="218" t="s">
        <v>7366</v>
      </c>
      <c r="H98" s="218" t="s">
        <v>7367</v>
      </c>
      <c r="I98" s="317">
        <v>6599.85</v>
      </c>
      <c r="J98" s="317">
        <v>12366.62</v>
      </c>
      <c r="K98" s="317">
        <v>0</v>
      </c>
      <c r="L98" s="317">
        <v>0</v>
      </c>
      <c r="M98" s="317">
        <v>1873.35</v>
      </c>
      <c r="N98" s="317">
        <v>2020.07</v>
      </c>
      <c r="O98" s="317">
        <v>8473.2000000000007</v>
      </c>
      <c r="P98" s="321">
        <v>1</v>
      </c>
      <c r="Q98" s="317">
        <v>12366.62</v>
      </c>
      <c r="R98" s="317">
        <v>0</v>
      </c>
      <c r="S98" s="317">
        <v>1873.35</v>
      </c>
      <c r="T98" s="219" t="s">
        <v>7541</v>
      </c>
    </row>
    <row r="99" spans="2:20" ht="16">
      <c r="B99" s="217" t="s">
        <v>7334</v>
      </c>
      <c r="C99" s="218" t="s">
        <v>7335</v>
      </c>
      <c r="D99" s="218" t="s">
        <v>2139</v>
      </c>
      <c r="E99" s="218" t="s">
        <v>2139</v>
      </c>
      <c r="F99" s="218" t="s">
        <v>2962</v>
      </c>
      <c r="G99" s="218" t="s">
        <v>7390</v>
      </c>
      <c r="H99" s="218" t="s">
        <v>7391</v>
      </c>
      <c r="I99" s="317">
        <v>9561.7800000000007</v>
      </c>
      <c r="J99" s="317">
        <v>14639.03</v>
      </c>
      <c r="K99" s="317">
        <v>0</v>
      </c>
      <c r="L99" s="317">
        <v>0</v>
      </c>
      <c r="M99" s="317">
        <v>2364.2199999999998</v>
      </c>
      <c r="N99" s="317">
        <v>348.81</v>
      </c>
      <c r="O99" s="317">
        <v>11926</v>
      </c>
      <c r="P99" s="321">
        <v>1</v>
      </c>
      <c r="Q99" s="317">
        <v>14639.03</v>
      </c>
      <c r="R99" s="317">
        <v>0</v>
      </c>
      <c r="S99" s="317">
        <v>2364.2199999999998</v>
      </c>
      <c r="T99" s="219" t="s">
        <v>7542</v>
      </c>
    </row>
    <row r="100" spans="2:20" ht="16">
      <c r="B100" s="217" t="s">
        <v>7334</v>
      </c>
      <c r="C100" s="218" t="s">
        <v>7335</v>
      </c>
      <c r="D100" s="218" t="s">
        <v>2139</v>
      </c>
      <c r="E100" s="218" t="s">
        <v>2139</v>
      </c>
      <c r="F100" s="218" t="s">
        <v>2962</v>
      </c>
      <c r="G100" s="218" t="s">
        <v>7459</v>
      </c>
      <c r="H100" s="218" t="s">
        <v>7460</v>
      </c>
      <c r="I100" s="317">
        <v>8151.3</v>
      </c>
      <c r="J100" s="317">
        <v>12133.24</v>
      </c>
      <c r="K100" s="317">
        <v>0</v>
      </c>
      <c r="L100" s="317">
        <v>0.12</v>
      </c>
      <c r="M100" s="317">
        <v>1823.5</v>
      </c>
      <c r="N100" s="317">
        <v>335.06</v>
      </c>
      <c r="O100" s="317">
        <v>9974.7999999999993</v>
      </c>
      <c r="P100" s="321">
        <v>1</v>
      </c>
      <c r="Q100" s="317">
        <v>12133.24</v>
      </c>
      <c r="R100" s="317">
        <v>0</v>
      </c>
      <c r="S100" s="317">
        <v>1823.5</v>
      </c>
      <c r="T100" s="219" t="s">
        <v>7543</v>
      </c>
    </row>
    <row r="101" spans="2:20" ht="16">
      <c r="B101" s="217" t="s">
        <v>7334</v>
      </c>
      <c r="C101" s="218" t="s">
        <v>7335</v>
      </c>
      <c r="D101" s="218" t="s">
        <v>2139</v>
      </c>
      <c r="E101" s="218" t="s">
        <v>2139</v>
      </c>
      <c r="F101" s="218" t="s">
        <v>2962</v>
      </c>
      <c r="G101" s="218" t="s">
        <v>7483</v>
      </c>
      <c r="H101" s="218" t="s">
        <v>7484</v>
      </c>
      <c r="I101" s="317">
        <v>14468.58</v>
      </c>
      <c r="J101" s="317">
        <v>23039.05</v>
      </c>
      <c r="K101" s="317">
        <v>542.85</v>
      </c>
      <c r="L101" s="317">
        <v>0.08</v>
      </c>
      <c r="M101" s="317">
        <v>4363.62</v>
      </c>
      <c r="N101" s="317">
        <v>386.16</v>
      </c>
      <c r="O101" s="317">
        <v>18832.2</v>
      </c>
      <c r="P101" s="321">
        <v>1</v>
      </c>
      <c r="Q101" s="317">
        <v>23039.05</v>
      </c>
      <c r="R101" s="317">
        <v>542.85</v>
      </c>
      <c r="S101" s="317">
        <v>4363.62</v>
      </c>
      <c r="T101" s="219" t="s">
        <v>7544</v>
      </c>
    </row>
    <row r="102" spans="2:20" ht="16">
      <c r="B102" s="217" t="s">
        <v>7334</v>
      </c>
      <c r="C102" s="218" t="s">
        <v>7335</v>
      </c>
      <c r="D102" s="218" t="s">
        <v>2139</v>
      </c>
      <c r="E102" s="218" t="s">
        <v>2139</v>
      </c>
      <c r="F102" s="218" t="s">
        <v>2962</v>
      </c>
      <c r="G102" s="218" t="s">
        <v>7444</v>
      </c>
      <c r="H102" s="218" t="s">
        <v>7445</v>
      </c>
      <c r="I102" s="317">
        <v>46045.85</v>
      </c>
      <c r="J102" s="317">
        <v>118434.37</v>
      </c>
      <c r="K102" s="317">
        <v>0</v>
      </c>
      <c r="L102" s="317">
        <v>0</v>
      </c>
      <c r="M102" s="317">
        <v>35699.550000000003</v>
      </c>
      <c r="N102" s="317">
        <v>989.42</v>
      </c>
      <c r="O102" s="317">
        <v>81745.399999999994</v>
      </c>
      <c r="P102" s="321">
        <v>1</v>
      </c>
      <c r="Q102" s="317">
        <v>118434.37</v>
      </c>
      <c r="R102" s="317">
        <v>0</v>
      </c>
      <c r="S102" s="317">
        <v>35699.550000000003</v>
      </c>
      <c r="T102" s="219" t="s">
        <v>7545</v>
      </c>
    </row>
    <row r="103" spans="2:20" ht="16">
      <c r="B103" s="217" t="s">
        <v>7334</v>
      </c>
      <c r="C103" s="218" t="s">
        <v>7335</v>
      </c>
      <c r="D103" s="218" t="s">
        <v>2139</v>
      </c>
      <c r="E103" s="218" t="s">
        <v>2139</v>
      </c>
      <c r="F103" s="218" t="s">
        <v>2962</v>
      </c>
      <c r="G103" s="218" t="s">
        <v>7435</v>
      </c>
      <c r="H103" s="218" t="s">
        <v>7436</v>
      </c>
      <c r="I103" s="317">
        <v>9970.11</v>
      </c>
      <c r="J103" s="317">
        <v>15504.95</v>
      </c>
      <c r="K103" s="317">
        <v>0</v>
      </c>
      <c r="L103" s="317">
        <v>0</v>
      </c>
      <c r="M103" s="317">
        <v>2567.89</v>
      </c>
      <c r="N103" s="317">
        <v>399.06</v>
      </c>
      <c r="O103" s="317">
        <v>12538</v>
      </c>
      <c r="P103" s="321">
        <v>1</v>
      </c>
      <c r="Q103" s="317">
        <v>15504.95</v>
      </c>
      <c r="R103" s="317">
        <v>0</v>
      </c>
      <c r="S103" s="317">
        <v>2567.89</v>
      </c>
      <c r="T103" s="219" t="s">
        <v>7546</v>
      </c>
    </row>
    <row r="104" spans="2:20" ht="16">
      <c r="B104" s="217" t="s">
        <v>7334</v>
      </c>
      <c r="C104" s="218" t="s">
        <v>7335</v>
      </c>
      <c r="D104" s="218" t="s">
        <v>2139</v>
      </c>
      <c r="E104" s="218" t="s">
        <v>2139</v>
      </c>
      <c r="F104" s="218" t="s">
        <v>2962</v>
      </c>
      <c r="G104" s="218" t="s">
        <v>7375</v>
      </c>
      <c r="H104" s="218" t="s">
        <v>7376</v>
      </c>
      <c r="I104" s="317">
        <v>6755.73</v>
      </c>
      <c r="J104" s="317">
        <v>9566.6200000000008</v>
      </c>
      <c r="K104" s="317">
        <v>0</v>
      </c>
      <c r="L104" s="317">
        <v>0</v>
      </c>
      <c r="M104" s="317">
        <v>1275.27</v>
      </c>
      <c r="N104" s="317">
        <v>260.35000000000002</v>
      </c>
      <c r="O104" s="317">
        <v>8031</v>
      </c>
      <c r="P104" s="321">
        <v>1</v>
      </c>
      <c r="Q104" s="317">
        <v>9566.6200000000008</v>
      </c>
      <c r="R104" s="317">
        <v>0</v>
      </c>
      <c r="S104" s="317">
        <v>1275.27</v>
      </c>
      <c r="T104" s="219" t="s">
        <v>7547</v>
      </c>
    </row>
    <row r="105" spans="2:20" ht="16">
      <c r="B105" s="217" t="s">
        <v>7334</v>
      </c>
      <c r="C105" s="218" t="s">
        <v>7335</v>
      </c>
      <c r="D105" s="218" t="s">
        <v>2139</v>
      </c>
      <c r="E105" s="218" t="s">
        <v>2139</v>
      </c>
      <c r="F105" s="218" t="s">
        <v>2962</v>
      </c>
      <c r="G105" s="218" t="s">
        <v>7462</v>
      </c>
      <c r="H105" s="218" t="s">
        <v>7463</v>
      </c>
      <c r="I105" s="317">
        <v>6668.5</v>
      </c>
      <c r="J105" s="317">
        <v>9566.76</v>
      </c>
      <c r="K105" s="317">
        <v>0</v>
      </c>
      <c r="L105" s="317">
        <v>0</v>
      </c>
      <c r="M105" s="317">
        <v>1275.3</v>
      </c>
      <c r="N105" s="317">
        <v>347.66</v>
      </c>
      <c r="O105" s="317">
        <v>7943.8</v>
      </c>
      <c r="P105" s="321">
        <v>1</v>
      </c>
      <c r="Q105" s="317">
        <v>9566.76</v>
      </c>
      <c r="R105" s="317">
        <v>0</v>
      </c>
      <c r="S105" s="317">
        <v>1275.3</v>
      </c>
      <c r="T105" s="219" t="s">
        <v>7548</v>
      </c>
    </row>
    <row r="106" spans="2:20" ht="16">
      <c r="B106" s="217" t="s">
        <v>7334</v>
      </c>
      <c r="C106" s="218" t="s">
        <v>7335</v>
      </c>
      <c r="D106" s="218" t="s">
        <v>2139</v>
      </c>
      <c r="E106" s="218" t="s">
        <v>2139</v>
      </c>
      <c r="F106" s="218" t="s">
        <v>2962</v>
      </c>
      <c r="G106" s="218" t="s">
        <v>7438</v>
      </c>
      <c r="H106" s="218" t="s">
        <v>7439</v>
      </c>
      <c r="I106" s="317">
        <v>14706.22</v>
      </c>
      <c r="J106" s="317">
        <v>24273.599999999999</v>
      </c>
      <c r="K106" s="317">
        <v>542.85</v>
      </c>
      <c r="L106" s="317">
        <v>0</v>
      </c>
      <c r="M106" s="317">
        <v>4733.9799999999996</v>
      </c>
      <c r="N106" s="317">
        <v>642.27</v>
      </c>
      <c r="O106" s="317">
        <v>19440.2</v>
      </c>
      <c r="P106" s="321">
        <v>1</v>
      </c>
      <c r="Q106" s="317">
        <v>24273.599999999999</v>
      </c>
      <c r="R106" s="317">
        <v>542.85</v>
      </c>
      <c r="S106" s="317">
        <v>4733.9799999999996</v>
      </c>
      <c r="T106" s="219" t="s">
        <v>7549</v>
      </c>
    </row>
    <row r="107" spans="2:20" ht="16">
      <c r="B107" s="217" t="s">
        <v>7334</v>
      </c>
      <c r="C107" s="218" t="s">
        <v>7335</v>
      </c>
      <c r="D107" s="218" t="s">
        <v>2139</v>
      </c>
      <c r="E107" s="218" t="s">
        <v>2139</v>
      </c>
      <c r="F107" s="218" t="s">
        <v>2962</v>
      </c>
      <c r="G107" s="218" t="s">
        <v>7393</v>
      </c>
      <c r="H107" s="218" t="s">
        <v>7394</v>
      </c>
      <c r="I107" s="317">
        <v>9987.1200000000008</v>
      </c>
      <c r="J107" s="317">
        <v>15408</v>
      </c>
      <c r="K107" s="317">
        <v>0</v>
      </c>
      <c r="L107" s="317">
        <v>0</v>
      </c>
      <c r="M107" s="317">
        <v>2545.08</v>
      </c>
      <c r="N107" s="317">
        <v>330.72</v>
      </c>
      <c r="O107" s="317">
        <v>12532.2</v>
      </c>
      <c r="P107" s="321">
        <v>1</v>
      </c>
      <c r="Q107" s="317">
        <v>15408</v>
      </c>
      <c r="R107" s="317">
        <v>0</v>
      </c>
      <c r="S107" s="317">
        <v>2545.08</v>
      </c>
      <c r="T107" s="219" t="s">
        <v>7550</v>
      </c>
    </row>
    <row r="108" spans="2:20" ht="16">
      <c r="B108" s="217" t="s">
        <v>7334</v>
      </c>
      <c r="C108" s="218" t="s">
        <v>7335</v>
      </c>
      <c r="D108" s="218" t="s">
        <v>2139</v>
      </c>
      <c r="E108" s="218" t="s">
        <v>2139</v>
      </c>
      <c r="F108" s="218" t="s">
        <v>2962</v>
      </c>
      <c r="G108" s="218" t="s">
        <v>7486</v>
      </c>
      <c r="H108" s="218" t="s">
        <v>7487</v>
      </c>
      <c r="I108" s="317">
        <v>12683.68</v>
      </c>
      <c r="J108" s="317">
        <v>21000</v>
      </c>
      <c r="K108" s="317">
        <v>0</v>
      </c>
      <c r="L108" s="317">
        <v>0</v>
      </c>
      <c r="M108" s="317">
        <v>3860.32</v>
      </c>
      <c r="N108" s="317">
        <v>595.67999999999995</v>
      </c>
      <c r="O108" s="317">
        <v>16544</v>
      </c>
      <c r="P108" s="321">
        <v>1</v>
      </c>
      <c r="Q108" s="317">
        <v>21000</v>
      </c>
      <c r="R108" s="317">
        <v>0</v>
      </c>
      <c r="S108" s="317">
        <v>3860.32</v>
      </c>
      <c r="T108" s="219" t="s">
        <v>7551</v>
      </c>
    </row>
    <row r="109" spans="2:20" ht="16">
      <c r="B109" s="217" t="s">
        <v>7334</v>
      </c>
      <c r="C109" s="218" t="s">
        <v>7335</v>
      </c>
      <c r="D109" s="218" t="s">
        <v>2139</v>
      </c>
      <c r="E109" s="218" t="s">
        <v>2139</v>
      </c>
      <c r="F109" s="218" t="s">
        <v>2962</v>
      </c>
      <c r="G109" s="218" t="s">
        <v>7489</v>
      </c>
      <c r="H109" s="218" t="s">
        <v>7490</v>
      </c>
      <c r="I109" s="317">
        <v>6247.7</v>
      </c>
      <c r="J109" s="317">
        <v>15394.44</v>
      </c>
      <c r="K109" s="317">
        <v>0</v>
      </c>
      <c r="L109" s="317">
        <v>0.06</v>
      </c>
      <c r="M109" s="317">
        <v>2541.9</v>
      </c>
      <c r="N109" s="317">
        <v>4063</v>
      </c>
      <c r="O109" s="317">
        <v>8789.6</v>
      </c>
      <c r="P109" s="321">
        <v>1</v>
      </c>
      <c r="Q109" s="317">
        <v>15394.44</v>
      </c>
      <c r="R109" s="317">
        <v>0</v>
      </c>
      <c r="S109" s="317">
        <v>2541.9</v>
      </c>
      <c r="T109" s="219" t="s">
        <v>7552</v>
      </c>
    </row>
    <row r="110" spans="2:20" ht="16">
      <c r="B110" s="217" t="s">
        <v>7334</v>
      </c>
      <c r="C110" s="218" t="s">
        <v>7335</v>
      </c>
      <c r="D110" s="218" t="s">
        <v>2139</v>
      </c>
      <c r="E110" s="218" t="s">
        <v>2139</v>
      </c>
      <c r="F110" s="218" t="s">
        <v>2962</v>
      </c>
      <c r="G110" s="218" t="s">
        <v>7480</v>
      </c>
      <c r="H110" s="218" t="s">
        <v>7481</v>
      </c>
      <c r="I110" s="317">
        <v>4479.42</v>
      </c>
      <c r="J110" s="317">
        <v>5600</v>
      </c>
      <c r="K110" s="317">
        <v>0</v>
      </c>
      <c r="L110" s="317">
        <v>0.05</v>
      </c>
      <c r="M110" s="317">
        <v>487.58</v>
      </c>
      <c r="N110" s="317">
        <v>145.47</v>
      </c>
      <c r="O110" s="317">
        <v>4967</v>
      </c>
      <c r="P110" s="321">
        <v>1</v>
      </c>
      <c r="Q110" s="317">
        <v>5600</v>
      </c>
      <c r="R110" s="317">
        <v>0</v>
      </c>
      <c r="S110" s="317">
        <v>487.58</v>
      </c>
      <c r="T110" s="219" t="s">
        <v>7553</v>
      </c>
    </row>
    <row r="111" spans="2:20" ht="16">
      <c r="B111" s="217" t="s">
        <v>7334</v>
      </c>
      <c r="C111" s="218" t="s">
        <v>7335</v>
      </c>
      <c r="D111" s="218" t="s">
        <v>2139</v>
      </c>
      <c r="E111" s="218" t="s">
        <v>2139</v>
      </c>
      <c r="F111" s="218" t="s">
        <v>2962</v>
      </c>
      <c r="G111" s="218" t="s">
        <v>7447</v>
      </c>
      <c r="H111" s="218" t="s">
        <v>7448</v>
      </c>
      <c r="I111" s="317">
        <v>14574.5</v>
      </c>
      <c r="J111" s="317">
        <v>33600</v>
      </c>
      <c r="K111" s="317">
        <v>0</v>
      </c>
      <c r="L111" s="317">
        <v>0</v>
      </c>
      <c r="M111" s="317">
        <v>7531.9</v>
      </c>
      <c r="N111" s="317">
        <v>3961.7</v>
      </c>
      <c r="O111" s="317">
        <v>22106.400000000001</v>
      </c>
      <c r="P111" s="321">
        <v>1</v>
      </c>
      <c r="Q111" s="317">
        <v>33600</v>
      </c>
      <c r="R111" s="317">
        <v>0</v>
      </c>
      <c r="S111" s="317">
        <v>7531.9</v>
      </c>
      <c r="T111" s="219" t="s">
        <v>7554</v>
      </c>
    </row>
    <row r="112" spans="2:20" ht="16">
      <c r="B112" s="217" t="s">
        <v>7334</v>
      </c>
      <c r="C112" s="218" t="s">
        <v>7335</v>
      </c>
      <c r="D112" s="218" t="s">
        <v>2139</v>
      </c>
      <c r="E112" s="218" t="s">
        <v>2139</v>
      </c>
      <c r="F112" s="218" t="s">
        <v>2962</v>
      </c>
      <c r="G112" s="218" t="s">
        <v>7500</v>
      </c>
      <c r="H112" s="218" t="s">
        <v>7501</v>
      </c>
      <c r="I112" s="317">
        <v>8399.5400000000009</v>
      </c>
      <c r="J112" s="317">
        <v>12566.56</v>
      </c>
      <c r="K112" s="317">
        <v>0</v>
      </c>
      <c r="L112" s="317">
        <v>0.16</v>
      </c>
      <c r="M112" s="317">
        <v>1916.06</v>
      </c>
      <c r="N112" s="317">
        <v>335.06</v>
      </c>
      <c r="O112" s="317">
        <v>10315.6</v>
      </c>
      <c r="P112" s="321">
        <v>1</v>
      </c>
      <c r="Q112" s="317">
        <v>12566.56</v>
      </c>
      <c r="R112" s="317">
        <v>0</v>
      </c>
      <c r="S112" s="317">
        <v>1916.06</v>
      </c>
      <c r="T112" s="219" t="s">
        <v>7555</v>
      </c>
    </row>
    <row r="113" spans="2:20" ht="16">
      <c r="B113" s="217" t="s">
        <v>7334</v>
      </c>
      <c r="C113" s="218" t="s">
        <v>7335</v>
      </c>
      <c r="D113" s="218" t="s">
        <v>2139</v>
      </c>
      <c r="E113" s="218" t="s">
        <v>2139</v>
      </c>
      <c r="F113" s="218" t="s">
        <v>2962</v>
      </c>
      <c r="G113" s="218" t="s">
        <v>7363</v>
      </c>
      <c r="H113" s="218" t="s">
        <v>7364</v>
      </c>
      <c r="I113" s="317">
        <v>10294.76</v>
      </c>
      <c r="J113" s="317">
        <v>15971.57</v>
      </c>
      <c r="K113" s="317">
        <v>0</v>
      </c>
      <c r="L113" s="317">
        <v>0</v>
      </c>
      <c r="M113" s="317">
        <v>2677.64</v>
      </c>
      <c r="N113" s="317">
        <v>321.52999999999997</v>
      </c>
      <c r="O113" s="317">
        <v>12972.4</v>
      </c>
      <c r="P113" s="321">
        <v>1</v>
      </c>
      <c r="Q113" s="317">
        <v>15971.57</v>
      </c>
      <c r="R113" s="317">
        <v>0</v>
      </c>
      <c r="S113" s="317">
        <v>2677.64</v>
      </c>
      <c r="T113" s="219" t="s">
        <v>7556</v>
      </c>
    </row>
    <row r="114" spans="2:20" ht="16">
      <c r="B114" s="217" t="s">
        <v>7334</v>
      </c>
      <c r="C114" s="218" t="s">
        <v>7335</v>
      </c>
      <c r="D114" s="218" t="s">
        <v>2139</v>
      </c>
      <c r="E114" s="218" t="s">
        <v>2139</v>
      </c>
      <c r="F114" s="218" t="s">
        <v>2962</v>
      </c>
      <c r="G114" s="218" t="s">
        <v>7423</v>
      </c>
      <c r="H114" s="218" t="s">
        <v>7424</v>
      </c>
      <c r="I114" s="317">
        <v>15759.77</v>
      </c>
      <c r="J114" s="317">
        <v>28028.44</v>
      </c>
      <c r="K114" s="317">
        <v>0</v>
      </c>
      <c r="L114" s="317">
        <v>0</v>
      </c>
      <c r="M114" s="317">
        <v>5860.43</v>
      </c>
      <c r="N114" s="317">
        <v>547.80999999999995</v>
      </c>
      <c r="O114" s="317">
        <v>21620.2</v>
      </c>
      <c r="P114" s="321">
        <v>1</v>
      </c>
      <c r="Q114" s="317">
        <v>28028.44</v>
      </c>
      <c r="R114" s="317">
        <v>0</v>
      </c>
      <c r="S114" s="317">
        <v>5860.43</v>
      </c>
      <c r="T114" s="219" t="s">
        <v>7557</v>
      </c>
    </row>
    <row r="115" spans="2:20" ht="16">
      <c r="B115" s="217" t="s">
        <v>7334</v>
      </c>
      <c r="C115" s="218" t="s">
        <v>7335</v>
      </c>
      <c r="D115" s="218" t="s">
        <v>2139</v>
      </c>
      <c r="E115" s="218" t="s">
        <v>2139</v>
      </c>
      <c r="F115" s="218" t="s">
        <v>2962</v>
      </c>
      <c r="G115" s="218" t="s">
        <v>7456</v>
      </c>
      <c r="H115" s="218" t="s">
        <v>7457</v>
      </c>
      <c r="I115" s="317">
        <v>10528.41</v>
      </c>
      <c r="J115" s="317">
        <v>16438.189999999999</v>
      </c>
      <c r="K115" s="317">
        <v>0</v>
      </c>
      <c r="L115" s="317">
        <v>0.06</v>
      </c>
      <c r="M115" s="317">
        <v>2787.39</v>
      </c>
      <c r="N115" s="317">
        <v>335.06</v>
      </c>
      <c r="O115" s="317">
        <v>13315.8</v>
      </c>
      <c r="P115" s="321">
        <v>1</v>
      </c>
      <c r="Q115" s="317">
        <v>16438.189999999999</v>
      </c>
      <c r="R115" s="317">
        <v>0</v>
      </c>
      <c r="S115" s="317">
        <v>2787.39</v>
      </c>
      <c r="T115" s="219" t="s">
        <v>7558</v>
      </c>
    </row>
    <row r="116" spans="2:20" ht="16">
      <c r="B116" s="217" t="s">
        <v>7334</v>
      </c>
      <c r="C116" s="218" t="s">
        <v>7335</v>
      </c>
      <c r="D116" s="218" t="s">
        <v>2426</v>
      </c>
      <c r="E116" s="218" t="s">
        <v>2426</v>
      </c>
      <c r="F116" s="218" t="s">
        <v>3029</v>
      </c>
      <c r="G116" s="218" t="s">
        <v>7357</v>
      </c>
      <c r="H116" s="218" t="s">
        <v>7358</v>
      </c>
      <c r="I116" s="317">
        <v>7985.37</v>
      </c>
      <c r="J116" s="317">
        <v>15184.4</v>
      </c>
      <c r="K116" s="317">
        <v>0</v>
      </c>
      <c r="L116" s="317">
        <v>0.04</v>
      </c>
      <c r="M116" s="317">
        <v>3386.43</v>
      </c>
      <c r="N116" s="317">
        <v>426.21</v>
      </c>
      <c r="O116" s="317">
        <v>11371.8</v>
      </c>
      <c r="P116" s="321">
        <v>1</v>
      </c>
      <c r="Q116" s="317">
        <v>15184.4</v>
      </c>
      <c r="R116" s="317">
        <v>0</v>
      </c>
      <c r="S116" s="317">
        <v>3386.43</v>
      </c>
      <c r="T116" s="219" t="s">
        <v>7559</v>
      </c>
    </row>
    <row r="117" spans="2:20" ht="16">
      <c r="B117" s="217" t="s">
        <v>7334</v>
      </c>
      <c r="C117" s="218" t="s">
        <v>7335</v>
      </c>
      <c r="D117" s="218" t="s">
        <v>2426</v>
      </c>
      <c r="E117" s="218" t="s">
        <v>2426</v>
      </c>
      <c r="F117" s="218" t="s">
        <v>3029</v>
      </c>
      <c r="G117" s="218" t="s">
        <v>458</v>
      </c>
      <c r="H117" s="218" t="s">
        <v>7498</v>
      </c>
      <c r="I117" s="317">
        <v>18634.13</v>
      </c>
      <c r="J117" s="317">
        <v>56000</v>
      </c>
      <c r="K117" s="317">
        <v>0</v>
      </c>
      <c r="L117" s="317">
        <v>0.01</v>
      </c>
      <c r="M117" s="317">
        <v>18188.27</v>
      </c>
      <c r="N117" s="317">
        <v>989.34</v>
      </c>
      <c r="O117" s="317">
        <v>36822.400000000001</v>
      </c>
      <c r="P117" s="321">
        <v>1</v>
      </c>
      <c r="Q117" s="317">
        <v>56000</v>
      </c>
      <c r="R117" s="317">
        <v>0</v>
      </c>
      <c r="S117" s="317">
        <v>18188.27</v>
      </c>
      <c r="T117" s="219" t="s">
        <v>7560</v>
      </c>
    </row>
    <row r="118" spans="2:20" ht="16">
      <c r="B118" s="217" t="s">
        <v>7334</v>
      </c>
      <c r="C118" s="218" t="s">
        <v>7335</v>
      </c>
      <c r="D118" s="218" t="s">
        <v>2426</v>
      </c>
      <c r="E118" s="218" t="s">
        <v>2426</v>
      </c>
      <c r="F118" s="218" t="s">
        <v>3029</v>
      </c>
      <c r="G118" s="218" t="s">
        <v>7348</v>
      </c>
      <c r="H118" s="218" t="s">
        <v>7349</v>
      </c>
      <c r="I118" s="317">
        <v>7085.58</v>
      </c>
      <c r="J118" s="317">
        <v>12937.03</v>
      </c>
      <c r="K118" s="317">
        <v>0</v>
      </c>
      <c r="L118" s="317">
        <v>0.09</v>
      </c>
      <c r="M118" s="317">
        <v>2782.02</v>
      </c>
      <c r="N118" s="317">
        <v>287.5</v>
      </c>
      <c r="O118" s="317">
        <v>9867.6</v>
      </c>
      <c r="P118" s="321">
        <v>1</v>
      </c>
      <c r="Q118" s="317">
        <v>12937.03</v>
      </c>
      <c r="R118" s="317">
        <v>0</v>
      </c>
      <c r="S118" s="317">
        <v>2782.02</v>
      </c>
      <c r="T118" s="219" t="s">
        <v>7561</v>
      </c>
    </row>
    <row r="119" spans="2:20" ht="16">
      <c r="B119" s="217" t="s">
        <v>7334</v>
      </c>
      <c r="C119" s="218" t="s">
        <v>7335</v>
      </c>
      <c r="D119" s="218" t="s">
        <v>2426</v>
      </c>
      <c r="E119" s="218" t="s">
        <v>2426</v>
      </c>
      <c r="F119" s="218" t="s">
        <v>3029</v>
      </c>
      <c r="G119" s="218" t="s">
        <v>7375</v>
      </c>
      <c r="H119" s="218" t="s">
        <v>7376</v>
      </c>
      <c r="I119" s="317">
        <v>5482.85</v>
      </c>
      <c r="J119" s="317">
        <v>9566.6200000000008</v>
      </c>
      <c r="K119" s="317">
        <v>0</v>
      </c>
      <c r="L119" s="317">
        <v>0.05</v>
      </c>
      <c r="M119" s="317">
        <v>1911.75</v>
      </c>
      <c r="N119" s="317">
        <v>260.32</v>
      </c>
      <c r="O119" s="317">
        <v>7394.6</v>
      </c>
      <c r="P119" s="321">
        <v>1</v>
      </c>
      <c r="Q119" s="317">
        <v>9566.6200000000008</v>
      </c>
      <c r="R119" s="317">
        <v>0</v>
      </c>
      <c r="S119" s="317">
        <v>1911.75</v>
      </c>
      <c r="T119" s="219" t="s">
        <v>7562</v>
      </c>
    </row>
    <row r="120" spans="2:20" ht="16">
      <c r="B120" s="217" t="s">
        <v>7334</v>
      </c>
      <c r="C120" s="218" t="s">
        <v>7335</v>
      </c>
      <c r="D120" s="218" t="s">
        <v>2426</v>
      </c>
      <c r="E120" s="218" t="s">
        <v>2426</v>
      </c>
      <c r="F120" s="218" t="s">
        <v>3029</v>
      </c>
      <c r="G120" s="218" t="s">
        <v>7342</v>
      </c>
      <c r="H120" s="218" t="s">
        <v>7343</v>
      </c>
      <c r="I120" s="317">
        <v>450.55</v>
      </c>
      <c r="J120" s="317">
        <v>4666.62</v>
      </c>
      <c r="K120" s="317">
        <v>0</v>
      </c>
      <c r="L120" s="317">
        <v>437.5</v>
      </c>
      <c r="M120" s="317">
        <v>1087.6500000000001</v>
      </c>
      <c r="N120" s="317">
        <v>2478.27</v>
      </c>
      <c r="O120" s="317">
        <v>1538.2</v>
      </c>
      <c r="P120" s="321">
        <v>1</v>
      </c>
      <c r="Q120" s="317">
        <v>4666.62</v>
      </c>
      <c r="R120" s="317">
        <v>0</v>
      </c>
      <c r="S120" s="317">
        <v>1087.6500000000001</v>
      </c>
      <c r="T120" s="219" t="s">
        <v>7563</v>
      </c>
    </row>
    <row r="121" spans="2:20" ht="16">
      <c r="B121" s="217" t="s">
        <v>7334</v>
      </c>
      <c r="C121" s="218" t="s">
        <v>7335</v>
      </c>
      <c r="D121" s="218" t="s">
        <v>2426</v>
      </c>
      <c r="E121" s="218" t="s">
        <v>2426</v>
      </c>
      <c r="F121" s="218" t="s">
        <v>3029</v>
      </c>
      <c r="G121" s="218" t="s">
        <v>7372</v>
      </c>
      <c r="H121" s="218" t="s">
        <v>7373</v>
      </c>
      <c r="I121" s="317">
        <v>8670.91</v>
      </c>
      <c r="J121" s="317">
        <v>17033.38</v>
      </c>
      <c r="K121" s="317">
        <v>0</v>
      </c>
      <c r="L121" s="317">
        <v>0</v>
      </c>
      <c r="M121" s="317">
        <v>3942.29</v>
      </c>
      <c r="N121" s="317">
        <v>477.89</v>
      </c>
      <c r="O121" s="317">
        <v>12613.2</v>
      </c>
      <c r="P121" s="321">
        <v>1</v>
      </c>
      <c r="Q121" s="317">
        <v>17033.38</v>
      </c>
      <c r="R121" s="317">
        <v>0</v>
      </c>
      <c r="S121" s="317">
        <v>3942.29</v>
      </c>
      <c r="T121" s="219" t="s">
        <v>7564</v>
      </c>
    </row>
    <row r="122" spans="2:20" ht="16">
      <c r="B122" s="217" t="s">
        <v>7334</v>
      </c>
      <c r="C122" s="218" t="s">
        <v>7335</v>
      </c>
      <c r="D122" s="218" t="s">
        <v>2426</v>
      </c>
      <c r="E122" s="218" t="s">
        <v>2426</v>
      </c>
      <c r="F122" s="218" t="s">
        <v>3029</v>
      </c>
      <c r="G122" s="218" t="s">
        <v>7360</v>
      </c>
      <c r="H122" s="218" t="s">
        <v>7361</v>
      </c>
      <c r="I122" s="317">
        <v>6756.62</v>
      </c>
      <c r="J122" s="317">
        <v>13157.85</v>
      </c>
      <c r="K122" s="317">
        <v>0</v>
      </c>
      <c r="L122" s="317">
        <v>0.16</v>
      </c>
      <c r="M122" s="317">
        <v>2909.78</v>
      </c>
      <c r="N122" s="317">
        <v>581.83000000000004</v>
      </c>
      <c r="O122" s="317">
        <v>9666.4</v>
      </c>
      <c r="P122" s="321">
        <v>1</v>
      </c>
      <c r="Q122" s="317">
        <v>13157.85</v>
      </c>
      <c r="R122" s="317">
        <v>0</v>
      </c>
      <c r="S122" s="317">
        <v>2909.78</v>
      </c>
      <c r="T122" s="219" t="s">
        <v>7565</v>
      </c>
    </row>
    <row r="123" spans="2:20" ht="16">
      <c r="B123" s="217" t="s">
        <v>7334</v>
      </c>
      <c r="C123" s="218" t="s">
        <v>7335</v>
      </c>
      <c r="D123" s="218" t="s">
        <v>2426</v>
      </c>
      <c r="E123" s="218" t="s">
        <v>2426</v>
      </c>
      <c r="F123" s="218" t="s">
        <v>3029</v>
      </c>
      <c r="G123" s="218" t="s">
        <v>7420</v>
      </c>
      <c r="H123" s="218" t="s">
        <v>7421</v>
      </c>
      <c r="I123" s="317">
        <v>8905.85</v>
      </c>
      <c r="J123" s="317">
        <v>16849.919999999998</v>
      </c>
      <c r="K123" s="317">
        <v>0</v>
      </c>
      <c r="L123" s="317">
        <v>0</v>
      </c>
      <c r="M123" s="317">
        <v>3752.55</v>
      </c>
      <c r="N123" s="317">
        <v>438.97</v>
      </c>
      <c r="O123" s="317">
        <v>12658.4</v>
      </c>
      <c r="P123" s="321">
        <v>1</v>
      </c>
      <c r="Q123" s="317">
        <v>16849.919999999998</v>
      </c>
      <c r="R123" s="317">
        <v>0</v>
      </c>
      <c r="S123" s="317">
        <v>3752.55</v>
      </c>
      <c r="T123" s="219" t="s">
        <v>7566</v>
      </c>
    </row>
    <row r="124" spans="2:20" ht="16">
      <c r="B124" s="217" t="s">
        <v>7334</v>
      </c>
      <c r="C124" s="218" t="s">
        <v>7335</v>
      </c>
      <c r="D124" s="218" t="s">
        <v>2426</v>
      </c>
      <c r="E124" s="218" t="s">
        <v>2426</v>
      </c>
      <c r="F124" s="218" t="s">
        <v>3029</v>
      </c>
      <c r="G124" s="218" t="s">
        <v>7459</v>
      </c>
      <c r="H124" s="218" t="s">
        <v>7460</v>
      </c>
      <c r="I124" s="317">
        <v>6557.85</v>
      </c>
      <c r="J124" s="317">
        <v>12133.24</v>
      </c>
      <c r="K124" s="317">
        <v>0</v>
      </c>
      <c r="L124" s="317">
        <v>0</v>
      </c>
      <c r="M124" s="317">
        <v>2620.15</v>
      </c>
      <c r="N124" s="317">
        <v>335.09</v>
      </c>
      <c r="O124" s="317">
        <v>9178</v>
      </c>
      <c r="P124" s="321">
        <v>1</v>
      </c>
      <c r="Q124" s="317">
        <v>12133.24</v>
      </c>
      <c r="R124" s="317">
        <v>0</v>
      </c>
      <c r="S124" s="317">
        <v>2620.15</v>
      </c>
      <c r="T124" s="219" t="s">
        <v>7567</v>
      </c>
    </row>
    <row r="125" spans="2:20" ht="16">
      <c r="B125" s="217" t="s">
        <v>7334</v>
      </c>
      <c r="C125" s="218" t="s">
        <v>7335</v>
      </c>
      <c r="D125" s="218" t="s">
        <v>2426</v>
      </c>
      <c r="E125" s="218" t="s">
        <v>2426</v>
      </c>
      <c r="F125" s="218" t="s">
        <v>3029</v>
      </c>
      <c r="G125" s="218" t="s">
        <v>7450</v>
      </c>
      <c r="H125" s="218" t="s">
        <v>7451</v>
      </c>
      <c r="I125" s="317">
        <v>6571.94</v>
      </c>
      <c r="J125" s="317">
        <v>11943.3</v>
      </c>
      <c r="K125" s="317">
        <v>0</v>
      </c>
      <c r="L125" s="317">
        <v>7.0000000000000007E-2</v>
      </c>
      <c r="M125" s="317">
        <v>2516.86</v>
      </c>
      <c r="N125" s="317">
        <v>337.71</v>
      </c>
      <c r="O125" s="317">
        <v>9088.7999999999993</v>
      </c>
      <c r="P125" s="321">
        <v>1</v>
      </c>
      <c r="Q125" s="317">
        <v>11943.3</v>
      </c>
      <c r="R125" s="317">
        <v>0</v>
      </c>
      <c r="S125" s="317">
        <v>2516.86</v>
      </c>
      <c r="T125" s="219" t="s">
        <v>7568</v>
      </c>
    </row>
    <row r="126" spans="2:20" ht="16">
      <c r="B126" s="217" t="s">
        <v>7334</v>
      </c>
      <c r="C126" s="218" t="s">
        <v>7335</v>
      </c>
      <c r="D126" s="218" t="s">
        <v>2426</v>
      </c>
      <c r="E126" s="218" t="s">
        <v>2426</v>
      </c>
      <c r="F126" s="218" t="s">
        <v>3029</v>
      </c>
      <c r="G126" s="218" t="s">
        <v>7444</v>
      </c>
      <c r="H126" s="218" t="s">
        <v>7445</v>
      </c>
      <c r="I126" s="317">
        <v>24762.77</v>
      </c>
      <c r="J126" s="317">
        <v>63643.25</v>
      </c>
      <c r="K126" s="317">
        <v>0</v>
      </c>
      <c r="L126" s="317">
        <v>0.12</v>
      </c>
      <c r="M126" s="317">
        <v>18945.63</v>
      </c>
      <c r="N126" s="317">
        <v>989.34</v>
      </c>
      <c r="O126" s="317">
        <v>43708.4</v>
      </c>
      <c r="P126" s="321">
        <v>1</v>
      </c>
      <c r="Q126" s="317">
        <v>63643.25</v>
      </c>
      <c r="R126" s="317">
        <v>0</v>
      </c>
      <c r="S126" s="317">
        <v>18945.63</v>
      </c>
      <c r="T126" s="219" t="s">
        <v>7569</v>
      </c>
    </row>
    <row r="127" spans="2:20" ht="16">
      <c r="B127" s="217" t="s">
        <v>7334</v>
      </c>
      <c r="C127" s="218" t="s">
        <v>7335</v>
      </c>
      <c r="D127" s="218" t="s">
        <v>2426</v>
      </c>
      <c r="E127" s="218" t="s">
        <v>2426</v>
      </c>
      <c r="F127" s="218" t="s">
        <v>3029</v>
      </c>
      <c r="G127" s="218" t="s">
        <v>7441</v>
      </c>
      <c r="H127" s="218" t="s">
        <v>7442</v>
      </c>
      <c r="I127" s="317">
        <v>6508.82</v>
      </c>
      <c r="J127" s="317">
        <v>12133.38</v>
      </c>
      <c r="K127" s="317">
        <v>0</v>
      </c>
      <c r="L127" s="317">
        <v>0</v>
      </c>
      <c r="M127" s="317">
        <v>2620.1799999999998</v>
      </c>
      <c r="N127" s="317">
        <v>384.2</v>
      </c>
      <c r="O127" s="317">
        <v>9129</v>
      </c>
      <c r="P127" s="321">
        <v>1</v>
      </c>
      <c r="Q127" s="317">
        <v>12133.38</v>
      </c>
      <c r="R127" s="317">
        <v>0</v>
      </c>
      <c r="S127" s="317">
        <v>2620.1799999999998</v>
      </c>
      <c r="T127" s="219" t="s">
        <v>7570</v>
      </c>
    </row>
    <row r="128" spans="2:20" ht="16">
      <c r="B128" s="217" t="s">
        <v>7334</v>
      </c>
      <c r="C128" s="218" t="s">
        <v>7335</v>
      </c>
      <c r="D128" s="218" t="s">
        <v>2426</v>
      </c>
      <c r="E128" s="218" t="s">
        <v>2426</v>
      </c>
      <c r="F128" s="218" t="s">
        <v>3029</v>
      </c>
      <c r="G128" s="218" t="s">
        <v>7414</v>
      </c>
      <c r="H128" s="218" t="s">
        <v>7415</v>
      </c>
      <c r="I128" s="317">
        <v>9259.56</v>
      </c>
      <c r="J128" s="317">
        <v>22324.26</v>
      </c>
      <c r="K128" s="317">
        <v>0</v>
      </c>
      <c r="L128" s="317">
        <v>0.13</v>
      </c>
      <c r="M128" s="317">
        <v>6215.24</v>
      </c>
      <c r="N128" s="317">
        <v>634.35</v>
      </c>
      <c r="O128" s="317">
        <v>15474.8</v>
      </c>
      <c r="P128" s="321">
        <v>1</v>
      </c>
      <c r="Q128" s="317">
        <v>22324.26</v>
      </c>
      <c r="R128" s="317">
        <v>0</v>
      </c>
      <c r="S128" s="317">
        <v>6215.24</v>
      </c>
      <c r="T128" s="219" t="s">
        <v>7571</v>
      </c>
    </row>
    <row r="129" spans="2:20" ht="16">
      <c r="B129" s="217" t="s">
        <v>7334</v>
      </c>
      <c r="C129" s="218" t="s">
        <v>7335</v>
      </c>
      <c r="D129" s="218" t="s">
        <v>2426</v>
      </c>
      <c r="E129" s="218" t="s">
        <v>2426</v>
      </c>
      <c r="F129" s="218" t="s">
        <v>3029</v>
      </c>
      <c r="G129" s="218" t="s">
        <v>7474</v>
      </c>
      <c r="H129" s="218" t="s">
        <v>7475</v>
      </c>
      <c r="I129" s="317">
        <v>9461.7199999999993</v>
      </c>
      <c r="J129" s="317">
        <v>14515.76</v>
      </c>
      <c r="K129" s="317">
        <v>1658.89</v>
      </c>
      <c r="L129" s="317">
        <v>0.05</v>
      </c>
      <c r="M129" s="317">
        <v>3185.56</v>
      </c>
      <c r="N129" s="317">
        <v>341.86</v>
      </c>
      <c r="O129" s="317">
        <v>12647.28</v>
      </c>
      <c r="P129" s="321">
        <v>1</v>
      </c>
      <c r="Q129" s="317">
        <v>14515.76</v>
      </c>
      <c r="R129" s="317">
        <v>1658.89</v>
      </c>
      <c r="S129" s="317">
        <v>3185.56</v>
      </c>
      <c r="T129" s="219" t="s">
        <v>7572</v>
      </c>
    </row>
    <row r="130" spans="2:20" ht="16">
      <c r="B130" s="217" t="s">
        <v>7334</v>
      </c>
      <c r="C130" s="218" t="s">
        <v>7335</v>
      </c>
      <c r="D130" s="218" t="s">
        <v>2426</v>
      </c>
      <c r="E130" s="218" t="s">
        <v>2426</v>
      </c>
      <c r="F130" s="218" t="s">
        <v>3029</v>
      </c>
      <c r="G130" s="218" t="s">
        <v>7438</v>
      </c>
      <c r="H130" s="218" t="s">
        <v>7439</v>
      </c>
      <c r="I130" s="317">
        <v>8060.7</v>
      </c>
      <c r="J130" s="317">
        <v>19181.14</v>
      </c>
      <c r="K130" s="317">
        <v>0</v>
      </c>
      <c r="L130" s="317">
        <v>0</v>
      </c>
      <c r="M130" s="317">
        <v>5239.1000000000004</v>
      </c>
      <c r="N130" s="317">
        <v>642.24</v>
      </c>
      <c r="O130" s="317">
        <v>13299.8</v>
      </c>
      <c r="P130" s="321">
        <v>1</v>
      </c>
      <c r="Q130" s="317">
        <v>19181.14</v>
      </c>
      <c r="R130" s="317">
        <v>0</v>
      </c>
      <c r="S130" s="317">
        <v>5239.1000000000004</v>
      </c>
      <c r="T130" s="219" t="s">
        <v>7573</v>
      </c>
    </row>
    <row r="131" spans="2:20" ht="16">
      <c r="B131" s="217" t="s">
        <v>7334</v>
      </c>
      <c r="C131" s="218" t="s">
        <v>7335</v>
      </c>
      <c r="D131" s="218" t="s">
        <v>2426</v>
      </c>
      <c r="E131" s="218" t="s">
        <v>2426</v>
      </c>
      <c r="F131" s="218" t="s">
        <v>3029</v>
      </c>
      <c r="G131" s="218" t="s">
        <v>7468</v>
      </c>
      <c r="H131" s="218" t="s">
        <v>7469</v>
      </c>
      <c r="I131" s="317">
        <v>5356.07</v>
      </c>
      <c r="J131" s="317">
        <v>9333.3799999999992</v>
      </c>
      <c r="K131" s="317">
        <v>0</v>
      </c>
      <c r="L131" s="317">
        <v>0.08</v>
      </c>
      <c r="M131" s="317">
        <v>1861.93</v>
      </c>
      <c r="N131" s="317">
        <v>253.53</v>
      </c>
      <c r="O131" s="317">
        <v>7218</v>
      </c>
      <c r="P131" s="321">
        <v>1</v>
      </c>
      <c r="Q131" s="317">
        <v>9333.3799999999992</v>
      </c>
      <c r="R131" s="317">
        <v>0</v>
      </c>
      <c r="S131" s="317">
        <v>1861.93</v>
      </c>
      <c r="T131" s="219" t="s">
        <v>7574</v>
      </c>
    </row>
    <row r="132" spans="2:20" ht="16">
      <c r="B132" s="217" t="s">
        <v>7334</v>
      </c>
      <c r="C132" s="218" t="s">
        <v>7335</v>
      </c>
      <c r="D132" s="218" t="s">
        <v>2426</v>
      </c>
      <c r="E132" s="218" t="s">
        <v>2426</v>
      </c>
      <c r="F132" s="218" t="s">
        <v>3029</v>
      </c>
      <c r="G132" s="218" t="s">
        <v>7399</v>
      </c>
      <c r="H132" s="218" t="s">
        <v>7400</v>
      </c>
      <c r="I132" s="317">
        <v>12313.81</v>
      </c>
      <c r="J132" s="317">
        <v>30800</v>
      </c>
      <c r="K132" s="317">
        <v>0</v>
      </c>
      <c r="L132" s="317">
        <v>0</v>
      </c>
      <c r="M132" s="317">
        <v>8803.19</v>
      </c>
      <c r="N132" s="317">
        <v>879.81</v>
      </c>
      <c r="O132" s="317">
        <v>21117</v>
      </c>
      <c r="P132" s="321">
        <v>1</v>
      </c>
      <c r="Q132" s="317">
        <v>30800</v>
      </c>
      <c r="R132" s="317">
        <v>0</v>
      </c>
      <c r="S132" s="317">
        <v>8803.19</v>
      </c>
      <c r="T132" s="219" t="s">
        <v>7575</v>
      </c>
    </row>
    <row r="133" spans="2:20" ht="16">
      <c r="B133" s="217" t="s">
        <v>7334</v>
      </c>
      <c r="C133" s="218" t="s">
        <v>7335</v>
      </c>
      <c r="D133" s="218" t="s">
        <v>2426</v>
      </c>
      <c r="E133" s="218" t="s">
        <v>2426</v>
      </c>
      <c r="F133" s="218" t="s">
        <v>3029</v>
      </c>
      <c r="G133" s="218" t="s">
        <v>7477</v>
      </c>
      <c r="H133" s="218" t="s">
        <v>7478</v>
      </c>
      <c r="I133" s="317">
        <v>7036.88</v>
      </c>
      <c r="J133" s="317">
        <v>12937.03</v>
      </c>
      <c r="K133" s="317">
        <v>0</v>
      </c>
      <c r="L133" s="317">
        <v>0</v>
      </c>
      <c r="M133" s="317">
        <v>2806.32</v>
      </c>
      <c r="N133" s="317">
        <v>287.51</v>
      </c>
      <c r="O133" s="317">
        <v>9843.2000000000007</v>
      </c>
      <c r="P133" s="321">
        <v>1</v>
      </c>
      <c r="Q133" s="317">
        <v>12937.03</v>
      </c>
      <c r="R133" s="317">
        <v>0</v>
      </c>
      <c r="S133" s="317">
        <v>2806.32</v>
      </c>
      <c r="T133" s="219" t="s">
        <v>7576</v>
      </c>
    </row>
    <row r="134" spans="2:20" ht="16">
      <c r="B134" s="217" t="s">
        <v>7334</v>
      </c>
      <c r="C134" s="218" t="s">
        <v>7335</v>
      </c>
      <c r="D134" s="218" t="s">
        <v>2426</v>
      </c>
      <c r="E134" s="218" t="s">
        <v>2426</v>
      </c>
      <c r="F134" s="218" t="s">
        <v>3029</v>
      </c>
      <c r="G134" s="218" t="s">
        <v>7378</v>
      </c>
      <c r="H134" s="218" t="s">
        <v>7379</v>
      </c>
      <c r="I134" s="317">
        <v>9942.85</v>
      </c>
      <c r="J134" s="317">
        <v>23843.3</v>
      </c>
      <c r="K134" s="317">
        <v>0</v>
      </c>
      <c r="L134" s="317">
        <v>0.06</v>
      </c>
      <c r="M134" s="317">
        <v>6607.75</v>
      </c>
      <c r="N134" s="317">
        <v>685.01</v>
      </c>
      <c r="O134" s="317">
        <v>16550.599999999999</v>
      </c>
      <c r="P134" s="321">
        <v>1</v>
      </c>
      <c r="Q134" s="317">
        <v>23843.3</v>
      </c>
      <c r="R134" s="317">
        <v>0</v>
      </c>
      <c r="S134" s="317">
        <v>6607.75</v>
      </c>
      <c r="T134" s="219" t="s">
        <v>7577</v>
      </c>
    </row>
    <row r="135" spans="2:20" ht="16">
      <c r="B135" s="217" t="s">
        <v>7334</v>
      </c>
      <c r="C135" s="218" t="s">
        <v>7335</v>
      </c>
      <c r="D135" s="218" t="s">
        <v>2426</v>
      </c>
      <c r="E135" s="218" t="s">
        <v>2426</v>
      </c>
      <c r="F135" s="218" t="s">
        <v>3029</v>
      </c>
      <c r="G135" s="218" t="s">
        <v>7387</v>
      </c>
      <c r="H135" s="218" t="s">
        <v>7388</v>
      </c>
      <c r="I135" s="317">
        <v>6628.02</v>
      </c>
      <c r="J135" s="317">
        <v>11943.3</v>
      </c>
      <c r="K135" s="317">
        <v>0</v>
      </c>
      <c r="L135" s="317">
        <v>0</v>
      </c>
      <c r="M135" s="317">
        <v>2488.7800000000002</v>
      </c>
      <c r="N135" s="317">
        <v>337.72</v>
      </c>
      <c r="O135" s="317">
        <v>9116.7999999999993</v>
      </c>
      <c r="P135" s="321">
        <v>1</v>
      </c>
      <c r="Q135" s="317">
        <v>11943.3</v>
      </c>
      <c r="R135" s="317">
        <v>0</v>
      </c>
      <c r="S135" s="317">
        <v>2488.7800000000002</v>
      </c>
      <c r="T135" s="219" t="s">
        <v>7578</v>
      </c>
    </row>
    <row r="136" spans="2:20" ht="16">
      <c r="B136" s="217" t="s">
        <v>7334</v>
      </c>
      <c r="C136" s="218" t="s">
        <v>7335</v>
      </c>
      <c r="D136" s="218" t="s">
        <v>2426</v>
      </c>
      <c r="E136" s="218" t="s">
        <v>2426</v>
      </c>
      <c r="F136" s="218" t="s">
        <v>3029</v>
      </c>
      <c r="G136" s="218" t="s">
        <v>7381</v>
      </c>
      <c r="H136" s="218" t="s">
        <v>7382</v>
      </c>
      <c r="I136" s="317">
        <v>8233.23</v>
      </c>
      <c r="J136" s="317">
        <v>15383.49</v>
      </c>
      <c r="K136" s="317">
        <v>0</v>
      </c>
      <c r="L136" s="317">
        <v>0</v>
      </c>
      <c r="M136" s="317">
        <v>3402.17</v>
      </c>
      <c r="N136" s="317">
        <v>345.92</v>
      </c>
      <c r="O136" s="317">
        <v>11635.4</v>
      </c>
      <c r="P136" s="321">
        <v>1</v>
      </c>
      <c r="Q136" s="317">
        <v>15383.49</v>
      </c>
      <c r="R136" s="317">
        <v>0</v>
      </c>
      <c r="S136" s="317">
        <v>3402.17</v>
      </c>
      <c r="T136" s="219" t="s">
        <v>7579</v>
      </c>
    </row>
    <row r="137" spans="2:20" ht="16">
      <c r="B137" s="217" t="s">
        <v>7334</v>
      </c>
      <c r="C137" s="218" t="s">
        <v>7335</v>
      </c>
      <c r="D137" s="218" t="s">
        <v>2426</v>
      </c>
      <c r="E137" s="218" t="s">
        <v>2426</v>
      </c>
      <c r="F137" s="218" t="s">
        <v>3029</v>
      </c>
      <c r="G137" s="218" t="s">
        <v>7423</v>
      </c>
      <c r="H137" s="218" t="s">
        <v>7424</v>
      </c>
      <c r="I137" s="317">
        <v>12632.15</v>
      </c>
      <c r="J137" s="317">
        <v>27697.99</v>
      </c>
      <c r="K137" s="317">
        <v>0</v>
      </c>
      <c r="L137" s="317">
        <v>7.0000000000000007E-2</v>
      </c>
      <c r="M137" s="317">
        <v>7259.05</v>
      </c>
      <c r="N137" s="317">
        <v>547.80999999999995</v>
      </c>
      <c r="O137" s="317">
        <v>19891.2</v>
      </c>
      <c r="P137" s="321">
        <v>1</v>
      </c>
      <c r="Q137" s="317">
        <v>27697.99</v>
      </c>
      <c r="R137" s="317">
        <v>0</v>
      </c>
      <c r="S137" s="317">
        <v>7259.05</v>
      </c>
      <c r="T137" s="219" t="s">
        <v>7580</v>
      </c>
    </row>
    <row r="138" spans="2:20" ht="16">
      <c r="B138" s="217" t="s">
        <v>7334</v>
      </c>
      <c r="C138" s="218" t="s">
        <v>7335</v>
      </c>
      <c r="D138" s="218" t="s">
        <v>2426</v>
      </c>
      <c r="E138" s="218" t="s">
        <v>2426</v>
      </c>
      <c r="F138" s="218" t="s">
        <v>3029</v>
      </c>
      <c r="G138" s="218" t="s">
        <v>7462</v>
      </c>
      <c r="H138" s="218" t="s">
        <v>7463</v>
      </c>
      <c r="I138" s="317">
        <v>15514.84</v>
      </c>
      <c r="J138" s="317">
        <v>22865.9</v>
      </c>
      <c r="K138" s="317">
        <v>3039.24</v>
      </c>
      <c r="L138" s="317">
        <v>0</v>
      </c>
      <c r="M138" s="317">
        <v>5021.25</v>
      </c>
      <c r="N138" s="317">
        <v>347.8</v>
      </c>
      <c r="O138" s="317">
        <v>20536.09</v>
      </c>
      <c r="P138" s="321">
        <v>1</v>
      </c>
      <c r="Q138" s="317">
        <v>22865.9</v>
      </c>
      <c r="R138" s="317">
        <v>3039.24</v>
      </c>
      <c r="S138" s="317">
        <v>5021.25</v>
      </c>
      <c r="T138" s="219" t="s">
        <v>7581</v>
      </c>
    </row>
    <row r="139" spans="2:20" ht="16">
      <c r="B139" s="217" t="s">
        <v>7334</v>
      </c>
      <c r="C139" s="218" t="s">
        <v>7335</v>
      </c>
      <c r="D139" s="218" t="s">
        <v>2426</v>
      </c>
      <c r="E139" s="218" t="s">
        <v>2426</v>
      </c>
      <c r="F139" s="218" t="s">
        <v>3029</v>
      </c>
      <c r="G139" s="218" t="s">
        <v>7447</v>
      </c>
      <c r="H139" s="218" t="s">
        <v>7448</v>
      </c>
      <c r="I139" s="317">
        <v>10079.68</v>
      </c>
      <c r="J139" s="317">
        <v>33600</v>
      </c>
      <c r="K139" s="317">
        <v>0</v>
      </c>
      <c r="L139" s="317">
        <v>0</v>
      </c>
      <c r="M139" s="317">
        <v>9779.32</v>
      </c>
      <c r="N139" s="317">
        <v>3961.68</v>
      </c>
      <c r="O139" s="317">
        <v>19859</v>
      </c>
      <c r="P139" s="321">
        <v>1</v>
      </c>
      <c r="Q139" s="317">
        <v>33600</v>
      </c>
      <c r="R139" s="317">
        <v>0</v>
      </c>
      <c r="S139" s="317">
        <v>9779.32</v>
      </c>
      <c r="T139" s="219" t="s">
        <v>7582</v>
      </c>
    </row>
    <row r="140" spans="2:20" ht="16">
      <c r="B140" s="217" t="s">
        <v>7334</v>
      </c>
      <c r="C140" s="218" t="s">
        <v>7335</v>
      </c>
      <c r="D140" s="218" t="s">
        <v>2426</v>
      </c>
      <c r="E140" s="218" t="s">
        <v>2426</v>
      </c>
      <c r="F140" s="218" t="s">
        <v>3029</v>
      </c>
      <c r="G140" s="218" t="s">
        <v>7486</v>
      </c>
      <c r="H140" s="218" t="s">
        <v>7487</v>
      </c>
      <c r="I140" s="317">
        <v>9111.65</v>
      </c>
      <c r="J140" s="317">
        <v>21000</v>
      </c>
      <c r="K140" s="317">
        <v>0</v>
      </c>
      <c r="L140" s="317">
        <v>0</v>
      </c>
      <c r="M140" s="317">
        <v>5646.35</v>
      </c>
      <c r="N140" s="317">
        <v>595.65</v>
      </c>
      <c r="O140" s="317">
        <v>14758</v>
      </c>
      <c r="P140" s="321">
        <v>1</v>
      </c>
      <c r="Q140" s="317">
        <v>21000</v>
      </c>
      <c r="R140" s="317">
        <v>0</v>
      </c>
      <c r="S140" s="317">
        <v>5646.35</v>
      </c>
      <c r="T140" s="219" t="s">
        <v>7583</v>
      </c>
    </row>
    <row r="141" spans="2:20" ht="16">
      <c r="B141" s="217" t="s">
        <v>7334</v>
      </c>
      <c r="C141" s="218" t="s">
        <v>7335</v>
      </c>
      <c r="D141" s="218" t="s">
        <v>2426</v>
      </c>
      <c r="E141" s="218" t="s">
        <v>2426</v>
      </c>
      <c r="F141" s="218" t="s">
        <v>3029</v>
      </c>
      <c r="G141" s="218" t="s">
        <v>7402</v>
      </c>
      <c r="H141" s="218" t="s">
        <v>7403</v>
      </c>
      <c r="I141" s="317">
        <v>10394.26</v>
      </c>
      <c r="J141" s="317">
        <v>14478.37</v>
      </c>
      <c r="K141" s="317">
        <v>2401.0500000000002</v>
      </c>
      <c r="L141" s="317">
        <v>0</v>
      </c>
      <c r="M141" s="317">
        <v>3160.34</v>
      </c>
      <c r="N141" s="317">
        <v>164.48</v>
      </c>
      <c r="O141" s="317">
        <v>3138</v>
      </c>
      <c r="P141" s="321">
        <v>0.231508122703732</v>
      </c>
      <c r="Q141" s="317">
        <v>3351.8602585100321</v>
      </c>
      <c r="R141" s="317">
        <v>555.86257801779573</v>
      </c>
      <c r="S141" s="317">
        <v>731.644380505512</v>
      </c>
      <c r="T141" s="219" t="s">
        <v>7584</v>
      </c>
    </row>
    <row r="142" spans="2:20" ht="16">
      <c r="B142" s="217" t="s">
        <v>7334</v>
      </c>
      <c r="C142" s="218" t="s">
        <v>7335</v>
      </c>
      <c r="D142" s="218" t="s">
        <v>2426</v>
      </c>
      <c r="E142" s="218" t="s">
        <v>2426</v>
      </c>
      <c r="F142" s="218" t="s">
        <v>3029</v>
      </c>
      <c r="G142" s="218" t="s">
        <v>7390</v>
      </c>
      <c r="H142" s="218" t="s">
        <v>7391</v>
      </c>
      <c r="I142" s="317">
        <v>7647.25</v>
      </c>
      <c r="J142" s="317">
        <v>14253.63</v>
      </c>
      <c r="K142" s="317">
        <v>0</v>
      </c>
      <c r="L142" s="317">
        <v>0.17</v>
      </c>
      <c r="M142" s="317">
        <v>3128.95</v>
      </c>
      <c r="N142" s="317">
        <v>348.65</v>
      </c>
      <c r="O142" s="317">
        <v>10776</v>
      </c>
      <c r="P142" s="321">
        <v>0.99998144058202298</v>
      </c>
      <c r="Q142" s="317">
        <v>14253.36546092314</v>
      </c>
      <c r="R142" s="317">
        <v>0</v>
      </c>
      <c r="S142" s="317">
        <v>3128.8919285091201</v>
      </c>
      <c r="T142" s="219" t="s">
        <v>7585</v>
      </c>
    </row>
    <row r="143" spans="2:20" ht="16">
      <c r="B143" s="217" t="s">
        <v>7334</v>
      </c>
      <c r="C143" s="218" t="s">
        <v>7335</v>
      </c>
      <c r="D143" s="218" t="s">
        <v>2426</v>
      </c>
      <c r="E143" s="218" t="s">
        <v>2426</v>
      </c>
      <c r="F143" s="218" t="s">
        <v>3029</v>
      </c>
      <c r="G143" s="218" t="s">
        <v>7426</v>
      </c>
      <c r="H143" s="218" t="s">
        <v>7427</v>
      </c>
      <c r="I143" s="317">
        <v>17518.79</v>
      </c>
      <c r="J143" s="317">
        <v>38413.83</v>
      </c>
      <c r="K143" s="317">
        <v>0</v>
      </c>
      <c r="L143" s="317">
        <v>0.02</v>
      </c>
      <c r="M143" s="317">
        <v>10135.61</v>
      </c>
      <c r="N143" s="317">
        <v>623.84</v>
      </c>
      <c r="O143" s="317">
        <v>27654.400000000001</v>
      </c>
      <c r="P143" s="321">
        <v>1</v>
      </c>
      <c r="Q143" s="317">
        <v>38413.83</v>
      </c>
      <c r="R143" s="317">
        <v>0</v>
      </c>
      <c r="S143" s="317">
        <v>10135.61</v>
      </c>
      <c r="T143" s="219" t="s">
        <v>7586</v>
      </c>
    </row>
    <row r="144" spans="2:20" ht="16">
      <c r="B144" s="217" t="s">
        <v>7334</v>
      </c>
      <c r="C144" s="218" t="s">
        <v>7335</v>
      </c>
      <c r="D144" s="218" t="s">
        <v>2426</v>
      </c>
      <c r="E144" s="218" t="s">
        <v>2426</v>
      </c>
      <c r="F144" s="218" t="s">
        <v>3029</v>
      </c>
      <c r="G144" s="218" t="s">
        <v>7500</v>
      </c>
      <c r="H144" s="218" t="s">
        <v>7501</v>
      </c>
      <c r="I144" s="317">
        <v>6847.06</v>
      </c>
      <c r="J144" s="317">
        <v>12566.56</v>
      </c>
      <c r="K144" s="317">
        <v>0</v>
      </c>
      <c r="L144" s="317">
        <v>0</v>
      </c>
      <c r="M144" s="317">
        <v>2692.14</v>
      </c>
      <c r="N144" s="317">
        <v>335.22</v>
      </c>
      <c r="O144" s="317">
        <v>9539.2000000000007</v>
      </c>
      <c r="P144" s="321">
        <v>1</v>
      </c>
      <c r="Q144" s="317">
        <v>12566.56</v>
      </c>
      <c r="R144" s="317">
        <v>0</v>
      </c>
      <c r="S144" s="317">
        <v>2692.14</v>
      </c>
      <c r="T144" s="219" t="s">
        <v>7587</v>
      </c>
    </row>
    <row r="145" spans="2:20" ht="16">
      <c r="B145" s="217" t="s">
        <v>7334</v>
      </c>
      <c r="C145" s="218" t="s">
        <v>7335</v>
      </c>
      <c r="D145" s="218" t="s">
        <v>2426</v>
      </c>
      <c r="E145" s="218" t="s">
        <v>2426</v>
      </c>
      <c r="F145" s="218" t="s">
        <v>3029</v>
      </c>
      <c r="G145" s="218" t="s">
        <v>7351</v>
      </c>
      <c r="H145" s="218" t="s">
        <v>7352</v>
      </c>
      <c r="I145" s="317">
        <v>8144.01</v>
      </c>
      <c r="J145" s="317">
        <v>15501.5</v>
      </c>
      <c r="K145" s="317">
        <v>0</v>
      </c>
      <c r="L145" s="317">
        <v>0</v>
      </c>
      <c r="M145" s="317">
        <v>3460.99</v>
      </c>
      <c r="N145" s="317">
        <v>435.51</v>
      </c>
      <c r="O145" s="317">
        <v>11605</v>
      </c>
      <c r="P145" s="321">
        <v>1</v>
      </c>
      <c r="Q145" s="317">
        <v>15501.5</v>
      </c>
      <c r="R145" s="317">
        <v>0</v>
      </c>
      <c r="S145" s="317">
        <v>3460.99</v>
      </c>
      <c r="T145" s="219" t="s">
        <v>7588</v>
      </c>
    </row>
    <row r="146" spans="2:20" ht="16">
      <c r="B146" s="217" t="s">
        <v>7334</v>
      </c>
      <c r="C146" s="218" t="s">
        <v>7335</v>
      </c>
      <c r="D146" s="218" t="s">
        <v>2426</v>
      </c>
      <c r="E146" s="218" t="s">
        <v>2426</v>
      </c>
      <c r="F146" s="218" t="s">
        <v>3029</v>
      </c>
      <c r="G146" s="218" t="s">
        <v>7471</v>
      </c>
      <c r="H146" s="218" t="s">
        <v>7472</v>
      </c>
      <c r="I146" s="317">
        <v>5579.47</v>
      </c>
      <c r="J146" s="317">
        <v>14918.64</v>
      </c>
      <c r="K146" s="317">
        <v>1571.16</v>
      </c>
      <c r="L146" s="317">
        <v>0</v>
      </c>
      <c r="M146" s="317">
        <v>3300.29</v>
      </c>
      <c r="N146" s="317">
        <v>4309.75</v>
      </c>
      <c r="O146" s="317">
        <v>8879.76</v>
      </c>
      <c r="P146" s="321">
        <v>1</v>
      </c>
      <c r="Q146" s="317">
        <v>14918.64</v>
      </c>
      <c r="R146" s="317">
        <v>1571.16</v>
      </c>
      <c r="S146" s="317">
        <v>3300.29</v>
      </c>
      <c r="T146" s="219" t="s">
        <v>7589</v>
      </c>
    </row>
    <row r="147" spans="2:20" ht="16">
      <c r="B147" s="217" t="s">
        <v>7590</v>
      </c>
      <c r="C147" s="218"/>
      <c r="D147" s="218" t="s">
        <v>2426</v>
      </c>
      <c r="E147" s="218" t="s">
        <v>2426</v>
      </c>
      <c r="F147" s="218" t="s">
        <v>3029</v>
      </c>
      <c r="G147" s="218" t="s">
        <v>7474</v>
      </c>
      <c r="H147" s="218" t="s">
        <v>7475</v>
      </c>
      <c r="I147" s="317">
        <v>18515.14</v>
      </c>
      <c r="J147" s="317">
        <v>26499.9</v>
      </c>
      <c r="K147" s="317">
        <v>0</v>
      </c>
      <c r="L147" s="317">
        <v>0</v>
      </c>
      <c r="M147" s="317">
        <v>3992.38</v>
      </c>
      <c r="N147" s="317">
        <v>0</v>
      </c>
      <c r="O147" s="317">
        <v>22507.52</v>
      </c>
      <c r="P147" s="321">
        <v>1</v>
      </c>
      <c r="Q147" s="317">
        <v>26499.9</v>
      </c>
      <c r="R147" s="317">
        <v>0</v>
      </c>
      <c r="S147" s="317">
        <v>3992.38</v>
      </c>
      <c r="T147" s="219" t="s">
        <v>7591</v>
      </c>
    </row>
    <row r="148" spans="2:20" ht="16">
      <c r="B148" s="217" t="s">
        <v>7334</v>
      </c>
      <c r="C148" s="218" t="s">
        <v>7335</v>
      </c>
      <c r="D148" s="218" t="s">
        <v>2426</v>
      </c>
      <c r="E148" s="218" t="s">
        <v>2426</v>
      </c>
      <c r="F148" s="218" t="s">
        <v>3029</v>
      </c>
      <c r="G148" s="218" t="s">
        <v>7405</v>
      </c>
      <c r="H148" s="218" t="s">
        <v>7406</v>
      </c>
      <c r="I148" s="317">
        <v>9463</v>
      </c>
      <c r="J148" s="317">
        <v>23333.38</v>
      </c>
      <c r="K148" s="317">
        <v>0</v>
      </c>
      <c r="L148" s="317">
        <v>0</v>
      </c>
      <c r="M148" s="317">
        <v>6498.8</v>
      </c>
      <c r="N148" s="317">
        <v>872.78</v>
      </c>
      <c r="O148" s="317">
        <v>15961.8</v>
      </c>
      <c r="P148" s="321">
        <v>1</v>
      </c>
      <c r="Q148" s="317">
        <v>23333.38</v>
      </c>
      <c r="R148" s="317">
        <v>0</v>
      </c>
      <c r="S148" s="317">
        <v>6498.8</v>
      </c>
      <c r="T148" s="219" t="s">
        <v>7592</v>
      </c>
    </row>
    <row r="149" spans="2:20" ht="16">
      <c r="B149" s="217" t="s">
        <v>7334</v>
      </c>
      <c r="C149" s="218" t="s">
        <v>7335</v>
      </c>
      <c r="D149" s="218" t="s">
        <v>2426</v>
      </c>
      <c r="E149" s="218" t="s">
        <v>2426</v>
      </c>
      <c r="F149" s="218" t="s">
        <v>3029</v>
      </c>
      <c r="G149" s="218" t="s">
        <v>7489</v>
      </c>
      <c r="H149" s="218" t="s">
        <v>7490</v>
      </c>
      <c r="I149" s="317">
        <v>4485.6899999999996</v>
      </c>
      <c r="J149" s="317">
        <v>15443.3</v>
      </c>
      <c r="K149" s="317">
        <v>0</v>
      </c>
      <c r="L149" s="317">
        <v>0.01</v>
      </c>
      <c r="M149" s="317">
        <v>3447.31</v>
      </c>
      <c r="N149" s="317">
        <v>4063</v>
      </c>
      <c r="O149" s="317">
        <v>7933</v>
      </c>
      <c r="P149" s="321">
        <v>1</v>
      </c>
      <c r="Q149" s="317">
        <v>15443.3</v>
      </c>
      <c r="R149" s="317">
        <v>0</v>
      </c>
      <c r="S149" s="317">
        <v>3447.31</v>
      </c>
      <c r="T149" s="219" t="s">
        <v>7593</v>
      </c>
    </row>
    <row r="150" spans="2:20" ht="16">
      <c r="B150" s="217" t="s">
        <v>7334</v>
      </c>
      <c r="C150" s="218" t="s">
        <v>7335</v>
      </c>
      <c r="D150" s="218" t="s">
        <v>2426</v>
      </c>
      <c r="E150" s="218" t="s">
        <v>2426</v>
      </c>
      <c r="F150" s="218" t="s">
        <v>3029</v>
      </c>
      <c r="G150" s="218" t="s">
        <v>7411</v>
      </c>
      <c r="H150" s="218" t="s">
        <v>7412</v>
      </c>
      <c r="I150" s="317">
        <v>6973.85</v>
      </c>
      <c r="J150" s="317">
        <v>14873.94</v>
      </c>
      <c r="K150" s="317">
        <v>542.85</v>
      </c>
      <c r="L150" s="317">
        <v>0.02</v>
      </c>
      <c r="M150" s="317">
        <v>3224.75</v>
      </c>
      <c r="N150" s="317">
        <v>1993.46</v>
      </c>
      <c r="O150" s="317">
        <v>10198.6</v>
      </c>
      <c r="P150" s="321">
        <v>1</v>
      </c>
      <c r="Q150" s="317">
        <v>14873.94</v>
      </c>
      <c r="R150" s="317">
        <v>542.85</v>
      </c>
      <c r="S150" s="317">
        <v>3224.75</v>
      </c>
      <c r="T150" s="219" t="s">
        <v>7594</v>
      </c>
    </row>
    <row r="151" spans="2:20" ht="16">
      <c r="B151" s="217" t="s">
        <v>7334</v>
      </c>
      <c r="C151" s="218" t="s">
        <v>7335</v>
      </c>
      <c r="D151" s="218" t="s">
        <v>2426</v>
      </c>
      <c r="E151" s="218" t="s">
        <v>2426</v>
      </c>
      <c r="F151" s="218" t="s">
        <v>3029</v>
      </c>
      <c r="G151" s="218" t="s">
        <v>7453</v>
      </c>
      <c r="H151" s="218" t="s">
        <v>7454</v>
      </c>
      <c r="I151" s="317">
        <v>9702.6</v>
      </c>
      <c r="J151" s="317">
        <v>17957.150000000001</v>
      </c>
      <c r="K151" s="317">
        <v>542.85</v>
      </c>
      <c r="L151" s="317">
        <v>0.03</v>
      </c>
      <c r="M151" s="317">
        <v>4204</v>
      </c>
      <c r="N151" s="317">
        <v>389.43</v>
      </c>
      <c r="O151" s="317">
        <v>13906.6</v>
      </c>
      <c r="P151" s="321">
        <v>1</v>
      </c>
      <c r="Q151" s="317">
        <v>17957.150000000001</v>
      </c>
      <c r="R151" s="317">
        <v>542.85</v>
      </c>
      <c r="S151" s="317">
        <v>4204</v>
      </c>
      <c r="T151" s="219" t="s">
        <v>7595</v>
      </c>
    </row>
    <row r="152" spans="2:20" ht="16">
      <c r="B152" s="217" t="s">
        <v>7334</v>
      </c>
      <c r="C152" s="218" t="s">
        <v>7335</v>
      </c>
      <c r="D152" s="218" t="s">
        <v>2426</v>
      </c>
      <c r="E152" s="218" t="s">
        <v>2426</v>
      </c>
      <c r="F152" s="218" t="s">
        <v>3029</v>
      </c>
      <c r="G152" s="218" t="s">
        <v>7393</v>
      </c>
      <c r="H152" s="218" t="s">
        <v>7394</v>
      </c>
      <c r="I152" s="317">
        <v>8199.18</v>
      </c>
      <c r="J152" s="317">
        <v>15408</v>
      </c>
      <c r="K152" s="317">
        <v>0</v>
      </c>
      <c r="L152" s="317">
        <v>0</v>
      </c>
      <c r="M152" s="317">
        <v>3439.02</v>
      </c>
      <c r="N152" s="317">
        <v>330.78</v>
      </c>
      <c r="O152" s="317">
        <v>11638.2</v>
      </c>
      <c r="P152" s="321">
        <v>1</v>
      </c>
      <c r="Q152" s="317">
        <v>15408</v>
      </c>
      <c r="R152" s="317">
        <v>0</v>
      </c>
      <c r="S152" s="317">
        <v>3439.02</v>
      </c>
      <c r="T152" s="219" t="s">
        <v>7596</v>
      </c>
    </row>
    <row r="153" spans="2:20" ht="16">
      <c r="B153" s="217" t="s">
        <v>7334</v>
      </c>
      <c r="C153" s="218" t="s">
        <v>7335</v>
      </c>
      <c r="D153" s="218" t="s">
        <v>2426</v>
      </c>
      <c r="E153" s="218" t="s">
        <v>2426</v>
      </c>
      <c r="F153" s="218" t="s">
        <v>3029</v>
      </c>
      <c r="G153" s="218" t="s">
        <v>7396</v>
      </c>
      <c r="H153" s="218" t="s">
        <v>7397</v>
      </c>
      <c r="I153" s="317">
        <v>6734.48</v>
      </c>
      <c r="J153" s="317">
        <v>16318.41</v>
      </c>
      <c r="K153" s="317">
        <v>0</v>
      </c>
      <c r="L153" s="317">
        <v>0</v>
      </c>
      <c r="M153" s="317">
        <v>3682.12</v>
      </c>
      <c r="N153" s="317">
        <v>2219.69</v>
      </c>
      <c r="O153" s="317">
        <v>10416.6</v>
      </c>
      <c r="P153" s="321">
        <v>1</v>
      </c>
      <c r="Q153" s="317">
        <v>16318.41</v>
      </c>
      <c r="R153" s="317">
        <v>0</v>
      </c>
      <c r="S153" s="317">
        <v>3682.12</v>
      </c>
      <c r="T153" s="219" t="s">
        <v>7597</v>
      </c>
    </row>
    <row r="154" spans="2:20" ht="16">
      <c r="B154" s="217" t="s">
        <v>7334</v>
      </c>
      <c r="C154" s="218" t="s">
        <v>7335</v>
      </c>
      <c r="D154" s="218" t="s">
        <v>2426</v>
      </c>
      <c r="E154" s="218" t="s">
        <v>2426</v>
      </c>
      <c r="F154" s="218" t="s">
        <v>3029</v>
      </c>
      <c r="G154" s="218" t="s">
        <v>7492</v>
      </c>
      <c r="H154" s="218" t="s">
        <v>7493</v>
      </c>
      <c r="I154" s="317">
        <v>5530.92</v>
      </c>
      <c r="J154" s="317">
        <v>9800</v>
      </c>
      <c r="K154" s="317">
        <v>0</v>
      </c>
      <c r="L154" s="317">
        <v>7.0000000000000007E-2</v>
      </c>
      <c r="M154" s="317">
        <v>1984.68</v>
      </c>
      <c r="N154" s="317">
        <v>299.79000000000002</v>
      </c>
      <c r="O154" s="317">
        <v>7515.6</v>
      </c>
      <c r="P154" s="321">
        <v>1</v>
      </c>
      <c r="Q154" s="317">
        <v>9800</v>
      </c>
      <c r="R154" s="317">
        <v>0</v>
      </c>
      <c r="S154" s="317">
        <v>1984.68</v>
      </c>
      <c r="T154" s="219" t="s">
        <v>7598</v>
      </c>
    </row>
    <row r="155" spans="2:20" ht="16">
      <c r="B155" s="217" t="s">
        <v>7334</v>
      </c>
      <c r="C155" s="218" t="s">
        <v>7335</v>
      </c>
      <c r="D155" s="218" t="s">
        <v>2426</v>
      </c>
      <c r="E155" s="218" t="s">
        <v>2426</v>
      </c>
      <c r="F155" s="218" t="s">
        <v>3029</v>
      </c>
      <c r="G155" s="218" t="s">
        <v>7402</v>
      </c>
      <c r="H155" s="218" t="s">
        <v>7403</v>
      </c>
      <c r="I155" s="317">
        <v>10394.26</v>
      </c>
      <c r="J155" s="317">
        <v>14478.37</v>
      </c>
      <c r="K155" s="317">
        <v>2401.0500000000002</v>
      </c>
      <c r="L155" s="317">
        <v>0</v>
      </c>
      <c r="M155" s="317">
        <v>3160.34</v>
      </c>
      <c r="N155" s="317">
        <v>164.48</v>
      </c>
      <c r="O155" s="317">
        <v>10416.6</v>
      </c>
      <c r="P155" s="321">
        <v>0.768491877296268</v>
      </c>
      <c r="Q155" s="317">
        <v>11126.509741489968</v>
      </c>
      <c r="R155" s="317">
        <v>1845.1874219822043</v>
      </c>
      <c r="S155" s="317">
        <v>2428.6956194944901</v>
      </c>
      <c r="T155" s="219" t="s">
        <v>7584</v>
      </c>
    </row>
    <row r="156" spans="2:20" ht="16">
      <c r="B156" s="217" t="s">
        <v>7334</v>
      </c>
      <c r="C156" s="218" t="s">
        <v>7335</v>
      </c>
      <c r="D156" s="218" t="s">
        <v>2426</v>
      </c>
      <c r="E156" s="218" t="s">
        <v>2426</v>
      </c>
      <c r="F156" s="218" t="s">
        <v>3029</v>
      </c>
      <c r="G156" s="218" t="s">
        <v>7429</v>
      </c>
      <c r="H156" s="218" t="s">
        <v>7430</v>
      </c>
      <c r="I156" s="317">
        <v>7696.51</v>
      </c>
      <c r="J156" s="317">
        <v>14510.06</v>
      </c>
      <c r="K156" s="317">
        <v>0</v>
      </c>
      <c r="L156" s="317">
        <v>0.08</v>
      </c>
      <c r="M156" s="317">
        <v>3214.09</v>
      </c>
      <c r="N156" s="317">
        <v>385.45</v>
      </c>
      <c r="O156" s="317">
        <v>10910.6</v>
      </c>
      <c r="P156" s="321">
        <v>1</v>
      </c>
      <c r="Q156" s="317">
        <v>14510.06</v>
      </c>
      <c r="R156" s="317">
        <v>0</v>
      </c>
      <c r="S156" s="317">
        <v>3214.09</v>
      </c>
      <c r="T156" s="219" t="s">
        <v>7599</v>
      </c>
    </row>
    <row r="157" spans="2:20" ht="16">
      <c r="B157" s="217" t="s">
        <v>7334</v>
      </c>
      <c r="C157" s="218" t="s">
        <v>7335</v>
      </c>
      <c r="D157" s="218" t="s">
        <v>2426</v>
      </c>
      <c r="E157" s="218" t="s">
        <v>2426</v>
      </c>
      <c r="F157" s="218" t="s">
        <v>3029</v>
      </c>
      <c r="G157" s="218" t="s">
        <v>7465</v>
      </c>
      <c r="H157" s="218" t="s">
        <v>7466</v>
      </c>
      <c r="I157" s="317">
        <v>12856.37</v>
      </c>
      <c r="J157" s="317">
        <v>27538.18</v>
      </c>
      <c r="K157" s="317">
        <v>1628.55</v>
      </c>
      <c r="L157" s="317">
        <v>0.08</v>
      </c>
      <c r="M157" s="317">
        <v>7824.63</v>
      </c>
      <c r="N157" s="317">
        <v>661.18</v>
      </c>
      <c r="O157" s="317">
        <v>20681</v>
      </c>
      <c r="P157" s="321">
        <v>1</v>
      </c>
      <c r="Q157" s="317">
        <v>27538.18</v>
      </c>
      <c r="R157" s="317">
        <v>1628.55</v>
      </c>
      <c r="S157" s="317">
        <v>7824.63</v>
      </c>
      <c r="T157" s="219" t="s">
        <v>7600</v>
      </c>
    </row>
    <row r="158" spans="2:20" ht="16">
      <c r="B158" s="217" t="s">
        <v>7334</v>
      </c>
      <c r="C158" s="218" t="s">
        <v>7335</v>
      </c>
      <c r="D158" s="218" t="s">
        <v>2426</v>
      </c>
      <c r="E158" s="218" t="s">
        <v>2426</v>
      </c>
      <c r="F158" s="218" t="s">
        <v>3029</v>
      </c>
      <c r="G158" s="218" t="s">
        <v>7384</v>
      </c>
      <c r="H158" s="218" t="s">
        <v>7385</v>
      </c>
      <c r="I158" s="317">
        <v>5356.07</v>
      </c>
      <c r="J158" s="317">
        <v>9333.3799999999992</v>
      </c>
      <c r="K158" s="317">
        <v>0</v>
      </c>
      <c r="L158" s="317">
        <v>0.08</v>
      </c>
      <c r="M158" s="317">
        <v>1861.93</v>
      </c>
      <c r="N158" s="317">
        <v>253.53</v>
      </c>
      <c r="O158" s="317">
        <v>7218</v>
      </c>
      <c r="P158" s="321">
        <v>1</v>
      </c>
      <c r="Q158" s="317">
        <v>9333.3799999999992</v>
      </c>
      <c r="R158" s="317">
        <v>0</v>
      </c>
      <c r="S158" s="317">
        <v>1861.93</v>
      </c>
      <c r="T158" s="219" t="s">
        <v>7601</v>
      </c>
    </row>
    <row r="159" spans="2:20" ht="16">
      <c r="B159" s="217" t="s">
        <v>7590</v>
      </c>
      <c r="C159" s="218"/>
      <c r="D159" s="218" t="s">
        <v>2426</v>
      </c>
      <c r="E159" s="218" t="s">
        <v>2426</v>
      </c>
      <c r="F159" s="218" t="s">
        <v>3029</v>
      </c>
      <c r="G159" s="218" t="s">
        <v>7462</v>
      </c>
      <c r="H159" s="218" t="s">
        <v>7463</v>
      </c>
      <c r="I159" s="317">
        <v>82936.02</v>
      </c>
      <c r="J159" s="317">
        <v>72902.7</v>
      </c>
      <c r="K159" s="317">
        <v>29313.9</v>
      </c>
      <c r="L159" s="317">
        <v>0</v>
      </c>
      <c r="M159" s="317">
        <v>9640.2900000000009</v>
      </c>
      <c r="N159" s="317">
        <v>0</v>
      </c>
      <c r="O159" s="317">
        <v>92576.31</v>
      </c>
      <c r="P159" s="321">
        <v>1</v>
      </c>
      <c r="Q159" s="317">
        <v>72902.7</v>
      </c>
      <c r="R159" s="317">
        <v>29313.9</v>
      </c>
      <c r="S159" s="317">
        <v>9640.2900000000009</v>
      </c>
      <c r="T159" s="219" t="s">
        <v>7602</v>
      </c>
    </row>
    <row r="160" spans="2:20" ht="16">
      <c r="B160" s="217" t="s">
        <v>7334</v>
      </c>
      <c r="C160" s="218" t="s">
        <v>7335</v>
      </c>
      <c r="D160" s="218" t="s">
        <v>2426</v>
      </c>
      <c r="E160" s="218" t="s">
        <v>2426</v>
      </c>
      <c r="F160" s="218" t="s">
        <v>3029</v>
      </c>
      <c r="G160" s="218" t="s">
        <v>7369</v>
      </c>
      <c r="H160" s="218" t="s">
        <v>7370</v>
      </c>
      <c r="I160" s="317">
        <v>4758.76</v>
      </c>
      <c r="J160" s="317">
        <v>26302.87</v>
      </c>
      <c r="K160" s="317">
        <v>542.85</v>
      </c>
      <c r="L160" s="317">
        <v>0</v>
      </c>
      <c r="M160" s="317">
        <v>7454.04</v>
      </c>
      <c r="N160" s="317">
        <v>7178.88</v>
      </c>
      <c r="O160" s="317">
        <v>12212.8</v>
      </c>
      <c r="P160" s="321">
        <v>1</v>
      </c>
      <c r="Q160" s="317">
        <v>26302.87</v>
      </c>
      <c r="R160" s="317">
        <v>542.85</v>
      </c>
      <c r="S160" s="317">
        <v>7454.04</v>
      </c>
      <c r="T160" s="219" t="s">
        <v>7603</v>
      </c>
    </row>
    <row r="161" spans="2:20" ht="16">
      <c r="B161" s="217" t="s">
        <v>7334</v>
      </c>
      <c r="C161" s="218" t="s">
        <v>7335</v>
      </c>
      <c r="D161" s="218" t="s">
        <v>2426</v>
      </c>
      <c r="E161" s="218" t="s">
        <v>2426</v>
      </c>
      <c r="F161" s="218" t="s">
        <v>3029</v>
      </c>
      <c r="G161" s="218" t="s">
        <v>7495</v>
      </c>
      <c r="H161" s="218" t="s">
        <v>7496</v>
      </c>
      <c r="I161" s="317">
        <v>8277.25</v>
      </c>
      <c r="J161" s="317">
        <v>15443.3</v>
      </c>
      <c r="K161" s="317">
        <v>0</v>
      </c>
      <c r="L161" s="317">
        <v>0.1</v>
      </c>
      <c r="M161" s="317">
        <v>3408.75</v>
      </c>
      <c r="N161" s="317">
        <v>348.65</v>
      </c>
      <c r="O161" s="317">
        <v>11686</v>
      </c>
      <c r="P161" s="321">
        <v>1</v>
      </c>
      <c r="Q161" s="317">
        <v>15443.3</v>
      </c>
      <c r="R161" s="317">
        <v>0</v>
      </c>
      <c r="S161" s="317">
        <v>3408.75</v>
      </c>
      <c r="T161" s="219" t="s">
        <v>7604</v>
      </c>
    </row>
    <row r="162" spans="2:20" ht="16">
      <c r="B162" s="217" t="s">
        <v>7334</v>
      </c>
      <c r="C162" s="218" t="s">
        <v>7335</v>
      </c>
      <c r="D162" s="218" t="s">
        <v>2426</v>
      </c>
      <c r="E162" s="218" t="s">
        <v>2426</v>
      </c>
      <c r="F162" s="218" t="s">
        <v>3029</v>
      </c>
      <c r="G162" s="218" t="s">
        <v>7480</v>
      </c>
      <c r="H162" s="218" t="s">
        <v>7481</v>
      </c>
      <c r="I162" s="317">
        <v>3563.88</v>
      </c>
      <c r="J162" s="317">
        <v>5600</v>
      </c>
      <c r="K162" s="317">
        <v>0</v>
      </c>
      <c r="L162" s="317">
        <v>0</v>
      </c>
      <c r="M162" s="317">
        <v>945.32</v>
      </c>
      <c r="N162" s="317">
        <v>145.47999999999999</v>
      </c>
      <c r="O162" s="317">
        <v>4509.2</v>
      </c>
      <c r="P162" s="321">
        <v>1</v>
      </c>
      <c r="Q162" s="317">
        <v>5600</v>
      </c>
      <c r="R162" s="317">
        <v>0</v>
      </c>
      <c r="S162" s="317">
        <v>945.32</v>
      </c>
      <c r="T162" s="219" t="s">
        <v>7605</v>
      </c>
    </row>
    <row r="163" spans="2:20" ht="16">
      <c r="B163" s="217" t="s">
        <v>7334</v>
      </c>
      <c r="C163" s="218" t="s">
        <v>7335</v>
      </c>
      <c r="D163" s="218" t="s">
        <v>2426</v>
      </c>
      <c r="E163" s="218" t="s">
        <v>2426</v>
      </c>
      <c r="F163" s="218" t="s">
        <v>3029</v>
      </c>
      <c r="G163" s="218" t="s">
        <v>7345</v>
      </c>
      <c r="H163" s="218" t="s">
        <v>7346</v>
      </c>
      <c r="I163" s="317">
        <v>13302.83</v>
      </c>
      <c r="J163" s="317">
        <v>34495.160000000003</v>
      </c>
      <c r="K163" s="317">
        <v>0</v>
      </c>
      <c r="L163" s="317">
        <v>0.15</v>
      </c>
      <c r="M163" s="317">
        <v>10101.57</v>
      </c>
      <c r="N163" s="317">
        <v>989.34</v>
      </c>
      <c r="O163" s="317">
        <v>23404.400000000001</v>
      </c>
      <c r="P163" s="321">
        <v>1</v>
      </c>
      <c r="Q163" s="317">
        <v>34495.160000000003</v>
      </c>
      <c r="R163" s="317">
        <v>0</v>
      </c>
      <c r="S163" s="317">
        <v>10101.57</v>
      </c>
      <c r="T163" s="219" t="s">
        <v>7606</v>
      </c>
    </row>
    <row r="164" spans="2:20" ht="16">
      <c r="B164" s="217" t="s">
        <v>7334</v>
      </c>
      <c r="C164" s="218" t="s">
        <v>7335</v>
      </c>
      <c r="D164" s="218" t="s">
        <v>2426</v>
      </c>
      <c r="E164" s="218" t="s">
        <v>2426</v>
      </c>
      <c r="F164" s="218" t="s">
        <v>3029</v>
      </c>
      <c r="G164" s="218" t="s">
        <v>7339</v>
      </c>
      <c r="H164" s="218" t="s">
        <v>7340</v>
      </c>
      <c r="I164" s="317">
        <v>7019.46</v>
      </c>
      <c r="J164" s="317">
        <v>13110.06</v>
      </c>
      <c r="K164" s="317">
        <v>0</v>
      </c>
      <c r="L164" s="317">
        <v>0</v>
      </c>
      <c r="M164" s="317">
        <v>2872.94</v>
      </c>
      <c r="N164" s="317">
        <v>344.72</v>
      </c>
      <c r="O164" s="317">
        <v>9892.4</v>
      </c>
      <c r="P164" s="321">
        <v>1</v>
      </c>
      <c r="Q164" s="317">
        <v>13110.06</v>
      </c>
      <c r="R164" s="317">
        <v>0</v>
      </c>
      <c r="S164" s="317">
        <v>2872.94</v>
      </c>
      <c r="T164" s="219" t="s">
        <v>7607</v>
      </c>
    </row>
    <row r="165" spans="2:20" ht="16">
      <c r="B165" s="217" t="s">
        <v>7334</v>
      </c>
      <c r="C165" s="218" t="s">
        <v>7335</v>
      </c>
      <c r="D165" s="218" t="s">
        <v>2426</v>
      </c>
      <c r="E165" s="218" t="s">
        <v>2426</v>
      </c>
      <c r="F165" s="218" t="s">
        <v>3029</v>
      </c>
      <c r="G165" s="218" t="s">
        <v>7483</v>
      </c>
      <c r="H165" s="218" t="s">
        <v>7484</v>
      </c>
      <c r="I165" s="317">
        <v>9079.7900000000009</v>
      </c>
      <c r="J165" s="317">
        <v>16939.650000000001</v>
      </c>
      <c r="K165" s="317">
        <v>542.85</v>
      </c>
      <c r="L165" s="317">
        <v>0</v>
      </c>
      <c r="M165" s="317">
        <v>4008.21</v>
      </c>
      <c r="N165" s="317">
        <v>386.29</v>
      </c>
      <c r="O165" s="317">
        <v>13088</v>
      </c>
      <c r="P165" s="321">
        <v>1</v>
      </c>
      <c r="Q165" s="317">
        <v>16939.650000000001</v>
      </c>
      <c r="R165" s="317">
        <v>542.85</v>
      </c>
      <c r="S165" s="317">
        <v>4008.21</v>
      </c>
      <c r="T165" s="219" t="s">
        <v>7608</v>
      </c>
    </row>
    <row r="166" spans="2:20" ht="16">
      <c r="B166" s="217" t="s">
        <v>7334</v>
      </c>
      <c r="C166" s="218" t="s">
        <v>7335</v>
      </c>
      <c r="D166" s="218" t="s">
        <v>2426</v>
      </c>
      <c r="E166" s="218" t="s">
        <v>2426</v>
      </c>
      <c r="F166" s="218" t="s">
        <v>3029</v>
      </c>
      <c r="G166" s="218" t="s">
        <v>7336</v>
      </c>
      <c r="H166" s="218" t="s">
        <v>7337</v>
      </c>
      <c r="I166" s="317">
        <v>6603.22</v>
      </c>
      <c r="J166" s="317">
        <v>12600</v>
      </c>
      <c r="K166" s="317">
        <v>0</v>
      </c>
      <c r="L166" s="317">
        <v>0.1</v>
      </c>
      <c r="M166" s="317">
        <v>2778.58</v>
      </c>
      <c r="N166" s="317">
        <v>439.72</v>
      </c>
      <c r="O166" s="317">
        <v>9381.7999999999993</v>
      </c>
      <c r="P166" s="321">
        <v>1</v>
      </c>
      <c r="Q166" s="317">
        <v>12600</v>
      </c>
      <c r="R166" s="317">
        <v>0</v>
      </c>
      <c r="S166" s="317">
        <v>2778.58</v>
      </c>
      <c r="T166" s="219" t="s">
        <v>7609</v>
      </c>
    </row>
    <row r="167" spans="2:20" ht="16">
      <c r="B167" s="217" t="s">
        <v>7334</v>
      </c>
      <c r="C167" s="218" t="s">
        <v>7335</v>
      </c>
      <c r="D167" s="218" t="s">
        <v>2426</v>
      </c>
      <c r="E167" s="218" t="s">
        <v>2426</v>
      </c>
      <c r="F167" s="218" t="s">
        <v>3029</v>
      </c>
      <c r="G167" s="218" t="s">
        <v>7354</v>
      </c>
      <c r="H167" s="218" t="s">
        <v>7355</v>
      </c>
      <c r="I167" s="317">
        <v>11863.3</v>
      </c>
      <c r="J167" s="317">
        <v>20538.18</v>
      </c>
      <c r="K167" s="317">
        <v>1628.55</v>
      </c>
      <c r="L167" s="317">
        <v>0.1</v>
      </c>
      <c r="M167" s="317">
        <v>4902.7</v>
      </c>
      <c r="N167" s="317">
        <v>498.13</v>
      </c>
      <c r="O167" s="317">
        <v>16766</v>
      </c>
      <c r="P167" s="321">
        <v>1</v>
      </c>
      <c r="Q167" s="317">
        <v>20538.18</v>
      </c>
      <c r="R167" s="317">
        <v>1628.55</v>
      </c>
      <c r="S167" s="317">
        <v>4902.7</v>
      </c>
      <c r="T167" s="219" t="s">
        <v>7610</v>
      </c>
    </row>
    <row r="168" spans="2:20" ht="16">
      <c r="B168" s="217" t="s">
        <v>7590</v>
      </c>
      <c r="C168" s="218"/>
      <c r="D168" s="218" t="s">
        <v>2426</v>
      </c>
      <c r="E168" s="218" t="s">
        <v>2426</v>
      </c>
      <c r="F168" s="218" t="s">
        <v>3029</v>
      </c>
      <c r="G168" s="218" t="s">
        <v>7471</v>
      </c>
      <c r="H168" s="218" t="s">
        <v>7472</v>
      </c>
      <c r="I168" s="317">
        <v>19087.88</v>
      </c>
      <c r="J168" s="317">
        <v>27499.8</v>
      </c>
      <c r="K168" s="317">
        <v>0</v>
      </c>
      <c r="L168" s="317">
        <v>0</v>
      </c>
      <c r="M168" s="317">
        <v>4205.96</v>
      </c>
      <c r="N168" s="317">
        <v>0</v>
      </c>
      <c r="O168" s="317">
        <v>23293.84</v>
      </c>
      <c r="P168" s="321">
        <v>1</v>
      </c>
      <c r="Q168" s="317">
        <v>27499.8</v>
      </c>
      <c r="R168" s="317">
        <v>0</v>
      </c>
      <c r="S168" s="317">
        <v>4205.96</v>
      </c>
      <c r="T168" s="219" t="s">
        <v>7611</v>
      </c>
    </row>
    <row r="169" spans="2:20" ht="16">
      <c r="B169" s="217" t="s">
        <v>7334</v>
      </c>
      <c r="C169" s="218" t="s">
        <v>7335</v>
      </c>
      <c r="D169" s="218" t="s">
        <v>2426</v>
      </c>
      <c r="E169" s="218" t="s">
        <v>2426</v>
      </c>
      <c r="F169" s="218" t="s">
        <v>3029</v>
      </c>
      <c r="G169" s="218" t="s">
        <v>7417</v>
      </c>
      <c r="H169" s="218" t="s">
        <v>7418</v>
      </c>
      <c r="I169" s="317">
        <v>3533.23</v>
      </c>
      <c r="J169" s="317">
        <v>5506.62</v>
      </c>
      <c r="K169" s="317">
        <v>0</v>
      </c>
      <c r="L169" s="317">
        <v>7.0000000000000007E-2</v>
      </c>
      <c r="M169" s="317">
        <v>915.37</v>
      </c>
      <c r="N169" s="317">
        <v>142.72</v>
      </c>
      <c r="O169" s="317">
        <v>4448.6000000000004</v>
      </c>
      <c r="P169" s="321">
        <v>1</v>
      </c>
      <c r="Q169" s="317">
        <v>5506.62</v>
      </c>
      <c r="R169" s="317">
        <v>0</v>
      </c>
      <c r="S169" s="317">
        <v>915.37</v>
      </c>
      <c r="T169" s="219" t="s">
        <v>7612</v>
      </c>
    </row>
    <row r="170" spans="2:20" ht="16">
      <c r="B170" s="217" t="s">
        <v>7334</v>
      </c>
      <c r="C170" s="218" t="s">
        <v>7335</v>
      </c>
      <c r="D170" s="218" t="s">
        <v>2426</v>
      </c>
      <c r="E170" s="218" t="s">
        <v>2426</v>
      </c>
      <c r="F170" s="218" t="s">
        <v>3029</v>
      </c>
      <c r="G170" s="218" t="s">
        <v>7363</v>
      </c>
      <c r="H170" s="218" t="s">
        <v>7364</v>
      </c>
      <c r="I170" s="317">
        <v>7886.34</v>
      </c>
      <c r="J170" s="317">
        <v>14509.92</v>
      </c>
      <c r="K170" s="317">
        <v>0</v>
      </c>
      <c r="L170" s="317">
        <v>0.01</v>
      </c>
      <c r="M170" s="317">
        <v>3151.06</v>
      </c>
      <c r="N170" s="317">
        <v>321.47000000000003</v>
      </c>
      <c r="O170" s="317">
        <v>11037.4</v>
      </c>
      <c r="P170" s="321">
        <v>1</v>
      </c>
      <c r="Q170" s="317">
        <v>14509.92</v>
      </c>
      <c r="R170" s="317">
        <v>0</v>
      </c>
      <c r="S170" s="317">
        <v>3151.06</v>
      </c>
      <c r="T170" s="219" t="s">
        <v>7613</v>
      </c>
    </row>
    <row r="171" spans="2:20" ht="16">
      <c r="B171" s="217" t="s">
        <v>7334</v>
      </c>
      <c r="C171" s="218" t="s">
        <v>7335</v>
      </c>
      <c r="D171" s="218" t="s">
        <v>2426</v>
      </c>
      <c r="E171" s="218" t="s">
        <v>2426</v>
      </c>
      <c r="F171" s="218" t="s">
        <v>3029</v>
      </c>
      <c r="G171" s="218" t="s">
        <v>7366</v>
      </c>
      <c r="H171" s="218" t="s">
        <v>7367</v>
      </c>
      <c r="I171" s="317">
        <v>4986.51</v>
      </c>
      <c r="J171" s="317">
        <v>12366.62</v>
      </c>
      <c r="K171" s="317">
        <v>0</v>
      </c>
      <c r="L171" s="317">
        <v>0.03</v>
      </c>
      <c r="M171" s="317">
        <v>2680.09</v>
      </c>
      <c r="N171" s="317">
        <v>2019.96</v>
      </c>
      <c r="O171" s="317">
        <v>7666.6</v>
      </c>
      <c r="P171" s="321">
        <v>1</v>
      </c>
      <c r="Q171" s="317">
        <v>12366.62</v>
      </c>
      <c r="R171" s="317">
        <v>0</v>
      </c>
      <c r="S171" s="317">
        <v>2680.09</v>
      </c>
      <c r="T171" s="219" t="s">
        <v>7614</v>
      </c>
    </row>
    <row r="172" spans="2:20" ht="16">
      <c r="B172" s="217" t="s">
        <v>7334</v>
      </c>
      <c r="C172" s="218" t="s">
        <v>7335</v>
      </c>
      <c r="D172" s="218" t="s">
        <v>2426</v>
      </c>
      <c r="E172" s="218" t="s">
        <v>2426</v>
      </c>
      <c r="F172" s="218" t="s">
        <v>3029</v>
      </c>
      <c r="G172" s="218" t="s">
        <v>7435</v>
      </c>
      <c r="H172" s="218" t="s">
        <v>7436</v>
      </c>
      <c r="I172" s="317">
        <v>7545.77</v>
      </c>
      <c r="J172" s="317">
        <v>14043.3</v>
      </c>
      <c r="K172" s="317">
        <v>0</v>
      </c>
      <c r="L172" s="317">
        <v>0</v>
      </c>
      <c r="M172" s="317">
        <v>3049.23</v>
      </c>
      <c r="N172" s="317">
        <v>399.07</v>
      </c>
      <c r="O172" s="317">
        <v>10595</v>
      </c>
      <c r="P172" s="321">
        <v>1</v>
      </c>
      <c r="Q172" s="317">
        <v>14043.3</v>
      </c>
      <c r="R172" s="317">
        <v>0</v>
      </c>
      <c r="S172" s="317">
        <v>3049.23</v>
      </c>
      <c r="T172" s="219" t="s">
        <v>7615</v>
      </c>
    </row>
    <row r="173" spans="2:20" ht="16">
      <c r="B173" s="217" t="s">
        <v>7334</v>
      </c>
      <c r="C173" s="218" t="s">
        <v>7335</v>
      </c>
      <c r="D173" s="218" t="s">
        <v>2426</v>
      </c>
      <c r="E173" s="218" t="s">
        <v>2426</v>
      </c>
      <c r="F173" s="218" t="s">
        <v>3029</v>
      </c>
      <c r="G173" s="218" t="s">
        <v>7408</v>
      </c>
      <c r="H173" s="218" t="s">
        <v>7409</v>
      </c>
      <c r="I173" s="317">
        <v>2274.36</v>
      </c>
      <c r="J173" s="317">
        <v>5133.38</v>
      </c>
      <c r="K173" s="317">
        <v>0</v>
      </c>
      <c r="L173" s="317">
        <v>0</v>
      </c>
      <c r="M173" s="317">
        <v>798.64</v>
      </c>
      <c r="N173" s="317">
        <v>1261.74</v>
      </c>
      <c r="O173" s="317">
        <v>3073</v>
      </c>
      <c r="P173" s="321">
        <v>1</v>
      </c>
      <c r="Q173" s="317">
        <v>5133.38</v>
      </c>
      <c r="R173" s="317">
        <v>0</v>
      </c>
      <c r="S173" s="317">
        <v>798.64</v>
      </c>
      <c r="T173" s="219" t="s">
        <v>7616</v>
      </c>
    </row>
    <row r="174" spans="2:20" ht="16">
      <c r="B174" s="217" t="s">
        <v>7334</v>
      </c>
      <c r="C174" s="218" t="s">
        <v>7335</v>
      </c>
      <c r="D174" s="218" t="s">
        <v>2426</v>
      </c>
      <c r="E174" s="218" t="s">
        <v>2426</v>
      </c>
      <c r="F174" s="218" t="s">
        <v>3029</v>
      </c>
      <c r="G174" s="218" t="s">
        <v>7432</v>
      </c>
      <c r="H174" s="218" t="s">
        <v>7433</v>
      </c>
      <c r="I174" s="317">
        <v>6462</v>
      </c>
      <c r="J174" s="317">
        <v>11666.62</v>
      </c>
      <c r="K174" s="317">
        <v>0</v>
      </c>
      <c r="L174" s="317">
        <v>0.05</v>
      </c>
      <c r="M174" s="317">
        <v>2441.6</v>
      </c>
      <c r="N174" s="317">
        <v>321.47000000000003</v>
      </c>
      <c r="O174" s="317">
        <v>8903.6</v>
      </c>
      <c r="P174" s="321">
        <v>1</v>
      </c>
      <c r="Q174" s="317">
        <v>11666.62</v>
      </c>
      <c r="R174" s="317">
        <v>0</v>
      </c>
      <c r="S174" s="317">
        <v>2441.6</v>
      </c>
      <c r="T174" s="219" t="s">
        <v>7617</v>
      </c>
    </row>
    <row r="175" spans="2:20" ht="17" thickBot="1">
      <c r="B175" s="220" t="s">
        <v>7334</v>
      </c>
      <c r="C175" s="221" t="s">
        <v>7335</v>
      </c>
      <c r="D175" s="221" t="s">
        <v>2426</v>
      </c>
      <c r="E175" s="221" t="s">
        <v>2426</v>
      </c>
      <c r="F175" s="221" t="s">
        <v>3029</v>
      </c>
      <c r="G175" s="221" t="s">
        <v>7456</v>
      </c>
      <c r="H175" s="221" t="s">
        <v>7457</v>
      </c>
      <c r="I175" s="318">
        <v>7751.23</v>
      </c>
      <c r="J175" s="318">
        <v>14570.27</v>
      </c>
      <c r="K175" s="318">
        <v>0</v>
      </c>
      <c r="L175" s="318">
        <v>0</v>
      </c>
      <c r="M175" s="318">
        <v>3241.97</v>
      </c>
      <c r="N175" s="318">
        <v>335.1</v>
      </c>
      <c r="O175" s="318">
        <v>10993.2</v>
      </c>
      <c r="P175" s="322">
        <v>1</v>
      </c>
      <c r="Q175" s="318">
        <v>14570.27</v>
      </c>
      <c r="R175" s="318">
        <v>0</v>
      </c>
      <c r="S175" s="318">
        <v>3241.97</v>
      </c>
      <c r="T175" s="222" t="s">
        <v>7618</v>
      </c>
    </row>
    <row r="176" spans="2:20" ht="17" thickBot="1">
      <c r="B176" s="223" t="s">
        <v>5573</v>
      </c>
      <c r="C176" s="224"/>
      <c r="D176" s="224"/>
      <c r="E176" s="224"/>
      <c r="F176" s="224"/>
      <c r="G176" s="224"/>
      <c r="H176" s="224"/>
      <c r="I176" s="227">
        <f>SUM(I4:I175)</f>
        <v>1769875.8600000003</v>
      </c>
      <c r="J176" s="227">
        <f t="shared" ref="J176:S176" si="0">SUM(J4:J175)</f>
        <v>3174834.7999999989</v>
      </c>
      <c r="K176" s="227">
        <f t="shared" si="0"/>
        <v>56670.789999999994</v>
      </c>
      <c r="L176" s="227">
        <f t="shared" si="0"/>
        <v>443.50999999999993</v>
      </c>
      <c r="M176" s="227">
        <f t="shared" si="0"/>
        <v>655642.94000000006</v>
      </c>
      <c r="N176" s="227">
        <f t="shared" si="0"/>
        <v>150787.36000000004</v>
      </c>
      <c r="O176" s="227">
        <f t="shared" si="0"/>
        <v>2411962.9999999995</v>
      </c>
      <c r="P176" s="323">
        <f t="shared" si="0"/>
        <v>170.99995217137558</v>
      </c>
      <c r="Q176" s="227">
        <f t="shared" si="0"/>
        <v>3160354.8042552057</v>
      </c>
      <c r="R176" s="227">
        <f t="shared" si="0"/>
        <v>54269.740000000005</v>
      </c>
      <c r="S176" s="227">
        <f t="shared" si="0"/>
        <v>652482.2062628105</v>
      </c>
      <c r="T176" s="225"/>
    </row>
    <row r="179" spans="2:20" ht="16" thickBot="1"/>
    <row r="180" spans="2:20" ht="17" thickBot="1">
      <c r="B180" s="451" t="s">
        <v>6</v>
      </c>
      <c r="C180" s="452"/>
      <c r="D180" s="452"/>
      <c r="E180" s="452"/>
      <c r="F180" s="452"/>
      <c r="G180" s="452"/>
      <c r="H180" s="452"/>
      <c r="I180" s="452"/>
      <c r="J180" s="452"/>
      <c r="K180" s="452"/>
      <c r="L180" s="452"/>
      <c r="M180" s="452"/>
      <c r="N180" s="452"/>
      <c r="O180" s="452"/>
      <c r="P180" s="452"/>
      <c r="Q180" s="452"/>
      <c r="R180" s="452"/>
      <c r="S180" s="452"/>
      <c r="T180" s="453"/>
    </row>
    <row r="181" spans="2:20" ht="17" thickBot="1">
      <c r="B181" s="214" t="s">
        <v>4323</v>
      </c>
      <c r="C181" s="214" t="s">
        <v>7324</v>
      </c>
      <c r="D181" s="214" t="s">
        <v>5759</v>
      </c>
      <c r="E181" s="214" t="s">
        <v>4326</v>
      </c>
      <c r="F181" s="214" t="s">
        <v>3285</v>
      </c>
      <c r="G181" s="214" t="s">
        <v>7325</v>
      </c>
      <c r="H181" s="214" t="s">
        <v>4328</v>
      </c>
      <c r="I181" s="215" t="s">
        <v>7326</v>
      </c>
      <c r="J181" s="215" t="s">
        <v>7327</v>
      </c>
      <c r="K181" s="215" t="s">
        <v>7328</v>
      </c>
      <c r="L181" s="215" t="s">
        <v>7329</v>
      </c>
      <c r="M181" s="215" t="s">
        <v>3315</v>
      </c>
      <c r="N181" s="215" t="s">
        <v>7330</v>
      </c>
      <c r="O181" s="215" t="s">
        <v>5761</v>
      </c>
      <c r="P181" s="319" t="s">
        <v>5762</v>
      </c>
      <c r="Q181" s="215" t="s">
        <v>7331</v>
      </c>
      <c r="R181" s="215" t="s">
        <v>7332</v>
      </c>
      <c r="S181" s="215" t="s">
        <v>5772</v>
      </c>
      <c r="T181" s="216" t="s">
        <v>7333</v>
      </c>
    </row>
    <row r="182" spans="2:20" ht="16">
      <c r="B182" s="217" t="s">
        <v>7334</v>
      </c>
      <c r="C182" s="218" t="s">
        <v>7335</v>
      </c>
      <c r="D182" s="218" t="s">
        <v>2442</v>
      </c>
      <c r="E182" s="218" t="s">
        <v>4927</v>
      </c>
      <c r="F182" s="218" t="s">
        <v>3011</v>
      </c>
      <c r="G182" s="218" t="s">
        <v>7390</v>
      </c>
      <c r="H182" s="218" t="s">
        <v>7391</v>
      </c>
      <c r="I182" s="226">
        <v>3178.18</v>
      </c>
      <c r="J182" s="226">
        <v>2140.27</v>
      </c>
      <c r="K182" s="226">
        <v>1678.07</v>
      </c>
      <c r="L182" s="226">
        <v>0</v>
      </c>
      <c r="M182" s="226">
        <v>320</v>
      </c>
      <c r="N182" s="226">
        <v>0.16</v>
      </c>
      <c r="O182" s="226">
        <v>3498.18</v>
      </c>
      <c r="P182" s="324">
        <v>1</v>
      </c>
      <c r="Q182" s="226">
        <v>2140.27</v>
      </c>
      <c r="R182" s="226">
        <v>1678.07</v>
      </c>
      <c r="S182" s="226">
        <v>320</v>
      </c>
      <c r="T182" s="219" t="s">
        <v>7619</v>
      </c>
    </row>
    <row r="183" spans="2:20" ht="16">
      <c r="B183" s="217" t="s">
        <v>7590</v>
      </c>
      <c r="C183" s="218"/>
      <c r="D183" s="218" t="s">
        <v>2442</v>
      </c>
      <c r="E183" s="218" t="s">
        <v>4927</v>
      </c>
      <c r="F183" s="218" t="s">
        <v>3011</v>
      </c>
      <c r="G183" s="218" t="s">
        <v>7390</v>
      </c>
      <c r="H183" s="218" t="s">
        <v>7391</v>
      </c>
      <c r="I183" s="226">
        <v>76566.039999999994</v>
      </c>
      <c r="J183" s="226">
        <v>95508.6</v>
      </c>
      <c r="K183" s="226">
        <v>10182.6</v>
      </c>
      <c r="L183" s="226">
        <v>0</v>
      </c>
      <c r="M183" s="226">
        <v>14562.58</v>
      </c>
      <c r="N183" s="226">
        <v>0</v>
      </c>
      <c r="O183" s="226">
        <v>91128.62</v>
      </c>
      <c r="P183" s="324">
        <v>1</v>
      </c>
      <c r="Q183" s="226">
        <v>95508.6</v>
      </c>
      <c r="R183" s="226">
        <v>10182.6</v>
      </c>
      <c r="S183" s="226">
        <v>14562.58</v>
      </c>
      <c r="T183" s="219" t="s">
        <v>7620</v>
      </c>
    </row>
    <row r="184" spans="2:20" ht="16">
      <c r="B184" s="217" t="s">
        <v>7590</v>
      </c>
      <c r="C184" s="218"/>
      <c r="D184" s="218" t="s">
        <v>2478</v>
      </c>
      <c r="E184" s="218" t="s">
        <v>4927</v>
      </c>
      <c r="F184" s="218" t="s">
        <v>3011</v>
      </c>
      <c r="G184" s="218" t="s">
        <v>7336</v>
      </c>
      <c r="H184" s="218" t="s">
        <v>7337</v>
      </c>
      <c r="I184" s="226">
        <v>151691.20000000001</v>
      </c>
      <c r="J184" s="226">
        <v>173967.8</v>
      </c>
      <c r="K184" s="226">
        <v>30547.8</v>
      </c>
      <c r="L184" s="226">
        <v>0</v>
      </c>
      <c r="M184" s="226">
        <v>26412.2</v>
      </c>
      <c r="N184" s="226">
        <v>0</v>
      </c>
      <c r="O184" s="226">
        <v>178103.4</v>
      </c>
      <c r="P184" s="324">
        <v>1</v>
      </c>
      <c r="Q184" s="226">
        <v>173967.8</v>
      </c>
      <c r="R184" s="226">
        <v>30547.8</v>
      </c>
      <c r="S184" s="226">
        <v>26412.2</v>
      </c>
      <c r="T184" s="219" t="s">
        <v>7621</v>
      </c>
    </row>
    <row r="185" spans="2:20" ht="16">
      <c r="B185" s="217" t="s">
        <v>7334</v>
      </c>
      <c r="C185" s="218" t="s">
        <v>7335</v>
      </c>
      <c r="D185" s="218" t="s">
        <v>2478</v>
      </c>
      <c r="E185" s="218" t="s">
        <v>4927</v>
      </c>
      <c r="F185" s="218" t="s">
        <v>3011</v>
      </c>
      <c r="G185" s="218" t="s">
        <v>7336</v>
      </c>
      <c r="H185" s="218" t="s">
        <v>7337</v>
      </c>
      <c r="I185" s="226">
        <v>6345.32</v>
      </c>
      <c r="J185" s="226">
        <v>4083.3</v>
      </c>
      <c r="K185" s="226">
        <v>2421</v>
      </c>
      <c r="L185" s="226">
        <v>0</v>
      </c>
      <c r="M185" s="226">
        <v>79.48</v>
      </c>
      <c r="N185" s="226">
        <v>0.02</v>
      </c>
      <c r="O185" s="226">
        <v>6424.8</v>
      </c>
      <c r="P185" s="324">
        <v>1</v>
      </c>
      <c r="Q185" s="226">
        <v>4083.3</v>
      </c>
      <c r="R185" s="226">
        <v>2421</v>
      </c>
      <c r="S185" s="226">
        <v>79.48</v>
      </c>
      <c r="T185" s="219" t="s">
        <v>7622</v>
      </c>
    </row>
    <row r="186" spans="2:20" ht="16">
      <c r="B186" s="217" t="s">
        <v>7334</v>
      </c>
      <c r="C186" s="218" t="s">
        <v>7335</v>
      </c>
      <c r="D186" s="218" t="s">
        <v>2478</v>
      </c>
      <c r="E186" s="218" t="s">
        <v>4927</v>
      </c>
      <c r="F186" s="218" t="s">
        <v>3011</v>
      </c>
      <c r="G186" s="218" t="s">
        <v>7351</v>
      </c>
      <c r="H186" s="218" t="s">
        <v>7352</v>
      </c>
      <c r="I186" s="226">
        <v>10398.07</v>
      </c>
      <c r="J186" s="226">
        <v>11288.41</v>
      </c>
      <c r="K186" s="226">
        <v>2613.11</v>
      </c>
      <c r="L186" s="226">
        <v>0.02</v>
      </c>
      <c r="M186" s="226">
        <v>1643.05</v>
      </c>
      <c r="N186" s="226">
        <v>217.37</v>
      </c>
      <c r="O186" s="226">
        <v>12041.12</v>
      </c>
      <c r="P186" s="324">
        <v>1</v>
      </c>
      <c r="Q186" s="226">
        <v>11288.41</v>
      </c>
      <c r="R186" s="226">
        <v>2613.11</v>
      </c>
      <c r="S186" s="226">
        <v>1643.05</v>
      </c>
      <c r="T186" s="219" t="s">
        <v>7623</v>
      </c>
    </row>
    <row r="187" spans="2:20" ht="16">
      <c r="B187" s="217" t="s">
        <v>7590</v>
      </c>
      <c r="C187" s="218"/>
      <c r="D187" s="218" t="s">
        <v>2478</v>
      </c>
      <c r="E187" s="218" t="s">
        <v>4927</v>
      </c>
      <c r="F187" s="218" t="s">
        <v>3011</v>
      </c>
      <c r="G187" s="218" t="s">
        <v>7342</v>
      </c>
      <c r="H187" s="218" t="s">
        <v>7343</v>
      </c>
      <c r="I187" s="226">
        <v>64275.51</v>
      </c>
      <c r="J187" s="226">
        <v>39875.75</v>
      </c>
      <c r="K187" s="226">
        <v>30547.8</v>
      </c>
      <c r="L187" s="226">
        <v>0</v>
      </c>
      <c r="M187" s="226">
        <v>3074.02</v>
      </c>
      <c r="N187" s="226">
        <v>0</v>
      </c>
      <c r="O187" s="226">
        <v>67349.53</v>
      </c>
      <c r="P187" s="324">
        <v>1</v>
      </c>
      <c r="Q187" s="226">
        <v>39875.75</v>
      </c>
      <c r="R187" s="226">
        <v>30547.8</v>
      </c>
      <c r="S187" s="226">
        <v>3074.02</v>
      </c>
      <c r="T187" s="219" t="s">
        <v>7624</v>
      </c>
    </row>
    <row r="188" spans="2:20" ht="16">
      <c r="B188" s="217" t="s">
        <v>7590</v>
      </c>
      <c r="C188" s="218"/>
      <c r="D188" s="218" t="s">
        <v>2478</v>
      </c>
      <c r="E188" s="218" t="s">
        <v>4927</v>
      </c>
      <c r="F188" s="218" t="s">
        <v>3011</v>
      </c>
      <c r="G188" s="218" t="s">
        <v>7351</v>
      </c>
      <c r="H188" s="218" t="s">
        <v>7352</v>
      </c>
      <c r="I188" s="226">
        <v>231243.83</v>
      </c>
      <c r="J188" s="226">
        <v>253705.53</v>
      </c>
      <c r="K188" s="226">
        <v>61095.6</v>
      </c>
      <c r="L188" s="226">
        <v>0</v>
      </c>
      <c r="M188" s="226">
        <v>41778.65</v>
      </c>
      <c r="N188" s="226">
        <v>0</v>
      </c>
      <c r="O188" s="226">
        <v>273022.48</v>
      </c>
      <c r="P188" s="324">
        <v>1</v>
      </c>
      <c r="Q188" s="226">
        <v>253705.53</v>
      </c>
      <c r="R188" s="226">
        <v>61095.6</v>
      </c>
      <c r="S188" s="226">
        <v>41778.65</v>
      </c>
      <c r="T188" s="219" t="s">
        <v>7625</v>
      </c>
    </row>
    <row r="189" spans="2:20" ht="16">
      <c r="B189" s="217" t="s">
        <v>7590</v>
      </c>
      <c r="C189" s="218"/>
      <c r="D189" s="218" t="s">
        <v>2478</v>
      </c>
      <c r="E189" s="218" t="s">
        <v>4927</v>
      </c>
      <c r="F189" s="218" t="s">
        <v>3011</v>
      </c>
      <c r="G189" s="218" t="s">
        <v>7384</v>
      </c>
      <c r="H189" s="218" t="s">
        <v>7385</v>
      </c>
      <c r="I189" s="226">
        <v>57012.38</v>
      </c>
      <c r="J189" s="226">
        <v>63317.82</v>
      </c>
      <c r="K189" s="226">
        <v>10182.6</v>
      </c>
      <c r="L189" s="226">
        <v>0</v>
      </c>
      <c r="M189" s="226">
        <v>8244.02</v>
      </c>
      <c r="N189" s="226">
        <v>0</v>
      </c>
      <c r="O189" s="226">
        <v>65256.4</v>
      </c>
      <c r="P189" s="324">
        <v>1</v>
      </c>
      <c r="Q189" s="226">
        <v>63317.82</v>
      </c>
      <c r="R189" s="226">
        <v>10182.6</v>
      </c>
      <c r="S189" s="226">
        <v>8244.02</v>
      </c>
      <c r="T189" s="219" t="s">
        <v>7626</v>
      </c>
    </row>
    <row r="190" spans="2:20" ht="16">
      <c r="B190" s="217" t="s">
        <v>7334</v>
      </c>
      <c r="C190" s="218" t="s">
        <v>7335</v>
      </c>
      <c r="D190" s="218" t="s">
        <v>2478</v>
      </c>
      <c r="E190" s="218" t="s">
        <v>4927</v>
      </c>
      <c r="F190" s="218" t="s">
        <v>3011</v>
      </c>
      <c r="G190" s="218" t="s">
        <v>7342</v>
      </c>
      <c r="H190" s="218" t="s">
        <v>7343</v>
      </c>
      <c r="I190" s="226"/>
      <c r="J190" s="226">
        <v>2777.97</v>
      </c>
      <c r="K190" s="226">
        <v>1213.32</v>
      </c>
      <c r="L190" s="226">
        <v>0.18</v>
      </c>
      <c r="M190" s="226">
        <v>0</v>
      </c>
      <c r="N190" s="226">
        <v>0</v>
      </c>
      <c r="O190" s="226">
        <v>3991.47</v>
      </c>
      <c r="P190" s="324">
        <v>1</v>
      </c>
      <c r="Q190" s="226">
        <v>2777.97</v>
      </c>
      <c r="R190" s="226">
        <v>1213.32</v>
      </c>
      <c r="S190" s="226"/>
      <c r="T190" s="219" t="s">
        <v>7627</v>
      </c>
    </row>
    <row r="191" spans="2:20" ht="16">
      <c r="B191" s="217" t="s">
        <v>7334</v>
      </c>
      <c r="C191" s="218" t="s">
        <v>7335</v>
      </c>
      <c r="D191" s="218" t="s">
        <v>2478</v>
      </c>
      <c r="E191" s="218" t="s">
        <v>4927</v>
      </c>
      <c r="F191" s="218" t="s">
        <v>3011</v>
      </c>
      <c r="G191" s="218" t="s">
        <v>7384</v>
      </c>
      <c r="H191" s="218" t="s">
        <v>7385</v>
      </c>
      <c r="I191" s="226">
        <v>6001.04</v>
      </c>
      <c r="J191" s="226">
        <v>4098.6899999999996</v>
      </c>
      <c r="K191" s="226">
        <v>2064.6799999999998</v>
      </c>
      <c r="L191" s="226">
        <v>0</v>
      </c>
      <c r="M191" s="226">
        <v>81.16</v>
      </c>
      <c r="N191" s="226">
        <v>0.01</v>
      </c>
      <c r="O191" s="226">
        <v>6082.2</v>
      </c>
      <c r="P191" s="324">
        <v>1</v>
      </c>
      <c r="Q191" s="226">
        <v>4098.6899999999996</v>
      </c>
      <c r="R191" s="226">
        <v>2064.6799999999998</v>
      </c>
      <c r="S191" s="226">
        <v>81.16</v>
      </c>
      <c r="T191" s="219" t="s">
        <v>7628</v>
      </c>
    </row>
    <row r="192" spans="2:20" ht="16">
      <c r="B192" s="217" t="s">
        <v>7334</v>
      </c>
      <c r="C192" s="218" t="s">
        <v>7335</v>
      </c>
      <c r="D192" s="218" t="s">
        <v>4927</v>
      </c>
      <c r="E192" s="218" t="s">
        <v>4927</v>
      </c>
      <c r="F192" s="218" t="s">
        <v>3011</v>
      </c>
      <c r="G192" s="218" t="s">
        <v>7465</v>
      </c>
      <c r="H192" s="218" t="s">
        <v>7466</v>
      </c>
      <c r="I192" s="226">
        <v>13769.08</v>
      </c>
      <c r="J192" s="226">
        <v>23333.38</v>
      </c>
      <c r="K192" s="226">
        <v>0</v>
      </c>
      <c r="L192" s="226">
        <v>0</v>
      </c>
      <c r="M192" s="226">
        <v>4451.92</v>
      </c>
      <c r="N192" s="226">
        <v>660.46</v>
      </c>
      <c r="O192" s="226">
        <v>18221</v>
      </c>
      <c r="P192" s="324">
        <v>1</v>
      </c>
      <c r="Q192" s="226">
        <v>23333.38</v>
      </c>
      <c r="R192" s="226">
        <v>0</v>
      </c>
      <c r="S192" s="226">
        <v>4451.92</v>
      </c>
      <c r="T192" s="219" t="s">
        <v>7629</v>
      </c>
    </row>
    <row r="193" spans="2:20" ht="16">
      <c r="B193" s="217" t="s">
        <v>7334</v>
      </c>
      <c r="C193" s="218" t="s">
        <v>7335</v>
      </c>
      <c r="D193" s="218" t="s">
        <v>4927</v>
      </c>
      <c r="E193" s="218" t="s">
        <v>4927</v>
      </c>
      <c r="F193" s="218" t="s">
        <v>3011</v>
      </c>
      <c r="G193" s="218" t="s">
        <v>7378</v>
      </c>
      <c r="H193" s="218" t="s">
        <v>7379</v>
      </c>
      <c r="I193" s="226">
        <v>12595.08</v>
      </c>
      <c r="J193" s="226">
        <v>21000</v>
      </c>
      <c r="K193" s="226">
        <v>0</v>
      </c>
      <c r="L193" s="226">
        <v>0</v>
      </c>
      <c r="M193" s="226">
        <v>3860.32</v>
      </c>
      <c r="N193" s="226">
        <v>684.28</v>
      </c>
      <c r="O193" s="226">
        <v>16455.400000000001</v>
      </c>
      <c r="P193" s="324">
        <v>1</v>
      </c>
      <c r="Q193" s="226">
        <v>21000</v>
      </c>
      <c r="R193" s="226">
        <v>0</v>
      </c>
      <c r="S193" s="226">
        <v>3860.32</v>
      </c>
      <c r="T193" s="219" t="s">
        <v>7630</v>
      </c>
    </row>
    <row r="194" spans="2:20" ht="16">
      <c r="B194" s="217" t="s">
        <v>7334</v>
      </c>
      <c r="C194" s="218" t="s">
        <v>7335</v>
      </c>
      <c r="D194" s="218" t="s">
        <v>4927</v>
      </c>
      <c r="E194" s="218" t="s">
        <v>4927</v>
      </c>
      <c r="F194" s="218" t="s">
        <v>3011</v>
      </c>
      <c r="G194" s="218" t="s">
        <v>7435</v>
      </c>
      <c r="H194" s="218" t="s">
        <v>7436</v>
      </c>
      <c r="I194" s="226">
        <v>7553.44</v>
      </c>
      <c r="J194" s="226">
        <v>11200</v>
      </c>
      <c r="K194" s="226">
        <v>0</v>
      </c>
      <c r="L194" s="226">
        <v>0.02</v>
      </c>
      <c r="M194" s="226">
        <v>1624.16</v>
      </c>
      <c r="N194" s="226">
        <v>398.26</v>
      </c>
      <c r="O194" s="226">
        <v>9177.6</v>
      </c>
      <c r="P194" s="324">
        <v>1</v>
      </c>
      <c r="Q194" s="226">
        <v>11200</v>
      </c>
      <c r="R194" s="226">
        <v>0</v>
      </c>
      <c r="S194" s="226">
        <v>1624.16</v>
      </c>
      <c r="T194" s="219" t="s">
        <v>7631</v>
      </c>
    </row>
    <row r="195" spans="2:20" ht="16">
      <c r="B195" s="217" t="s">
        <v>7334</v>
      </c>
      <c r="C195" s="218" t="s">
        <v>7335</v>
      </c>
      <c r="D195" s="218" t="s">
        <v>4927</v>
      </c>
      <c r="E195" s="218" t="s">
        <v>4927</v>
      </c>
      <c r="F195" s="218" t="s">
        <v>3011</v>
      </c>
      <c r="G195" s="218" t="s">
        <v>7468</v>
      </c>
      <c r="H195" s="218" t="s">
        <v>7469</v>
      </c>
      <c r="I195" s="226">
        <v>7393.35</v>
      </c>
      <c r="J195" s="226">
        <v>10666.72</v>
      </c>
      <c r="K195" s="226">
        <v>0</v>
      </c>
      <c r="L195" s="226">
        <v>0</v>
      </c>
      <c r="M195" s="226">
        <v>1510.25</v>
      </c>
      <c r="N195" s="226">
        <v>252.87</v>
      </c>
      <c r="O195" s="226">
        <v>8903.6</v>
      </c>
      <c r="P195" s="324">
        <v>1</v>
      </c>
      <c r="Q195" s="226">
        <v>10666.72</v>
      </c>
      <c r="R195" s="226">
        <v>0</v>
      </c>
      <c r="S195" s="226">
        <v>1510.25</v>
      </c>
      <c r="T195" s="219" t="s">
        <v>7632</v>
      </c>
    </row>
    <row r="196" spans="2:20" ht="16">
      <c r="B196" s="217" t="s">
        <v>7334</v>
      </c>
      <c r="C196" s="218" t="s">
        <v>7335</v>
      </c>
      <c r="D196" s="218" t="s">
        <v>4927</v>
      </c>
      <c r="E196" s="218" t="s">
        <v>4927</v>
      </c>
      <c r="F196" s="218" t="s">
        <v>3011</v>
      </c>
      <c r="G196" s="218" t="s">
        <v>7444</v>
      </c>
      <c r="H196" s="218" t="s">
        <v>7445</v>
      </c>
      <c r="I196" s="226">
        <v>10290.129999999999</v>
      </c>
      <c r="J196" s="226">
        <v>17222.560000000001</v>
      </c>
      <c r="K196" s="226">
        <v>0</v>
      </c>
      <c r="L196" s="226">
        <v>0</v>
      </c>
      <c r="M196" s="226">
        <v>2971.87</v>
      </c>
      <c r="N196" s="226">
        <v>988.69</v>
      </c>
      <c r="O196" s="226">
        <v>13262</v>
      </c>
      <c r="P196" s="324">
        <v>1</v>
      </c>
      <c r="Q196" s="226">
        <v>17222.560000000001</v>
      </c>
      <c r="R196" s="226">
        <v>0</v>
      </c>
      <c r="S196" s="226">
        <v>2971.87</v>
      </c>
      <c r="T196" s="219" t="s">
        <v>7633</v>
      </c>
    </row>
    <row r="197" spans="2:20" ht="16">
      <c r="B197" s="217" t="s">
        <v>7334</v>
      </c>
      <c r="C197" s="218" t="s">
        <v>7335</v>
      </c>
      <c r="D197" s="218" t="s">
        <v>4927</v>
      </c>
      <c r="E197" s="218" t="s">
        <v>4927</v>
      </c>
      <c r="F197" s="218" t="s">
        <v>3011</v>
      </c>
      <c r="G197" s="218" t="s">
        <v>7372</v>
      </c>
      <c r="H197" s="218" t="s">
        <v>7373</v>
      </c>
      <c r="I197" s="226">
        <v>11990.5</v>
      </c>
      <c r="J197" s="226">
        <v>19466.72</v>
      </c>
      <c r="K197" s="226">
        <v>0</v>
      </c>
      <c r="L197" s="226">
        <v>0.17</v>
      </c>
      <c r="M197" s="226">
        <v>3499.7</v>
      </c>
      <c r="N197" s="226">
        <v>476.99</v>
      </c>
      <c r="O197" s="226">
        <v>15490.2</v>
      </c>
      <c r="P197" s="324">
        <v>1</v>
      </c>
      <c r="Q197" s="226">
        <v>19466.72</v>
      </c>
      <c r="R197" s="226">
        <v>0</v>
      </c>
      <c r="S197" s="226">
        <v>3499.7</v>
      </c>
      <c r="T197" s="219" t="s">
        <v>7634</v>
      </c>
    </row>
    <row r="198" spans="2:20" ht="16">
      <c r="B198" s="217" t="s">
        <v>7334</v>
      </c>
      <c r="C198" s="218" t="s">
        <v>7335</v>
      </c>
      <c r="D198" s="218" t="s">
        <v>4927</v>
      </c>
      <c r="E198" s="218" t="s">
        <v>4927</v>
      </c>
      <c r="F198" s="218" t="s">
        <v>3011</v>
      </c>
      <c r="G198" s="218" t="s">
        <v>7387</v>
      </c>
      <c r="H198" s="218" t="s">
        <v>7388</v>
      </c>
      <c r="I198" s="226">
        <v>6412</v>
      </c>
      <c r="J198" s="226">
        <v>9100</v>
      </c>
      <c r="K198" s="226">
        <v>0</v>
      </c>
      <c r="L198" s="226">
        <v>0.14000000000000001</v>
      </c>
      <c r="M198" s="226">
        <v>1175.5999999999999</v>
      </c>
      <c r="N198" s="226">
        <v>336.94</v>
      </c>
      <c r="O198" s="226">
        <v>7587.6</v>
      </c>
      <c r="P198" s="324">
        <v>1</v>
      </c>
      <c r="Q198" s="226">
        <v>9100</v>
      </c>
      <c r="R198" s="226">
        <v>0</v>
      </c>
      <c r="S198" s="226">
        <v>1175.5999999999999</v>
      </c>
      <c r="T198" s="219" t="s">
        <v>7635</v>
      </c>
    </row>
    <row r="199" spans="2:20" ht="16">
      <c r="B199" s="217" t="s">
        <v>7334</v>
      </c>
      <c r="C199" s="218" t="s">
        <v>7335</v>
      </c>
      <c r="D199" s="218" t="s">
        <v>4927</v>
      </c>
      <c r="E199" s="218" t="s">
        <v>4927</v>
      </c>
      <c r="F199" s="218" t="s">
        <v>3011</v>
      </c>
      <c r="G199" s="218" t="s">
        <v>7369</v>
      </c>
      <c r="H199" s="218" t="s">
        <v>7370</v>
      </c>
      <c r="I199" s="226">
        <v>10147.51</v>
      </c>
      <c r="J199" s="226">
        <v>29159.3</v>
      </c>
      <c r="K199" s="226">
        <v>565.70000000000005</v>
      </c>
      <c r="L199" s="226">
        <v>0</v>
      </c>
      <c r="M199" s="226">
        <v>6199.69</v>
      </c>
      <c r="N199" s="226">
        <v>7178.11</v>
      </c>
      <c r="O199" s="226">
        <v>16347.2</v>
      </c>
      <c r="P199" s="324">
        <v>1</v>
      </c>
      <c r="Q199" s="226">
        <v>29159.3</v>
      </c>
      <c r="R199" s="226">
        <v>565.70000000000005</v>
      </c>
      <c r="S199" s="226">
        <v>6199.69</v>
      </c>
      <c r="T199" s="219" t="s">
        <v>7636</v>
      </c>
    </row>
    <row r="200" spans="2:20" ht="16">
      <c r="B200" s="217" t="s">
        <v>7334</v>
      </c>
      <c r="C200" s="218" t="s">
        <v>7335</v>
      </c>
      <c r="D200" s="218" t="s">
        <v>4927</v>
      </c>
      <c r="E200" s="218" t="s">
        <v>4927</v>
      </c>
      <c r="F200" s="218" t="s">
        <v>3011</v>
      </c>
      <c r="G200" s="218" t="s">
        <v>7456</v>
      </c>
      <c r="H200" s="218" t="s">
        <v>7457</v>
      </c>
      <c r="I200" s="226">
        <v>8151.9</v>
      </c>
      <c r="J200" s="226">
        <v>12133.24</v>
      </c>
      <c r="K200" s="226">
        <v>0</v>
      </c>
      <c r="L200" s="226">
        <v>0</v>
      </c>
      <c r="M200" s="226">
        <v>1823.5</v>
      </c>
      <c r="N200" s="226">
        <v>334.34</v>
      </c>
      <c r="O200" s="226">
        <v>9975.4</v>
      </c>
      <c r="P200" s="324">
        <v>1</v>
      </c>
      <c r="Q200" s="226">
        <v>12133.24</v>
      </c>
      <c r="R200" s="226">
        <v>0</v>
      </c>
      <c r="S200" s="226">
        <v>1823.5</v>
      </c>
      <c r="T200" s="219" t="s">
        <v>7637</v>
      </c>
    </row>
    <row r="201" spans="2:20" ht="16">
      <c r="B201" s="217" t="s">
        <v>7334</v>
      </c>
      <c r="C201" s="218" t="s">
        <v>7335</v>
      </c>
      <c r="D201" s="218" t="s">
        <v>4927</v>
      </c>
      <c r="E201" s="218" t="s">
        <v>4927</v>
      </c>
      <c r="F201" s="218" t="s">
        <v>3011</v>
      </c>
      <c r="G201" s="218" t="s">
        <v>7447</v>
      </c>
      <c r="H201" s="218" t="s">
        <v>7448</v>
      </c>
      <c r="I201" s="226">
        <v>14575.3</v>
      </c>
      <c r="J201" s="226">
        <v>33600</v>
      </c>
      <c r="K201" s="226">
        <v>0</v>
      </c>
      <c r="L201" s="226">
        <v>0.01</v>
      </c>
      <c r="M201" s="226">
        <v>7531.9</v>
      </c>
      <c r="N201" s="226">
        <v>3960.91</v>
      </c>
      <c r="O201" s="226">
        <v>22107.200000000001</v>
      </c>
      <c r="P201" s="324">
        <v>1</v>
      </c>
      <c r="Q201" s="226">
        <v>33600</v>
      </c>
      <c r="R201" s="226">
        <v>0</v>
      </c>
      <c r="S201" s="226">
        <v>7531.9</v>
      </c>
      <c r="T201" s="219" t="s">
        <v>7638</v>
      </c>
    </row>
    <row r="202" spans="2:20" ht="16">
      <c r="B202" s="217" t="s">
        <v>7334</v>
      </c>
      <c r="C202" s="218" t="s">
        <v>7335</v>
      </c>
      <c r="D202" s="218" t="s">
        <v>4927</v>
      </c>
      <c r="E202" s="218" t="s">
        <v>4927</v>
      </c>
      <c r="F202" s="218" t="s">
        <v>3011</v>
      </c>
      <c r="G202" s="218" t="s">
        <v>7393</v>
      </c>
      <c r="H202" s="218" t="s">
        <v>7394</v>
      </c>
      <c r="I202" s="226">
        <v>9987.92</v>
      </c>
      <c r="J202" s="226">
        <v>15408</v>
      </c>
      <c r="K202" s="226">
        <v>0</v>
      </c>
      <c r="L202" s="226">
        <v>0.03</v>
      </c>
      <c r="M202" s="226">
        <v>2545.08</v>
      </c>
      <c r="N202" s="226">
        <v>329.95</v>
      </c>
      <c r="O202" s="226">
        <v>12533</v>
      </c>
      <c r="P202" s="324">
        <v>1</v>
      </c>
      <c r="Q202" s="226">
        <v>15408</v>
      </c>
      <c r="R202" s="226">
        <v>0</v>
      </c>
      <c r="S202" s="226">
        <v>2545.08</v>
      </c>
      <c r="T202" s="219" t="s">
        <v>7639</v>
      </c>
    </row>
    <row r="203" spans="2:20" ht="16">
      <c r="B203" s="217" t="s">
        <v>7334</v>
      </c>
      <c r="C203" s="218" t="s">
        <v>7335</v>
      </c>
      <c r="D203" s="218" t="s">
        <v>4927</v>
      </c>
      <c r="E203" s="218" t="s">
        <v>4927</v>
      </c>
      <c r="F203" s="218" t="s">
        <v>3011</v>
      </c>
      <c r="G203" s="218" t="s">
        <v>7396</v>
      </c>
      <c r="H203" s="218" t="s">
        <v>7397</v>
      </c>
      <c r="I203" s="226">
        <v>7216.23</v>
      </c>
      <c r="J203" s="226">
        <v>13789.94</v>
      </c>
      <c r="K203" s="226">
        <v>0</v>
      </c>
      <c r="L203" s="226">
        <v>0</v>
      </c>
      <c r="M203" s="226">
        <v>2177.37</v>
      </c>
      <c r="N203" s="226">
        <v>2218.9699999999998</v>
      </c>
      <c r="O203" s="226">
        <v>9393.6</v>
      </c>
      <c r="P203" s="324">
        <v>1</v>
      </c>
      <c r="Q203" s="226">
        <v>13789.94</v>
      </c>
      <c r="R203" s="226">
        <v>0</v>
      </c>
      <c r="S203" s="226">
        <v>2177.37</v>
      </c>
      <c r="T203" s="219" t="s">
        <v>7640</v>
      </c>
    </row>
    <row r="204" spans="2:20" ht="16">
      <c r="B204" s="217" t="s">
        <v>7334</v>
      </c>
      <c r="C204" s="218" t="s">
        <v>7335</v>
      </c>
      <c r="D204" s="218" t="s">
        <v>4927</v>
      </c>
      <c r="E204" s="218" t="s">
        <v>4927</v>
      </c>
      <c r="F204" s="218" t="s">
        <v>3011</v>
      </c>
      <c r="G204" s="218" t="s">
        <v>7363</v>
      </c>
      <c r="H204" s="218" t="s">
        <v>7364</v>
      </c>
      <c r="I204" s="226">
        <v>8852.9699999999993</v>
      </c>
      <c r="J204" s="226">
        <v>13333.28</v>
      </c>
      <c r="K204" s="226">
        <v>0</v>
      </c>
      <c r="L204" s="226">
        <v>0.05</v>
      </c>
      <c r="M204" s="226">
        <v>2079.83</v>
      </c>
      <c r="N204" s="226">
        <v>320.7</v>
      </c>
      <c r="O204" s="226">
        <v>10932.8</v>
      </c>
      <c r="P204" s="324">
        <v>1</v>
      </c>
      <c r="Q204" s="226">
        <v>13333.28</v>
      </c>
      <c r="R204" s="226">
        <v>0</v>
      </c>
      <c r="S204" s="226">
        <v>2079.83</v>
      </c>
      <c r="T204" s="219" t="s">
        <v>7641</v>
      </c>
    </row>
    <row r="205" spans="2:20" ht="16">
      <c r="B205" s="217" t="s">
        <v>7334</v>
      </c>
      <c r="C205" s="218" t="s">
        <v>7335</v>
      </c>
      <c r="D205" s="218" t="s">
        <v>4927</v>
      </c>
      <c r="E205" s="218" t="s">
        <v>4927</v>
      </c>
      <c r="F205" s="218" t="s">
        <v>3011</v>
      </c>
      <c r="G205" s="218" t="s">
        <v>7459</v>
      </c>
      <c r="H205" s="218" t="s">
        <v>7460</v>
      </c>
      <c r="I205" s="226">
        <v>8151.9</v>
      </c>
      <c r="J205" s="226">
        <v>12133.24</v>
      </c>
      <c r="K205" s="226">
        <v>0</v>
      </c>
      <c r="L205" s="226">
        <v>0</v>
      </c>
      <c r="M205" s="226">
        <v>1823.5</v>
      </c>
      <c r="N205" s="226">
        <v>334.34</v>
      </c>
      <c r="O205" s="226">
        <v>9975.4</v>
      </c>
      <c r="P205" s="324">
        <v>1</v>
      </c>
      <c r="Q205" s="226">
        <v>12133.24</v>
      </c>
      <c r="R205" s="226">
        <v>0</v>
      </c>
      <c r="S205" s="226">
        <v>1823.5</v>
      </c>
      <c r="T205" s="219" t="s">
        <v>7642</v>
      </c>
    </row>
    <row r="206" spans="2:20" ht="16">
      <c r="B206" s="217" t="s">
        <v>7334</v>
      </c>
      <c r="C206" s="218" t="s">
        <v>7335</v>
      </c>
      <c r="D206" s="218" t="s">
        <v>4927</v>
      </c>
      <c r="E206" s="218" t="s">
        <v>4927</v>
      </c>
      <c r="F206" s="218" t="s">
        <v>3011</v>
      </c>
      <c r="G206" s="218" t="s">
        <v>7348</v>
      </c>
      <c r="H206" s="218" t="s">
        <v>7349</v>
      </c>
      <c r="I206" s="226">
        <v>8123.16</v>
      </c>
      <c r="J206" s="226">
        <v>12000</v>
      </c>
      <c r="K206" s="226">
        <v>0</v>
      </c>
      <c r="L206" s="226">
        <v>0</v>
      </c>
      <c r="M206" s="226">
        <v>1795.04</v>
      </c>
      <c r="N206" s="226">
        <v>286.76</v>
      </c>
      <c r="O206" s="226">
        <v>9918.2000000000007</v>
      </c>
      <c r="P206" s="324">
        <v>1</v>
      </c>
      <c r="Q206" s="226">
        <v>12000</v>
      </c>
      <c r="R206" s="226">
        <v>0</v>
      </c>
      <c r="S206" s="226">
        <v>1795.04</v>
      </c>
      <c r="T206" s="219" t="s">
        <v>7643</v>
      </c>
    </row>
    <row r="207" spans="2:20" ht="16">
      <c r="B207" s="217" t="s">
        <v>7334</v>
      </c>
      <c r="C207" s="218" t="s">
        <v>7335</v>
      </c>
      <c r="D207" s="218" t="s">
        <v>4927</v>
      </c>
      <c r="E207" s="218" t="s">
        <v>4927</v>
      </c>
      <c r="F207" s="218" t="s">
        <v>3011</v>
      </c>
      <c r="G207" s="218" t="s">
        <v>7399</v>
      </c>
      <c r="H207" s="218" t="s">
        <v>7400</v>
      </c>
      <c r="I207" s="226">
        <v>16537.3</v>
      </c>
      <c r="J207" s="226">
        <v>30800</v>
      </c>
      <c r="K207" s="226">
        <v>0</v>
      </c>
      <c r="L207" s="226">
        <v>0.11</v>
      </c>
      <c r="M207" s="226">
        <v>6691.9</v>
      </c>
      <c r="N207" s="226">
        <v>879.01</v>
      </c>
      <c r="O207" s="226">
        <v>23229.200000000001</v>
      </c>
      <c r="P207" s="324">
        <v>1</v>
      </c>
      <c r="Q207" s="226">
        <v>30800</v>
      </c>
      <c r="R207" s="226">
        <v>0</v>
      </c>
      <c r="S207" s="226">
        <v>6691.9</v>
      </c>
      <c r="T207" s="219" t="s">
        <v>7644</v>
      </c>
    </row>
    <row r="208" spans="2:20" ht="16">
      <c r="B208" s="217" t="s">
        <v>7334</v>
      </c>
      <c r="C208" s="218" t="s">
        <v>7335</v>
      </c>
      <c r="D208" s="218" t="s">
        <v>4927</v>
      </c>
      <c r="E208" s="218" t="s">
        <v>4927</v>
      </c>
      <c r="F208" s="218" t="s">
        <v>3011</v>
      </c>
      <c r="G208" s="218" t="s">
        <v>7411</v>
      </c>
      <c r="H208" s="218" t="s">
        <v>7412</v>
      </c>
      <c r="I208" s="226">
        <v>11730.75</v>
      </c>
      <c r="J208" s="226">
        <v>19702.09</v>
      </c>
      <c r="K208" s="226">
        <v>1131.4000000000001</v>
      </c>
      <c r="L208" s="226">
        <v>0.05</v>
      </c>
      <c r="M208" s="226">
        <v>3555.05</v>
      </c>
      <c r="N208" s="226">
        <v>1992.69</v>
      </c>
      <c r="O208" s="226">
        <v>15285.8</v>
      </c>
      <c r="P208" s="324">
        <v>1</v>
      </c>
      <c r="Q208" s="226">
        <v>19702.09</v>
      </c>
      <c r="R208" s="226">
        <v>1131.4000000000001</v>
      </c>
      <c r="S208" s="226">
        <v>3555.05</v>
      </c>
      <c r="T208" s="219" t="s">
        <v>7645</v>
      </c>
    </row>
    <row r="209" spans="2:20" ht="16">
      <c r="B209" s="217" t="s">
        <v>7334</v>
      </c>
      <c r="C209" s="218" t="s">
        <v>7335</v>
      </c>
      <c r="D209" s="218" t="s">
        <v>4927</v>
      </c>
      <c r="E209" s="218" t="s">
        <v>4927</v>
      </c>
      <c r="F209" s="218" t="s">
        <v>3011</v>
      </c>
      <c r="G209" s="218" t="s">
        <v>7405</v>
      </c>
      <c r="H209" s="218" t="s">
        <v>7406</v>
      </c>
      <c r="I209" s="226">
        <v>13557.68</v>
      </c>
      <c r="J209" s="226">
        <v>23333.38</v>
      </c>
      <c r="K209" s="226">
        <v>0</v>
      </c>
      <c r="L209" s="226">
        <v>0.08</v>
      </c>
      <c r="M209" s="226">
        <v>4451.92</v>
      </c>
      <c r="N209" s="226">
        <v>871.94</v>
      </c>
      <c r="O209" s="226">
        <v>18009.599999999999</v>
      </c>
      <c r="P209" s="324">
        <v>1</v>
      </c>
      <c r="Q209" s="226">
        <v>23333.38</v>
      </c>
      <c r="R209" s="226">
        <v>0</v>
      </c>
      <c r="S209" s="226">
        <v>4451.92</v>
      </c>
      <c r="T209" s="219" t="s">
        <v>7646</v>
      </c>
    </row>
    <row r="210" spans="2:20" ht="16">
      <c r="B210" s="217" t="s">
        <v>7334</v>
      </c>
      <c r="C210" s="218" t="s">
        <v>7335</v>
      </c>
      <c r="D210" s="218" t="s">
        <v>4927</v>
      </c>
      <c r="E210" s="218" t="s">
        <v>4927</v>
      </c>
      <c r="F210" s="218" t="s">
        <v>3011</v>
      </c>
      <c r="G210" s="218" t="s">
        <v>7426</v>
      </c>
      <c r="H210" s="218" t="s">
        <v>7427</v>
      </c>
      <c r="I210" s="226">
        <v>6404.03</v>
      </c>
      <c r="J210" s="226">
        <v>9585.7999999999993</v>
      </c>
      <c r="K210" s="226">
        <v>0</v>
      </c>
      <c r="L210" s="226">
        <v>0.04</v>
      </c>
      <c r="M210" s="226">
        <v>1279.3699999999999</v>
      </c>
      <c r="N210" s="226">
        <v>623.07000000000005</v>
      </c>
      <c r="O210" s="226">
        <v>7683.4</v>
      </c>
      <c r="P210" s="324">
        <v>1</v>
      </c>
      <c r="Q210" s="226">
        <v>9585.7999999999993</v>
      </c>
      <c r="R210" s="226">
        <v>0</v>
      </c>
      <c r="S210" s="226">
        <v>1279.3699999999999</v>
      </c>
      <c r="T210" s="219" t="s">
        <v>7647</v>
      </c>
    </row>
    <row r="211" spans="2:20" ht="16">
      <c r="B211" s="217" t="s">
        <v>7334</v>
      </c>
      <c r="C211" s="218" t="s">
        <v>7335</v>
      </c>
      <c r="D211" s="218" t="s">
        <v>4927</v>
      </c>
      <c r="E211" s="218" t="s">
        <v>4927</v>
      </c>
      <c r="F211" s="218" t="s">
        <v>3011</v>
      </c>
      <c r="G211" s="218" t="s">
        <v>7492</v>
      </c>
      <c r="H211" s="218" t="s">
        <v>7493</v>
      </c>
      <c r="I211" s="226">
        <v>7652.64</v>
      </c>
      <c r="J211" s="226">
        <v>11200</v>
      </c>
      <c r="K211" s="226">
        <v>0</v>
      </c>
      <c r="L211" s="226">
        <v>0</v>
      </c>
      <c r="M211" s="226">
        <v>1624.16</v>
      </c>
      <c r="N211" s="226">
        <v>299.04000000000002</v>
      </c>
      <c r="O211" s="226">
        <v>9276.7999999999993</v>
      </c>
      <c r="P211" s="324">
        <v>1</v>
      </c>
      <c r="Q211" s="226">
        <v>11200</v>
      </c>
      <c r="R211" s="226">
        <v>0</v>
      </c>
      <c r="S211" s="226">
        <v>1624.16</v>
      </c>
      <c r="T211" s="219" t="s">
        <v>7648</v>
      </c>
    </row>
    <row r="212" spans="2:20" ht="16">
      <c r="B212" s="217" t="s">
        <v>7334</v>
      </c>
      <c r="C212" s="218" t="s">
        <v>7335</v>
      </c>
      <c r="D212" s="218" t="s">
        <v>4927</v>
      </c>
      <c r="E212" s="218" t="s">
        <v>4927</v>
      </c>
      <c r="F212" s="218" t="s">
        <v>3011</v>
      </c>
      <c r="G212" s="218" t="s">
        <v>7480</v>
      </c>
      <c r="H212" s="218" t="s">
        <v>7481</v>
      </c>
      <c r="I212" s="226">
        <v>6774.06</v>
      </c>
      <c r="J212" s="226">
        <v>6502.9</v>
      </c>
      <c r="K212" s="226">
        <v>1697.1</v>
      </c>
      <c r="L212" s="226">
        <v>0</v>
      </c>
      <c r="M212" s="226">
        <v>640.54</v>
      </c>
      <c r="N212" s="226">
        <v>144.86000000000001</v>
      </c>
      <c r="O212" s="226">
        <v>7414.6</v>
      </c>
      <c r="P212" s="324">
        <v>1</v>
      </c>
      <c r="Q212" s="226">
        <v>6502.9</v>
      </c>
      <c r="R212" s="226">
        <v>1697.1</v>
      </c>
      <c r="S212" s="226">
        <v>640.54</v>
      </c>
      <c r="T212" s="219" t="s">
        <v>7649</v>
      </c>
    </row>
    <row r="213" spans="2:20" ht="16">
      <c r="B213" s="217" t="s">
        <v>7334</v>
      </c>
      <c r="C213" s="218" t="s">
        <v>7335</v>
      </c>
      <c r="D213" s="218" t="s">
        <v>4927</v>
      </c>
      <c r="E213" s="218" t="s">
        <v>4927</v>
      </c>
      <c r="F213" s="218" t="s">
        <v>3011</v>
      </c>
      <c r="G213" s="218" t="s">
        <v>7486</v>
      </c>
      <c r="H213" s="218" t="s">
        <v>7487</v>
      </c>
      <c r="I213" s="226">
        <v>14101.3</v>
      </c>
      <c r="J213" s="226">
        <v>24000</v>
      </c>
      <c r="K213" s="226">
        <v>0</v>
      </c>
      <c r="L213" s="226">
        <v>0</v>
      </c>
      <c r="M213" s="226">
        <v>4651.8999999999996</v>
      </c>
      <c r="N213" s="226">
        <v>594.9</v>
      </c>
      <c r="O213" s="226">
        <v>18753.2</v>
      </c>
      <c r="P213" s="324">
        <v>1</v>
      </c>
      <c r="Q213" s="226">
        <v>24000</v>
      </c>
      <c r="R213" s="226">
        <v>0</v>
      </c>
      <c r="S213" s="226">
        <v>4651.8999999999996</v>
      </c>
      <c r="T213" s="219" t="s">
        <v>7650</v>
      </c>
    </row>
    <row r="214" spans="2:20" ht="16">
      <c r="B214" s="217" t="s">
        <v>7334</v>
      </c>
      <c r="C214" s="218" t="s">
        <v>7335</v>
      </c>
      <c r="D214" s="218" t="s">
        <v>4927</v>
      </c>
      <c r="E214" s="218" t="s">
        <v>4927</v>
      </c>
      <c r="F214" s="218" t="s">
        <v>3011</v>
      </c>
      <c r="G214" s="218" t="s">
        <v>7453</v>
      </c>
      <c r="H214" s="218" t="s">
        <v>7454</v>
      </c>
      <c r="I214" s="226">
        <v>14481.98</v>
      </c>
      <c r="J214" s="226">
        <v>21868.6</v>
      </c>
      <c r="K214" s="226">
        <v>1131.4000000000001</v>
      </c>
      <c r="L214" s="226">
        <v>0</v>
      </c>
      <c r="M214" s="226">
        <v>4064.62</v>
      </c>
      <c r="N214" s="226">
        <v>388.78</v>
      </c>
      <c r="O214" s="226">
        <v>18546</v>
      </c>
      <c r="P214" s="324">
        <v>0.99996764905697</v>
      </c>
      <c r="Q214" s="226">
        <v>21867.892530167253</v>
      </c>
      <c r="R214" s="226">
        <v>1131.3633981430557</v>
      </c>
      <c r="S214" s="226">
        <v>4064.48850570994</v>
      </c>
      <c r="T214" s="219" t="s">
        <v>7651</v>
      </c>
    </row>
    <row r="215" spans="2:20" ht="16">
      <c r="B215" s="217" t="s">
        <v>7334</v>
      </c>
      <c r="C215" s="218" t="s">
        <v>7335</v>
      </c>
      <c r="D215" s="218" t="s">
        <v>4927</v>
      </c>
      <c r="E215" s="218" t="s">
        <v>4927</v>
      </c>
      <c r="F215" s="218" t="s">
        <v>3011</v>
      </c>
      <c r="G215" s="218" t="s">
        <v>7483</v>
      </c>
      <c r="H215" s="218" t="s">
        <v>7484</v>
      </c>
      <c r="I215" s="226">
        <v>11297.25</v>
      </c>
      <c r="J215" s="226">
        <v>16916.8</v>
      </c>
      <c r="K215" s="226">
        <v>565.70000000000005</v>
      </c>
      <c r="L215" s="226">
        <v>0.05</v>
      </c>
      <c r="M215" s="226">
        <v>2899.95</v>
      </c>
      <c r="N215" s="226">
        <v>385.4</v>
      </c>
      <c r="O215" s="226">
        <v>14197.2</v>
      </c>
      <c r="P215" s="324">
        <v>1</v>
      </c>
      <c r="Q215" s="226">
        <v>16916.8</v>
      </c>
      <c r="R215" s="226">
        <v>565.70000000000005</v>
      </c>
      <c r="S215" s="226">
        <v>2899.95</v>
      </c>
      <c r="T215" s="219" t="s">
        <v>7652</v>
      </c>
    </row>
    <row r="216" spans="2:20" ht="16">
      <c r="B216" s="217" t="s">
        <v>7334</v>
      </c>
      <c r="C216" s="218" t="s">
        <v>7335</v>
      </c>
      <c r="D216" s="218" t="s">
        <v>4927</v>
      </c>
      <c r="E216" s="218" t="s">
        <v>4927</v>
      </c>
      <c r="F216" s="218" t="s">
        <v>3011</v>
      </c>
      <c r="G216" s="218" t="s">
        <v>7381</v>
      </c>
      <c r="H216" s="218" t="s">
        <v>7382</v>
      </c>
      <c r="I216" s="226">
        <v>8607.19</v>
      </c>
      <c r="J216" s="226">
        <v>12946.46</v>
      </c>
      <c r="K216" s="226">
        <v>0</v>
      </c>
      <c r="L216" s="226">
        <v>0.13</v>
      </c>
      <c r="M216" s="226">
        <v>1997.21</v>
      </c>
      <c r="N216" s="226">
        <v>344.98</v>
      </c>
      <c r="O216" s="226">
        <v>10604.4</v>
      </c>
      <c r="P216" s="324">
        <v>1</v>
      </c>
      <c r="Q216" s="226">
        <v>12946.46</v>
      </c>
      <c r="R216" s="226">
        <v>0</v>
      </c>
      <c r="S216" s="226">
        <v>1997.21</v>
      </c>
      <c r="T216" s="219" t="s">
        <v>7653</v>
      </c>
    </row>
    <row r="217" spans="2:20" ht="16">
      <c r="B217" s="217" t="s">
        <v>7334</v>
      </c>
      <c r="C217" s="218" t="s">
        <v>7335</v>
      </c>
      <c r="D217" s="218" t="s">
        <v>4927</v>
      </c>
      <c r="E217" s="218" t="s">
        <v>4927</v>
      </c>
      <c r="F217" s="218" t="s">
        <v>3011</v>
      </c>
      <c r="G217" s="218" t="s">
        <v>7423</v>
      </c>
      <c r="H217" s="218" t="s">
        <v>7424</v>
      </c>
      <c r="I217" s="226">
        <v>7003.56</v>
      </c>
      <c r="J217" s="226">
        <v>10500</v>
      </c>
      <c r="K217" s="226">
        <v>0</v>
      </c>
      <c r="L217" s="226">
        <v>0</v>
      </c>
      <c r="M217" s="226">
        <v>1474.64</v>
      </c>
      <c r="N217" s="226">
        <v>547.16</v>
      </c>
      <c r="O217" s="226">
        <v>8478.2000000000007</v>
      </c>
      <c r="P217" s="324">
        <v>1</v>
      </c>
      <c r="Q217" s="226">
        <v>10500</v>
      </c>
      <c r="R217" s="226">
        <v>0</v>
      </c>
      <c r="S217" s="226">
        <v>1474.64</v>
      </c>
      <c r="T217" s="219" t="s">
        <v>7654</v>
      </c>
    </row>
    <row r="218" spans="2:20" ht="16">
      <c r="B218" s="217" t="s">
        <v>7334</v>
      </c>
      <c r="C218" s="218" t="s">
        <v>7335</v>
      </c>
      <c r="D218" s="218" t="s">
        <v>4927</v>
      </c>
      <c r="E218" s="218" t="s">
        <v>4927</v>
      </c>
      <c r="F218" s="218" t="s">
        <v>3011</v>
      </c>
      <c r="G218" s="218" t="s">
        <v>7429</v>
      </c>
      <c r="H218" s="218" t="s">
        <v>7430</v>
      </c>
      <c r="I218" s="226">
        <v>8788.93</v>
      </c>
      <c r="J218" s="226">
        <v>13333.44</v>
      </c>
      <c r="K218" s="226">
        <v>0</v>
      </c>
      <c r="L218" s="226">
        <v>0</v>
      </c>
      <c r="M218" s="226">
        <v>2079.87</v>
      </c>
      <c r="N218" s="226">
        <v>384.77</v>
      </c>
      <c r="O218" s="226">
        <v>10868.8</v>
      </c>
      <c r="P218" s="324">
        <v>1</v>
      </c>
      <c r="Q218" s="226">
        <v>13333.44</v>
      </c>
      <c r="R218" s="226">
        <v>0</v>
      </c>
      <c r="S218" s="226">
        <v>2079.87</v>
      </c>
      <c r="T218" s="219" t="s">
        <v>7655</v>
      </c>
    </row>
    <row r="219" spans="2:20" ht="16">
      <c r="B219" s="217" t="s">
        <v>7334</v>
      </c>
      <c r="C219" s="218" t="s">
        <v>7335</v>
      </c>
      <c r="D219" s="218" t="s">
        <v>4927</v>
      </c>
      <c r="E219" s="218" t="s">
        <v>4927</v>
      </c>
      <c r="F219" s="218" t="s">
        <v>3011</v>
      </c>
      <c r="G219" s="218" t="s">
        <v>458</v>
      </c>
      <c r="H219" s="218" t="s">
        <v>7498</v>
      </c>
      <c r="I219" s="226">
        <v>25999.23</v>
      </c>
      <c r="J219" s="226">
        <v>56000</v>
      </c>
      <c r="K219" s="226">
        <v>0</v>
      </c>
      <c r="L219" s="226">
        <v>0.14000000000000001</v>
      </c>
      <c r="M219" s="226">
        <v>14506.17</v>
      </c>
      <c r="N219" s="226">
        <v>988.57</v>
      </c>
      <c r="O219" s="226">
        <v>40505.4</v>
      </c>
      <c r="P219" s="324">
        <v>1</v>
      </c>
      <c r="Q219" s="226">
        <v>56000</v>
      </c>
      <c r="R219" s="226">
        <v>0</v>
      </c>
      <c r="S219" s="226">
        <v>14506.17</v>
      </c>
      <c r="T219" s="219" t="s">
        <v>7656</v>
      </c>
    </row>
    <row r="220" spans="2:20" ht="16">
      <c r="B220" s="217" t="s">
        <v>7334</v>
      </c>
      <c r="C220" s="218" t="s">
        <v>7335</v>
      </c>
      <c r="D220" s="218" t="s">
        <v>4927</v>
      </c>
      <c r="E220" s="218" t="s">
        <v>4927</v>
      </c>
      <c r="F220" s="218" t="s">
        <v>3011</v>
      </c>
      <c r="G220" s="218" t="s">
        <v>7477</v>
      </c>
      <c r="H220" s="218" t="s">
        <v>7478</v>
      </c>
      <c r="I220" s="226">
        <v>7263.96</v>
      </c>
      <c r="J220" s="226">
        <v>10500</v>
      </c>
      <c r="K220" s="226">
        <v>0</v>
      </c>
      <c r="L220" s="226">
        <v>0</v>
      </c>
      <c r="M220" s="226">
        <v>1474.64</v>
      </c>
      <c r="N220" s="226">
        <v>286.76</v>
      </c>
      <c r="O220" s="226">
        <v>8738.6</v>
      </c>
      <c r="P220" s="324">
        <v>1</v>
      </c>
      <c r="Q220" s="226">
        <v>10500</v>
      </c>
      <c r="R220" s="226">
        <v>0</v>
      </c>
      <c r="S220" s="226">
        <v>1474.64</v>
      </c>
      <c r="T220" s="219" t="s">
        <v>7657</v>
      </c>
    </row>
    <row r="221" spans="2:20" ht="16">
      <c r="B221" s="217" t="s">
        <v>7334</v>
      </c>
      <c r="C221" s="218" t="s">
        <v>7335</v>
      </c>
      <c r="D221" s="218" t="s">
        <v>4927</v>
      </c>
      <c r="E221" s="218" t="s">
        <v>4927</v>
      </c>
      <c r="F221" s="218" t="s">
        <v>3011</v>
      </c>
      <c r="G221" s="218" t="s">
        <v>7354</v>
      </c>
      <c r="H221" s="218" t="s">
        <v>7355</v>
      </c>
      <c r="I221" s="226">
        <v>11051.99</v>
      </c>
      <c r="J221" s="226">
        <v>17733.38</v>
      </c>
      <c r="K221" s="226">
        <v>0</v>
      </c>
      <c r="L221" s="226">
        <v>0</v>
      </c>
      <c r="M221" s="226">
        <v>3092.01</v>
      </c>
      <c r="N221" s="226">
        <v>497.37</v>
      </c>
      <c r="O221" s="226">
        <v>14144</v>
      </c>
      <c r="P221" s="324">
        <v>1</v>
      </c>
      <c r="Q221" s="226">
        <v>17733.38</v>
      </c>
      <c r="R221" s="226">
        <v>0</v>
      </c>
      <c r="S221" s="226">
        <v>3092.01</v>
      </c>
      <c r="T221" s="219" t="s">
        <v>7658</v>
      </c>
    </row>
    <row r="222" spans="2:20" ht="16">
      <c r="B222" s="217" t="s">
        <v>7334</v>
      </c>
      <c r="C222" s="218" t="s">
        <v>7335</v>
      </c>
      <c r="D222" s="218" t="s">
        <v>4927</v>
      </c>
      <c r="E222" s="218" t="s">
        <v>4927</v>
      </c>
      <c r="F222" s="218" t="s">
        <v>3011</v>
      </c>
      <c r="G222" s="218" t="s">
        <v>7495</v>
      </c>
      <c r="H222" s="218" t="s">
        <v>7496</v>
      </c>
      <c r="I222" s="226">
        <v>9436.2000000000007</v>
      </c>
      <c r="J222" s="226">
        <v>14400</v>
      </c>
      <c r="K222" s="226">
        <v>0</v>
      </c>
      <c r="L222" s="226">
        <v>0.08</v>
      </c>
      <c r="M222" s="226">
        <v>2308</v>
      </c>
      <c r="N222" s="226">
        <v>347.88</v>
      </c>
      <c r="O222" s="226">
        <v>11744.2</v>
      </c>
      <c r="P222" s="324">
        <v>1</v>
      </c>
      <c r="Q222" s="226">
        <v>14400</v>
      </c>
      <c r="R222" s="226">
        <v>0</v>
      </c>
      <c r="S222" s="226">
        <v>2308</v>
      </c>
      <c r="T222" s="219" t="s">
        <v>7659</v>
      </c>
    </row>
    <row r="223" spans="2:20" ht="16">
      <c r="B223" s="217" t="s">
        <v>7334</v>
      </c>
      <c r="C223" s="218" t="s">
        <v>7335</v>
      </c>
      <c r="D223" s="218" t="s">
        <v>4927</v>
      </c>
      <c r="E223" s="218" t="s">
        <v>4927</v>
      </c>
      <c r="F223" s="218" t="s">
        <v>3011</v>
      </c>
      <c r="G223" s="218" t="s">
        <v>7339</v>
      </c>
      <c r="H223" s="218" t="s">
        <v>7340</v>
      </c>
      <c r="I223" s="226">
        <v>7073.18</v>
      </c>
      <c r="J223" s="226">
        <v>10266.76</v>
      </c>
      <c r="K223" s="226">
        <v>0</v>
      </c>
      <c r="L223" s="226">
        <v>0</v>
      </c>
      <c r="M223" s="226">
        <v>1424.82</v>
      </c>
      <c r="N223" s="226">
        <v>343.94</v>
      </c>
      <c r="O223" s="226">
        <v>8498</v>
      </c>
      <c r="P223" s="324">
        <v>1</v>
      </c>
      <c r="Q223" s="226">
        <v>10266.76</v>
      </c>
      <c r="R223" s="226">
        <v>0</v>
      </c>
      <c r="S223" s="226">
        <v>1424.82</v>
      </c>
      <c r="T223" s="219" t="s">
        <v>7660</v>
      </c>
    </row>
    <row r="224" spans="2:20" ht="16">
      <c r="B224" s="217" t="s">
        <v>7334</v>
      </c>
      <c r="C224" s="218" t="s">
        <v>7335</v>
      </c>
      <c r="D224" s="218" t="s">
        <v>4927</v>
      </c>
      <c r="E224" s="218" t="s">
        <v>4927</v>
      </c>
      <c r="F224" s="218" t="s">
        <v>3011</v>
      </c>
      <c r="G224" s="218" t="s">
        <v>7450</v>
      </c>
      <c r="H224" s="218" t="s">
        <v>7451</v>
      </c>
      <c r="I224" s="226">
        <v>6411.8</v>
      </c>
      <c r="J224" s="226">
        <v>9100</v>
      </c>
      <c r="K224" s="226">
        <v>0</v>
      </c>
      <c r="L224" s="226">
        <v>0</v>
      </c>
      <c r="M224" s="226">
        <v>1175.5999999999999</v>
      </c>
      <c r="N224" s="226">
        <v>337</v>
      </c>
      <c r="O224" s="226">
        <v>7587.4</v>
      </c>
      <c r="P224" s="324">
        <v>1</v>
      </c>
      <c r="Q224" s="226">
        <v>9100</v>
      </c>
      <c r="R224" s="226">
        <v>0</v>
      </c>
      <c r="S224" s="226">
        <v>1175.5999999999999</v>
      </c>
      <c r="T224" s="219" t="s">
        <v>7661</v>
      </c>
    </row>
    <row r="225" spans="2:20" ht="16">
      <c r="B225" s="217" t="s">
        <v>7334</v>
      </c>
      <c r="C225" s="218" t="s">
        <v>7335</v>
      </c>
      <c r="D225" s="218" t="s">
        <v>4927</v>
      </c>
      <c r="E225" s="218" t="s">
        <v>4927</v>
      </c>
      <c r="F225" s="218" t="s">
        <v>3011</v>
      </c>
      <c r="G225" s="218" t="s">
        <v>7357</v>
      </c>
      <c r="H225" s="218" t="s">
        <v>7358</v>
      </c>
      <c r="I225" s="226">
        <v>10922.71</v>
      </c>
      <c r="J225" s="226">
        <v>17353.599999999999</v>
      </c>
      <c r="K225" s="226">
        <v>0</v>
      </c>
      <c r="L225" s="226">
        <v>0</v>
      </c>
      <c r="M225" s="226">
        <v>3002.69</v>
      </c>
      <c r="N225" s="226">
        <v>425.51</v>
      </c>
      <c r="O225" s="226">
        <v>13925.4</v>
      </c>
      <c r="P225" s="324">
        <v>1</v>
      </c>
      <c r="Q225" s="226">
        <v>17353.599999999999</v>
      </c>
      <c r="R225" s="226">
        <v>0</v>
      </c>
      <c r="S225" s="226">
        <v>3002.69</v>
      </c>
      <c r="T225" s="219" t="s">
        <v>7662</v>
      </c>
    </row>
    <row r="226" spans="2:20" ht="16">
      <c r="B226" s="217" t="s">
        <v>7334</v>
      </c>
      <c r="C226" s="218" t="s">
        <v>7335</v>
      </c>
      <c r="D226" s="218" t="s">
        <v>4927</v>
      </c>
      <c r="E226" s="218" t="s">
        <v>4927</v>
      </c>
      <c r="F226" s="218" t="s">
        <v>3011</v>
      </c>
      <c r="G226" s="218" t="s">
        <v>7420</v>
      </c>
      <c r="H226" s="218" t="s">
        <v>7421</v>
      </c>
      <c r="I226" s="226">
        <v>6978.98</v>
      </c>
      <c r="J226" s="226">
        <v>10266.76</v>
      </c>
      <c r="K226" s="226">
        <v>0</v>
      </c>
      <c r="L226" s="226">
        <v>0</v>
      </c>
      <c r="M226" s="226">
        <v>1424.82</v>
      </c>
      <c r="N226" s="226">
        <v>438.14</v>
      </c>
      <c r="O226" s="226">
        <v>8403.7999999999993</v>
      </c>
      <c r="P226" s="324">
        <v>1</v>
      </c>
      <c r="Q226" s="226">
        <v>10266.76</v>
      </c>
      <c r="R226" s="226">
        <v>0</v>
      </c>
      <c r="S226" s="226">
        <v>1424.82</v>
      </c>
      <c r="T226" s="219" t="s">
        <v>7663</v>
      </c>
    </row>
    <row r="227" spans="2:20" ht="16">
      <c r="B227" s="217" t="s">
        <v>7334</v>
      </c>
      <c r="C227" s="218" t="s">
        <v>7335</v>
      </c>
      <c r="D227" s="218" t="s">
        <v>4927</v>
      </c>
      <c r="E227" s="218" t="s">
        <v>4927</v>
      </c>
      <c r="F227" s="218" t="s">
        <v>3011</v>
      </c>
      <c r="G227" s="218" t="s">
        <v>7432</v>
      </c>
      <c r="H227" s="218" t="s">
        <v>7433</v>
      </c>
      <c r="I227" s="226">
        <v>8852.77</v>
      </c>
      <c r="J227" s="226">
        <v>13333.28</v>
      </c>
      <c r="K227" s="226">
        <v>0</v>
      </c>
      <c r="L227" s="226">
        <v>0</v>
      </c>
      <c r="M227" s="226">
        <v>2079.83</v>
      </c>
      <c r="N227" s="226">
        <v>320.85000000000002</v>
      </c>
      <c r="O227" s="226">
        <v>10932.6</v>
      </c>
      <c r="P227" s="324">
        <v>1</v>
      </c>
      <c r="Q227" s="226">
        <v>13333.28</v>
      </c>
      <c r="R227" s="226">
        <v>0</v>
      </c>
      <c r="S227" s="226">
        <v>2079.83</v>
      </c>
      <c r="T227" s="219" t="s">
        <v>7664</v>
      </c>
    </row>
    <row r="228" spans="2:20" ht="16">
      <c r="B228" s="217" t="s">
        <v>7334</v>
      </c>
      <c r="C228" s="218" t="s">
        <v>7335</v>
      </c>
      <c r="D228" s="218" t="s">
        <v>4927</v>
      </c>
      <c r="E228" s="218" t="s">
        <v>4927</v>
      </c>
      <c r="F228" s="218" t="s">
        <v>3011</v>
      </c>
      <c r="G228" s="218" t="s">
        <v>7441</v>
      </c>
      <c r="H228" s="218" t="s">
        <v>7442</v>
      </c>
      <c r="I228" s="226">
        <v>11449.79</v>
      </c>
      <c r="J228" s="226">
        <v>17201.03</v>
      </c>
      <c r="K228" s="226">
        <v>565.70000000000005</v>
      </c>
      <c r="L228" s="226">
        <v>0</v>
      </c>
      <c r="M228" s="226">
        <v>2966.81</v>
      </c>
      <c r="N228" s="226">
        <v>383.32</v>
      </c>
      <c r="O228" s="226">
        <v>14416.6</v>
      </c>
      <c r="P228" s="324">
        <v>1</v>
      </c>
      <c r="Q228" s="226">
        <v>17201.03</v>
      </c>
      <c r="R228" s="226">
        <v>565.70000000000005</v>
      </c>
      <c r="S228" s="226">
        <v>2966.81</v>
      </c>
      <c r="T228" s="219" t="s">
        <v>7665</v>
      </c>
    </row>
    <row r="229" spans="2:20" ht="16">
      <c r="B229" s="217" t="s">
        <v>7334</v>
      </c>
      <c r="C229" s="218" t="s">
        <v>7335</v>
      </c>
      <c r="D229" s="218" t="s">
        <v>4927</v>
      </c>
      <c r="E229" s="218" t="s">
        <v>4927</v>
      </c>
      <c r="F229" s="218" t="s">
        <v>3011</v>
      </c>
      <c r="G229" s="218" t="s">
        <v>7408</v>
      </c>
      <c r="H229" s="218" t="s">
        <v>7409</v>
      </c>
      <c r="I229" s="226">
        <v>3545.34</v>
      </c>
      <c r="J229" s="226">
        <v>5866.72</v>
      </c>
      <c r="K229" s="226">
        <v>0</v>
      </c>
      <c r="L229" s="226">
        <v>7.0000000000000007E-2</v>
      </c>
      <c r="M229" s="226">
        <v>530.26</v>
      </c>
      <c r="N229" s="226">
        <v>1260.93</v>
      </c>
      <c r="O229" s="226">
        <v>4075</v>
      </c>
      <c r="P229" s="324">
        <v>0.99985278241240605</v>
      </c>
      <c r="Q229" s="226">
        <v>5865.8563156345108</v>
      </c>
      <c r="R229" s="226">
        <v>0</v>
      </c>
      <c r="S229" s="226">
        <v>530.18193640200195</v>
      </c>
      <c r="T229" s="219" t="s">
        <v>7666</v>
      </c>
    </row>
    <row r="230" spans="2:20" ht="16">
      <c r="B230" s="217" t="s">
        <v>7334</v>
      </c>
      <c r="C230" s="218" t="s">
        <v>7335</v>
      </c>
      <c r="D230" s="218" t="s">
        <v>4927</v>
      </c>
      <c r="E230" s="218" t="s">
        <v>4927</v>
      </c>
      <c r="F230" s="218" t="s">
        <v>3011</v>
      </c>
      <c r="G230" s="218" t="s">
        <v>7438</v>
      </c>
      <c r="H230" s="218" t="s">
        <v>7439</v>
      </c>
      <c r="I230" s="226">
        <v>12883.21</v>
      </c>
      <c r="J230" s="226">
        <v>21462.880000000001</v>
      </c>
      <c r="K230" s="226">
        <v>0</v>
      </c>
      <c r="L230" s="226">
        <v>0.13</v>
      </c>
      <c r="M230" s="226">
        <v>3969.19</v>
      </c>
      <c r="N230" s="226">
        <v>641.41999999999996</v>
      </c>
      <c r="O230" s="226">
        <v>16852.400000000001</v>
      </c>
      <c r="P230" s="324">
        <v>1</v>
      </c>
      <c r="Q230" s="226">
        <v>21462.880000000001</v>
      </c>
      <c r="R230" s="226">
        <v>0</v>
      </c>
      <c r="S230" s="226">
        <v>3969.19</v>
      </c>
      <c r="T230" s="219" t="s">
        <v>7667</v>
      </c>
    </row>
    <row r="231" spans="2:20" ht="16">
      <c r="B231" s="217" t="s">
        <v>7334</v>
      </c>
      <c r="C231" s="218" t="s">
        <v>7335</v>
      </c>
      <c r="D231" s="218" t="s">
        <v>4927</v>
      </c>
      <c r="E231" s="218" t="s">
        <v>4927</v>
      </c>
      <c r="F231" s="218" t="s">
        <v>3011</v>
      </c>
      <c r="G231" s="218" t="s">
        <v>7375</v>
      </c>
      <c r="H231" s="218" t="s">
        <v>7376</v>
      </c>
      <c r="I231" s="226">
        <v>6756.53</v>
      </c>
      <c r="J231" s="226">
        <v>9566.6200000000008</v>
      </c>
      <c r="K231" s="226">
        <v>0</v>
      </c>
      <c r="L231" s="226">
        <v>0.01</v>
      </c>
      <c r="M231" s="226">
        <v>1275.27</v>
      </c>
      <c r="N231" s="226">
        <v>259.56</v>
      </c>
      <c r="O231" s="226">
        <v>8031.8</v>
      </c>
      <c r="P231" s="324">
        <v>1</v>
      </c>
      <c r="Q231" s="226">
        <v>9566.6200000000008</v>
      </c>
      <c r="R231" s="226">
        <v>0</v>
      </c>
      <c r="S231" s="226">
        <v>1275.27</v>
      </c>
      <c r="T231" s="219" t="s">
        <v>7668</v>
      </c>
    </row>
    <row r="232" spans="2:20" ht="16">
      <c r="B232" s="217" t="s">
        <v>7334</v>
      </c>
      <c r="C232" s="218" t="s">
        <v>7335</v>
      </c>
      <c r="D232" s="218" t="s">
        <v>4927</v>
      </c>
      <c r="E232" s="218" t="s">
        <v>4927</v>
      </c>
      <c r="F232" s="218" t="s">
        <v>3011</v>
      </c>
      <c r="G232" s="218" t="s">
        <v>7489</v>
      </c>
      <c r="H232" s="218" t="s">
        <v>7490</v>
      </c>
      <c r="I232" s="226">
        <v>4691.3999999999996</v>
      </c>
      <c r="J232" s="226">
        <v>12600</v>
      </c>
      <c r="K232" s="226">
        <v>0</v>
      </c>
      <c r="L232" s="226">
        <v>0.04</v>
      </c>
      <c r="M232" s="226">
        <v>1923.2</v>
      </c>
      <c r="N232" s="226">
        <v>4062.24</v>
      </c>
      <c r="O232" s="226">
        <v>6614.6</v>
      </c>
      <c r="P232" s="324">
        <v>1</v>
      </c>
      <c r="Q232" s="226">
        <v>12600</v>
      </c>
      <c r="R232" s="226">
        <v>0</v>
      </c>
      <c r="S232" s="226">
        <v>1923.2</v>
      </c>
      <c r="T232" s="219" t="s">
        <v>7669</v>
      </c>
    </row>
    <row r="233" spans="2:20" ht="16">
      <c r="B233" s="217" t="s">
        <v>7334</v>
      </c>
      <c r="C233" s="218" t="s">
        <v>7335</v>
      </c>
      <c r="D233" s="218" t="s">
        <v>4927</v>
      </c>
      <c r="E233" s="218" t="s">
        <v>4927</v>
      </c>
      <c r="F233" s="218" t="s">
        <v>3011</v>
      </c>
      <c r="G233" s="218" t="s">
        <v>7360</v>
      </c>
      <c r="H233" s="218" t="s">
        <v>7361</v>
      </c>
      <c r="I233" s="226">
        <v>10987.18</v>
      </c>
      <c r="J233" s="226">
        <v>16701.080000000002</v>
      </c>
      <c r="K233" s="226">
        <v>565.70000000000005</v>
      </c>
      <c r="L233" s="226">
        <v>0</v>
      </c>
      <c r="M233" s="226">
        <v>2849.22</v>
      </c>
      <c r="N233" s="226">
        <v>581.16</v>
      </c>
      <c r="O233" s="226">
        <v>13836.4</v>
      </c>
      <c r="P233" s="324">
        <v>1</v>
      </c>
      <c r="Q233" s="226">
        <v>16701.080000000002</v>
      </c>
      <c r="R233" s="226">
        <v>565.70000000000005</v>
      </c>
      <c r="S233" s="226">
        <v>2849.22</v>
      </c>
      <c r="T233" s="219" t="s">
        <v>7670</v>
      </c>
    </row>
    <row r="234" spans="2:20" ht="16">
      <c r="B234" s="217" t="s">
        <v>7334</v>
      </c>
      <c r="C234" s="218" t="s">
        <v>7335</v>
      </c>
      <c r="D234" s="218" t="s">
        <v>4927</v>
      </c>
      <c r="E234" s="218" t="s">
        <v>4927</v>
      </c>
      <c r="F234" s="218" t="s">
        <v>3011</v>
      </c>
      <c r="G234" s="218" t="s">
        <v>7500</v>
      </c>
      <c r="H234" s="218" t="s">
        <v>7501</v>
      </c>
      <c r="I234" s="226">
        <v>8400.14</v>
      </c>
      <c r="J234" s="226">
        <v>12566.56</v>
      </c>
      <c r="K234" s="226">
        <v>0</v>
      </c>
      <c r="L234" s="226">
        <v>0</v>
      </c>
      <c r="M234" s="226">
        <v>1916.06</v>
      </c>
      <c r="N234" s="226">
        <v>334.3</v>
      </c>
      <c r="O234" s="226">
        <v>10316.200000000001</v>
      </c>
      <c r="P234" s="324">
        <v>1</v>
      </c>
      <c r="Q234" s="226">
        <v>12566.56</v>
      </c>
      <c r="R234" s="226">
        <v>0</v>
      </c>
      <c r="S234" s="226">
        <v>1916.06</v>
      </c>
      <c r="T234" s="219" t="s">
        <v>7671</v>
      </c>
    </row>
    <row r="235" spans="2:20" ht="16">
      <c r="B235" s="217" t="s">
        <v>7334</v>
      </c>
      <c r="C235" s="218" t="s">
        <v>7335</v>
      </c>
      <c r="D235" s="218" t="s">
        <v>4927</v>
      </c>
      <c r="E235" s="218" t="s">
        <v>4927</v>
      </c>
      <c r="F235" s="218" t="s">
        <v>3011</v>
      </c>
      <c r="G235" s="218" t="s">
        <v>7417</v>
      </c>
      <c r="H235" s="218" t="s">
        <v>7418</v>
      </c>
      <c r="I235" s="226">
        <v>6687.98</v>
      </c>
      <c r="J235" s="226">
        <v>6366.16</v>
      </c>
      <c r="K235" s="226">
        <v>1697.1</v>
      </c>
      <c r="L235" s="226">
        <v>0</v>
      </c>
      <c r="M235" s="226">
        <v>616.62</v>
      </c>
      <c r="N235" s="226">
        <v>142.04</v>
      </c>
      <c r="O235" s="226">
        <v>7304.6</v>
      </c>
      <c r="P235" s="324">
        <v>1</v>
      </c>
      <c r="Q235" s="226">
        <v>6366.16</v>
      </c>
      <c r="R235" s="226">
        <v>1697.1</v>
      </c>
      <c r="S235" s="226">
        <v>616.62</v>
      </c>
      <c r="T235" s="219" t="s">
        <v>7672</v>
      </c>
    </row>
    <row r="236" spans="2:20" ht="16">
      <c r="B236" s="217" t="s">
        <v>7334</v>
      </c>
      <c r="C236" s="218" t="s">
        <v>7335</v>
      </c>
      <c r="D236" s="218" t="s">
        <v>4927</v>
      </c>
      <c r="E236" s="218" t="s">
        <v>4927</v>
      </c>
      <c r="F236" s="218" t="s">
        <v>3011</v>
      </c>
      <c r="G236" s="218" t="s">
        <v>7366</v>
      </c>
      <c r="H236" s="218" t="s">
        <v>7367</v>
      </c>
      <c r="I236" s="226">
        <v>6600.85</v>
      </c>
      <c r="J236" s="226">
        <v>12366.62</v>
      </c>
      <c r="K236" s="226">
        <v>0</v>
      </c>
      <c r="L236" s="226">
        <v>0.12</v>
      </c>
      <c r="M236" s="226">
        <v>1873.35</v>
      </c>
      <c r="N236" s="226">
        <v>2019.19</v>
      </c>
      <c r="O236" s="226">
        <v>8474.2000000000007</v>
      </c>
      <c r="P236" s="324">
        <v>1</v>
      </c>
      <c r="Q236" s="226">
        <v>12366.62</v>
      </c>
      <c r="R236" s="226">
        <v>0</v>
      </c>
      <c r="S236" s="226">
        <v>1873.35</v>
      </c>
      <c r="T236" s="219" t="s">
        <v>7673</v>
      </c>
    </row>
    <row r="237" spans="2:20" ht="16">
      <c r="B237" s="217" t="s">
        <v>7334</v>
      </c>
      <c r="C237" s="218" t="s">
        <v>7335</v>
      </c>
      <c r="D237" s="218" t="s">
        <v>4927</v>
      </c>
      <c r="E237" s="218" t="s">
        <v>4927</v>
      </c>
      <c r="F237" s="218" t="s">
        <v>3011</v>
      </c>
      <c r="G237" s="218" t="s">
        <v>7414</v>
      </c>
      <c r="H237" s="218" t="s">
        <v>7415</v>
      </c>
      <c r="I237" s="226">
        <v>13347.01</v>
      </c>
      <c r="J237" s="226">
        <v>22324.26</v>
      </c>
      <c r="K237" s="226">
        <v>0</v>
      </c>
      <c r="L237" s="226">
        <v>0</v>
      </c>
      <c r="M237" s="226">
        <v>4171.79</v>
      </c>
      <c r="N237" s="226">
        <v>633.66999999999996</v>
      </c>
      <c r="O237" s="226">
        <v>17518.8</v>
      </c>
      <c r="P237" s="324">
        <v>1</v>
      </c>
      <c r="Q237" s="226">
        <v>22324.26</v>
      </c>
      <c r="R237" s="226">
        <v>0</v>
      </c>
      <c r="S237" s="226">
        <v>4171.79</v>
      </c>
      <c r="T237" s="219" t="s">
        <v>7674</v>
      </c>
    </row>
    <row r="238" spans="2:20" ht="16">
      <c r="B238" s="217" t="s">
        <v>7334</v>
      </c>
      <c r="C238" s="218" t="s">
        <v>7335</v>
      </c>
      <c r="D238" s="218" t="s">
        <v>5526</v>
      </c>
      <c r="E238" s="218" t="s">
        <v>5572</v>
      </c>
      <c r="F238" s="218" t="s">
        <v>3267</v>
      </c>
      <c r="G238" s="218" t="s">
        <v>7450</v>
      </c>
      <c r="H238" s="218" t="s">
        <v>7451</v>
      </c>
      <c r="I238" s="226">
        <v>17634.43</v>
      </c>
      <c r="J238" s="226">
        <v>23695.15</v>
      </c>
      <c r="K238" s="226">
        <v>3166.1</v>
      </c>
      <c r="L238" s="226">
        <v>0.06</v>
      </c>
      <c r="M238" s="226">
        <v>4493.1099999999997</v>
      </c>
      <c r="N238" s="226">
        <v>240.66</v>
      </c>
      <c r="O238" s="226">
        <v>22127.54</v>
      </c>
      <c r="P238" s="324">
        <v>1</v>
      </c>
      <c r="Q238" s="226">
        <v>23695.15</v>
      </c>
      <c r="R238" s="226">
        <v>3166.1</v>
      </c>
      <c r="S238" s="226">
        <v>4493.1099999999997</v>
      </c>
      <c r="T238" s="219" t="s">
        <v>7675</v>
      </c>
    </row>
    <row r="239" spans="2:20" ht="16">
      <c r="B239" s="217" t="s">
        <v>7590</v>
      </c>
      <c r="C239" s="218"/>
      <c r="D239" s="218" t="s">
        <v>5526</v>
      </c>
      <c r="E239" s="218" t="s">
        <v>5572</v>
      </c>
      <c r="F239" s="218" t="s">
        <v>3267</v>
      </c>
      <c r="G239" s="218" t="s">
        <v>7450</v>
      </c>
      <c r="H239" s="218" t="s">
        <v>7451</v>
      </c>
      <c r="I239" s="226">
        <v>42580.56</v>
      </c>
      <c r="J239" s="226">
        <v>16175.76</v>
      </c>
      <c r="K239" s="226">
        <v>30547.8</v>
      </c>
      <c r="L239" s="226">
        <v>0</v>
      </c>
      <c r="M239" s="226">
        <v>2071.5</v>
      </c>
      <c r="N239" s="226">
        <v>0</v>
      </c>
      <c r="O239" s="226">
        <v>44652.06</v>
      </c>
      <c r="P239" s="324">
        <v>1</v>
      </c>
      <c r="Q239" s="226">
        <v>16175.76</v>
      </c>
      <c r="R239" s="226">
        <v>30547.8</v>
      </c>
      <c r="S239" s="226">
        <v>2071.5</v>
      </c>
      <c r="T239" s="219" t="s">
        <v>7676</v>
      </c>
    </row>
    <row r="240" spans="2:20" ht="16">
      <c r="B240" s="217" t="s">
        <v>7334</v>
      </c>
      <c r="C240" s="218" t="s">
        <v>7335</v>
      </c>
      <c r="D240" s="218" t="s">
        <v>5572</v>
      </c>
      <c r="E240" s="218" t="s">
        <v>5572</v>
      </c>
      <c r="F240" s="218" t="s">
        <v>3267</v>
      </c>
      <c r="G240" s="218" t="s">
        <v>7411</v>
      </c>
      <c r="H240" s="218" t="s">
        <v>7412</v>
      </c>
      <c r="I240" s="226">
        <v>10847.95</v>
      </c>
      <c r="J240" s="226">
        <v>18035.419999999998</v>
      </c>
      <c r="K240" s="226">
        <v>1131.4000000000001</v>
      </c>
      <c r="L240" s="226">
        <v>0</v>
      </c>
      <c r="M240" s="226">
        <v>3163.05</v>
      </c>
      <c r="N240" s="226">
        <v>1992.77</v>
      </c>
      <c r="O240" s="226">
        <v>3001</v>
      </c>
      <c r="P240" s="324">
        <v>0.21418885161658699</v>
      </c>
      <c r="Q240" s="226">
        <v>3862.9858982228257</v>
      </c>
      <c r="R240" s="226">
        <v>242.33326671900653</v>
      </c>
      <c r="S240" s="226">
        <v>677.49004710584597</v>
      </c>
      <c r="T240" s="219" t="s">
        <v>7677</v>
      </c>
    </row>
    <row r="241" spans="2:20" ht="16">
      <c r="B241" s="217" t="s">
        <v>7334</v>
      </c>
      <c r="C241" s="218" t="s">
        <v>7335</v>
      </c>
      <c r="D241" s="218" t="s">
        <v>5572</v>
      </c>
      <c r="E241" s="218" t="s">
        <v>5572</v>
      </c>
      <c r="F241" s="218" t="s">
        <v>3267</v>
      </c>
      <c r="G241" s="218" t="s">
        <v>7435</v>
      </c>
      <c r="H241" s="218" t="s">
        <v>7436</v>
      </c>
      <c r="I241" s="226">
        <v>9786.0499999999993</v>
      </c>
      <c r="J241" s="226">
        <v>15155.72</v>
      </c>
      <c r="K241" s="226">
        <v>0</v>
      </c>
      <c r="L241" s="226">
        <v>0.09</v>
      </c>
      <c r="M241" s="226">
        <v>2485.75</v>
      </c>
      <c r="N241" s="226">
        <v>398.26</v>
      </c>
      <c r="O241" s="226">
        <v>12271.8</v>
      </c>
      <c r="P241" s="324">
        <v>1</v>
      </c>
      <c r="Q241" s="226">
        <v>15155.72</v>
      </c>
      <c r="R241" s="226">
        <v>0</v>
      </c>
      <c r="S241" s="226">
        <v>2485.75</v>
      </c>
      <c r="T241" s="219" t="s">
        <v>7678</v>
      </c>
    </row>
    <row r="242" spans="2:20" ht="16">
      <c r="B242" s="217" t="s">
        <v>7334</v>
      </c>
      <c r="C242" s="218" t="s">
        <v>7335</v>
      </c>
      <c r="D242" s="218" t="s">
        <v>5572</v>
      </c>
      <c r="E242" s="218" t="s">
        <v>5572</v>
      </c>
      <c r="F242" s="218" t="s">
        <v>3267</v>
      </c>
      <c r="G242" s="218" t="s">
        <v>7366</v>
      </c>
      <c r="H242" s="218" t="s">
        <v>7367</v>
      </c>
      <c r="I242" s="226">
        <v>9059.19</v>
      </c>
      <c r="J242" s="226">
        <v>15775.9</v>
      </c>
      <c r="K242" s="226">
        <v>565.70000000000005</v>
      </c>
      <c r="L242" s="226">
        <v>0</v>
      </c>
      <c r="M242" s="226">
        <v>2631.61</v>
      </c>
      <c r="N242" s="226">
        <v>2019.19</v>
      </c>
      <c r="O242" s="226">
        <v>11690.8</v>
      </c>
      <c r="P242" s="324">
        <v>1</v>
      </c>
      <c r="Q242" s="226">
        <v>15775.9</v>
      </c>
      <c r="R242" s="226">
        <v>565.70000000000005</v>
      </c>
      <c r="S242" s="226">
        <v>2631.61</v>
      </c>
      <c r="T242" s="219" t="s">
        <v>7679</v>
      </c>
    </row>
    <row r="243" spans="2:20" ht="16">
      <c r="B243" s="217" t="s">
        <v>7334</v>
      </c>
      <c r="C243" s="218" t="s">
        <v>7335</v>
      </c>
      <c r="D243" s="218" t="s">
        <v>5572</v>
      </c>
      <c r="E243" s="218" t="s">
        <v>5572</v>
      </c>
      <c r="F243" s="218" t="s">
        <v>3267</v>
      </c>
      <c r="G243" s="218" t="s">
        <v>7420</v>
      </c>
      <c r="H243" s="218" t="s">
        <v>7421</v>
      </c>
      <c r="I243" s="226">
        <v>11131.56</v>
      </c>
      <c r="J243" s="226">
        <v>17771.77</v>
      </c>
      <c r="K243" s="226">
        <v>0</v>
      </c>
      <c r="L243" s="226">
        <v>0.01</v>
      </c>
      <c r="M243" s="226">
        <v>3101.04</v>
      </c>
      <c r="N243" s="226">
        <v>438.14</v>
      </c>
      <c r="O243" s="226">
        <v>14232.6</v>
      </c>
      <c r="P243" s="324">
        <v>1</v>
      </c>
      <c r="Q243" s="226">
        <v>17771.77</v>
      </c>
      <c r="R243" s="226">
        <v>0</v>
      </c>
      <c r="S243" s="226">
        <v>3101.04</v>
      </c>
      <c r="T243" s="219" t="s">
        <v>7680</v>
      </c>
    </row>
    <row r="244" spans="2:20" ht="16">
      <c r="B244" s="217" t="s">
        <v>7334</v>
      </c>
      <c r="C244" s="218" t="s">
        <v>7335</v>
      </c>
      <c r="D244" s="218" t="s">
        <v>5572</v>
      </c>
      <c r="E244" s="218" t="s">
        <v>5572</v>
      </c>
      <c r="F244" s="218" t="s">
        <v>3267</v>
      </c>
      <c r="G244" s="218" t="s">
        <v>7381</v>
      </c>
      <c r="H244" s="218" t="s">
        <v>7382</v>
      </c>
      <c r="I244" s="226">
        <v>10764.08</v>
      </c>
      <c r="J244" s="226">
        <v>16902.18</v>
      </c>
      <c r="K244" s="226">
        <v>0</v>
      </c>
      <c r="L244" s="226">
        <v>0</v>
      </c>
      <c r="M244" s="226">
        <v>2896.52</v>
      </c>
      <c r="N244" s="226">
        <v>345.06</v>
      </c>
      <c r="O244" s="226">
        <v>13660.6</v>
      </c>
      <c r="P244" s="324">
        <v>1</v>
      </c>
      <c r="Q244" s="226">
        <v>16902.18</v>
      </c>
      <c r="R244" s="226">
        <v>0</v>
      </c>
      <c r="S244" s="226">
        <v>2896.52</v>
      </c>
      <c r="T244" s="219" t="s">
        <v>7681</v>
      </c>
    </row>
    <row r="245" spans="2:20" ht="16">
      <c r="B245" s="217" t="s">
        <v>7334</v>
      </c>
      <c r="C245" s="218" t="s">
        <v>7335</v>
      </c>
      <c r="D245" s="218" t="s">
        <v>5572</v>
      </c>
      <c r="E245" s="218" t="s">
        <v>5572</v>
      </c>
      <c r="F245" s="218" t="s">
        <v>3267</v>
      </c>
      <c r="G245" s="218" t="s">
        <v>7492</v>
      </c>
      <c r="H245" s="218" t="s">
        <v>7493</v>
      </c>
      <c r="I245" s="226">
        <v>10921.44</v>
      </c>
      <c r="J245" s="226">
        <v>17112.39</v>
      </c>
      <c r="K245" s="226">
        <v>0</v>
      </c>
      <c r="L245" s="226">
        <v>0</v>
      </c>
      <c r="M245" s="226">
        <v>2945.96</v>
      </c>
      <c r="N245" s="226">
        <v>299.02999999999997</v>
      </c>
      <c r="O245" s="226">
        <v>13867.4</v>
      </c>
      <c r="P245" s="324">
        <v>1</v>
      </c>
      <c r="Q245" s="226">
        <v>17112.39</v>
      </c>
      <c r="R245" s="226">
        <v>0</v>
      </c>
      <c r="S245" s="226">
        <v>2945.96</v>
      </c>
      <c r="T245" s="219" t="s">
        <v>7682</v>
      </c>
    </row>
    <row r="246" spans="2:20" ht="16">
      <c r="B246" s="217" t="s">
        <v>7334</v>
      </c>
      <c r="C246" s="218" t="s">
        <v>7335</v>
      </c>
      <c r="D246" s="218" t="s">
        <v>5572</v>
      </c>
      <c r="E246" s="218" t="s">
        <v>5572</v>
      </c>
      <c r="F246" s="218" t="s">
        <v>3267</v>
      </c>
      <c r="G246" s="218" t="s">
        <v>7438</v>
      </c>
      <c r="H246" s="218" t="s">
        <v>7439</v>
      </c>
      <c r="I246" s="226">
        <v>14858.08</v>
      </c>
      <c r="J246" s="226">
        <v>24594.05</v>
      </c>
      <c r="K246" s="226">
        <v>565.70000000000005</v>
      </c>
      <c r="L246" s="226">
        <v>0</v>
      </c>
      <c r="M246" s="226">
        <v>4830.12</v>
      </c>
      <c r="N246" s="226">
        <v>641.42999999999995</v>
      </c>
      <c r="O246" s="226">
        <v>19688.2</v>
      </c>
      <c r="P246" s="324">
        <v>1</v>
      </c>
      <c r="Q246" s="226">
        <v>24594.05</v>
      </c>
      <c r="R246" s="226">
        <v>565.70000000000005</v>
      </c>
      <c r="S246" s="226">
        <v>4830.12</v>
      </c>
      <c r="T246" s="219" t="s">
        <v>7683</v>
      </c>
    </row>
    <row r="247" spans="2:20" ht="16">
      <c r="B247" s="217" t="s">
        <v>7334</v>
      </c>
      <c r="C247" s="218" t="s">
        <v>7335</v>
      </c>
      <c r="D247" s="218" t="s">
        <v>5572</v>
      </c>
      <c r="E247" s="218" t="s">
        <v>5572</v>
      </c>
      <c r="F247" s="218" t="s">
        <v>3267</v>
      </c>
      <c r="G247" s="218" t="s">
        <v>7396</v>
      </c>
      <c r="H247" s="218" t="s">
        <v>7397</v>
      </c>
      <c r="I247" s="226">
        <v>9322.1200000000008</v>
      </c>
      <c r="J247" s="226">
        <v>17717.52</v>
      </c>
      <c r="K247" s="226">
        <v>0</v>
      </c>
      <c r="L247" s="226">
        <v>0.08</v>
      </c>
      <c r="M247" s="226">
        <v>3088.28</v>
      </c>
      <c r="N247" s="226">
        <v>2218.92</v>
      </c>
      <c r="O247" s="226">
        <v>12410.4</v>
      </c>
      <c r="P247" s="324">
        <v>1</v>
      </c>
      <c r="Q247" s="226">
        <v>17717.52</v>
      </c>
      <c r="R247" s="226">
        <v>0</v>
      </c>
      <c r="S247" s="226">
        <v>3088.28</v>
      </c>
      <c r="T247" s="219" t="s">
        <v>7684</v>
      </c>
    </row>
    <row r="248" spans="2:20" ht="16">
      <c r="B248" s="217" t="s">
        <v>7334</v>
      </c>
      <c r="C248" s="218" t="s">
        <v>7335</v>
      </c>
      <c r="D248" s="218" t="s">
        <v>5572</v>
      </c>
      <c r="E248" s="218" t="s">
        <v>5572</v>
      </c>
      <c r="F248" s="218" t="s">
        <v>3267</v>
      </c>
      <c r="G248" s="218" t="s">
        <v>7429</v>
      </c>
      <c r="H248" s="218" t="s">
        <v>7430</v>
      </c>
      <c r="I248" s="226">
        <v>9805.6</v>
      </c>
      <c r="J248" s="226">
        <v>15167</v>
      </c>
      <c r="K248" s="226">
        <v>0</v>
      </c>
      <c r="L248" s="226">
        <v>0.08</v>
      </c>
      <c r="M248" s="226">
        <v>2488.4</v>
      </c>
      <c r="N248" s="226">
        <v>384.68</v>
      </c>
      <c r="O248" s="226">
        <v>12294</v>
      </c>
      <c r="P248" s="324">
        <v>1</v>
      </c>
      <c r="Q248" s="226">
        <v>15167</v>
      </c>
      <c r="R248" s="226">
        <v>0</v>
      </c>
      <c r="S248" s="226">
        <v>2488.4</v>
      </c>
      <c r="T248" s="219" t="s">
        <v>7685</v>
      </c>
    </row>
    <row r="249" spans="2:20" ht="16">
      <c r="B249" s="217" t="s">
        <v>7334</v>
      </c>
      <c r="C249" s="218" t="s">
        <v>7335</v>
      </c>
      <c r="D249" s="218" t="s">
        <v>5572</v>
      </c>
      <c r="E249" s="218" t="s">
        <v>5572</v>
      </c>
      <c r="F249" s="218" t="s">
        <v>3267</v>
      </c>
      <c r="G249" s="218" t="s">
        <v>7354</v>
      </c>
      <c r="H249" s="218" t="s">
        <v>7355</v>
      </c>
      <c r="I249" s="226">
        <v>11051.99</v>
      </c>
      <c r="J249" s="226">
        <v>17733.38</v>
      </c>
      <c r="K249" s="226">
        <v>0</v>
      </c>
      <c r="L249" s="226">
        <v>0</v>
      </c>
      <c r="M249" s="226">
        <v>3092.01</v>
      </c>
      <c r="N249" s="226">
        <v>497.37</v>
      </c>
      <c r="O249" s="226">
        <v>14144</v>
      </c>
      <c r="P249" s="324">
        <v>1</v>
      </c>
      <c r="Q249" s="226">
        <v>17733.38</v>
      </c>
      <c r="R249" s="226">
        <v>0</v>
      </c>
      <c r="S249" s="226">
        <v>3092.01</v>
      </c>
      <c r="T249" s="219" t="s">
        <v>7686</v>
      </c>
    </row>
    <row r="250" spans="2:20" ht="16">
      <c r="B250" s="217" t="s">
        <v>7334</v>
      </c>
      <c r="C250" s="218" t="s">
        <v>7335</v>
      </c>
      <c r="D250" s="218" t="s">
        <v>5572</v>
      </c>
      <c r="E250" s="218" t="s">
        <v>5572</v>
      </c>
      <c r="F250" s="218" t="s">
        <v>3267</v>
      </c>
      <c r="G250" s="218" t="s">
        <v>7360</v>
      </c>
      <c r="H250" s="218" t="s">
        <v>7361</v>
      </c>
      <c r="I250" s="226">
        <v>11143.7</v>
      </c>
      <c r="J250" s="226">
        <v>16996.490000000002</v>
      </c>
      <c r="K250" s="226">
        <v>565.70000000000005</v>
      </c>
      <c r="L250" s="226">
        <v>0</v>
      </c>
      <c r="M250" s="226">
        <v>2918.7</v>
      </c>
      <c r="N250" s="226">
        <v>581.09</v>
      </c>
      <c r="O250" s="226">
        <v>10695.2</v>
      </c>
      <c r="P250" s="324">
        <v>0.76055296393218796</v>
      </c>
      <c r="Q250" s="226">
        <v>12926.730845943794</v>
      </c>
      <c r="R250" s="226">
        <v>430.24481169643877</v>
      </c>
      <c r="S250" s="226">
        <v>2219.8259358288801</v>
      </c>
      <c r="T250" s="219" t="s">
        <v>7687</v>
      </c>
    </row>
    <row r="251" spans="2:20" ht="16">
      <c r="B251" s="217" t="s">
        <v>7334</v>
      </c>
      <c r="C251" s="218" t="s">
        <v>7335</v>
      </c>
      <c r="D251" s="218" t="s">
        <v>5572</v>
      </c>
      <c r="E251" s="218" t="s">
        <v>5572</v>
      </c>
      <c r="F251" s="218" t="s">
        <v>3267</v>
      </c>
      <c r="G251" s="218" t="s">
        <v>7360</v>
      </c>
      <c r="H251" s="218" t="s">
        <v>7361</v>
      </c>
      <c r="I251" s="226">
        <v>11143.7</v>
      </c>
      <c r="J251" s="226">
        <v>16996.490000000002</v>
      </c>
      <c r="K251" s="226">
        <v>565.70000000000005</v>
      </c>
      <c r="L251" s="226">
        <v>0</v>
      </c>
      <c r="M251" s="226">
        <v>2918.7</v>
      </c>
      <c r="N251" s="226">
        <v>581.09</v>
      </c>
      <c r="O251" s="226">
        <v>3367.2</v>
      </c>
      <c r="P251" s="324">
        <v>0.23944703606781201</v>
      </c>
      <c r="Q251" s="226">
        <v>4069.7591540562062</v>
      </c>
      <c r="R251" s="226">
        <v>135.45518830356124</v>
      </c>
      <c r="S251" s="226">
        <v>698.874064171123</v>
      </c>
      <c r="T251" s="219" t="s">
        <v>7687</v>
      </c>
    </row>
    <row r="252" spans="2:20" ht="16">
      <c r="B252" s="217" t="s">
        <v>7334</v>
      </c>
      <c r="C252" s="218" t="s">
        <v>7335</v>
      </c>
      <c r="D252" s="218" t="s">
        <v>5572</v>
      </c>
      <c r="E252" s="218" t="s">
        <v>5572</v>
      </c>
      <c r="F252" s="218" t="s">
        <v>3267</v>
      </c>
      <c r="G252" s="218" t="s">
        <v>7339</v>
      </c>
      <c r="H252" s="218" t="s">
        <v>7340</v>
      </c>
      <c r="I252" s="226">
        <v>9339.0300000000007</v>
      </c>
      <c r="J252" s="226">
        <v>14222.48</v>
      </c>
      <c r="K252" s="226">
        <v>0</v>
      </c>
      <c r="L252" s="226">
        <v>0</v>
      </c>
      <c r="M252" s="226">
        <v>2269.77</v>
      </c>
      <c r="N252" s="226">
        <v>343.91</v>
      </c>
      <c r="O252" s="226">
        <v>11608.8</v>
      </c>
      <c r="P252" s="324">
        <v>1</v>
      </c>
      <c r="Q252" s="226">
        <v>14222.48</v>
      </c>
      <c r="R252" s="226">
        <v>0</v>
      </c>
      <c r="S252" s="226">
        <v>2269.77</v>
      </c>
      <c r="T252" s="219" t="s">
        <v>7688</v>
      </c>
    </row>
    <row r="253" spans="2:20" ht="16">
      <c r="B253" s="217" t="s">
        <v>7334</v>
      </c>
      <c r="C253" s="218" t="s">
        <v>7335</v>
      </c>
      <c r="D253" s="218" t="s">
        <v>5572</v>
      </c>
      <c r="E253" s="218" t="s">
        <v>5572</v>
      </c>
      <c r="F253" s="218" t="s">
        <v>3267</v>
      </c>
      <c r="G253" s="218" t="s">
        <v>7372</v>
      </c>
      <c r="H253" s="218" t="s">
        <v>7373</v>
      </c>
      <c r="I253" s="226">
        <v>10701.63</v>
      </c>
      <c r="J253" s="226">
        <v>17033.38</v>
      </c>
      <c r="K253" s="226">
        <v>0</v>
      </c>
      <c r="L253" s="226">
        <v>0</v>
      </c>
      <c r="M253" s="226">
        <v>2927.37</v>
      </c>
      <c r="N253" s="226">
        <v>477.01</v>
      </c>
      <c r="O253" s="226">
        <v>13629</v>
      </c>
      <c r="P253" s="324">
        <v>1</v>
      </c>
      <c r="Q253" s="226">
        <v>17033.38</v>
      </c>
      <c r="R253" s="226">
        <v>0</v>
      </c>
      <c r="S253" s="226">
        <v>2927.37</v>
      </c>
      <c r="T253" s="219" t="s">
        <v>7689</v>
      </c>
    </row>
    <row r="254" spans="2:20" ht="16">
      <c r="B254" s="217" t="s">
        <v>7334</v>
      </c>
      <c r="C254" s="218" t="s">
        <v>7335</v>
      </c>
      <c r="D254" s="218" t="s">
        <v>5572</v>
      </c>
      <c r="E254" s="218" t="s">
        <v>5572</v>
      </c>
      <c r="F254" s="218" t="s">
        <v>3267</v>
      </c>
      <c r="G254" s="218" t="s">
        <v>7363</v>
      </c>
      <c r="H254" s="218" t="s">
        <v>7364</v>
      </c>
      <c r="I254" s="226">
        <v>9648.83</v>
      </c>
      <c r="J254" s="226">
        <v>14750.2</v>
      </c>
      <c r="K254" s="226">
        <v>0</v>
      </c>
      <c r="L254" s="226">
        <v>7.0000000000000007E-2</v>
      </c>
      <c r="M254" s="226">
        <v>2390.37</v>
      </c>
      <c r="N254" s="226">
        <v>320.7</v>
      </c>
      <c r="O254" s="226">
        <v>12039.2</v>
      </c>
      <c r="P254" s="324">
        <v>1</v>
      </c>
      <c r="Q254" s="226">
        <v>14750.2</v>
      </c>
      <c r="R254" s="226">
        <v>0</v>
      </c>
      <c r="S254" s="226">
        <v>2390.37</v>
      </c>
      <c r="T254" s="219" t="s">
        <v>7690</v>
      </c>
    </row>
    <row r="255" spans="2:20" ht="16">
      <c r="B255" s="217" t="s">
        <v>7334</v>
      </c>
      <c r="C255" s="218" t="s">
        <v>7335</v>
      </c>
      <c r="D255" s="218" t="s">
        <v>5572</v>
      </c>
      <c r="E255" s="218" t="s">
        <v>5572</v>
      </c>
      <c r="F255" s="218" t="s">
        <v>3267</v>
      </c>
      <c r="G255" s="218" t="s">
        <v>7500</v>
      </c>
      <c r="H255" s="218" t="s">
        <v>7501</v>
      </c>
      <c r="I255" s="226">
        <v>8400.14</v>
      </c>
      <c r="J255" s="226">
        <v>12566.56</v>
      </c>
      <c r="K255" s="226">
        <v>0</v>
      </c>
      <c r="L255" s="226">
        <v>0</v>
      </c>
      <c r="M255" s="226">
        <v>1916.06</v>
      </c>
      <c r="N255" s="226">
        <v>334.3</v>
      </c>
      <c r="O255" s="226">
        <v>10316.200000000001</v>
      </c>
      <c r="P255" s="324">
        <v>1</v>
      </c>
      <c r="Q255" s="226">
        <v>12566.56</v>
      </c>
      <c r="R255" s="226">
        <v>0</v>
      </c>
      <c r="S255" s="226">
        <v>1916.06</v>
      </c>
      <c r="T255" s="219" t="s">
        <v>7691</v>
      </c>
    </row>
    <row r="256" spans="2:20" ht="16">
      <c r="B256" s="217" t="s">
        <v>7334</v>
      </c>
      <c r="C256" s="218" t="s">
        <v>7335</v>
      </c>
      <c r="D256" s="218" t="s">
        <v>5572</v>
      </c>
      <c r="E256" s="218" t="s">
        <v>5572</v>
      </c>
      <c r="F256" s="218" t="s">
        <v>3267</v>
      </c>
      <c r="G256" s="218" t="s">
        <v>7345</v>
      </c>
      <c r="H256" s="218" t="s">
        <v>7346</v>
      </c>
      <c r="I256" s="226">
        <v>17905.75</v>
      </c>
      <c r="J256" s="226">
        <v>34495.160000000003</v>
      </c>
      <c r="K256" s="226">
        <v>0</v>
      </c>
      <c r="L256" s="226">
        <v>0.06</v>
      </c>
      <c r="M256" s="226">
        <v>7800.45</v>
      </c>
      <c r="N256" s="226">
        <v>988.57</v>
      </c>
      <c r="O256" s="226">
        <v>25706.2</v>
      </c>
      <c r="P256" s="324">
        <v>1</v>
      </c>
      <c r="Q256" s="226">
        <v>34495.160000000003</v>
      </c>
      <c r="R256" s="226">
        <v>0</v>
      </c>
      <c r="S256" s="226">
        <v>7800.45</v>
      </c>
      <c r="T256" s="219" t="s">
        <v>7692</v>
      </c>
    </row>
    <row r="257" spans="2:20" ht="16">
      <c r="B257" s="217" t="s">
        <v>7334</v>
      </c>
      <c r="C257" s="218" t="s">
        <v>7335</v>
      </c>
      <c r="D257" s="218" t="s">
        <v>5572</v>
      </c>
      <c r="E257" s="218" t="s">
        <v>5572</v>
      </c>
      <c r="F257" s="218" t="s">
        <v>3267</v>
      </c>
      <c r="G257" s="218" t="s">
        <v>7465</v>
      </c>
      <c r="H257" s="218" t="s">
        <v>7466</v>
      </c>
      <c r="I257" s="226">
        <v>13769.08</v>
      </c>
      <c r="J257" s="226">
        <v>23333.38</v>
      </c>
      <c r="K257" s="226">
        <v>0</v>
      </c>
      <c r="L257" s="226">
        <v>0</v>
      </c>
      <c r="M257" s="226">
        <v>4451.92</v>
      </c>
      <c r="N257" s="226">
        <v>660.46</v>
      </c>
      <c r="O257" s="226">
        <v>18221</v>
      </c>
      <c r="P257" s="324">
        <v>1</v>
      </c>
      <c r="Q257" s="226">
        <v>23333.38</v>
      </c>
      <c r="R257" s="226">
        <v>0</v>
      </c>
      <c r="S257" s="226">
        <v>4451.92</v>
      </c>
      <c r="T257" s="219" t="s">
        <v>7693</v>
      </c>
    </row>
    <row r="258" spans="2:20" ht="16">
      <c r="B258" s="217" t="s">
        <v>7334</v>
      </c>
      <c r="C258" s="218" t="s">
        <v>7335</v>
      </c>
      <c r="D258" s="218" t="s">
        <v>5572</v>
      </c>
      <c r="E258" s="218" t="s">
        <v>5572</v>
      </c>
      <c r="F258" s="218" t="s">
        <v>3267</v>
      </c>
      <c r="G258" s="218" t="s">
        <v>7480</v>
      </c>
      <c r="H258" s="218" t="s">
        <v>7481</v>
      </c>
      <c r="I258" s="226">
        <v>4480.22</v>
      </c>
      <c r="J258" s="226">
        <v>5600</v>
      </c>
      <c r="K258" s="226">
        <v>0</v>
      </c>
      <c r="L258" s="226">
        <v>0.08</v>
      </c>
      <c r="M258" s="226">
        <v>487.58</v>
      </c>
      <c r="N258" s="226">
        <v>144.69999999999999</v>
      </c>
      <c r="O258" s="226">
        <v>4967.8</v>
      </c>
      <c r="P258" s="324">
        <v>1</v>
      </c>
      <c r="Q258" s="226">
        <v>5600</v>
      </c>
      <c r="R258" s="226">
        <v>0</v>
      </c>
      <c r="S258" s="226">
        <v>487.58</v>
      </c>
      <c r="T258" s="219" t="s">
        <v>7694</v>
      </c>
    </row>
    <row r="259" spans="2:20" ht="16">
      <c r="B259" s="217" t="s">
        <v>7334</v>
      </c>
      <c r="C259" s="218" t="s">
        <v>7335</v>
      </c>
      <c r="D259" s="218" t="s">
        <v>5572</v>
      </c>
      <c r="E259" s="218" t="s">
        <v>5572</v>
      </c>
      <c r="F259" s="218" t="s">
        <v>3267</v>
      </c>
      <c r="G259" s="218" t="s">
        <v>7483</v>
      </c>
      <c r="H259" s="218" t="s">
        <v>7484</v>
      </c>
      <c r="I259" s="226">
        <v>11297.25</v>
      </c>
      <c r="J259" s="226">
        <v>16916.8</v>
      </c>
      <c r="K259" s="226">
        <v>565.70000000000005</v>
      </c>
      <c r="L259" s="226">
        <v>0.05</v>
      </c>
      <c r="M259" s="226">
        <v>2899.95</v>
      </c>
      <c r="N259" s="226">
        <v>385.4</v>
      </c>
      <c r="O259" s="226">
        <v>14197.2</v>
      </c>
      <c r="P259" s="324">
        <v>1</v>
      </c>
      <c r="Q259" s="226">
        <v>16916.8</v>
      </c>
      <c r="R259" s="226">
        <v>565.70000000000005</v>
      </c>
      <c r="S259" s="226">
        <v>2899.95</v>
      </c>
      <c r="T259" s="219" t="s">
        <v>7695</v>
      </c>
    </row>
    <row r="260" spans="2:20" ht="16">
      <c r="B260" s="217" t="s">
        <v>7334</v>
      </c>
      <c r="C260" s="218" t="s">
        <v>7335</v>
      </c>
      <c r="D260" s="218" t="s">
        <v>5572</v>
      </c>
      <c r="E260" s="218" t="s">
        <v>5572</v>
      </c>
      <c r="F260" s="218" t="s">
        <v>3267</v>
      </c>
      <c r="G260" s="218" t="s">
        <v>7441</v>
      </c>
      <c r="H260" s="218" t="s">
        <v>7442</v>
      </c>
      <c r="I260" s="226">
        <v>10531.88</v>
      </c>
      <c r="J260" s="226">
        <v>15467.69</v>
      </c>
      <c r="K260" s="226">
        <v>565.70000000000005</v>
      </c>
      <c r="L260" s="226">
        <v>0.03</v>
      </c>
      <c r="M260" s="226">
        <v>2559.12</v>
      </c>
      <c r="N260" s="226">
        <v>383.3</v>
      </c>
      <c r="O260" s="226">
        <v>13091</v>
      </c>
      <c r="P260" s="324">
        <v>1</v>
      </c>
      <c r="Q260" s="226">
        <v>15467.69</v>
      </c>
      <c r="R260" s="226">
        <v>565.70000000000005</v>
      </c>
      <c r="S260" s="226">
        <v>2559.12</v>
      </c>
      <c r="T260" s="219" t="s">
        <v>7696</v>
      </c>
    </row>
    <row r="261" spans="2:20" ht="16">
      <c r="B261" s="217" t="s">
        <v>7334</v>
      </c>
      <c r="C261" s="218" t="s">
        <v>7335</v>
      </c>
      <c r="D261" s="218" t="s">
        <v>5572</v>
      </c>
      <c r="E261" s="218" t="s">
        <v>5572</v>
      </c>
      <c r="F261" s="218" t="s">
        <v>3267</v>
      </c>
      <c r="G261" s="218" t="s">
        <v>7432</v>
      </c>
      <c r="H261" s="218" t="s">
        <v>7433</v>
      </c>
      <c r="I261" s="226">
        <v>10055.27</v>
      </c>
      <c r="J261" s="226">
        <v>12469.51</v>
      </c>
      <c r="K261" s="226">
        <v>1697.1</v>
      </c>
      <c r="L261" s="226">
        <v>0.02</v>
      </c>
      <c r="M261" s="226">
        <v>1895.33</v>
      </c>
      <c r="N261" s="226">
        <v>320.7</v>
      </c>
      <c r="O261" s="226">
        <v>11950.6</v>
      </c>
      <c r="P261" s="324">
        <v>1</v>
      </c>
      <c r="Q261" s="226">
        <v>12469.51</v>
      </c>
      <c r="R261" s="226">
        <v>1697.1</v>
      </c>
      <c r="S261" s="226">
        <v>1895.33</v>
      </c>
      <c r="T261" s="219" t="s">
        <v>7697</v>
      </c>
    </row>
    <row r="262" spans="2:20" ht="16">
      <c r="B262" s="217" t="s">
        <v>7334</v>
      </c>
      <c r="C262" s="218" t="s">
        <v>7335</v>
      </c>
      <c r="D262" s="218" t="s">
        <v>5572</v>
      </c>
      <c r="E262" s="218" t="s">
        <v>5572</v>
      </c>
      <c r="F262" s="218" t="s">
        <v>3267</v>
      </c>
      <c r="G262" s="218" t="s">
        <v>7378</v>
      </c>
      <c r="H262" s="218" t="s">
        <v>7379</v>
      </c>
      <c r="I262" s="226">
        <v>14394.18</v>
      </c>
      <c r="J262" s="226">
        <v>24955.72</v>
      </c>
      <c r="K262" s="226">
        <v>0</v>
      </c>
      <c r="L262" s="226">
        <v>0</v>
      </c>
      <c r="M262" s="226">
        <v>4938.62</v>
      </c>
      <c r="N262" s="226">
        <v>684.3</v>
      </c>
      <c r="O262" s="226">
        <v>19332.8</v>
      </c>
      <c r="P262" s="324">
        <v>1</v>
      </c>
      <c r="Q262" s="226">
        <v>24955.72</v>
      </c>
      <c r="R262" s="226">
        <v>0</v>
      </c>
      <c r="S262" s="226">
        <v>4938.62</v>
      </c>
      <c r="T262" s="219" t="s">
        <v>7698</v>
      </c>
    </row>
    <row r="263" spans="2:20" ht="16">
      <c r="B263" s="217" t="s">
        <v>7334</v>
      </c>
      <c r="C263" s="218" t="s">
        <v>7335</v>
      </c>
      <c r="D263" s="218" t="s">
        <v>5572</v>
      </c>
      <c r="E263" s="218" t="s">
        <v>5572</v>
      </c>
      <c r="F263" s="218" t="s">
        <v>3267</v>
      </c>
      <c r="G263" s="218" t="s">
        <v>7486</v>
      </c>
      <c r="H263" s="218" t="s">
        <v>7487</v>
      </c>
      <c r="I263" s="226">
        <v>12684.48</v>
      </c>
      <c r="J263" s="226">
        <v>21000</v>
      </c>
      <c r="K263" s="226">
        <v>0</v>
      </c>
      <c r="L263" s="226">
        <v>0</v>
      </c>
      <c r="M263" s="226">
        <v>3860.32</v>
      </c>
      <c r="N263" s="226">
        <v>594.88</v>
      </c>
      <c r="O263" s="226">
        <v>16544.8</v>
      </c>
      <c r="P263" s="324">
        <v>1</v>
      </c>
      <c r="Q263" s="226">
        <v>21000</v>
      </c>
      <c r="R263" s="226">
        <v>0</v>
      </c>
      <c r="S263" s="226">
        <v>3860.32</v>
      </c>
      <c r="T263" s="219" t="s">
        <v>7699</v>
      </c>
    </row>
    <row r="264" spans="2:20" ht="16">
      <c r="B264" s="217" t="s">
        <v>7334</v>
      </c>
      <c r="C264" s="218" t="s">
        <v>7335</v>
      </c>
      <c r="D264" s="218" t="s">
        <v>5572</v>
      </c>
      <c r="E264" s="218" t="s">
        <v>5572</v>
      </c>
      <c r="F264" s="218" t="s">
        <v>3267</v>
      </c>
      <c r="G264" s="218" t="s">
        <v>7495</v>
      </c>
      <c r="H264" s="218" t="s">
        <v>7496</v>
      </c>
      <c r="I264" s="226">
        <v>10577.77</v>
      </c>
      <c r="J264" s="226">
        <v>16555.72</v>
      </c>
      <c r="K264" s="226">
        <v>0</v>
      </c>
      <c r="L264" s="226">
        <v>0</v>
      </c>
      <c r="M264" s="226">
        <v>2815.03</v>
      </c>
      <c r="N264" s="226">
        <v>347.89</v>
      </c>
      <c r="O264" s="226">
        <v>13392.8</v>
      </c>
      <c r="P264" s="324">
        <v>1</v>
      </c>
      <c r="Q264" s="226">
        <v>16555.72</v>
      </c>
      <c r="R264" s="226">
        <v>0</v>
      </c>
      <c r="S264" s="226">
        <v>2815.03</v>
      </c>
      <c r="T264" s="219" t="s">
        <v>7700</v>
      </c>
    </row>
    <row r="265" spans="2:20" ht="16">
      <c r="B265" s="217" t="s">
        <v>7334</v>
      </c>
      <c r="C265" s="218" t="s">
        <v>7335</v>
      </c>
      <c r="D265" s="218" t="s">
        <v>5572</v>
      </c>
      <c r="E265" s="218" t="s">
        <v>5572</v>
      </c>
      <c r="F265" s="218" t="s">
        <v>3267</v>
      </c>
      <c r="G265" s="218" t="s">
        <v>7477</v>
      </c>
      <c r="H265" s="218" t="s">
        <v>7478</v>
      </c>
      <c r="I265" s="226">
        <v>9526.69</v>
      </c>
      <c r="J265" s="226">
        <v>14455.72</v>
      </c>
      <c r="K265" s="226">
        <v>0</v>
      </c>
      <c r="L265" s="226">
        <v>0</v>
      </c>
      <c r="M265" s="226">
        <v>2321.11</v>
      </c>
      <c r="N265" s="226">
        <v>286.81</v>
      </c>
      <c r="O265" s="226">
        <v>11847.8</v>
      </c>
      <c r="P265" s="324">
        <v>1</v>
      </c>
      <c r="Q265" s="226">
        <v>14455.72</v>
      </c>
      <c r="R265" s="226">
        <v>0</v>
      </c>
      <c r="S265" s="226">
        <v>2321.11</v>
      </c>
      <c r="T265" s="219" t="s">
        <v>7701</v>
      </c>
    </row>
    <row r="266" spans="2:20" ht="16">
      <c r="B266" s="217" t="s">
        <v>7334</v>
      </c>
      <c r="C266" s="218" t="s">
        <v>7335</v>
      </c>
      <c r="D266" s="218" t="s">
        <v>5572</v>
      </c>
      <c r="E266" s="218" t="s">
        <v>5572</v>
      </c>
      <c r="F266" s="218" t="s">
        <v>3267</v>
      </c>
      <c r="G266" s="218" t="s">
        <v>7453</v>
      </c>
      <c r="H266" s="218" t="s">
        <v>7454</v>
      </c>
      <c r="I266" s="226">
        <v>14021.83</v>
      </c>
      <c r="J266" s="226">
        <v>22067.39</v>
      </c>
      <c r="K266" s="226">
        <v>565.70000000000005</v>
      </c>
      <c r="L266" s="226">
        <v>0.14000000000000001</v>
      </c>
      <c r="M266" s="226">
        <v>4111.37</v>
      </c>
      <c r="N266" s="226">
        <v>388.66</v>
      </c>
      <c r="O266" s="226">
        <v>18133.2</v>
      </c>
      <c r="P266" s="324">
        <v>1</v>
      </c>
      <c r="Q266" s="226">
        <v>22067.39</v>
      </c>
      <c r="R266" s="226">
        <v>565.70000000000005</v>
      </c>
      <c r="S266" s="226">
        <v>4111.37</v>
      </c>
      <c r="T266" s="219" t="s">
        <v>7702</v>
      </c>
    </row>
    <row r="267" spans="2:20" ht="16">
      <c r="B267" s="217" t="s">
        <v>7334</v>
      </c>
      <c r="C267" s="218" t="s">
        <v>7335</v>
      </c>
      <c r="D267" s="218" t="s">
        <v>5572</v>
      </c>
      <c r="E267" s="218" t="s">
        <v>5572</v>
      </c>
      <c r="F267" s="218" t="s">
        <v>3267</v>
      </c>
      <c r="G267" s="218" t="s">
        <v>7444</v>
      </c>
      <c r="H267" s="218" t="s">
        <v>7445</v>
      </c>
      <c r="I267" s="226">
        <v>36101.58</v>
      </c>
      <c r="J267" s="226">
        <v>87355.77</v>
      </c>
      <c r="K267" s="226">
        <v>0</v>
      </c>
      <c r="L267" s="226">
        <v>0.02</v>
      </c>
      <c r="M267" s="226">
        <v>25132.82</v>
      </c>
      <c r="N267" s="226">
        <v>988.57</v>
      </c>
      <c r="O267" s="226">
        <v>61234.400000000001</v>
      </c>
      <c r="P267" s="324">
        <v>1</v>
      </c>
      <c r="Q267" s="226">
        <v>87355.77</v>
      </c>
      <c r="R267" s="226">
        <v>0</v>
      </c>
      <c r="S267" s="226">
        <v>25132.82</v>
      </c>
      <c r="T267" s="219" t="s">
        <v>7703</v>
      </c>
    </row>
    <row r="268" spans="2:20" ht="16">
      <c r="B268" s="217" t="s">
        <v>7334</v>
      </c>
      <c r="C268" s="218" t="s">
        <v>7335</v>
      </c>
      <c r="D268" s="218" t="s">
        <v>5572</v>
      </c>
      <c r="E268" s="218" t="s">
        <v>5572</v>
      </c>
      <c r="F268" s="218" t="s">
        <v>3267</v>
      </c>
      <c r="G268" s="218" t="s">
        <v>7414</v>
      </c>
      <c r="H268" s="218" t="s">
        <v>7415</v>
      </c>
      <c r="I268" s="226">
        <v>13347.01</v>
      </c>
      <c r="J268" s="226">
        <v>22324.26</v>
      </c>
      <c r="K268" s="226">
        <v>0</v>
      </c>
      <c r="L268" s="226">
        <v>0</v>
      </c>
      <c r="M268" s="226">
        <v>4171.79</v>
      </c>
      <c r="N268" s="226">
        <v>633.66999999999996</v>
      </c>
      <c r="O268" s="226">
        <v>17518.8</v>
      </c>
      <c r="P268" s="324">
        <v>1</v>
      </c>
      <c r="Q268" s="226">
        <v>22324.26</v>
      </c>
      <c r="R268" s="226">
        <v>0</v>
      </c>
      <c r="S268" s="226">
        <v>4171.79</v>
      </c>
      <c r="T268" s="219" t="s">
        <v>7704</v>
      </c>
    </row>
    <row r="269" spans="2:20" ht="16">
      <c r="B269" s="217" t="s">
        <v>7334</v>
      </c>
      <c r="C269" s="218" t="s">
        <v>7335</v>
      </c>
      <c r="D269" s="218" t="s">
        <v>5572</v>
      </c>
      <c r="E269" s="218" t="s">
        <v>5572</v>
      </c>
      <c r="F269" s="218" t="s">
        <v>3267</v>
      </c>
      <c r="G269" s="218" t="s">
        <v>7459</v>
      </c>
      <c r="H269" s="218" t="s">
        <v>7460</v>
      </c>
      <c r="I269" s="226">
        <v>8151.9</v>
      </c>
      <c r="J269" s="226">
        <v>12133.24</v>
      </c>
      <c r="K269" s="226">
        <v>0</v>
      </c>
      <c r="L269" s="226">
        <v>0</v>
      </c>
      <c r="M269" s="226">
        <v>1823.5</v>
      </c>
      <c r="N269" s="226">
        <v>334.34</v>
      </c>
      <c r="O269" s="226">
        <v>9975.4</v>
      </c>
      <c r="P269" s="324">
        <v>1</v>
      </c>
      <c r="Q269" s="226">
        <v>12133.24</v>
      </c>
      <c r="R269" s="226">
        <v>0</v>
      </c>
      <c r="S269" s="226">
        <v>1823.5</v>
      </c>
      <c r="T269" s="219" t="s">
        <v>7705</v>
      </c>
    </row>
    <row r="270" spans="2:20" ht="16">
      <c r="B270" s="217" t="s">
        <v>7334</v>
      </c>
      <c r="C270" s="218" t="s">
        <v>7335</v>
      </c>
      <c r="D270" s="218" t="s">
        <v>5572</v>
      </c>
      <c r="E270" s="218" t="s">
        <v>5572</v>
      </c>
      <c r="F270" s="218" t="s">
        <v>3267</v>
      </c>
      <c r="G270" s="218" t="s">
        <v>7357</v>
      </c>
      <c r="H270" s="218" t="s">
        <v>7358</v>
      </c>
      <c r="I270" s="226">
        <v>9773.91</v>
      </c>
      <c r="J270" s="226">
        <v>15184.4</v>
      </c>
      <c r="K270" s="226">
        <v>0</v>
      </c>
      <c r="L270" s="226">
        <v>0</v>
      </c>
      <c r="M270" s="226">
        <v>2492.4899999999998</v>
      </c>
      <c r="N270" s="226">
        <v>425.51</v>
      </c>
      <c r="O270" s="226">
        <v>12266.4</v>
      </c>
      <c r="P270" s="324">
        <v>1</v>
      </c>
      <c r="Q270" s="226">
        <v>15184.4</v>
      </c>
      <c r="R270" s="226">
        <v>0</v>
      </c>
      <c r="S270" s="226">
        <v>2492.4899999999998</v>
      </c>
      <c r="T270" s="219" t="s">
        <v>7706</v>
      </c>
    </row>
    <row r="271" spans="2:20" ht="16">
      <c r="B271" s="217" t="s">
        <v>7334</v>
      </c>
      <c r="C271" s="218" t="s">
        <v>7335</v>
      </c>
      <c r="D271" s="218" t="s">
        <v>5572</v>
      </c>
      <c r="E271" s="218" t="s">
        <v>5572</v>
      </c>
      <c r="F271" s="218" t="s">
        <v>3267</v>
      </c>
      <c r="G271" s="218" t="s">
        <v>7456</v>
      </c>
      <c r="H271" s="218" t="s">
        <v>7457</v>
      </c>
      <c r="I271" s="226">
        <v>9882.2800000000007</v>
      </c>
      <c r="J271" s="226">
        <v>15216.82</v>
      </c>
      <c r="K271" s="226">
        <v>0</v>
      </c>
      <c r="L271" s="226">
        <v>0</v>
      </c>
      <c r="M271" s="226">
        <v>2500.12</v>
      </c>
      <c r="N271" s="226">
        <v>334.3</v>
      </c>
      <c r="O271" s="226">
        <v>12382.4</v>
      </c>
      <c r="P271" s="324">
        <v>1</v>
      </c>
      <c r="Q271" s="226">
        <v>15216.82</v>
      </c>
      <c r="R271" s="226">
        <v>0</v>
      </c>
      <c r="S271" s="226">
        <v>2500.12</v>
      </c>
      <c r="T271" s="219" t="s">
        <v>7707</v>
      </c>
    </row>
    <row r="272" spans="2:20" ht="16">
      <c r="B272" s="217" t="s">
        <v>7334</v>
      </c>
      <c r="C272" s="218" t="s">
        <v>7335</v>
      </c>
      <c r="D272" s="218" t="s">
        <v>5572</v>
      </c>
      <c r="E272" s="218" t="s">
        <v>5572</v>
      </c>
      <c r="F272" s="218" t="s">
        <v>3267</v>
      </c>
      <c r="G272" s="218" t="s">
        <v>7411</v>
      </c>
      <c r="H272" s="218" t="s">
        <v>7412</v>
      </c>
      <c r="I272" s="226">
        <v>10847.95</v>
      </c>
      <c r="J272" s="226">
        <v>18035.419999999998</v>
      </c>
      <c r="K272" s="226">
        <v>1131.4000000000001</v>
      </c>
      <c r="L272" s="226">
        <v>0</v>
      </c>
      <c r="M272" s="226">
        <v>3163.05</v>
      </c>
      <c r="N272" s="226">
        <v>1992.77</v>
      </c>
      <c r="O272" s="226">
        <v>11010</v>
      </c>
      <c r="P272" s="324">
        <v>0.78581114838341304</v>
      </c>
      <c r="Q272" s="226">
        <v>14172.434101777175</v>
      </c>
      <c r="R272" s="226">
        <v>889.0667332809935</v>
      </c>
      <c r="S272" s="226">
        <v>2485.5599528941498</v>
      </c>
      <c r="T272" s="219" t="s">
        <v>7677</v>
      </c>
    </row>
    <row r="273" spans="2:20" ht="16">
      <c r="B273" s="217" t="s">
        <v>7334</v>
      </c>
      <c r="C273" s="218" t="s">
        <v>7335</v>
      </c>
      <c r="D273" s="218" t="s">
        <v>5572</v>
      </c>
      <c r="E273" s="218" t="s">
        <v>5572</v>
      </c>
      <c r="F273" s="218" t="s">
        <v>3267</v>
      </c>
      <c r="G273" s="218" t="s">
        <v>7348</v>
      </c>
      <c r="H273" s="218" t="s">
        <v>7349</v>
      </c>
      <c r="I273" s="226">
        <v>9245</v>
      </c>
      <c r="J273" s="226">
        <v>13958.58</v>
      </c>
      <c r="K273" s="226">
        <v>0</v>
      </c>
      <c r="L273" s="226">
        <v>0</v>
      </c>
      <c r="M273" s="226">
        <v>2213.4</v>
      </c>
      <c r="N273" s="226">
        <v>286.77999999999997</v>
      </c>
      <c r="O273" s="226">
        <v>11458.4</v>
      </c>
      <c r="P273" s="324">
        <v>1</v>
      </c>
      <c r="Q273" s="226">
        <v>13958.58</v>
      </c>
      <c r="R273" s="226">
        <v>0</v>
      </c>
      <c r="S273" s="226">
        <v>2213.4</v>
      </c>
      <c r="T273" s="219" t="s">
        <v>7708</v>
      </c>
    </row>
    <row r="274" spans="2:20" ht="16">
      <c r="B274" s="217" t="s">
        <v>7334</v>
      </c>
      <c r="C274" s="218" t="s">
        <v>7335</v>
      </c>
      <c r="D274" s="218" t="s">
        <v>5572</v>
      </c>
      <c r="E274" s="218" t="s">
        <v>5572</v>
      </c>
      <c r="F274" s="218" t="s">
        <v>3267</v>
      </c>
      <c r="G274" s="218" t="s">
        <v>7417</v>
      </c>
      <c r="H274" s="218" t="s">
        <v>7418</v>
      </c>
      <c r="I274" s="226">
        <v>4419.3599999999997</v>
      </c>
      <c r="J274" s="226">
        <v>5506.62</v>
      </c>
      <c r="K274" s="226">
        <v>0</v>
      </c>
      <c r="L274" s="226">
        <v>0</v>
      </c>
      <c r="M274" s="226">
        <v>472.64</v>
      </c>
      <c r="N274" s="226">
        <v>141.97999999999999</v>
      </c>
      <c r="O274" s="226">
        <v>4892</v>
      </c>
      <c r="P274" s="324">
        <v>1</v>
      </c>
      <c r="Q274" s="226">
        <v>5506.62</v>
      </c>
      <c r="R274" s="226">
        <v>0</v>
      </c>
      <c r="S274" s="226">
        <v>472.64</v>
      </c>
      <c r="T274" s="219" t="s">
        <v>7709</v>
      </c>
    </row>
    <row r="275" spans="2:20" ht="16">
      <c r="B275" s="217" t="s">
        <v>7334</v>
      </c>
      <c r="C275" s="218" t="s">
        <v>7335</v>
      </c>
      <c r="D275" s="218" t="s">
        <v>5572</v>
      </c>
      <c r="E275" s="218" t="s">
        <v>5572</v>
      </c>
      <c r="F275" s="218" t="s">
        <v>3267</v>
      </c>
      <c r="G275" s="218" t="s">
        <v>7387</v>
      </c>
      <c r="H275" s="218" t="s">
        <v>7388</v>
      </c>
      <c r="I275" s="226">
        <v>8177.94</v>
      </c>
      <c r="J275" s="226">
        <v>12183.58</v>
      </c>
      <c r="K275" s="226">
        <v>0</v>
      </c>
      <c r="L275" s="226">
        <v>0</v>
      </c>
      <c r="M275" s="226">
        <v>1834.26</v>
      </c>
      <c r="N275" s="226">
        <v>337.12</v>
      </c>
      <c r="O275" s="226">
        <v>10012.200000000001</v>
      </c>
      <c r="P275" s="324">
        <v>1</v>
      </c>
      <c r="Q275" s="226">
        <v>12183.58</v>
      </c>
      <c r="R275" s="226">
        <v>0</v>
      </c>
      <c r="S275" s="226">
        <v>1834.26</v>
      </c>
      <c r="T275" s="219" t="s">
        <v>7710</v>
      </c>
    </row>
    <row r="276" spans="2:20" ht="16">
      <c r="B276" s="217" t="s">
        <v>7334</v>
      </c>
      <c r="C276" s="218" t="s">
        <v>7335</v>
      </c>
      <c r="D276" s="218" t="s">
        <v>5572</v>
      </c>
      <c r="E276" s="218" t="s">
        <v>5572</v>
      </c>
      <c r="F276" s="218" t="s">
        <v>3267</v>
      </c>
      <c r="G276" s="218" t="s">
        <v>7447</v>
      </c>
      <c r="H276" s="218" t="s">
        <v>7448</v>
      </c>
      <c r="I276" s="226">
        <v>14575.3</v>
      </c>
      <c r="J276" s="226">
        <v>33600</v>
      </c>
      <c r="K276" s="226">
        <v>0</v>
      </c>
      <c r="L276" s="226">
        <v>0.01</v>
      </c>
      <c r="M276" s="226">
        <v>7531.9</v>
      </c>
      <c r="N276" s="226">
        <v>3960.91</v>
      </c>
      <c r="O276" s="226">
        <v>22107.200000000001</v>
      </c>
      <c r="P276" s="324">
        <v>1</v>
      </c>
      <c r="Q276" s="226">
        <v>33600</v>
      </c>
      <c r="R276" s="226">
        <v>0</v>
      </c>
      <c r="S276" s="226">
        <v>7531.9</v>
      </c>
      <c r="T276" s="219" t="s">
        <v>7711</v>
      </c>
    </row>
    <row r="277" spans="2:20" ht="16">
      <c r="B277" s="217" t="s">
        <v>7334</v>
      </c>
      <c r="C277" s="218" t="s">
        <v>7335</v>
      </c>
      <c r="D277" s="218" t="s">
        <v>5572</v>
      </c>
      <c r="E277" s="218" t="s">
        <v>5572</v>
      </c>
      <c r="F277" s="218" t="s">
        <v>3267</v>
      </c>
      <c r="G277" s="218" t="s">
        <v>7369</v>
      </c>
      <c r="H277" s="218" t="s">
        <v>7370</v>
      </c>
      <c r="I277" s="226">
        <v>10421.57</v>
      </c>
      <c r="J277" s="226">
        <v>28429.77</v>
      </c>
      <c r="K277" s="226">
        <v>1131.4000000000001</v>
      </c>
      <c r="L277" s="226">
        <v>0.08</v>
      </c>
      <c r="M277" s="226">
        <v>5980.83</v>
      </c>
      <c r="N277" s="226">
        <v>7178.02</v>
      </c>
      <c r="O277" s="226">
        <v>16402.400000000001</v>
      </c>
      <c r="P277" s="324">
        <v>1</v>
      </c>
      <c r="Q277" s="226">
        <v>28429.77</v>
      </c>
      <c r="R277" s="226">
        <v>1131.4000000000001</v>
      </c>
      <c r="S277" s="226">
        <v>5980.83</v>
      </c>
      <c r="T277" s="219" t="s">
        <v>7712</v>
      </c>
    </row>
    <row r="278" spans="2:20" ht="16">
      <c r="B278" s="217" t="s">
        <v>7334</v>
      </c>
      <c r="C278" s="218" t="s">
        <v>7335</v>
      </c>
      <c r="D278" s="218" t="s">
        <v>5572</v>
      </c>
      <c r="E278" s="218" t="s">
        <v>5572</v>
      </c>
      <c r="F278" s="218" t="s">
        <v>3267</v>
      </c>
      <c r="G278" s="218" t="s">
        <v>7489</v>
      </c>
      <c r="H278" s="218" t="s">
        <v>7490</v>
      </c>
      <c r="I278" s="226">
        <v>6863.37</v>
      </c>
      <c r="J278" s="226">
        <v>16555.72</v>
      </c>
      <c r="K278" s="226">
        <v>0</v>
      </c>
      <c r="L278" s="226">
        <v>0</v>
      </c>
      <c r="M278" s="226">
        <v>2815.03</v>
      </c>
      <c r="N278" s="226">
        <v>4062.29</v>
      </c>
      <c r="O278" s="226">
        <v>9678.4</v>
      </c>
      <c r="P278" s="324">
        <v>1</v>
      </c>
      <c r="Q278" s="226">
        <v>16555.72</v>
      </c>
      <c r="R278" s="226">
        <v>0</v>
      </c>
      <c r="S278" s="226">
        <v>2815.03</v>
      </c>
      <c r="T278" s="219" t="s">
        <v>7713</v>
      </c>
    </row>
    <row r="279" spans="2:20" ht="16">
      <c r="B279" s="217" t="s">
        <v>7334</v>
      </c>
      <c r="C279" s="218" t="s">
        <v>7335</v>
      </c>
      <c r="D279" s="218" t="s">
        <v>5572</v>
      </c>
      <c r="E279" s="218" t="s">
        <v>5572</v>
      </c>
      <c r="F279" s="218" t="s">
        <v>3267</v>
      </c>
      <c r="G279" s="218" t="s">
        <v>7405</v>
      </c>
      <c r="H279" s="218" t="s">
        <v>7406</v>
      </c>
      <c r="I279" s="226">
        <v>13557.48</v>
      </c>
      <c r="J279" s="226">
        <v>23333.38</v>
      </c>
      <c r="K279" s="226">
        <v>0</v>
      </c>
      <c r="L279" s="226">
        <v>0</v>
      </c>
      <c r="M279" s="226">
        <v>4451.92</v>
      </c>
      <c r="N279" s="226">
        <v>872.06</v>
      </c>
      <c r="O279" s="226">
        <v>18009.400000000001</v>
      </c>
      <c r="P279" s="324">
        <v>1</v>
      </c>
      <c r="Q279" s="226">
        <v>23333.38</v>
      </c>
      <c r="R279" s="226">
        <v>0</v>
      </c>
      <c r="S279" s="226">
        <v>4451.92</v>
      </c>
      <c r="T279" s="219" t="s">
        <v>7714</v>
      </c>
    </row>
    <row r="280" spans="2:20" ht="16">
      <c r="B280" s="217" t="s">
        <v>7334</v>
      </c>
      <c r="C280" s="218" t="s">
        <v>7335</v>
      </c>
      <c r="D280" s="218" t="s">
        <v>5572</v>
      </c>
      <c r="E280" s="218" t="s">
        <v>5572</v>
      </c>
      <c r="F280" s="218" t="s">
        <v>3267</v>
      </c>
      <c r="G280" s="218" t="s">
        <v>7408</v>
      </c>
      <c r="H280" s="218" t="s">
        <v>7409</v>
      </c>
      <c r="I280" s="226">
        <v>3046.48</v>
      </c>
      <c r="J280" s="226">
        <v>5133.38</v>
      </c>
      <c r="K280" s="226">
        <v>0</v>
      </c>
      <c r="L280" s="226">
        <v>0</v>
      </c>
      <c r="M280" s="226">
        <v>412.92</v>
      </c>
      <c r="N280" s="226">
        <v>1261.06</v>
      </c>
      <c r="O280" s="226">
        <v>3459.4</v>
      </c>
      <c r="P280" s="324">
        <v>1</v>
      </c>
      <c r="Q280" s="226">
        <v>5133.38</v>
      </c>
      <c r="R280" s="226">
        <v>0</v>
      </c>
      <c r="S280" s="226">
        <v>412.92</v>
      </c>
      <c r="T280" s="219" t="s">
        <v>7715</v>
      </c>
    </row>
    <row r="281" spans="2:20" ht="16">
      <c r="B281" s="217" t="s">
        <v>7334</v>
      </c>
      <c r="C281" s="218" t="s">
        <v>7335</v>
      </c>
      <c r="D281" s="218" t="s">
        <v>5572</v>
      </c>
      <c r="E281" s="218" t="s">
        <v>5572</v>
      </c>
      <c r="F281" s="218" t="s">
        <v>3267</v>
      </c>
      <c r="G281" s="218" t="s">
        <v>458</v>
      </c>
      <c r="H281" s="218" t="s">
        <v>7498</v>
      </c>
      <c r="I281" s="226">
        <v>25999.03</v>
      </c>
      <c r="J281" s="226">
        <v>56000</v>
      </c>
      <c r="K281" s="226">
        <v>0</v>
      </c>
      <c r="L281" s="226">
        <v>0</v>
      </c>
      <c r="M281" s="226">
        <v>14506.17</v>
      </c>
      <c r="N281" s="226">
        <v>988.63</v>
      </c>
      <c r="O281" s="226">
        <v>40505.199999999997</v>
      </c>
      <c r="P281" s="324">
        <v>1</v>
      </c>
      <c r="Q281" s="226">
        <v>56000</v>
      </c>
      <c r="R281" s="226">
        <v>0</v>
      </c>
      <c r="S281" s="226">
        <v>14506.17</v>
      </c>
      <c r="T281" s="219" t="s">
        <v>7716</v>
      </c>
    </row>
    <row r="282" spans="2:20" ht="16">
      <c r="B282" s="217" t="s">
        <v>7334</v>
      </c>
      <c r="C282" s="218" t="s">
        <v>7335</v>
      </c>
      <c r="D282" s="218" t="s">
        <v>5572</v>
      </c>
      <c r="E282" s="218" t="s">
        <v>5572</v>
      </c>
      <c r="F282" s="218" t="s">
        <v>3267</v>
      </c>
      <c r="G282" s="218" t="s">
        <v>7468</v>
      </c>
      <c r="H282" s="218" t="s">
        <v>7469</v>
      </c>
      <c r="I282" s="226">
        <v>6629.75</v>
      </c>
      <c r="J282" s="226">
        <v>9333.3799999999992</v>
      </c>
      <c r="K282" s="226">
        <v>0</v>
      </c>
      <c r="L282" s="226">
        <v>0.04</v>
      </c>
      <c r="M282" s="226">
        <v>1225.45</v>
      </c>
      <c r="N282" s="226">
        <v>252.77</v>
      </c>
      <c r="O282" s="226">
        <v>7855.2</v>
      </c>
      <c r="P282" s="324">
        <v>1</v>
      </c>
      <c r="Q282" s="226">
        <v>9333.3799999999992</v>
      </c>
      <c r="R282" s="226">
        <v>0</v>
      </c>
      <c r="S282" s="226">
        <v>1225.45</v>
      </c>
      <c r="T282" s="219" t="s">
        <v>7717</v>
      </c>
    </row>
    <row r="283" spans="2:20" ht="16">
      <c r="B283" s="217" t="s">
        <v>7334</v>
      </c>
      <c r="C283" s="218" t="s">
        <v>7335</v>
      </c>
      <c r="D283" s="218" t="s">
        <v>5572</v>
      </c>
      <c r="E283" s="218" t="s">
        <v>5572</v>
      </c>
      <c r="F283" s="218" t="s">
        <v>3267</v>
      </c>
      <c r="G283" s="218" t="s">
        <v>7393</v>
      </c>
      <c r="H283" s="218" t="s">
        <v>7394</v>
      </c>
      <c r="I283" s="226">
        <v>12919.43</v>
      </c>
      <c r="J283" s="226">
        <v>17562.900000000001</v>
      </c>
      <c r="K283" s="226">
        <v>1697.1</v>
      </c>
      <c r="L283" s="226">
        <v>0.12</v>
      </c>
      <c r="M283" s="226">
        <v>3005.37</v>
      </c>
      <c r="N283" s="226">
        <v>329.95</v>
      </c>
      <c r="O283" s="226">
        <v>15924.8</v>
      </c>
      <c r="P283" s="324">
        <v>1</v>
      </c>
      <c r="Q283" s="226">
        <v>17562.900000000001</v>
      </c>
      <c r="R283" s="226">
        <v>1697.1</v>
      </c>
      <c r="S283" s="226">
        <v>3005.37</v>
      </c>
      <c r="T283" s="219" t="s">
        <v>7718</v>
      </c>
    </row>
    <row r="284" spans="2:20" ht="16">
      <c r="B284" s="217" t="s">
        <v>7334</v>
      </c>
      <c r="C284" s="218" t="s">
        <v>7335</v>
      </c>
      <c r="D284" s="218" t="s">
        <v>5572</v>
      </c>
      <c r="E284" s="218" t="s">
        <v>5572</v>
      </c>
      <c r="F284" s="218" t="s">
        <v>3267</v>
      </c>
      <c r="G284" s="218" t="s">
        <v>7426</v>
      </c>
      <c r="H284" s="218" t="s">
        <v>7427</v>
      </c>
      <c r="I284" s="226">
        <v>15179.5</v>
      </c>
      <c r="J284" s="226">
        <v>26766.01</v>
      </c>
      <c r="K284" s="226">
        <v>0</v>
      </c>
      <c r="L284" s="226">
        <v>0</v>
      </c>
      <c r="M284" s="226">
        <v>5481.7</v>
      </c>
      <c r="N284" s="226">
        <v>623.11</v>
      </c>
      <c r="O284" s="226">
        <v>20661.2</v>
      </c>
      <c r="P284" s="324">
        <v>1</v>
      </c>
      <c r="Q284" s="226">
        <v>26766.01</v>
      </c>
      <c r="R284" s="226">
        <v>0</v>
      </c>
      <c r="S284" s="226">
        <v>5481.7</v>
      </c>
      <c r="T284" s="219" t="s">
        <v>7719</v>
      </c>
    </row>
    <row r="285" spans="2:20" ht="16">
      <c r="B285" s="217" t="s">
        <v>7334</v>
      </c>
      <c r="C285" s="218" t="s">
        <v>7335</v>
      </c>
      <c r="D285" s="218" t="s">
        <v>5572</v>
      </c>
      <c r="E285" s="218" t="s">
        <v>5572</v>
      </c>
      <c r="F285" s="218" t="s">
        <v>3267</v>
      </c>
      <c r="G285" s="218" t="s">
        <v>7375</v>
      </c>
      <c r="H285" s="218" t="s">
        <v>7376</v>
      </c>
      <c r="I285" s="226">
        <v>6756.53</v>
      </c>
      <c r="J285" s="226">
        <v>9566.6200000000008</v>
      </c>
      <c r="K285" s="226">
        <v>0</v>
      </c>
      <c r="L285" s="226">
        <v>0.01</v>
      </c>
      <c r="M285" s="226">
        <v>1275.27</v>
      </c>
      <c r="N285" s="226">
        <v>259.56</v>
      </c>
      <c r="O285" s="226">
        <v>8031.8</v>
      </c>
      <c r="P285" s="324">
        <v>1</v>
      </c>
      <c r="Q285" s="226">
        <v>9566.6200000000008</v>
      </c>
      <c r="R285" s="226">
        <v>0</v>
      </c>
      <c r="S285" s="226">
        <v>1275.27</v>
      </c>
      <c r="T285" s="219" t="s">
        <v>7720</v>
      </c>
    </row>
    <row r="286" spans="2:20" ht="16">
      <c r="B286" s="217" t="s">
        <v>7334</v>
      </c>
      <c r="C286" s="218" t="s">
        <v>7335</v>
      </c>
      <c r="D286" s="218" t="s">
        <v>5572</v>
      </c>
      <c r="E286" s="218" t="s">
        <v>5572</v>
      </c>
      <c r="F286" s="218" t="s">
        <v>3267</v>
      </c>
      <c r="G286" s="218" t="s">
        <v>7399</v>
      </c>
      <c r="H286" s="218" t="s">
        <v>7400</v>
      </c>
      <c r="I286" s="226">
        <v>16537.099999999999</v>
      </c>
      <c r="J286" s="226">
        <v>30800</v>
      </c>
      <c r="K286" s="226">
        <v>0</v>
      </c>
      <c r="L286" s="226">
        <v>0</v>
      </c>
      <c r="M286" s="226">
        <v>6691.9</v>
      </c>
      <c r="N286" s="226">
        <v>879.1</v>
      </c>
      <c r="O286" s="226">
        <v>23229</v>
      </c>
      <c r="P286" s="324">
        <v>1</v>
      </c>
      <c r="Q286" s="226">
        <v>30800</v>
      </c>
      <c r="R286" s="226">
        <v>0</v>
      </c>
      <c r="S286" s="226">
        <v>6691.9</v>
      </c>
      <c r="T286" s="219" t="s">
        <v>7721</v>
      </c>
    </row>
    <row r="287" spans="2:20" ht="17" thickBot="1">
      <c r="B287" s="217" t="s">
        <v>7334</v>
      </c>
      <c r="C287" s="218" t="s">
        <v>7335</v>
      </c>
      <c r="D287" s="218" t="s">
        <v>5572</v>
      </c>
      <c r="E287" s="218" t="s">
        <v>5572</v>
      </c>
      <c r="F287" s="218" t="s">
        <v>3267</v>
      </c>
      <c r="G287" s="218" t="s">
        <v>7423</v>
      </c>
      <c r="H287" s="218" t="s">
        <v>7424</v>
      </c>
      <c r="I287" s="226">
        <v>13802.99</v>
      </c>
      <c r="J287" s="226">
        <v>23134.36</v>
      </c>
      <c r="K287" s="226">
        <v>0</v>
      </c>
      <c r="L287" s="226">
        <v>0.09</v>
      </c>
      <c r="M287" s="226">
        <v>4392.21</v>
      </c>
      <c r="N287" s="226">
        <v>547.04</v>
      </c>
      <c r="O287" s="226">
        <v>18195.2</v>
      </c>
      <c r="P287" s="324">
        <v>1</v>
      </c>
      <c r="Q287" s="226">
        <v>23134.36</v>
      </c>
      <c r="R287" s="226">
        <v>0</v>
      </c>
      <c r="S287" s="226">
        <v>4392.21</v>
      </c>
      <c r="T287" s="219" t="s">
        <v>7722</v>
      </c>
    </row>
    <row r="288" spans="2:20" ht="17" thickBot="1">
      <c r="B288" s="313" t="s">
        <v>5573</v>
      </c>
      <c r="C288" s="314"/>
      <c r="D288" s="314"/>
      <c r="E288" s="314"/>
      <c r="F288" s="314"/>
      <c r="G288" s="314"/>
      <c r="H288" s="314"/>
      <c r="I288" s="315">
        <v>2069336</v>
      </c>
      <c r="J288" s="315">
        <v>2398808.84</v>
      </c>
      <c r="K288" s="315">
        <v>204928.58</v>
      </c>
      <c r="L288" s="315">
        <v>2.81</v>
      </c>
      <c r="M288" s="315">
        <f>SUM(M182:M287)</f>
        <v>421600.23000000021</v>
      </c>
      <c r="N288" s="315">
        <v>84729.4</v>
      </c>
      <c r="O288" s="315">
        <v>2069336</v>
      </c>
      <c r="P288" s="325"/>
      <c r="Q288" s="315">
        <v>2363775.3588458016</v>
      </c>
      <c r="R288" s="315">
        <v>203231.44339814305</v>
      </c>
      <c r="S288" s="315">
        <v>415518.27044211194</v>
      </c>
      <c r="T288" s="316"/>
    </row>
    <row r="292" spans="2:20" ht="16" thickBot="1"/>
    <row r="293" spans="2:20" ht="17" thickBot="1">
      <c r="B293" s="451" t="s">
        <v>7</v>
      </c>
      <c r="C293" s="452"/>
      <c r="D293" s="452"/>
      <c r="E293" s="452"/>
      <c r="F293" s="452"/>
      <c r="G293" s="452"/>
      <c r="H293" s="452"/>
      <c r="I293" s="452"/>
      <c r="J293" s="452"/>
      <c r="K293" s="452"/>
      <c r="L293" s="452"/>
      <c r="M293" s="452"/>
      <c r="N293" s="452"/>
      <c r="O293" s="452"/>
      <c r="P293" s="452"/>
      <c r="Q293" s="452"/>
      <c r="R293" s="452"/>
      <c r="S293" s="452"/>
      <c r="T293" s="453"/>
    </row>
    <row r="294" spans="2:20" ht="17" thickBot="1">
      <c r="B294" s="214" t="s">
        <v>4323</v>
      </c>
      <c r="C294" s="214" t="s">
        <v>7324</v>
      </c>
      <c r="D294" s="214" t="s">
        <v>5759</v>
      </c>
      <c r="E294" s="214" t="s">
        <v>4326</v>
      </c>
      <c r="F294" s="214" t="s">
        <v>3285</v>
      </c>
      <c r="G294" s="214" t="s">
        <v>7325</v>
      </c>
      <c r="H294" s="214" t="s">
        <v>4328</v>
      </c>
      <c r="I294" s="215" t="s">
        <v>7326</v>
      </c>
      <c r="J294" s="215" t="s">
        <v>7327</v>
      </c>
      <c r="K294" s="215" t="s">
        <v>7328</v>
      </c>
      <c r="L294" s="215" t="s">
        <v>7329</v>
      </c>
      <c r="M294" s="215" t="s">
        <v>3315</v>
      </c>
      <c r="N294" s="215" t="s">
        <v>7330</v>
      </c>
      <c r="O294" s="215" t="s">
        <v>5761</v>
      </c>
      <c r="P294" s="319" t="s">
        <v>5762</v>
      </c>
      <c r="Q294" s="215" t="s">
        <v>7331</v>
      </c>
      <c r="R294" s="215" t="s">
        <v>7332</v>
      </c>
      <c r="S294" s="215" t="s">
        <v>5772</v>
      </c>
      <c r="T294" s="216" t="s">
        <v>7333</v>
      </c>
    </row>
    <row r="295" spans="2:20" ht="16">
      <c r="B295" s="217" t="s">
        <v>7334</v>
      </c>
      <c r="C295" s="218" t="s">
        <v>7335</v>
      </c>
      <c r="D295" s="218" t="s">
        <v>2839</v>
      </c>
      <c r="E295" s="218" t="s">
        <v>2839</v>
      </c>
      <c r="F295" s="218" t="s">
        <v>3174</v>
      </c>
      <c r="G295" s="218" t="s">
        <v>7372</v>
      </c>
      <c r="H295" s="218" t="s">
        <v>7373</v>
      </c>
      <c r="I295" s="226">
        <v>10701.63</v>
      </c>
      <c r="J295" s="226">
        <v>17033.38</v>
      </c>
      <c r="K295" s="226">
        <v>0</v>
      </c>
      <c r="L295" s="226">
        <v>0</v>
      </c>
      <c r="M295" s="226">
        <v>2927.37</v>
      </c>
      <c r="N295" s="226">
        <v>477.01</v>
      </c>
      <c r="O295" s="226">
        <v>13629</v>
      </c>
      <c r="P295" s="324">
        <v>1</v>
      </c>
      <c r="Q295" s="226">
        <v>17033.38</v>
      </c>
      <c r="R295" s="226">
        <v>0</v>
      </c>
      <c r="S295" s="226">
        <v>2927.37</v>
      </c>
      <c r="T295" s="219" t="s">
        <v>7723</v>
      </c>
    </row>
    <row r="296" spans="2:20" ht="16">
      <c r="B296" s="217" t="s">
        <v>7334</v>
      </c>
      <c r="C296" s="218" t="s">
        <v>7335</v>
      </c>
      <c r="D296" s="218" t="s">
        <v>2839</v>
      </c>
      <c r="E296" s="218" t="s">
        <v>2839</v>
      </c>
      <c r="F296" s="218" t="s">
        <v>3174</v>
      </c>
      <c r="G296" s="218" t="s">
        <v>7459</v>
      </c>
      <c r="H296" s="218" t="s">
        <v>7460</v>
      </c>
      <c r="I296" s="226">
        <v>8152.1</v>
      </c>
      <c r="J296" s="226">
        <v>12133.24</v>
      </c>
      <c r="K296" s="226">
        <v>0</v>
      </c>
      <c r="L296" s="226">
        <v>0.15</v>
      </c>
      <c r="M296" s="226">
        <v>1823.5</v>
      </c>
      <c r="N296" s="226">
        <v>334.29</v>
      </c>
      <c r="O296" s="226">
        <v>9975.6</v>
      </c>
      <c r="P296" s="324">
        <v>1</v>
      </c>
      <c r="Q296" s="226">
        <v>12133.24</v>
      </c>
      <c r="R296" s="226">
        <v>0</v>
      </c>
      <c r="S296" s="226">
        <v>1823.5</v>
      </c>
      <c r="T296" s="219" t="s">
        <v>7724</v>
      </c>
    </row>
    <row r="297" spans="2:20" ht="16">
      <c r="B297" s="217" t="s">
        <v>7334</v>
      </c>
      <c r="C297" s="218" t="s">
        <v>7335</v>
      </c>
      <c r="D297" s="218" t="s">
        <v>2839</v>
      </c>
      <c r="E297" s="218" t="s">
        <v>2839</v>
      </c>
      <c r="F297" s="218" t="s">
        <v>3174</v>
      </c>
      <c r="G297" s="218" t="s">
        <v>7357</v>
      </c>
      <c r="H297" s="218" t="s">
        <v>7358</v>
      </c>
      <c r="I297" s="226">
        <v>9774.11</v>
      </c>
      <c r="J297" s="226">
        <v>15184.4</v>
      </c>
      <c r="K297" s="226">
        <v>0</v>
      </c>
      <c r="L297" s="226">
        <v>0.13</v>
      </c>
      <c r="M297" s="226">
        <v>2492.4899999999998</v>
      </c>
      <c r="N297" s="226">
        <v>425.44</v>
      </c>
      <c r="O297" s="226">
        <v>12266.6</v>
      </c>
      <c r="P297" s="324">
        <v>1</v>
      </c>
      <c r="Q297" s="226">
        <v>15184.4</v>
      </c>
      <c r="R297" s="226">
        <v>0</v>
      </c>
      <c r="S297" s="226">
        <v>2492.4899999999998</v>
      </c>
      <c r="T297" s="219" t="s">
        <v>7725</v>
      </c>
    </row>
    <row r="298" spans="2:20" ht="16">
      <c r="B298" s="217" t="s">
        <v>7334</v>
      </c>
      <c r="C298" s="218" t="s">
        <v>7335</v>
      </c>
      <c r="D298" s="218" t="s">
        <v>2839</v>
      </c>
      <c r="E298" s="218" t="s">
        <v>2839</v>
      </c>
      <c r="F298" s="218" t="s">
        <v>3174</v>
      </c>
      <c r="G298" s="218" t="s">
        <v>7387</v>
      </c>
      <c r="H298" s="218" t="s">
        <v>7388</v>
      </c>
      <c r="I298" s="226">
        <v>6412</v>
      </c>
      <c r="J298" s="226">
        <v>9100</v>
      </c>
      <c r="K298" s="226">
        <v>0</v>
      </c>
      <c r="L298" s="226">
        <v>0.14000000000000001</v>
      </c>
      <c r="M298" s="226">
        <v>1175.5999999999999</v>
      </c>
      <c r="N298" s="226">
        <v>336.94</v>
      </c>
      <c r="O298" s="226">
        <v>7587.6</v>
      </c>
      <c r="P298" s="324">
        <v>1</v>
      </c>
      <c r="Q298" s="226">
        <v>9100</v>
      </c>
      <c r="R298" s="226">
        <v>0</v>
      </c>
      <c r="S298" s="226">
        <v>1175.5999999999999</v>
      </c>
      <c r="T298" s="219" t="s">
        <v>7726</v>
      </c>
    </row>
    <row r="299" spans="2:20" ht="16">
      <c r="B299" s="217" t="s">
        <v>7334</v>
      </c>
      <c r="C299" s="218" t="s">
        <v>7335</v>
      </c>
      <c r="D299" s="218" t="s">
        <v>2839</v>
      </c>
      <c r="E299" s="218" t="s">
        <v>2839</v>
      </c>
      <c r="F299" s="218" t="s">
        <v>3174</v>
      </c>
      <c r="G299" s="218" t="s">
        <v>7423</v>
      </c>
      <c r="H299" s="218" t="s">
        <v>7424</v>
      </c>
      <c r="I299" s="226">
        <v>7003.56</v>
      </c>
      <c r="J299" s="226">
        <v>10500</v>
      </c>
      <c r="K299" s="226">
        <v>0</v>
      </c>
      <c r="L299" s="226">
        <v>0</v>
      </c>
      <c r="M299" s="226">
        <v>1474.64</v>
      </c>
      <c r="N299" s="226">
        <v>547.16</v>
      </c>
      <c r="O299" s="226">
        <v>8478.2000000000007</v>
      </c>
      <c r="P299" s="324">
        <v>1</v>
      </c>
      <c r="Q299" s="226">
        <v>10500</v>
      </c>
      <c r="R299" s="226">
        <v>0</v>
      </c>
      <c r="S299" s="226">
        <v>1474.64</v>
      </c>
      <c r="T299" s="219" t="s">
        <v>7727</v>
      </c>
    </row>
    <row r="300" spans="2:20" ht="16">
      <c r="B300" s="217" t="s">
        <v>7334</v>
      </c>
      <c r="C300" s="218" t="s">
        <v>7335</v>
      </c>
      <c r="D300" s="218" t="s">
        <v>2839</v>
      </c>
      <c r="E300" s="218" t="s">
        <v>2839</v>
      </c>
      <c r="F300" s="218" t="s">
        <v>3174</v>
      </c>
      <c r="G300" s="218" t="s">
        <v>7500</v>
      </c>
      <c r="H300" s="218" t="s">
        <v>7501</v>
      </c>
      <c r="I300" s="226">
        <v>8400.34</v>
      </c>
      <c r="J300" s="226">
        <v>12566.57</v>
      </c>
      <c r="K300" s="226">
        <v>0</v>
      </c>
      <c r="L300" s="226">
        <v>0.18</v>
      </c>
      <c r="M300" s="226">
        <v>1916.06</v>
      </c>
      <c r="N300" s="226">
        <v>334.29</v>
      </c>
      <c r="O300" s="226">
        <v>10316.4</v>
      </c>
      <c r="P300" s="324">
        <v>1</v>
      </c>
      <c r="Q300" s="226">
        <v>12566.57</v>
      </c>
      <c r="R300" s="226">
        <v>0</v>
      </c>
      <c r="S300" s="226">
        <v>1916.06</v>
      </c>
      <c r="T300" s="219" t="s">
        <v>7728</v>
      </c>
    </row>
    <row r="301" spans="2:20" ht="16">
      <c r="B301" s="217" t="s">
        <v>7334</v>
      </c>
      <c r="C301" s="218" t="s">
        <v>7335</v>
      </c>
      <c r="D301" s="218" t="s">
        <v>2839</v>
      </c>
      <c r="E301" s="218" t="s">
        <v>2839</v>
      </c>
      <c r="F301" s="218" t="s">
        <v>3174</v>
      </c>
      <c r="G301" s="218" t="s">
        <v>7360</v>
      </c>
      <c r="H301" s="218" t="s">
        <v>7361</v>
      </c>
      <c r="I301" s="226">
        <v>10987.38</v>
      </c>
      <c r="J301" s="226">
        <v>16701.09</v>
      </c>
      <c r="K301" s="226">
        <v>565.70000000000005</v>
      </c>
      <c r="L301" s="226">
        <v>0.09</v>
      </c>
      <c r="M301" s="226">
        <v>2849.22</v>
      </c>
      <c r="N301" s="226">
        <v>581.05999999999995</v>
      </c>
      <c r="O301" s="226">
        <v>13836.6</v>
      </c>
      <c r="P301" s="324">
        <v>1</v>
      </c>
      <c r="Q301" s="226">
        <v>16701.09</v>
      </c>
      <c r="R301" s="226">
        <v>565.70000000000005</v>
      </c>
      <c r="S301" s="226">
        <v>2849.22</v>
      </c>
      <c r="T301" s="219" t="s">
        <v>7729</v>
      </c>
    </row>
    <row r="302" spans="2:20" ht="16">
      <c r="B302" s="217" t="s">
        <v>7334</v>
      </c>
      <c r="C302" s="218" t="s">
        <v>7335</v>
      </c>
      <c r="D302" s="218" t="s">
        <v>2839</v>
      </c>
      <c r="E302" s="218" t="s">
        <v>2839</v>
      </c>
      <c r="F302" s="218" t="s">
        <v>3174</v>
      </c>
      <c r="G302" s="218" t="s">
        <v>7339</v>
      </c>
      <c r="H302" s="218" t="s">
        <v>7340</v>
      </c>
      <c r="I302" s="226">
        <v>16916.2</v>
      </c>
      <c r="J302" s="226">
        <v>21123.71</v>
      </c>
      <c r="K302" s="226">
        <v>3713.79</v>
      </c>
      <c r="L302" s="226">
        <v>0.01</v>
      </c>
      <c r="M302" s="226">
        <v>3862.4</v>
      </c>
      <c r="N302" s="226">
        <v>196.51</v>
      </c>
      <c r="O302" s="226">
        <v>20778.599999999999</v>
      </c>
      <c r="P302" s="324">
        <v>1</v>
      </c>
      <c r="Q302" s="226">
        <v>21123.71</v>
      </c>
      <c r="R302" s="226">
        <v>3713.79</v>
      </c>
      <c r="S302" s="226">
        <v>3862.4</v>
      </c>
      <c r="T302" s="219" t="s">
        <v>7730</v>
      </c>
    </row>
    <row r="303" spans="2:20" ht="16">
      <c r="B303" s="217" t="s">
        <v>7334</v>
      </c>
      <c r="C303" s="218" t="s">
        <v>7335</v>
      </c>
      <c r="D303" s="218" t="s">
        <v>2839</v>
      </c>
      <c r="E303" s="218" t="s">
        <v>2839</v>
      </c>
      <c r="F303" s="218" t="s">
        <v>3174</v>
      </c>
      <c r="G303" s="218" t="s">
        <v>7369</v>
      </c>
      <c r="H303" s="218" t="s">
        <v>7370</v>
      </c>
      <c r="I303" s="226">
        <v>9200.11</v>
      </c>
      <c r="J303" s="226">
        <v>26259.3</v>
      </c>
      <c r="K303" s="226">
        <v>565.70000000000005</v>
      </c>
      <c r="L303" s="226">
        <v>0</v>
      </c>
      <c r="M303" s="226">
        <v>5329.69</v>
      </c>
      <c r="N303" s="226">
        <v>6965.51</v>
      </c>
      <c r="O303" s="226">
        <v>14529.8</v>
      </c>
      <c r="P303" s="324">
        <v>1</v>
      </c>
      <c r="Q303" s="226">
        <v>26259.3</v>
      </c>
      <c r="R303" s="226">
        <v>565.70000000000005</v>
      </c>
      <c r="S303" s="226">
        <v>5329.69</v>
      </c>
      <c r="T303" s="219" t="s">
        <v>7731</v>
      </c>
    </row>
    <row r="304" spans="2:20" ht="16">
      <c r="B304" s="217" t="s">
        <v>7334</v>
      </c>
      <c r="C304" s="218" t="s">
        <v>7335</v>
      </c>
      <c r="D304" s="218" t="s">
        <v>2839</v>
      </c>
      <c r="E304" s="218" t="s">
        <v>2839</v>
      </c>
      <c r="F304" s="218" t="s">
        <v>3174</v>
      </c>
      <c r="G304" s="218" t="s">
        <v>7375</v>
      </c>
      <c r="H304" s="218" t="s">
        <v>7376</v>
      </c>
      <c r="I304" s="226">
        <v>6756.53</v>
      </c>
      <c r="J304" s="226">
        <v>9566.6200000000008</v>
      </c>
      <c r="K304" s="226">
        <v>0</v>
      </c>
      <c r="L304" s="226">
        <v>0.01</v>
      </c>
      <c r="M304" s="226">
        <v>1275.27</v>
      </c>
      <c r="N304" s="226">
        <v>259.56</v>
      </c>
      <c r="O304" s="226">
        <v>8031.8</v>
      </c>
      <c r="P304" s="324">
        <v>1</v>
      </c>
      <c r="Q304" s="226">
        <v>9566.6200000000008</v>
      </c>
      <c r="R304" s="226">
        <v>0</v>
      </c>
      <c r="S304" s="226">
        <v>1275.27</v>
      </c>
      <c r="T304" s="219" t="s">
        <v>7732</v>
      </c>
    </row>
    <row r="305" spans="2:20" ht="16">
      <c r="B305" s="217" t="s">
        <v>7334</v>
      </c>
      <c r="C305" s="218" t="s">
        <v>7335</v>
      </c>
      <c r="D305" s="218" t="s">
        <v>2839</v>
      </c>
      <c r="E305" s="218" t="s">
        <v>2839</v>
      </c>
      <c r="F305" s="218" t="s">
        <v>3174</v>
      </c>
      <c r="G305" s="218" t="s">
        <v>7486</v>
      </c>
      <c r="H305" s="218" t="s">
        <v>7487</v>
      </c>
      <c r="I305" s="226">
        <v>12684.48</v>
      </c>
      <c r="J305" s="226">
        <v>21000</v>
      </c>
      <c r="K305" s="226">
        <v>0</v>
      </c>
      <c r="L305" s="226">
        <v>0</v>
      </c>
      <c r="M305" s="226">
        <v>3860.32</v>
      </c>
      <c r="N305" s="226">
        <v>594.88</v>
      </c>
      <c r="O305" s="226">
        <v>16544.8</v>
      </c>
      <c r="P305" s="324">
        <v>1</v>
      </c>
      <c r="Q305" s="226">
        <v>21000</v>
      </c>
      <c r="R305" s="226">
        <v>0</v>
      </c>
      <c r="S305" s="226">
        <v>3860.32</v>
      </c>
      <c r="T305" s="219" t="s">
        <v>7733</v>
      </c>
    </row>
    <row r="306" spans="2:20" ht="16">
      <c r="B306" s="217" t="s">
        <v>7334</v>
      </c>
      <c r="C306" s="218" t="s">
        <v>7335</v>
      </c>
      <c r="D306" s="218" t="s">
        <v>2839</v>
      </c>
      <c r="E306" s="218" t="s">
        <v>2839</v>
      </c>
      <c r="F306" s="218" t="s">
        <v>3174</v>
      </c>
      <c r="G306" s="218" t="s">
        <v>7381</v>
      </c>
      <c r="H306" s="218" t="s">
        <v>7382</v>
      </c>
      <c r="I306" s="226">
        <v>8607.19</v>
      </c>
      <c r="J306" s="226">
        <v>12946.47</v>
      </c>
      <c r="K306" s="226">
        <v>0</v>
      </c>
      <c r="L306" s="226">
        <v>0.12</v>
      </c>
      <c r="M306" s="226">
        <v>1997.21</v>
      </c>
      <c r="N306" s="226">
        <v>344.98</v>
      </c>
      <c r="O306" s="226">
        <v>10604.4</v>
      </c>
      <c r="P306" s="324">
        <v>1</v>
      </c>
      <c r="Q306" s="226">
        <v>12946.47</v>
      </c>
      <c r="R306" s="226">
        <v>0</v>
      </c>
      <c r="S306" s="226">
        <v>1997.21</v>
      </c>
      <c r="T306" s="219" t="s">
        <v>7734</v>
      </c>
    </row>
    <row r="307" spans="2:20" ht="16">
      <c r="B307" s="217" t="s">
        <v>7334</v>
      </c>
      <c r="C307" s="218" t="s">
        <v>7335</v>
      </c>
      <c r="D307" s="218" t="s">
        <v>2839</v>
      </c>
      <c r="E307" s="218" t="s">
        <v>2839</v>
      </c>
      <c r="F307" s="218" t="s">
        <v>3174</v>
      </c>
      <c r="G307" s="218" t="s">
        <v>7354</v>
      </c>
      <c r="H307" s="218" t="s">
        <v>7355</v>
      </c>
      <c r="I307" s="226">
        <v>11051.99</v>
      </c>
      <c r="J307" s="226">
        <v>17733.38</v>
      </c>
      <c r="K307" s="226">
        <v>0</v>
      </c>
      <c r="L307" s="226">
        <v>0</v>
      </c>
      <c r="M307" s="226">
        <v>3092.01</v>
      </c>
      <c r="N307" s="226">
        <v>497.37</v>
      </c>
      <c r="O307" s="226">
        <v>14144</v>
      </c>
      <c r="P307" s="324">
        <v>1</v>
      </c>
      <c r="Q307" s="226">
        <v>17733.38</v>
      </c>
      <c r="R307" s="226">
        <v>0</v>
      </c>
      <c r="S307" s="226">
        <v>3092.01</v>
      </c>
      <c r="T307" s="219" t="s">
        <v>7735</v>
      </c>
    </row>
    <row r="308" spans="2:20" ht="16">
      <c r="B308" s="217" t="s">
        <v>7334</v>
      </c>
      <c r="C308" s="218" t="s">
        <v>7335</v>
      </c>
      <c r="D308" s="218" t="s">
        <v>2839</v>
      </c>
      <c r="E308" s="218" t="s">
        <v>2839</v>
      </c>
      <c r="F308" s="218" t="s">
        <v>3174</v>
      </c>
      <c r="G308" s="218" t="s">
        <v>7345</v>
      </c>
      <c r="H308" s="218" t="s">
        <v>7346</v>
      </c>
      <c r="I308" s="226">
        <v>17905.75</v>
      </c>
      <c r="J308" s="226">
        <v>34495.160000000003</v>
      </c>
      <c r="K308" s="226">
        <v>0</v>
      </c>
      <c r="L308" s="226">
        <v>0.06</v>
      </c>
      <c r="M308" s="226">
        <v>7800.45</v>
      </c>
      <c r="N308" s="226">
        <v>988.57</v>
      </c>
      <c r="O308" s="226">
        <v>25706.2</v>
      </c>
      <c r="P308" s="324">
        <v>1</v>
      </c>
      <c r="Q308" s="226">
        <v>34495.160000000003</v>
      </c>
      <c r="R308" s="226">
        <v>0</v>
      </c>
      <c r="S308" s="226">
        <v>7800.45</v>
      </c>
      <c r="T308" s="219" t="s">
        <v>7736</v>
      </c>
    </row>
    <row r="309" spans="2:20" ht="16">
      <c r="B309" s="217" t="s">
        <v>7334</v>
      </c>
      <c r="C309" s="218" t="s">
        <v>7335</v>
      </c>
      <c r="D309" s="218" t="s">
        <v>2839</v>
      </c>
      <c r="E309" s="218" t="s">
        <v>2839</v>
      </c>
      <c r="F309" s="218" t="s">
        <v>3174</v>
      </c>
      <c r="G309" s="218" t="s">
        <v>7378</v>
      </c>
      <c r="H309" s="218" t="s">
        <v>7379</v>
      </c>
      <c r="I309" s="226">
        <v>12595.08</v>
      </c>
      <c r="J309" s="226">
        <v>21000</v>
      </c>
      <c r="K309" s="226">
        <v>0</v>
      </c>
      <c r="L309" s="226">
        <v>0</v>
      </c>
      <c r="M309" s="226">
        <v>3860.32</v>
      </c>
      <c r="N309" s="226">
        <v>684.28</v>
      </c>
      <c r="O309" s="226">
        <v>16455.400000000001</v>
      </c>
      <c r="P309" s="324">
        <v>1</v>
      </c>
      <c r="Q309" s="226">
        <v>21000</v>
      </c>
      <c r="R309" s="226">
        <v>0</v>
      </c>
      <c r="S309" s="226">
        <v>3860.32</v>
      </c>
      <c r="T309" s="219" t="s">
        <v>7737</v>
      </c>
    </row>
    <row r="310" spans="2:20" ht="16">
      <c r="B310" s="217" t="s">
        <v>7334</v>
      </c>
      <c r="C310" s="218" t="s">
        <v>7335</v>
      </c>
      <c r="D310" s="218" t="s">
        <v>2839</v>
      </c>
      <c r="E310" s="218" t="s">
        <v>2839</v>
      </c>
      <c r="F310" s="218" t="s">
        <v>3174</v>
      </c>
      <c r="G310" s="218" t="s">
        <v>7468</v>
      </c>
      <c r="H310" s="218" t="s">
        <v>7469</v>
      </c>
      <c r="I310" s="226">
        <v>6629.75</v>
      </c>
      <c r="J310" s="226">
        <v>9333.3799999999992</v>
      </c>
      <c r="K310" s="226">
        <v>0</v>
      </c>
      <c r="L310" s="226">
        <v>0.04</v>
      </c>
      <c r="M310" s="226">
        <v>1225.45</v>
      </c>
      <c r="N310" s="226">
        <v>252.77</v>
      </c>
      <c r="O310" s="226">
        <v>7855.2</v>
      </c>
      <c r="P310" s="324">
        <v>1</v>
      </c>
      <c r="Q310" s="226">
        <v>9333.3799999999992</v>
      </c>
      <c r="R310" s="226">
        <v>0</v>
      </c>
      <c r="S310" s="226">
        <v>1225.45</v>
      </c>
      <c r="T310" s="219" t="s">
        <v>7738</v>
      </c>
    </row>
    <row r="311" spans="2:20" ht="16">
      <c r="B311" s="217" t="s">
        <v>7334</v>
      </c>
      <c r="C311" s="218" t="s">
        <v>7335</v>
      </c>
      <c r="D311" s="218" t="s">
        <v>2839</v>
      </c>
      <c r="E311" s="218" t="s">
        <v>2839</v>
      </c>
      <c r="F311" s="218" t="s">
        <v>3174</v>
      </c>
      <c r="G311" s="218" t="s">
        <v>7489</v>
      </c>
      <c r="H311" s="218" t="s">
        <v>7490</v>
      </c>
      <c r="I311" s="226">
        <v>4813</v>
      </c>
      <c r="J311" s="226">
        <v>12600</v>
      </c>
      <c r="K311" s="226">
        <v>0</v>
      </c>
      <c r="L311" s="226">
        <v>0</v>
      </c>
      <c r="M311" s="226">
        <v>1923.2</v>
      </c>
      <c r="N311" s="226">
        <v>3940.6</v>
      </c>
      <c r="O311" s="226">
        <v>6736.2</v>
      </c>
      <c r="P311" s="324">
        <v>1</v>
      </c>
      <c r="Q311" s="226">
        <v>12600</v>
      </c>
      <c r="R311" s="226">
        <v>0</v>
      </c>
      <c r="S311" s="226">
        <v>1923.2</v>
      </c>
      <c r="T311" s="219" t="s">
        <v>7739</v>
      </c>
    </row>
    <row r="312" spans="2:20" ht="16">
      <c r="B312" s="217" t="s">
        <v>7334</v>
      </c>
      <c r="C312" s="218" t="s">
        <v>7335</v>
      </c>
      <c r="D312" s="218" t="s">
        <v>2839</v>
      </c>
      <c r="E312" s="218" t="s">
        <v>2839</v>
      </c>
      <c r="F312" s="218" t="s">
        <v>3174</v>
      </c>
      <c r="G312" s="218" t="s">
        <v>7363</v>
      </c>
      <c r="H312" s="218" t="s">
        <v>7364</v>
      </c>
      <c r="I312" s="226">
        <v>10055.27</v>
      </c>
      <c r="J312" s="226">
        <v>12469.51</v>
      </c>
      <c r="K312" s="226">
        <v>1697.1</v>
      </c>
      <c r="L312" s="226">
        <v>0.02</v>
      </c>
      <c r="M312" s="226">
        <v>1895.33</v>
      </c>
      <c r="N312" s="226">
        <v>320.7</v>
      </c>
      <c r="O312" s="226">
        <v>11950.6</v>
      </c>
      <c r="P312" s="324">
        <v>1</v>
      </c>
      <c r="Q312" s="226">
        <v>12469.51</v>
      </c>
      <c r="R312" s="226">
        <v>1697.1</v>
      </c>
      <c r="S312" s="226">
        <v>1895.33</v>
      </c>
      <c r="T312" s="219" t="s">
        <v>7740</v>
      </c>
    </row>
    <row r="313" spans="2:20" ht="16">
      <c r="B313" s="217" t="s">
        <v>7334</v>
      </c>
      <c r="C313" s="218" t="s">
        <v>7335</v>
      </c>
      <c r="D313" s="218" t="s">
        <v>2839</v>
      </c>
      <c r="E313" s="218" t="s">
        <v>2839</v>
      </c>
      <c r="F313" s="218" t="s">
        <v>3174</v>
      </c>
      <c r="G313" s="218" t="s">
        <v>7432</v>
      </c>
      <c r="H313" s="218" t="s">
        <v>7433</v>
      </c>
      <c r="I313" s="226">
        <v>7898.37</v>
      </c>
      <c r="J313" s="226">
        <v>11666.62</v>
      </c>
      <c r="K313" s="226">
        <v>0</v>
      </c>
      <c r="L313" s="226">
        <v>0.11</v>
      </c>
      <c r="M313" s="226">
        <v>1723.83</v>
      </c>
      <c r="N313" s="226">
        <v>320.7</v>
      </c>
      <c r="O313" s="226">
        <v>9622.2000000000007</v>
      </c>
      <c r="P313" s="324">
        <v>1</v>
      </c>
      <c r="Q313" s="226">
        <v>11666.62</v>
      </c>
      <c r="R313" s="226">
        <v>0</v>
      </c>
      <c r="S313" s="226">
        <v>1723.83</v>
      </c>
      <c r="T313" s="219" t="s">
        <v>7741</v>
      </c>
    </row>
    <row r="314" spans="2:20" ht="16">
      <c r="B314" s="217" t="s">
        <v>7334</v>
      </c>
      <c r="C314" s="218" t="s">
        <v>7335</v>
      </c>
      <c r="D314" s="218" t="s">
        <v>2839</v>
      </c>
      <c r="E314" s="218" t="s">
        <v>2839</v>
      </c>
      <c r="F314" s="218" t="s">
        <v>3174</v>
      </c>
      <c r="G314" s="218" t="s">
        <v>7477</v>
      </c>
      <c r="H314" s="218" t="s">
        <v>7478</v>
      </c>
      <c r="I314" s="226">
        <v>7264.16</v>
      </c>
      <c r="J314" s="226">
        <v>10500</v>
      </c>
      <c r="K314" s="226">
        <v>0</v>
      </c>
      <c r="L314" s="226">
        <v>0.17</v>
      </c>
      <c r="M314" s="226">
        <v>1474.64</v>
      </c>
      <c r="N314" s="226">
        <v>286.73</v>
      </c>
      <c r="O314" s="226">
        <v>8738.7999999999993</v>
      </c>
      <c r="P314" s="324">
        <v>1</v>
      </c>
      <c r="Q314" s="226">
        <v>10500</v>
      </c>
      <c r="R314" s="226">
        <v>0</v>
      </c>
      <c r="S314" s="226">
        <v>1474.64</v>
      </c>
      <c r="T314" s="219" t="s">
        <v>7742</v>
      </c>
    </row>
    <row r="315" spans="2:20" ht="16">
      <c r="B315" s="217" t="s">
        <v>7334</v>
      </c>
      <c r="C315" s="218" t="s">
        <v>7335</v>
      </c>
      <c r="D315" s="218" t="s">
        <v>2839</v>
      </c>
      <c r="E315" s="218" t="s">
        <v>2839</v>
      </c>
      <c r="F315" s="218" t="s">
        <v>3174</v>
      </c>
      <c r="G315" s="218" t="s">
        <v>7480</v>
      </c>
      <c r="H315" s="218" t="s">
        <v>7481</v>
      </c>
      <c r="I315" s="226">
        <v>4480.22</v>
      </c>
      <c r="J315" s="226">
        <v>5600</v>
      </c>
      <c r="K315" s="226">
        <v>0</v>
      </c>
      <c r="L315" s="226">
        <v>0.08</v>
      </c>
      <c r="M315" s="226">
        <v>487.58</v>
      </c>
      <c r="N315" s="226">
        <v>144.69999999999999</v>
      </c>
      <c r="O315" s="226">
        <v>4967.8</v>
      </c>
      <c r="P315" s="324">
        <v>1</v>
      </c>
      <c r="Q315" s="226">
        <v>5600</v>
      </c>
      <c r="R315" s="226">
        <v>0</v>
      </c>
      <c r="S315" s="226">
        <v>487.58</v>
      </c>
      <c r="T315" s="219" t="s">
        <v>7743</v>
      </c>
    </row>
    <row r="316" spans="2:20" ht="16">
      <c r="B316" s="217" t="s">
        <v>7334</v>
      </c>
      <c r="C316" s="218" t="s">
        <v>7335</v>
      </c>
      <c r="D316" s="218" t="s">
        <v>2839</v>
      </c>
      <c r="E316" s="218" t="s">
        <v>2839</v>
      </c>
      <c r="F316" s="218" t="s">
        <v>3174</v>
      </c>
      <c r="G316" s="218" t="s">
        <v>7483</v>
      </c>
      <c r="H316" s="218" t="s">
        <v>7484</v>
      </c>
      <c r="I316" s="226">
        <v>11297.05</v>
      </c>
      <c r="J316" s="226">
        <v>16916.8</v>
      </c>
      <c r="K316" s="226">
        <v>565.70000000000005</v>
      </c>
      <c r="L316" s="226">
        <v>0</v>
      </c>
      <c r="M316" s="226">
        <v>2899.95</v>
      </c>
      <c r="N316" s="226">
        <v>385.55</v>
      </c>
      <c r="O316" s="226">
        <v>14197</v>
      </c>
      <c r="P316" s="324">
        <v>1</v>
      </c>
      <c r="Q316" s="226">
        <v>16916.8</v>
      </c>
      <c r="R316" s="226">
        <v>565.70000000000005</v>
      </c>
      <c r="S316" s="226">
        <v>2899.95</v>
      </c>
      <c r="T316" s="219" t="s">
        <v>7744</v>
      </c>
    </row>
    <row r="317" spans="2:20" ht="16">
      <c r="B317" s="217" t="s">
        <v>7334</v>
      </c>
      <c r="C317" s="218" t="s">
        <v>7335</v>
      </c>
      <c r="D317" s="218" t="s">
        <v>2839</v>
      </c>
      <c r="E317" s="218" t="s">
        <v>2839</v>
      </c>
      <c r="F317" s="218" t="s">
        <v>3174</v>
      </c>
      <c r="G317" s="218" t="s">
        <v>7366</v>
      </c>
      <c r="H317" s="218" t="s">
        <v>7367</v>
      </c>
      <c r="I317" s="226">
        <v>6655.65</v>
      </c>
      <c r="J317" s="226">
        <v>12366.62</v>
      </c>
      <c r="K317" s="226">
        <v>0</v>
      </c>
      <c r="L317" s="226">
        <v>0</v>
      </c>
      <c r="M317" s="226">
        <v>1873.35</v>
      </c>
      <c r="N317" s="226">
        <v>1964.27</v>
      </c>
      <c r="O317" s="226">
        <v>8529</v>
      </c>
      <c r="P317" s="324">
        <v>1</v>
      </c>
      <c r="Q317" s="226">
        <v>12366.62</v>
      </c>
      <c r="R317" s="226">
        <v>0</v>
      </c>
      <c r="S317" s="226">
        <v>1873.35</v>
      </c>
      <c r="T317" s="219" t="s">
        <v>7745</v>
      </c>
    </row>
    <row r="318" spans="2:20" ht="16">
      <c r="B318" s="217" t="s">
        <v>7334</v>
      </c>
      <c r="C318" s="218" t="s">
        <v>7335</v>
      </c>
      <c r="D318" s="218" t="s">
        <v>2839</v>
      </c>
      <c r="E318" s="218" t="s">
        <v>2839</v>
      </c>
      <c r="F318" s="218" t="s">
        <v>3174</v>
      </c>
      <c r="G318" s="218" t="s">
        <v>7435</v>
      </c>
      <c r="H318" s="218" t="s">
        <v>7436</v>
      </c>
      <c r="I318" s="226">
        <v>7553.44</v>
      </c>
      <c r="J318" s="226">
        <v>11200</v>
      </c>
      <c r="K318" s="226">
        <v>0</v>
      </c>
      <c r="L318" s="226">
        <v>0.02</v>
      </c>
      <c r="M318" s="226">
        <v>1624.16</v>
      </c>
      <c r="N318" s="226">
        <v>398.26</v>
      </c>
      <c r="O318" s="226">
        <v>9177.6</v>
      </c>
      <c r="P318" s="324">
        <v>1</v>
      </c>
      <c r="Q318" s="226">
        <v>11200</v>
      </c>
      <c r="R318" s="226">
        <v>0</v>
      </c>
      <c r="S318" s="226">
        <v>1624.16</v>
      </c>
      <c r="T318" s="219" t="s">
        <v>7746</v>
      </c>
    </row>
    <row r="319" spans="2:20" ht="16">
      <c r="B319" s="217" t="s">
        <v>7334</v>
      </c>
      <c r="C319" s="218" t="s">
        <v>7335</v>
      </c>
      <c r="D319" s="218" t="s">
        <v>2839</v>
      </c>
      <c r="E319" s="218" t="s">
        <v>2839</v>
      </c>
      <c r="F319" s="218" t="s">
        <v>3174</v>
      </c>
      <c r="G319" s="218" t="s">
        <v>458</v>
      </c>
      <c r="H319" s="218" t="s">
        <v>7498</v>
      </c>
      <c r="I319" s="226">
        <v>25999.03</v>
      </c>
      <c r="J319" s="226">
        <v>56000</v>
      </c>
      <c r="K319" s="226">
        <v>0</v>
      </c>
      <c r="L319" s="226">
        <v>0</v>
      </c>
      <c r="M319" s="226">
        <v>14506.17</v>
      </c>
      <c r="N319" s="226">
        <v>988.63</v>
      </c>
      <c r="O319" s="226">
        <v>40505.199999999997</v>
      </c>
      <c r="P319" s="324">
        <v>1</v>
      </c>
      <c r="Q319" s="226">
        <v>56000</v>
      </c>
      <c r="R319" s="226">
        <v>0</v>
      </c>
      <c r="S319" s="226">
        <v>14506.17</v>
      </c>
      <c r="T319" s="219" t="s">
        <v>7747</v>
      </c>
    </row>
    <row r="320" spans="2:20" ht="16">
      <c r="B320" s="217" t="s">
        <v>7334</v>
      </c>
      <c r="C320" s="218" t="s">
        <v>7335</v>
      </c>
      <c r="D320" s="218" t="s">
        <v>2839</v>
      </c>
      <c r="E320" s="218" t="s">
        <v>2839</v>
      </c>
      <c r="F320" s="218" t="s">
        <v>3174</v>
      </c>
      <c r="G320" s="218" t="s">
        <v>7447</v>
      </c>
      <c r="H320" s="218" t="s">
        <v>7448</v>
      </c>
      <c r="I320" s="226">
        <v>14673.7</v>
      </c>
      <c r="J320" s="226">
        <v>33600</v>
      </c>
      <c r="K320" s="226">
        <v>0</v>
      </c>
      <c r="L320" s="226">
        <v>0</v>
      </c>
      <c r="M320" s="226">
        <v>7531.9</v>
      </c>
      <c r="N320" s="226">
        <v>3862.5</v>
      </c>
      <c r="O320" s="226">
        <v>22205.599999999999</v>
      </c>
      <c r="P320" s="324">
        <v>1</v>
      </c>
      <c r="Q320" s="226">
        <v>33600</v>
      </c>
      <c r="R320" s="226">
        <v>0</v>
      </c>
      <c r="S320" s="226">
        <v>7531.9</v>
      </c>
      <c r="T320" s="219" t="s">
        <v>7748</v>
      </c>
    </row>
    <row r="321" spans="2:20" ht="16">
      <c r="B321" s="217" t="s">
        <v>7334</v>
      </c>
      <c r="C321" s="218" t="s">
        <v>7335</v>
      </c>
      <c r="D321" s="218" t="s">
        <v>2839</v>
      </c>
      <c r="E321" s="218" t="s">
        <v>2839</v>
      </c>
      <c r="F321" s="218" t="s">
        <v>3174</v>
      </c>
      <c r="G321" s="218" t="s">
        <v>7456</v>
      </c>
      <c r="H321" s="218" t="s">
        <v>7457</v>
      </c>
      <c r="I321" s="226">
        <v>8151.9</v>
      </c>
      <c r="J321" s="226">
        <v>12133.24</v>
      </c>
      <c r="K321" s="226">
        <v>0</v>
      </c>
      <c r="L321" s="226">
        <v>0</v>
      </c>
      <c r="M321" s="226">
        <v>1823.5</v>
      </c>
      <c r="N321" s="226">
        <v>334.34</v>
      </c>
      <c r="O321" s="226">
        <v>9975.4</v>
      </c>
      <c r="P321" s="324">
        <v>1</v>
      </c>
      <c r="Q321" s="226">
        <v>12133.24</v>
      </c>
      <c r="R321" s="226">
        <v>0</v>
      </c>
      <c r="S321" s="226">
        <v>1823.5</v>
      </c>
      <c r="T321" s="219" t="s">
        <v>7749</v>
      </c>
    </row>
    <row r="322" spans="2:20" ht="16">
      <c r="B322" s="217" t="s">
        <v>7334</v>
      </c>
      <c r="C322" s="218" t="s">
        <v>7335</v>
      </c>
      <c r="D322" s="218" t="s">
        <v>2839</v>
      </c>
      <c r="E322" s="218" t="s">
        <v>2839</v>
      </c>
      <c r="F322" s="218" t="s">
        <v>3174</v>
      </c>
      <c r="G322" s="218" t="s">
        <v>7441</v>
      </c>
      <c r="H322" s="218" t="s">
        <v>7442</v>
      </c>
      <c r="I322" s="226">
        <v>10531.87</v>
      </c>
      <c r="J322" s="226">
        <v>15467.7</v>
      </c>
      <c r="K322" s="226">
        <v>565.70000000000005</v>
      </c>
      <c r="L322" s="226">
        <v>0.03</v>
      </c>
      <c r="M322" s="226">
        <v>2559.13</v>
      </c>
      <c r="N322" s="226">
        <v>383.3</v>
      </c>
      <c r="O322" s="226">
        <v>13091</v>
      </c>
      <c r="P322" s="324">
        <v>1</v>
      </c>
      <c r="Q322" s="226">
        <v>15467.7</v>
      </c>
      <c r="R322" s="226">
        <v>565.70000000000005</v>
      </c>
      <c r="S322" s="226">
        <v>2559.13</v>
      </c>
      <c r="T322" s="219" t="s">
        <v>7750</v>
      </c>
    </row>
    <row r="323" spans="2:20" ht="16">
      <c r="B323" s="217" t="s">
        <v>7334</v>
      </c>
      <c r="C323" s="218" t="s">
        <v>7335</v>
      </c>
      <c r="D323" s="218" t="s">
        <v>2839</v>
      </c>
      <c r="E323" s="218" t="s">
        <v>2839</v>
      </c>
      <c r="F323" s="218" t="s">
        <v>3174</v>
      </c>
      <c r="G323" s="218" t="s">
        <v>7465</v>
      </c>
      <c r="H323" s="218" t="s">
        <v>7466</v>
      </c>
      <c r="I323" s="226">
        <v>13769.08</v>
      </c>
      <c r="J323" s="226">
        <v>23333.38</v>
      </c>
      <c r="K323" s="226">
        <v>0</v>
      </c>
      <c r="L323" s="226">
        <v>0</v>
      </c>
      <c r="M323" s="226">
        <v>4451.92</v>
      </c>
      <c r="N323" s="226">
        <v>660.46</v>
      </c>
      <c r="O323" s="226">
        <v>18221</v>
      </c>
      <c r="P323" s="324">
        <v>1</v>
      </c>
      <c r="Q323" s="226">
        <v>23333.38</v>
      </c>
      <c r="R323" s="226">
        <v>0</v>
      </c>
      <c r="S323" s="226">
        <v>4451.92</v>
      </c>
      <c r="T323" s="219" t="s">
        <v>7751</v>
      </c>
    </row>
    <row r="324" spans="2:20" ht="16">
      <c r="B324" s="217" t="s">
        <v>7334</v>
      </c>
      <c r="C324" s="218" t="s">
        <v>7335</v>
      </c>
      <c r="D324" s="218" t="s">
        <v>2839</v>
      </c>
      <c r="E324" s="218" t="s">
        <v>2839</v>
      </c>
      <c r="F324" s="218" t="s">
        <v>3174</v>
      </c>
      <c r="G324" s="218" t="s">
        <v>7408</v>
      </c>
      <c r="H324" s="218" t="s">
        <v>7409</v>
      </c>
      <c r="I324" s="226">
        <v>3083.68</v>
      </c>
      <c r="J324" s="226">
        <v>5133.38</v>
      </c>
      <c r="K324" s="226">
        <v>0</v>
      </c>
      <c r="L324" s="226">
        <v>0.02</v>
      </c>
      <c r="M324" s="226">
        <v>412.92</v>
      </c>
      <c r="N324" s="226">
        <v>1223.8800000000001</v>
      </c>
      <c r="O324" s="226">
        <v>3496.6</v>
      </c>
      <c r="P324" s="324">
        <v>1</v>
      </c>
      <c r="Q324" s="226">
        <v>5133.38</v>
      </c>
      <c r="R324" s="226">
        <v>0</v>
      </c>
      <c r="S324" s="226">
        <v>412.92</v>
      </c>
      <c r="T324" s="219" t="s">
        <v>7752</v>
      </c>
    </row>
    <row r="325" spans="2:20" ht="16">
      <c r="B325" s="217" t="s">
        <v>7334</v>
      </c>
      <c r="C325" s="218" t="s">
        <v>7335</v>
      </c>
      <c r="D325" s="218" t="s">
        <v>2839</v>
      </c>
      <c r="E325" s="218" t="s">
        <v>2839</v>
      </c>
      <c r="F325" s="218" t="s">
        <v>3174</v>
      </c>
      <c r="G325" s="218" t="s">
        <v>7426</v>
      </c>
      <c r="H325" s="218" t="s">
        <v>7427</v>
      </c>
      <c r="I325" s="226">
        <v>6404.03</v>
      </c>
      <c r="J325" s="226">
        <v>9585.7999999999993</v>
      </c>
      <c r="K325" s="226">
        <v>0</v>
      </c>
      <c r="L325" s="226">
        <v>0.04</v>
      </c>
      <c r="M325" s="226">
        <v>1279.3699999999999</v>
      </c>
      <c r="N325" s="226">
        <v>623.07000000000005</v>
      </c>
      <c r="O325" s="226">
        <v>7683.4</v>
      </c>
      <c r="P325" s="324">
        <v>1</v>
      </c>
      <c r="Q325" s="226">
        <v>9585.7999999999993</v>
      </c>
      <c r="R325" s="226">
        <v>0</v>
      </c>
      <c r="S325" s="226">
        <v>1279.3699999999999</v>
      </c>
      <c r="T325" s="219" t="s">
        <v>7753</v>
      </c>
    </row>
    <row r="326" spans="2:20" ht="16">
      <c r="B326" s="217" t="s">
        <v>7334</v>
      </c>
      <c r="C326" s="218" t="s">
        <v>7335</v>
      </c>
      <c r="D326" s="218" t="s">
        <v>2839</v>
      </c>
      <c r="E326" s="218" t="s">
        <v>2839</v>
      </c>
      <c r="F326" s="218" t="s">
        <v>3174</v>
      </c>
      <c r="G326" s="218" t="s">
        <v>7453</v>
      </c>
      <c r="H326" s="218" t="s">
        <v>7454</v>
      </c>
      <c r="I326" s="226">
        <v>14481.98</v>
      </c>
      <c r="J326" s="226">
        <v>21868.6</v>
      </c>
      <c r="K326" s="226">
        <v>1131.4000000000001</v>
      </c>
      <c r="L326" s="226">
        <v>0</v>
      </c>
      <c r="M326" s="226">
        <v>4064.62</v>
      </c>
      <c r="N326" s="226">
        <v>388.78</v>
      </c>
      <c r="O326" s="226">
        <v>18546.599999999999</v>
      </c>
      <c r="P326" s="324">
        <v>1</v>
      </c>
      <c r="Q326" s="226">
        <v>21868.6</v>
      </c>
      <c r="R326" s="226">
        <v>1131.4000000000001</v>
      </c>
      <c r="S326" s="226">
        <v>4064.62</v>
      </c>
      <c r="T326" s="219" t="s">
        <v>7754</v>
      </c>
    </row>
    <row r="327" spans="2:20" ht="16">
      <c r="B327" s="217" t="s">
        <v>7334</v>
      </c>
      <c r="C327" s="218" t="s">
        <v>7335</v>
      </c>
      <c r="D327" s="218" t="s">
        <v>2839</v>
      </c>
      <c r="E327" s="218" t="s">
        <v>2839</v>
      </c>
      <c r="F327" s="218" t="s">
        <v>3174</v>
      </c>
      <c r="G327" s="218" t="s">
        <v>7405</v>
      </c>
      <c r="H327" s="218" t="s">
        <v>7406</v>
      </c>
      <c r="I327" s="226">
        <v>13557.68</v>
      </c>
      <c r="J327" s="226">
        <v>23333.38</v>
      </c>
      <c r="K327" s="226">
        <v>0</v>
      </c>
      <c r="L327" s="226">
        <v>0.08</v>
      </c>
      <c r="M327" s="226">
        <v>4451.92</v>
      </c>
      <c r="N327" s="226">
        <v>871.94</v>
      </c>
      <c r="O327" s="226">
        <v>18009.599999999999</v>
      </c>
      <c r="P327" s="324">
        <v>1</v>
      </c>
      <c r="Q327" s="226">
        <v>23333.38</v>
      </c>
      <c r="R327" s="226">
        <v>0</v>
      </c>
      <c r="S327" s="226">
        <v>4451.92</v>
      </c>
      <c r="T327" s="219" t="s">
        <v>7755</v>
      </c>
    </row>
    <row r="328" spans="2:20" ht="16">
      <c r="B328" s="217" t="s">
        <v>7334</v>
      </c>
      <c r="C328" s="218" t="s">
        <v>7335</v>
      </c>
      <c r="D328" s="218" t="s">
        <v>2839</v>
      </c>
      <c r="E328" s="218" t="s">
        <v>2839</v>
      </c>
      <c r="F328" s="218" t="s">
        <v>3174</v>
      </c>
      <c r="G328" s="218" t="s">
        <v>7414</v>
      </c>
      <c r="H328" s="218" t="s">
        <v>7415</v>
      </c>
      <c r="I328" s="226">
        <v>13347.21</v>
      </c>
      <c r="J328" s="226">
        <v>22324.26</v>
      </c>
      <c r="K328" s="226">
        <v>0</v>
      </c>
      <c r="L328" s="226">
        <v>0.11</v>
      </c>
      <c r="M328" s="226">
        <v>4171.79</v>
      </c>
      <c r="N328" s="226">
        <v>633.58000000000004</v>
      </c>
      <c r="O328" s="226">
        <v>17519</v>
      </c>
      <c r="P328" s="324">
        <v>1</v>
      </c>
      <c r="Q328" s="226">
        <v>22324.26</v>
      </c>
      <c r="R328" s="226">
        <v>0</v>
      </c>
      <c r="S328" s="226">
        <v>4171.79</v>
      </c>
      <c r="T328" s="219" t="s">
        <v>7756</v>
      </c>
    </row>
    <row r="329" spans="2:20" ht="16">
      <c r="B329" s="217" t="s">
        <v>7334</v>
      </c>
      <c r="C329" s="218" t="s">
        <v>7335</v>
      </c>
      <c r="D329" s="218" t="s">
        <v>2839</v>
      </c>
      <c r="E329" s="218" t="s">
        <v>2839</v>
      </c>
      <c r="F329" s="218" t="s">
        <v>3174</v>
      </c>
      <c r="G329" s="218" t="s">
        <v>7495</v>
      </c>
      <c r="H329" s="218" t="s">
        <v>7496</v>
      </c>
      <c r="I329" s="226">
        <v>8405.6</v>
      </c>
      <c r="J329" s="226">
        <v>12600</v>
      </c>
      <c r="K329" s="226">
        <v>0</v>
      </c>
      <c r="L329" s="226">
        <v>0</v>
      </c>
      <c r="M329" s="226">
        <v>1923.2</v>
      </c>
      <c r="N329" s="226">
        <v>348</v>
      </c>
      <c r="O329" s="226">
        <v>10328.799999999999</v>
      </c>
      <c r="P329" s="324">
        <v>1</v>
      </c>
      <c r="Q329" s="226">
        <v>12600</v>
      </c>
      <c r="R329" s="226">
        <v>0</v>
      </c>
      <c r="S329" s="226">
        <v>1923.2</v>
      </c>
      <c r="T329" s="219" t="s">
        <v>7757</v>
      </c>
    </row>
    <row r="330" spans="2:20" ht="16">
      <c r="B330" s="217" t="s">
        <v>7334</v>
      </c>
      <c r="C330" s="218" t="s">
        <v>7335</v>
      </c>
      <c r="D330" s="218" t="s">
        <v>2839</v>
      </c>
      <c r="E330" s="218" t="s">
        <v>2839</v>
      </c>
      <c r="F330" s="218" t="s">
        <v>3174</v>
      </c>
      <c r="G330" s="218" t="s">
        <v>7396</v>
      </c>
      <c r="H330" s="218" t="s">
        <v>7397</v>
      </c>
      <c r="I330" s="226">
        <v>6507.79</v>
      </c>
      <c r="J330" s="226">
        <v>12444.58</v>
      </c>
      <c r="K330" s="226">
        <v>0</v>
      </c>
      <c r="L330" s="226">
        <v>0</v>
      </c>
      <c r="M330" s="226">
        <v>1890.01</v>
      </c>
      <c r="N330" s="226">
        <v>2156.77</v>
      </c>
      <c r="O330" s="226">
        <v>8397.7999999999993</v>
      </c>
      <c r="P330" s="324">
        <v>1</v>
      </c>
      <c r="Q330" s="226">
        <v>12444.58</v>
      </c>
      <c r="R330" s="226">
        <v>0</v>
      </c>
      <c r="S330" s="226">
        <v>1890.01</v>
      </c>
      <c r="T330" s="219" t="s">
        <v>7758</v>
      </c>
    </row>
    <row r="331" spans="2:20" ht="16">
      <c r="B331" s="217" t="s">
        <v>7334</v>
      </c>
      <c r="C331" s="218" t="s">
        <v>7335</v>
      </c>
      <c r="D331" s="218" t="s">
        <v>2839</v>
      </c>
      <c r="E331" s="218" t="s">
        <v>2839</v>
      </c>
      <c r="F331" s="218" t="s">
        <v>3174</v>
      </c>
      <c r="G331" s="218" t="s">
        <v>7399</v>
      </c>
      <c r="H331" s="218" t="s">
        <v>7400</v>
      </c>
      <c r="I331" s="226">
        <v>16537.099999999999</v>
      </c>
      <c r="J331" s="226">
        <v>30800</v>
      </c>
      <c r="K331" s="226">
        <v>0</v>
      </c>
      <c r="L331" s="226">
        <v>0</v>
      </c>
      <c r="M331" s="226">
        <v>6691.9</v>
      </c>
      <c r="N331" s="226">
        <v>879.1</v>
      </c>
      <c r="O331" s="226">
        <v>23229</v>
      </c>
      <c r="P331" s="324">
        <v>1</v>
      </c>
      <c r="Q331" s="226">
        <v>30800</v>
      </c>
      <c r="R331" s="226">
        <v>0</v>
      </c>
      <c r="S331" s="226">
        <v>6691.9</v>
      </c>
      <c r="T331" s="219" t="s">
        <v>7759</v>
      </c>
    </row>
    <row r="332" spans="2:20" ht="16">
      <c r="B332" s="217" t="s">
        <v>7334</v>
      </c>
      <c r="C332" s="218" t="s">
        <v>7335</v>
      </c>
      <c r="D332" s="218" t="s">
        <v>2839</v>
      </c>
      <c r="E332" s="218" t="s">
        <v>2839</v>
      </c>
      <c r="F332" s="218" t="s">
        <v>3174</v>
      </c>
      <c r="G332" s="218" t="s">
        <v>7393</v>
      </c>
      <c r="H332" s="218" t="s">
        <v>7394</v>
      </c>
      <c r="I332" s="226">
        <v>9987.7199999999993</v>
      </c>
      <c r="J332" s="226">
        <v>15408</v>
      </c>
      <c r="K332" s="226">
        <v>0</v>
      </c>
      <c r="L332" s="226">
        <v>0</v>
      </c>
      <c r="M332" s="226">
        <v>2545.08</v>
      </c>
      <c r="N332" s="226">
        <v>330.12</v>
      </c>
      <c r="O332" s="226">
        <v>12532.8</v>
      </c>
      <c r="P332" s="324">
        <v>1</v>
      </c>
      <c r="Q332" s="226">
        <v>15408</v>
      </c>
      <c r="R332" s="226">
        <v>0</v>
      </c>
      <c r="S332" s="226">
        <v>2545.08</v>
      </c>
      <c r="T332" s="219" t="s">
        <v>7760</v>
      </c>
    </row>
    <row r="333" spans="2:20" ht="16">
      <c r="B333" s="217" t="s">
        <v>7334</v>
      </c>
      <c r="C333" s="218" t="s">
        <v>7335</v>
      </c>
      <c r="D333" s="218" t="s">
        <v>2839</v>
      </c>
      <c r="E333" s="218" t="s">
        <v>2839</v>
      </c>
      <c r="F333" s="218" t="s">
        <v>3174</v>
      </c>
      <c r="G333" s="218" t="s">
        <v>7429</v>
      </c>
      <c r="H333" s="218" t="s">
        <v>7430</v>
      </c>
      <c r="I333" s="226">
        <v>8072.94</v>
      </c>
      <c r="J333" s="226">
        <v>12083.43</v>
      </c>
      <c r="K333" s="226">
        <v>0</v>
      </c>
      <c r="L333" s="226">
        <v>0</v>
      </c>
      <c r="M333" s="226">
        <v>1812.86</v>
      </c>
      <c r="N333" s="226">
        <v>384.77</v>
      </c>
      <c r="O333" s="226">
        <v>9885.7999999999993</v>
      </c>
      <c r="P333" s="324">
        <v>1</v>
      </c>
      <c r="Q333" s="226">
        <v>12083.43</v>
      </c>
      <c r="R333" s="226">
        <v>0</v>
      </c>
      <c r="S333" s="226">
        <v>1812.86</v>
      </c>
      <c r="T333" s="219" t="s">
        <v>7761</v>
      </c>
    </row>
    <row r="334" spans="2:20" ht="16">
      <c r="B334" s="217" t="s">
        <v>7334</v>
      </c>
      <c r="C334" s="218" t="s">
        <v>7335</v>
      </c>
      <c r="D334" s="218" t="s">
        <v>2839</v>
      </c>
      <c r="E334" s="218" t="s">
        <v>2839</v>
      </c>
      <c r="F334" s="218" t="s">
        <v>3174</v>
      </c>
      <c r="G334" s="218" t="s">
        <v>7438</v>
      </c>
      <c r="H334" s="218" t="s">
        <v>7439</v>
      </c>
      <c r="I334" s="226">
        <v>14720.67</v>
      </c>
      <c r="J334" s="226">
        <v>24250.76</v>
      </c>
      <c r="K334" s="226">
        <v>565.70000000000005</v>
      </c>
      <c r="L334" s="226">
        <v>0</v>
      </c>
      <c r="M334" s="226">
        <v>4727.13</v>
      </c>
      <c r="N334" s="226">
        <v>641.53</v>
      </c>
      <c r="O334" s="226">
        <v>19447.8</v>
      </c>
      <c r="P334" s="324">
        <v>1</v>
      </c>
      <c r="Q334" s="226">
        <v>24250.76</v>
      </c>
      <c r="R334" s="226">
        <v>565.70000000000005</v>
      </c>
      <c r="S334" s="226">
        <v>4727.13</v>
      </c>
      <c r="T334" s="219" t="s">
        <v>7762</v>
      </c>
    </row>
    <row r="335" spans="2:20" ht="16">
      <c r="B335" s="217" t="s">
        <v>7334</v>
      </c>
      <c r="C335" s="218" t="s">
        <v>7335</v>
      </c>
      <c r="D335" s="218" t="s">
        <v>2839</v>
      </c>
      <c r="E335" s="218" t="s">
        <v>2839</v>
      </c>
      <c r="F335" s="218" t="s">
        <v>3174</v>
      </c>
      <c r="G335" s="218" t="s">
        <v>7417</v>
      </c>
      <c r="H335" s="218" t="s">
        <v>7418</v>
      </c>
      <c r="I335" s="226">
        <v>4419.3599999999997</v>
      </c>
      <c r="J335" s="226">
        <v>5506.62</v>
      </c>
      <c r="K335" s="226">
        <v>0</v>
      </c>
      <c r="L335" s="226">
        <v>0</v>
      </c>
      <c r="M335" s="226">
        <v>472.64</v>
      </c>
      <c r="N335" s="226">
        <v>141.97999999999999</v>
      </c>
      <c r="O335" s="226">
        <v>4892</v>
      </c>
      <c r="P335" s="324">
        <v>1</v>
      </c>
      <c r="Q335" s="226">
        <v>5506.62</v>
      </c>
      <c r="R335" s="226">
        <v>0</v>
      </c>
      <c r="S335" s="226">
        <v>472.64</v>
      </c>
      <c r="T335" s="219" t="s">
        <v>7763</v>
      </c>
    </row>
    <row r="336" spans="2:20" ht="16">
      <c r="B336" s="217" t="s">
        <v>7334</v>
      </c>
      <c r="C336" s="218" t="s">
        <v>7335</v>
      </c>
      <c r="D336" s="218" t="s">
        <v>2839</v>
      </c>
      <c r="E336" s="218" t="s">
        <v>2839</v>
      </c>
      <c r="F336" s="218" t="s">
        <v>3174</v>
      </c>
      <c r="G336" s="218" t="s">
        <v>7411</v>
      </c>
      <c r="H336" s="218" t="s">
        <v>7412</v>
      </c>
      <c r="I336" s="226">
        <v>8647.9</v>
      </c>
      <c r="J336" s="226">
        <v>14851.1</v>
      </c>
      <c r="K336" s="226">
        <v>565.70000000000005</v>
      </c>
      <c r="L336" s="226">
        <v>0.03</v>
      </c>
      <c r="M336" s="226">
        <v>2414.1</v>
      </c>
      <c r="N336" s="226">
        <v>1940.73</v>
      </c>
      <c r="O336" s="226">
        <v>11062</v>
      </c>
      <c r="P336" s="324">
        <v>1</v>
      </c>
      <c r="Q336" s="226">
        <v>14851.1</v>
      </c>
      <c r="R336" s="226">
        <v>565.70000000000005</v>
      </c>
      <c r="S336" s="226">
        <v>2414.1</v>
      </c>
      <c r="T336" s="219" t="s">
        <v>7764</v>
      </c>
    </row>
    <row r="337" spans="2:20" ht="16">
      <c r="B337" s="217" t="s">
        <v>7334</v>
      </c>
      <c r="C337" s="218" t="s">
        <v>7335</v>
      </c>
      <c r="D337" s="218" t="s">
        <v>2839</v>
      </c>
      <c r="E337" s="218" t="s">
        <v>2839</v>
      </c>
      <c r="F337" s="218" t="s">
        <v>3174</v>
      </c>
      <c r="G337" s="218" t="s">
        <v>7420</v>
      </c>
      <c r="H337" s="218" t="s">
        <v>7421</v>
      </c>
      <c r="I337" s="226">
        <v>6978.98</v>
      </c>
      <c r="J337" s="226">
        <v>10266.76</v>
      </c>
      <c r="K337" s="226">
        <v>0</v>
      </c>
      <c r="L337" s="226">
        <v>0</v>
      </c>
      <c r="M337" s="226">
        <v>1424.82</v>
      </c>
      <c r="N337" s="226">
        <v>438.14</v>
      </c>
      <c r="O337" s="226">
        <v>8403.7999999999993</v>
      </c>
      <c r="P337" s="324">
        <v>1</v>
      </c>
      <c r="Q337" s="226">
        <v>10266.76</v>
      </c>
      <c r="R337" s="226">
        <v>0</v>
      </c>
      <c r="S337" s="226">
        <v>1424.82</v>
      </c>
      <c r="T337" s="219" t="s">
        <v>7765</v>
      </c>
    </row>
    <row r="338" spans="2:20" ht="16">
      <c r="B338" s="217" t="s">
        <v>7334</v>
      </c>
      <c r="C338" s="218" t="s">
        <v>7335</v>
      </c>
      <c r="D338" s="218" t="s">
        <v>2839</v>
      </c>
      <c r="E338" s="218" t="s">
        <v>2839</v>
      </c>
      <c r="F338" s="218" t="s">
        <v>3174</v>
      </c>
      <c r="G338" s="218" t="s">
        <v>7444</v>
      </c>
      <c r="H338" s="218" t="s">
        <v>7445</v>
      </c>
      <c r="I338" s="226">
        <v>9150.27</v>
      </c>
      <c r="J338" s="226">
        <v>15069.74</v>
      </c>
      <c r="K338" s="226">
        <v>0</v>
      </c>
      <c r="L338" s="226">
        <v>0.16</v>
      </c>
      <c r="M338" s="226">
        <v>2465.5300000000002</v>
      </c>
      <c r="N338" s="226">
        <v>988.57</v>
      </c>
      <c r="O338" s="226">
        <v>11615.8</v>
      </c>
      <c r="P338" s="324">
        <v>1</v>
      </c>
      <c r="Q338" s="226">
        <v>15069.74</v>
      </c>
      <c r="R338" s="226">
        <v>0</v>
      </c>
      <c r="S338" s="226">
        <v>2465.5300000000002</v>
      </c>
      <c r="T338" s="219" t="s">
        <v>7766</v>
      </c>
    </row>
    <row r="339" spans="2:20" ht="16">
      <c r="B339" s="217" t="s">
        <v>7334</v>
      </c>
      <c r="C339" s="218" t="s">
        <v>7335</v>
      </c>
      <c r="D339" s="218" t="s">
        <v>2839</v>
      </c>
      <c r="E339" s="218" t="s">
        <v>2839</v>
      </c>
      <c r="F339" s="218" t="s">
        <v>3174</v>
      </c>
      <c r="G339" s="218" t="s">
        <v>7348</v>
      </c>
      <c r="H339" s="218" t="s">
        <v>7349</v>
      </c>
      <c r="I339" s="226">
        <v>7478.86</v>
      </c>
      <c r="J339" s="226">
        <v>10875</v>
      </c>
      <c r="K339" s="226">
        <v>0</v>
      </c>
      <c r="L339" s="226">
        <v>7.0000000000000007E-2</v>
      </c>
      <c r="M339" s="226">
        <v>1554.74</v>
      </c>
      <c r="N339" s="226">
        <v>286.73</v>
      </c>
      <c r="O339" s="226">
        <v>9033.6</v>
      </c>
      <c r="P339" s="324">
        <v>1</v>
      </c>
      <c r="Q339" s="226">
        <v>10875</v>
      </c>
      <c r="R339" s="226">
        <v>0</v>
      </c>
      <c r="S339" s="226">
        <v>1554.74</v>
      </c>
      <c r="T339" s="219" t="s">
        <v>7767</v>
      </c>
    </row>
    <row r="340" spans="2:20" ht="16">
      <c r="B340" s="217" t="s">
        <v>7334</v>
      </c>
      <c r="C340" s="218" t="s">
        <v>7335</v>
      </c>
      <c r="D340" s="218" t="s">
        <v>2839</v>
      </c>
      <c r="E340" s="218" t="s">
        <v>2839</v>
      </c>
      <c r="F340" s="218" t="s">
        <v>3174</v>
      </c>
      <c r="G340" s="218" t="s">
        <v>7492</v>
      </c>
      <c r="H340" s="218" t="s">
        <v>7493</v>
      </c>
      <c r="I340" s="226">
        <v>9179.7000000000007</v>
      </c>
      <c r="J340" s="226">
        <v>10902.9</v>
      </c>
      <c r="K340" s="226">
        <v>1697.1</v>
      </c>
      <c r="L340" s="226">
        <v>0.12</v>
      </c>
      <c r="M340" s="226">
        <v>1560.7</v>
      </c>
      <c r="N340" s="226">
        <v>299.02</v>
      </c>
      <c r="O340" s="226">
        <v>10740.4</v>
      </c>
      <c r="P340" s="324">
        <v>1</v>
      </c>
      <c r="Q340" s="226">
        <v>10902.9</v>
      </c>
      <c r="R340" s="226">
        <v>1697.1</v>
      </c>
      <c r="S340" s="226">
        <v>1560.7</v>
      </c>
      <c r="T340" s="219" t="s">
        <v>7768</v>
      </c>
    </row>
    <row r="341" spans="2:20" ht="16">
      <c r="B341" s="217" t="s">
        <v>7590</v>
      </c>
      <c r="C341" s="218"/>
      <c r="D341" s="218" t="s">
        <v>2856</v>
      </c>
      <c r="E341" s="218" t="s">
        <v>2912</v>
      </c>
      <c r="F341" s="218" t="s">
        <v>3154</v>
      </c>
      <c r="G341" s="218" t="s">
        <v>7405</v>
      </c>
      <c r="H341" s="218" t="s">
        <v>7406</v>
      </c>
      <c r="I341" s="226">
        <v>265742.73</v>
      </c>
      <c r="J341" s="226">
        <v>329374.73</v>
      </c>
      <c r="K341" s="226">
        <v>61095.6</v>
      </c>
      <c r="L341" s="226">
        <v>0</v>
      </c>
      <c r="M341" s="226">
        <v>62363.8</v>
      </c>
      <c r="N341" s="226">
        <v>0</v>
      </c>
      <c r="O341" s="226">
        <v>328106.53000000003</v>
      </c>
      <c r="P341" s="324">
        <v>1</v>
      </c>
      <c r="Q341" s="226">
        <v>329374.73</v>
      </c>
      <c r="R341" s="226">
        <v>61095.6</v>
      </c>
      <c r="S341" s="226">
        <v>62363.8</v>
      </c>
      <c r="T341" s="219" t="s">
        <v>7769</v>
      </c>
    </row>
    <row r="342" spans="2:20" ht="16">
      <c r="B342" s="217" t="s">
        <v>7334</v>
      </c>
      <c r="C342" s="218" t="s">
        <v>7335</v>
      </c>
      <c r="D342" s="218" t="s">
        <v>2856</v>
      </c>
      <c r="E342" s="218" t="s">
        <v>2912</v>
      </c>
      <c r="F342" s="218" t="s">
        <v>3154</v>
      </c>
      <c r="G342" s="218" t="s">
        <v>7369</v>
      </c>
      <c r="H342" s="218" t="s">
        <v>7370</v>
      </c>
      <c r="I342" s="226">
        <v>29227.73</v>
      </c>
      <c r="J342" s="226">
        <v>53531.7</v>
      </c>
      <c r="K342" s="226">
        <v>5657</v>
      </c>
      <c r="L342" s="226">
        <v>0</v>
      </c>
      <c r="M342" s="226">
        <v>13480.38</v>
      </c>
      <c r="N342" s="226">
        <v>3000.21</v>
      </c>
      <c r="O342" s="226">
        <v>42708.11</v>
      </c>
      <c r="P342" s="324">
        <v>1</v>
      </c>
      <c r="Q342" s="226">
        <v>53531.7</v>
      </c>
      <c r="R342" s="226">
        <v>5657</v>
      </c>
      <c r="S342" s="226">
        <v>13480.38</v>
      </c>
      <c r="T342" s="219" t="s">
        <v>7770</v>
      </c>
    </row>
    <row r="343" spans="2:20" ht="16">
      <c r="B343" s="217" t="s">
        <v>7334</v>
      </c>
      <c r="C343" s="218" t="s">
        <v>7335</v>
      </c>
      <c r="D343" s="218" t="s">
        <v>2856</v>
      </c>
      <c r="E343" s="218" t="s">
        <v>2912</v>
      </c>
      <c r="F343" s="218" t="s">
        <v>3154</v>
      </c>
      <c r="G343" s="218" t="s">
        <v>7465</v>
      </c>
      <c r="H343" s="218" t="s">
        <v>7466</v>
      </c>
      <c r="I343" s="226">
        <v>24656.34</v>
      </c>
      <c r="J343" s="226">
        <v>40950.68</v>
      </c>
      <c r="K343" s="226">
        <v>3462.75</v>
      </c>
      <c r="L343" s="226">
        <v>0.15</v>
      </c>
      <c r="M343" s="226">
        <v>9737.1</v>
      </c>
      <c r="N343" s="226">
        <v>283.04000000000002</v>
      </c>
      <c r="O343" s="226">
        <v>34393.440000000002</v>
      </c>
      <c r="P343" s="324">
        <v>1</v>
      </c>
      <c r="Q343" s="226">
        <v>40950.68</v>
      </c>
      <c r="R343" s="226">
        <v>3462.75</v>
      </c>
      <c r="S343" s="226">
        <v>9737.1</v>
      </c>
      <c r="T343" s="219" t="s">
        <v>7771</v>
      </c>
    </row>
    <row r="344" spans="2:20" ht="16">
      <c r="B344" s="217" t="s">
        <v>7334</v>
      </c>
      <c r="C344" s="218" t="s">
        <v>7335</v>
      </c>
      <c r="D344" s="218" t="s">
        <v>2856</v>
      </c>
      <c r="E344" s="218" t="s">
        <v>2912</v>
      </c>
      <c r="F344" s="218" t="s">
        <v>3154</v>
      </c>
      <c r="G344" s="218" t="s">
        <v>7405</v>
      </c>
      <c r="H344" s="218" t="s">
        <v>7406</v>
      </c>
      <c r="I344" s="226">
        <v>51335.35</v>
      </c>
      <c r="J344" s="226">
        <v>114743.95</v>
      </c>
      <c r="K344" s="226">
        <v>5091.3</v>
      </c>
      <c r="L344" s="226">
        <v>0.03</v>
      </c>
      <c r="M344" s="226">
        <v>34063.120000000003</v>
      </c>
      <c r="N344" s="226">
        <v>373.69</v>
      </c>
      <c r="O344" s="226">
        <v>85398.47</v>
      </c>
      <c r="P344" s="324">
        <v>1</v>
      </c>
      <c r="Q344" s="226">
        <v>114743.95</v>
      </c>
      <c r="R344" s="226">
        <v>5091.3</v>
      </c>
      <c r="S344" s="226">
        <v>34063.120000000003</v>
      </c>
      <c r="T344" s="219" t="s">
        <v>7772</v>
      </c>
    </row>
    <row r="345" spans="2:20" ht="16">
      <c r="B345" s="217" t="s">
        <v>7590</v>
      </c>
      <c r="C345" s="218"/>
      <c r="D345" s="218" t="s">
        <v>2856</v>
      </c>
      <c r="E345" s="218" t="s">
        <v>2912</v>
      </c>
      <c r="F345" s="218" t="s">
        <v>3154</v>
      </c>
      <c r="G345" s="218" t="s">
        <v>7465</v>
      </c>
      <c r="H345" s="218" t="s">
        <v>7466</v>
      </c>
      <c r="I345" s="226">
        <v>154873.84</v>
      </c>
      <c r="J345" s="226">
        <v>216488.48</v>
      </c>
      <c r="K345" s="226">
        <v>20365.2</v>
      </c>
      <c r="L345" s="226">
        <v>0</v>
      </c>
      <c r="M345" s="226">
        <v>40989.919999999998</v>
      </c>
      <c r="N345" s="226">
        <v>0</v>
      </c>
      <c r="O345" s="226">
        <v>195863.76</v>
      </c>
      <c r="P345" s="324">
        <v>1</v>
      </c>
      <c r="Q345" s="226">
        <v>216488.48</v>
      </c>
      <c r="R345" s="226">
        <v>20365.2</v>
      </c>
      <c r="S345" s="226">
        <v>40989.919999999998</v>
      </c>
      <c r="T345" s="219" t="s">
        <v>7773</v>
      </c>
    </row>
    <row r="346" spans="2:20" ht="16">
      <c r="B346" s="217" t="s">
        <v>7590</v>
      </c>
      <c r="C346" s="218"/>
      <c r="D346" s="218" t="s">
        <v>2856</v>
      </c>
      <c r="E346" s="218" t="s">
        <v>2912</v>
      </c>
      <c r="F346" s="218" t="s">
        <v>3154</v>
      </c>
      <c r="G346" s="218" t="s">
        <v>7369</v>
      </c>
      <c r="H346" s="218" t="s">
        <v>7370</v>
      </c>
      <c r="I346" s="226">
        <v>127448.48</v>
      </c>
      <c r="J346" s="226">
        <v>168023.7</v>
      </c>
      <c r="K346" s="226">
        <v>20365.2</v>
      </c>
      <c r="L346" s="226">
        <v>0</v>
      </c>
      <c r="M346" s="226">
        <v>30470.21</v>
      </c>
      <c r="N346" s="226">
        <v>0</v>
      </c>
      <c r="O346" s="226">
        <v>157918.69</v>
      </c>
      <c r="P346" s="324">
        <v>1</v>
      </c>
      <c r="Q346" s="226">
        <v>168023.7</v>
      </c>
      <c r="R346" s="226">
        <v>20365.2</v>
      </c>
      <c r="S346" s="226">
        <v>30470.21</v>
      </c>
      <c r="T346" s="219" t="s">
        <v>7774</v>
      </c>
    </row>
    <row r="347" spans="2:20" ht="16">
      <c r="B347" s="217" t="s">
        <v>7334</v>
      </c>
      <c r="C347" s="218" t="s">
        <v>7335</v>
      </c>
      <c r="D347" s="218" t="s">
        <v>2976</v>
      </c>
      <c r="E347" s="218" t="s">
        <v>2912</v>
      </c>
      <c r="F347" s="218" t="s">
        <v>3154</v>
      </c>
      <c r="G347" s="218" t="s">
        <v>7453</v>
      </c>
      <c r="H347" s="218" t="s">
        <v>7454</v>
      </c>
      <c r="I347" s="226">
        <v>20203</v>
      </c>
      <c r="J347" s="226">
        <v>25814.14</v>
      </c>
      <c r="K347" s="226">
        <v>4947.1000000000004</v>
      </c>
      <c r="L347" s="226">
        <v>0.11</v>
      </c>
      <c r="M347" s="226">
        <v>5195.8900000000003</v>
      </c>
      <c r="N347" s="226">
        <v>166.57</v>
      </c>
      <c r="O347" s="226">
        <v>25398.89</v>
      </c>
      <c r="P347" s="324">
        <v>1</v>
      </c>
      <c r="Q347" s="226">
        <v>25814.14</v>
      </c>
      <c r="R347" s="226">
        <v>4947.1000000000004</v>
      </c>
      <c r="S347" s="226">
        <v>5195.8900000000003</v>
      </c>
      <c r="T347" s="219" t="s">
        <v>7775</v>
      </c>
    </row>
    <row r="348" spans="2:20" ht="16">
      <c r="B348" s="217" t="s">
        <v>7590</v>
      </c>
      <c r="C348" s="218"/>
      <c r="D348" s="218" t="s">
        <v>2976</v>
      </c>
      <c r="E348" s="218" t="s">
        <v>2912</v>
      </c>
      <c r="F348" s="218" t="s">
        <v>3154</v>
      </c>
      <c r="G348" s="218" t="s">
        <v>7360</v>
      </c>
      <c r="H348" s="218" t="s">
        <v>7361</v>
      </c>
      <c r="I348" s="226">
        <v>131491.03</v>
      </c>
      <c r="J348" s="226">
        <v>116452.03</v>
      </c>
      <c r="K348" s="226">
        <v>50913</v>
      </c>
      <c r="L348" s="226">
        <v>0</v>
      </c>
      <c r="M348" s="226">
        <v>17937</v>
      </c>
      <c r="N348" s="226">
        <v>0</v>
      </c>
      <c r="O348" s="226">
        <v>149428.03</v>
      </c>
      <c r="P348" s="324">
        <v>1</v>
      </c>
      <c r="Q348" s="226">
        <v>116452.03</v>
      </c>
      <c r="R348" s="226">
        <v>50913</v>
      </c>
      <c r="S348" s="226">
        <v>17937</v>
      </c>
      <c r="T348" s="219" t="s">
        <v>7776</v>
      </c>
    </row>
    <row r="349" spans="2:20" ht="16">
      <c r="B349" s="217" t="s">
        <v>7334</v>
      </c>
      <c r="C349" s="218" t="s">
        <v>7335</v>
      </c>
      <c r="D349" s="218" t="s">
        <v>2976</v>
      </c>
      <c r="E349" s="218" t="s">
        <v>2912</v>
      </c>
      <c r="F349" s="218" t="s">
        <v>3154</v>
      </c>
      <c r="G349" s="218" t="s">
        <v>7360</v>
      </c>
      <c r="H349" s="218" t="s">
        <v>7361</v>
      </c>
      <c r="I349" s="226">
        <v>18645.07</v>
      </c>
      <c r="J349" s="226">
        <v>23901.34</v>
      </c>
      <c r="K349" s="226">
        <v>4237.37</v>
      </c>
      <c r="L349" s="226">
        <v>0</v>
      </c>
      <c r="M349" s="226">
        <v>4622.3</v>
      </c>
      <c r="N349" s="226">
        <v>249.04</v>
      </c>
      <c r="O349" s="226">
        <v>23267.37</v>
      </c>
      <c r="P349" s="324">
        <v>1</v>
      </c>
      <c r="Q349" s="226">
        <v>23901.34</v>
      </c>
      <c r="R349" s="226">
        <v>4237.37</v>
      </c>
      <c r="S349" s="226">
        <v>4622.3</v>
      </c>
      <c r="T349" s="219" t="s">
        <v>7777</v>
      </c>
    </row>
    <row r="350" spans="2:20" ht="16">
      <c r="B350" s="217" t="s">
        <v>7590</v>
      </c>
      <c r="C350" s="218"/>
      <c r="D350" s="218" t="s">
        <v>2976</v>
      </c>
      <c r="E350" s="218" t="s">
        <v>2912</v>
      </c>
      <c r="F350" s="218" t="s">
        <v>3154</v>
      </c>
      <c r="G350" s="218" t="s">
        <v>7453</v>
      </c>
      <c r="H350" s="218" t="s">
        <v>7454</v>
      </c>
      <c r="I350" s="226">
        <v>91888.99</v>
      </c>
      <c r="J350" s="226">
        <v>119453.83</v>
      </c>
      <c r="K350" s="226">
        <v>10182.6</v>
      </c>
      <c r="L350" s="226">
        <v>0</v>
      </c>
      <c r="M350" s="226">
        <v>18873.72</v>
      </c>
      <c r="N350" s="226">
        <v>0</v>
      </c>
      <c r="O350" s="226">
        <v>110762.71</v>
      </c>
      <c r="P350" s="324">
        <v>1</v>
      </c>
      <c r="Q350" s="226">
        <v>119453.83</v>
      </c>
      <c r="R350" s="226">
        <v>10182.6</v>
      </c>
      <c r="S350" s="226">
        <v>18873.72</v>
      </c>
      <c r="T350" s="219" t="s">
        <v>7778</v>
      </c>
    </row>
    <row r="351" spans="2:20" ht="16">
      <c r="B351" s="217" t="s">
        <v>7334</v>
      </c>
      <c r="C351" s="218" t="s">
        <v>7335</v>
      </c>
      <c r="D351" s="218" t="s">
        <v>2912</v>
      </c>
      <c r="E351" s="218" t="s">
        <v>2912</v>
      </c>
      <c r="F351" s="218" t="s">
        <v>3154</v>
      </c>
      <c r="G351" s="218" t="s">
        <v>7408</v>
      </c>
      <c r="H351" s="218" t="s">
        <v>7409</v>
      </c>
      <c r="I351" s="226">
        <v>5049.1400000000003</v>
      </c>
      <c r="J351" s="226">
        <v>5866.72</v>
      </c>
      <c r="K351" s="226">
        <v>1466.68</v>
      </c>
      <c r="L351" s="226">
        <v>0.14000000000000001</v>
      </c>
      <c r="M351" s="226">
        <v>530.26</v>
      </c>
      <c r="N351" s="226">
        <v>1223.8800000000001</v>
      </c>
      <c r="O351" s="226">
        <v>5579.4</v>
      </c>
      <c r="P351" s="324">
        <v>1</v>
      </c>
      <c r="Q351" s="226">
        <v>5866.72</v>
      </c>
      <c r="R351" s="226">
        <v>1466.68</v>
      </c>
      <c r="S351" s="226">
        <v>530.26</v>
      </c>
      <c r="T351" s="219" t="s">
        <v>7779</v>
      </c>
    </row>
    <row r="352" spans="2:20" ht="16">
      <c r="B352" s="217" t="s">
        <v>7334</v>
      </c>
      <c r="C352" s="218" t="s">
        <v>7335</v>
      </c>
      <c r="D352" s="218" t="s">
        <v>2912</v>
      </c>
      <c r="E352" s="218" t="s">
        <v>2912</v>
      </c>
      <c r="F352" s="218" t="s">
        <v>3154</v>
      </c>
      <c r="G352" s="218" t="s">
        <v>7468</v>
      </c>
      <c r="H352" s="218" t="s">
        <v>7469</v>
      </c>
      <c r="I352" s="226">
        <v>7393.35</v>
      </c>
      <c r="J352" s="226">
        <v>10666.72</v>
      </c>
      <c r="K352" s="226">
        <v>0</v>
      </c>
      <c r="L352" s="226">
        <v>0</v>
      </c>
      <c r="M352" s="226">
        <v>1510.25</v>
      </c>
      <c r="N352" s="226">
        <v>252.87</v>
      </c>
      <c r="O352" s="226">
        <v>8903.6</v>
      </c>
      <c r="P352" s="324">
        <v>1</v>
      </c>
      <c r="Q352" s="226">
        <v>10666.72</v>
      </c>
      <c r="R352" s="226">
        <v>0</v>
      </c>
      <c r="S352" s="226">
        <v>1510.25</v>
      </c>
      <c r="T352" s="219" t="s">
        <v>7780</v>
      </c>
    </row>
    <row r="353" spans="2:20" ht="16">
      <c r="B353" s="217" t="s">
        <v>7334</v>
      </c>
      <c r="C353" s="218" t="s">
        <v>7335</v>
      </c>
      <c r="D353" s="218" t="s">
        <v>2912</v>
      </c>
      <c r="E353" s="218" t="s">
        <v>2912</v>
      </c>
      <c r="F353" s="218" t="s">
        <v>3154</v>
      </c>
      <c r="G353" s="218" t="s">
        <v>7393</v>
      </c>
      <c r="H353" s="218" t="s">
        <v>7394</v>
      </c>
      <c r="I353" s="226">
        <v>10894.65</v>
      </c>
      <c r="J353" s="226">
        <v>17120</v>
      </c>
      <c r="K353" s="226">
        <v>0</v>
      </c>
      <c r="L353" s="226">
        <v>0.1</v>
      </c>
      <c r="M353" s="226">
        <v>2947.75</v>
      </c>
      <c r="N353" s="226">
        <v>329.95</v>
      </c>
      <c r="O353" s="226">
        <v>13842.4</v>
      </c>
      <c r="P353" s="324">
        <v>1</v>
      </c>
      <c r="Q353" s="226">
        <v>17120</v>
      </c>
      <c r="R353" s="226">
        <v>0</v>
      </c>
      <c r="S353" s="226">
        <v>2947.75</v>
      </c>
      <c r="T353" s="219" t="s">
        <v>7781</v>
      </c>
    </row>
    <row r="354" spans="2:20" ht="16">
      <c r="B354" s="217" t="s">
        <v>7334</v>
      </c>
      <c r="C354" s="218" t="s">
        <v>7335</v>
      </c>
      <c r="D354" s="218" t="s">
        <v>2912</v>
      </c>
      <c r="E354" s="218" t="s">
        <v>2912</v>
      </c>
      <c r="F354" s="218" t="s">
        <v>3154</v>
      </c>
      <c r="G354" s="218" t="s">
        <v>7444</v>
      </c>
      <c r="H354" s="218" t="s">
        <v>7445</v>
      </c>
      <c r="I354" s="226">
        <v>43150.07</v>
      </c>
      <c r="J354" s="226">
        <v>109382.57</v>
      </c>
      <c r="K354" s="226">
        <v>0</v>
      </c>
      <c r="L354" s="226">
        <v>0</v>
      </c>
      <c r="M354" s="226">
        <v>32621.93</v>
      </c>
      <c r="N354" s="226">
        <v>988.64</v>
      </c>
      <c r="O354" s="226">
        <v>75772</v>
      </c>
      <c r="P354" s="324">
        <v>1</v>
      </c>
      <c r="Q354" s="226">
        <v>109382.57</v>
      </c>
      <c r="R354" s="226">
        <v>0</v>
      </c>
      <c r="S354" s="226">
        <v>32621.93</v>
      </c>
      <c r="T354" s="219" t="s">
        <v>7782</v>
      </c>
    </row>
    <row r="355" spans="2:20" ht="16">
      <c r="B355" s="217" t="s">
        <v>7334</v>
      </c>
      <c r="C355" s="218" t="s">
        <v>7335</v>
      </c>
      <c r="D355" s="218" t="s">
        <v>2912</v>
      </c>
      <c r="E355" s="218" t="s">
        <v>2912</v>
      </c>
      <c r="F355" s="218" t="s">
        <v>3154</v>
      </c>
      <c r="G355" s="218" t="s">
        <v>7354</v>
      </c>
      <c r="H355" s="218" t="s">
        <v>7355</v>
      </c>
      <c r="I355" s="226">
        <v>11051.99</v>
      </c>
      <c r="J355" s="226">
        <v>17733.38</v>
      </c>
      <c r="K355" s="226">
        <v>0</v>
      </c>
      <c r="L355" s="226">
        <v>0</v>
      </c>
      <c r="M355" s="226">
        <v>3092.01</v>
      </c>
      <c r="N355" s="226">
        <v>497.37</v>
      </c>
      <c r="O355" s="226">
        <v>14144</v>
      </c>
      <c r="P355" s="324">
        <v>1</v>
      </c>
      <c r="Q355" s="226">
        <v>17733.38</v>
      </c>
      <c r="R355" s="226">
        <v>0</v>
      </c>
      <c r="S355" s="226">
        <v>3092.01</v>
      </c>
      <c r="T355" s="219" t="s">
        <v>7783</v>
      </c>
    </row>
    <row r="356" spans="2:20" ht="16">
      <c r="B356" s="217" t="s">
        <v>7334</v>
      </c>
      <c r="C356" s="218" t="s">
        <v>7335</v>
      </c>
      <c r="D356" s="218" t="s">
        <v>2912</v>
      </c>
      <c r="E356" s="218" t="s">
        <v>2912</v>
      </c>
      <c r="F356" s="218" t="s">
        <v>3154</v>
      </c>
      <c r="G356" s="218" t="s">
        <v>7489</v>
      </c>
      <c r="H356" s="218" t="s">
        <v>7490</v>
      </c>
      <c r="I356" s="226">
        <v>18915.330000000002</v>
      </c>
      <c r="J356" s="226">
        <v>39139.53</v>
      </c>
      <c r="K356" s="226">
        <v>1697.1</v>
      </c>
      <c r="L356" s="226">
        <v>0.14000000000000001</v>
      </c>
      <c r="M356" s="226">
        <v>8990.4699999999993</v>
      </c>
      <c r="N356" s="226">
        <v>3940.5</v>
      </c>
      <c r="O356" s="226">
        <v>27905.8</v>
      </c>
      <c r="P356" s="324">
        <v>1</v>
      </c>
      <c r="Q356" s="226">
        <v>39139.53</v>
      </c>
      <c r="R356" s="226">
        <v>1697.1</v>
      </c>
      <c r="S356" s="226">
        <v>8990.4699999999993</v>
      </c>
      <c r="T356" s="219" t="s">
        <v>7784</v>
      </c>
    </row>
    <row r="357" spans="2:20" ht="16">
      <c r="B357" s="217" t="s">
        <v>7334</v>
      </c>
      <c r="C357" s="218" t="s">
        <v>7335</v>
      </c>
      <c r="D357" s="218" t="s">
        <v>2912</v>
      </c>
      <c r="E357" s="218" t="s">
        <v>2912</v>
      </c>
      <c r="F357" s="218" t="s">
        <v>3154</v>
      </c>
      <c r="G357" s="218" t="s">
        <v>7477</v>
      </c>
      <c r="H357" s="218" t="s">
        <v>7478</v>
      </c>
      <c r="I357" s="226">
        <v>10390.5</v>
      </c>
      <c r="J357" s="226">
        <v>16086.63</v>
      </c>
      <c r="K357" s="226">
        <v>0</v>
      </c>
      <c r="L357" s="226">
        <v>0</v>
      </c>
      <c r="M357" s="226">
        <v>2704.7</v>
      </c>
      <c r="N357" s="226">
        <v>286.73</v>
      </c>
      <c r="O357" s="226">
        <v>13095.2</v>
      </c>
      <c r="P357" s="324">
        <v>1</v>
      </c>
      <c r="Q357" s="226">
        <v>16086.63</v>
      </c>
      <c r="R357" s="226">
        <v>0</v>
      </c>
      <c r="S357" s="226">
        <v>2704.7</v>
      </c>
      <c r="T357" s="219" t="s">
        <v>7785</v>
      </c>
    </row>
    <row r="358" spans="2:20" ht="16">
      <c r="B358" s="217" t="s">
        <v>7334</v>
      </c>
      <c r="C358" s="218" t="s">
        <v>7335</v>
      </c>
      <c r="D358" s="218" t="s">
        <v>2912</v>
      </c>
      <c r="E358" s="218" t="s">
        <v>2912</v>
      </c>
      <c r="F358" s="218" t="s">
        <v>3154</v>
      </c>
      <c r="G358" s="218" t="s">
        <v>7381</v>
      </c>
      <c r="H358" s="218" t="s">
        <v>7382</v>
      </c>
      <c r="I358" s="226">
        <v>10203.33</v>
      </c>
      <c r="J358" s="226">
        <v>15843.32</v>
      </c>
      <c r="K358" s="226">
        <v>0</v>
      </c>
      <c r="L358" s="226">
        <v>0</v>
      </c>
      <c r="M358" s="226">
        <v>2647.47</v>
      </c>
      <c r="N358" s="226">
        <v>345.05</v>
      </c>
      <c r="O358" s="226">
        <v>12850.8</v>
      </c>
      <c r="P358" s="324">
        <v>1</v>
      </c>
      <c r="Q358" s="226">
        <v>15843.32</v>
      </c>
      <c r="R358" s="226">
        <v>0</v>
      </c>
      <c r="S358" s="226">
        <v>2647.47</v>
      </c>
      <c r="T358" s="219" t="s">
        <v>7786</v>
      </c>
    </row>
    <row r="359" spans="2:20" ht="16">
      <c r="B359" s="217" t="s">
        <v>7334</v>
      </c>
      <c r="C359" s="218" t="s">
        <v>7335</v>
      </c>
      <c r="D359" s="218" t="s">
        <v>2912</v>
      </c>
      <c r="E359" s="218" t="s">
        <v>2912</v>
      </c>
      <c r="F359" s="218" t="s">
        <v>3154</v>
      </c>
      <c r="G359" s="218" t="s">
        <v>7423</v>
      </c>
      <c r="H359" s="218" t="s">
        <v>7424</v>
      </c>
      <c r="I359" s="226">
        <v>29401.74</v>
      </c>
      <c r="J359" s="226">
        <v>65038.83</v>
      </c>
      <c r="K359" s="226">
        <v>0</v>
      </c>
      <c r="L359" s="226">
        <v>7.0000000000000007E-2</v>
      </c>
      <c r="M359" s="226">
        <v>17545.060000000001</v>
      </c>
      <c r="N359" s="226">
        <v>547.04</v>
      </c>
      <c r="O359" s="226">
        <v>46946.8</v>
      </c>
      <c r="P359" s="324">
        <v>1</v>
      </c>
      <c r="Q359" s="226">
        <v>65038.83</v>
      </c>
      <c r="R359" s="226">
        <v>0</v>
      </c>
      <c r="S359" s="226">
        <v>17545.060000000001</v>
      </c>
      <c r="T359" s="219" t="s">
        <v>7787</v>
      </c>
    </row>
    <row r="360" spans="2:20" ht="16">
      <c r="B360" s="217" t="s">
        <v>7334</v>
      </c>
      <c r="C360" s="218" t="s">
        <v>7335</v>
      </c>
      <c r="D360" s="218" t="s">
        <v>2912</v>
      </c>
      <c r="E360" s="218" t="s">
        <v>2912</v>
      </c>
      <c r="F360" s="218" t="s">
        <v>3154</v>
      </c>
      <c r="G360" s="218" t="s">
        <v>7387</v>
      </c>
      <c r="H360" s="218" t="s">
        <v>7388</v>
      </c>
      <c r="I360" s="226">
        <v>16358.8</v>
      </c>
      <c r="J360" s="226">
        <v>24366.35</v>
      </c>
      <c r="K360" s="226">
        <v>1697.1</v>
      </c>
      <c r="L360" s="226">
        <v>0</v>
      </c>
      <c r="M360" s="226">
        <v>4683.8</v>
      </c>
      <c r="N360" s="226">
        <v>337.05</v>
      </c>
      <c r="O360" s="226">
        <v>21042.6</v>
      </c>
      <c r="P360" s="324">
        <v>1</v>
      </c>
      <c r="Q360" s="226">
        <v>24366.35</v>
      </c>
      <c r="R360" s="226">
        <v>1697.1</v>
      </c>
      <c r="S360" s="226">
        <v>4683.8</v>
      </c>
      <c r="T360" s="219" t="s">
        <v>7788</v>
      </c>
    </row>
    <row r="361" spans="2:20" ht="16">
      <c r="B361" s="217" t="s">
        <v>7334</v>
      </c>
      <c r="C361" s="218" t="s">
        <v>7335</v>
      </c>
      <c r="D361" s="218" t="s">
        <v>2912</v>
      </c>
      <c r="E361" s="218" t="s">
        <v>2912</v>
      </c>
      <c r="F361" s="218" t="s">
        <v>3154</v>
      </c>
      <c r="G361" s="218" t="s">
        <v>7441</v>
      </c>
      <c r="H361" s="218" t="s">
        <v>7442</v>
      </c>
      <c r="I361" s="226">
        <v>17105.080000000002</v>
      </c>
      <c r="J361" s="226">
        <v>28152.07</v>
      </c>
      <c r="K361" s="226">
        <v>1131.4000000000001</v>
      </c>
      <c r="L361" s="226">
        <v>0</v>
      </c>
      <c r="M361" s="226">
        <v>5897.52</v>
      </c>
      <c r="N361" s="226">
        <v>383.35</v>
      </c>
      <c r="O361" s="226">
        <v>23002.6</v>
      </c>
      <c r="P361" s="324">
        <v>1</v>
      </c>
      <c r="Q361" s="226">
        <v>28152.07</v>
      </c>
      <c r="R361" s="226">
        <v>1131.4000000000001</v>
      </c>
      <c r="S361" s="226">
        <v>5897.52</v>
      </c>
      <c r="T361" s="219" t="s">
        <v>7789</v>
      </c>
    </row>
    <row r="362" spans="2:20" ht="16">
      <c r="B362" s="217" t="s">
        <v>7334</v>
      </c>
      <c r="C362" s="218" t="s">
        <v>7335</v>
      </c>
      <c r="D362" s="218" t="s">
        <v>2912</v>
      </c>
      <c r="E362" s="218" t="s">
        <v>2912</v>
      </c>
      <c r="F362" s="218" t="s">
        <v>3154</v>
      </c>
      <c r="G362" s="218" t="s">
        <v>7414</v>
      </c>
      <c r="H362" s="218" t="s">
        <v>7415</v>
      </c>
      <c r="I362" s="226">
        <v>13347.01</v>
      </c>
      <c r="J362" s="226">
        <v>22324.26</v>
      </c>
      <c r="K362" s="226">
        <v>0</v>
      </c>
      <c r="L362" s="226">
        <v>0</v>
      </c>
      <c r="M362" s="226">
        <v>4171.79</v>
      </c>
      <c r="N362" s="226">
        <v>633.66999999999996</v>
      </c>
      <c r="O362" s="226">
        <v>17518.8</v>
      </c>
      <c r="P362" s="324">
        <v>1</v>
      </c>
      <c r="Q362" s="226">
        <v>22324.26</v>
      </c>
      <c r="R362" s="226">
        <v>0</v>
      </c>
      <c r="S362" s="226">
        <v>4171.79</v>
      </c>
      <c r="T362" s="219" t="s">
        <v>7790</v>
      </c>
    </row>
    <row r="363" spans="2:20" ht="16">
      <c r="B363" s="217" t="s">
        <v>7334</v>
      </c>
      <c r="C363" s="218" t="s">
        <v>7335</v>
      </c>
      <c r="D363" s="218" t="s">
        <v>2912</v>
      </c>
      <c r="E363" s="218" t="s">
        <v>2912</v>
      </c>
      <c r="F363" s="218" t="s">
        <v>3154</v>
      </c>
      <c r="G363" s="218" t="s">
        <v>7432</v>
      </c>
      <c r="H363" s="218" t="s">
        <v>7433</v>
      </c>
      <c r="I363" s="226">
        <v>8852.77</v>
      </c>
      <c r="J363" s="226">
        <v>13333.28</v>
      </c>
      <c r="K363" s="226">
        <v>0</v>
      </c>
      <c r="L363" s="226">
        <v>0</v>
      </c>
      <c r="M363" s="226">
        <v>2079.83</v>
      </c>
      <c r="N363" s="226">
        <v>320.85000000000002</v>
      </c>
      <c r="O363" s="226">
        <v>10932.6</v>
      </c>
      <c r="P363" s="324">
        <v>1</v>
      </c>
      <c r="Q363" s="226">
        <v>13333.28</v>
      </c>
      <c r="R363" s="226">
        <v>0</v>
      </c>
      <c r="S363" s="226">
        <v>2079.83</v>
      </c>
      <c r="T363" s="219" t="s">
        <v>7791</v>
      </c>
    </row>
    <row r="364" spans="2:20" ht="16">
      <c r="B364" s="217" t="s">
        <v>7334</v>
      </c>
      <c r="C364" s="218" t="s">
        <v>7335</v>
      </c>
      <c r="D364" s="218" t="s">
        <v>2912</v>
      </c>
      <c r="E364" s="218" t="s">
        <v>2912</v>
      </c>
      <c r="F364" s="218" t="s">
        <v>3154</v>
      </c>
      <c r="G364" s="218" t="s">
        <v>7345</v>
      </c>
      <c r="H364" s="218" t="s">
        <v>7346</v>
      </c>
      <c r="I364" s="226">
        <v>17905.75</v>
      </c>
      <c r="J364" s="226">
        <v>34495.160000000003</v>
      </c>
      <c r="K364" s="226">
        <v>0</v>
      </c>
      <c r="L364" s="226">
        <v>0.06</v>
      </c>
      <c r="M364" s="226">
        <v>7800.45</v>
      </c>
      <c r="N364" s="226">
        <v>988.57</v>
      </c>
      <c r="O364" s="226">
        <v>25706.2</v>
      </c>
      <c r="P364" s="324">
        <v>1</v>
      </c>
      <c r="Q364" s="226">
        <v>34495.160000000003</v>
      </c>
      <c r="R364" s="226">
        <v>0</v>
      </c>
      <c r="S364" s="226">
        <v>7800.45</v>
      </c>
      <c r="T364" s="219" t="s">
        <v>7792</v>
      </c>
    </row>
    <row r="365" spans="2:20" ht="16">
      <c r="B365" s="217" t="s">
        <v>7334</v>
      </c>
      <c r="C365" s="218" t="s">
        <v>7335</v>
      </c>
      <c r="D365" s="218" t="s">
        <v>2912</v>
      </c>
      <c r="E365" s="218" t="s">
        <v>2912</v>
      </c>
      <c r="F365" s="218" t="s">
        <v>3154</v>
      </c>
      <c r="G365" s="218" t="s">
        <v>7417</v>
      </c>
      <c r="H365" s="218" t="s">
        <v>7418</v>
      </c>
      <c r="I365" s="226">
        <v>4941.4399999999996</v>
      </c>
      <c r="J365" s="226">
        <v>6293.28</v>
      </c>
      <c r="K365" s="226">
        <v>0</v>
      </c>
      <c r="L365" s="226">
        <v>0.04</v>
      </c>
      <c r="M365" s="226">
        <v>604.96</v>
      </c>
      <c r="N365" s="226">
        <v>141.96</v>
      </c>
      <c r="O365" s="226">
        <v>5546.4</v>
      </c>
      <c r="P365" s="324">
        <v>1</v>
      </c>
      <c r="Q365" s="226">
        <v>6293.28</v>
      </c>
      <c r="R365" s="226">
        <v>0</v>
      </c>
      <c r="S365" s="226">
        <v>604.96</v>
      </c>
      <c r="T365" s="219" t="s">
        <v>7793</v>
      </c>
    </row>
    <row r="366" spans="2:20" ht="16">
      <c r="B366" s="217" t="s">
        <v>7334</v>
      </c>
      <c r="C366" s="218" t="s">
        <v>7335</v>
      </c>
      <c r="D366" s="218" t="s">
        <v>2912</v>
      </c>
      <c r="E366" s="218" t="s">
        <v>2912</v>
      </c>
      <c r="F366" s="218" t="s">
        <v>3154</v>
      </c>
      <c r="G366" s="218" t="s">
        <v>7459</v>
      </c>
      <c r="H366" s="218" t="s">
        <v>7460</v>
      </c>
      <c r="I366" s="226">
        <v>10701.32</v>
      </c>
      <c r="J366" s="226">
        <v>16763.41</v>
      </c>
      <c r="K366" s="226">
        <v>0</v>
      </c>
      <c r="L366" s="226">
        <v>0</v>
      </c>
      <c r="M366" s="226">
        <v>2863.88</v>
      </c>
      <c r="N366" s="226">
        <v>334.33</v>
      </c>
      <c r="O366" s="226">
        <v>13565.2</v>
      </c>
      <c r="P366" s="324">
        <v>1</v>
      </c>
      <c r="Q366" s="226">
        <v>16763.41</v>
      </c>
      <c r="R366" s="226">
        <v>0</v>
      </c>
      <c r="S366" s="226">
        <v>2863.88</v>
      </c>
      <c r="T366" s="219" t="s">
        <v>7794</v>
      </c>
    </row>
    <row r="367" spans="2:20" ht="16">
      <c r="B367" s="217" t="s">
        <v>7334</v>
      </c>
      <c r="C367" s="218" t="s">
        <v>7335</v>
      </c>
      <c r="D367" s="218" t="s">
        <v>2912</v>
      </c>
      <c r="E367" s="218" t="s">
        <v>2912</v>
      </c>
      <c r="F367" s="218" t="s">
        <v>3154</v>
      </c>
      <c r="G367" s="218" t="s">
        <v>7366</v>
      </c>
      <c r="H367" s="218" t="s">
        <v>7367</v>
      </c>
      <c r="I367" s="226">
        <v>11205.06</v>
      </c>
      <c r="J367" s="226">
        <v>18655.7</v>
      </c>
      <c r="K367" s="226">
        <v>1131.4000000000001</v>
      </c>
      <c r="L367" s="226">
        <v>0.01</v>
      </c>
      <c r="M367" s="226">
        <v>3308.94</v>
      </c>
      <c r="N367" s="226">
        <v>1964.17</v>
      </c>
      <c r="O367" s="226">
        <v>14514</v>
      </c>
      <c r="P367" s="324">
        <v>1</v>
      </c>
      <c r="Q367" s="226">
        <v>18655.7</v>
      </c>
      <c r="R367" s="226">
        <v>1131.4000000000001</v>
      </c>
      <c r="S367" s="226">
        <v>3308.94</v>
      </c>
      <c r="T367" s="219" t="s">
        <v>7795</v>
      </c>
    </row>
    <row r="368" spans="2:20" ht="16">
      <c r="B368" s="217" t="s">
        <v>7334</v>
      </c>
      <c r="C368" s="218" t="s">
        <v>7335</v>
      </c>
      <c r="D368" s="218" t="s">
        <v>2912</v>
      </c>
      <c r="E368" s="218" t="s">
        <v>2912</v>
      </c>
      <c r="F368" s="218" t="s">
        <v>3154</v>
      </c>
      <c r="G368" s="218" t="s">
        <v>7378</v>
      </c>
      <c r="H368" s="218" t="s">
        <v>7379</v>
      </c>
      <c r="I368" s="226">
        <v>42666.2</v>
      </c>
      <c r="J368" s="226">
        <v>98306.13</v>
      </c>
      <c r="K368" s="226">
        <v>1697.1</v>
      </c>
      <c r="L368" s="226">
        <v>0.01</v>
      </c>
      <c r="M368" s="226">
        <v>28326.400000000001</v>
      </c>
      <c r="N368" s="226">
        <v>684.24</v>
      </c>
      <c r="O368" s="226">
        <v>70992.600000000006</v>
      </c>
      <c r="P368" s="324">
        <v>1</v>
      </c>
      <c r="Q368" s="226">
        <v>98306.13</v>
      </c>
      <c r="R368" s="226">
        <v>1697.1</v>
      </c>
      <c r="S368" s="226">
        <v>28326.400000000001</v>
      </c>
      <c r="T368" s="219" t="s">
        <v>7796</v>
      </c>
    </row>
    <row r="369" spans="2:20" ht="16">
      <c r="B369" s="217" t="s">
        <v>7334</v>
      </c>
      <c r="C369" s="218" t="s">
        <v>7335</v>
      </c>
      <c r="D369" s="218" t="s">
        <v>2912</v>
      </c>
      <c r="E369" s="218" t="s">
        <v>2912</v>
      </c>
      <c r="F369" s="218" t="s">
        <v>3154</v>
      </c>
      <c r="G369" s="218" t="s">
        <v>7495</v>
      </c>
      <c r="H369" s="218" t="s">
        <v>7496</v>
      </c>
      <c r="I369" s="226">
        <v>14976.93</v>
      </c>
      <c r="J369" s="226">
        <v>25571.23</v>
      </c>
      <c r="K369" s="226">
        <v>0</v>
      </c>
      <c r="L369" s="226">
        <v>0.12</v>
      </c>
      <c r="M369" s="226">
        <v>5123.2700000000004</v>
      </c>
      <c r="N369" s="226">
        <v>347.88</v>
      </c>
      <c r="O369" s="226">
        <v>20100.2</v>
      </c>
      <c r="P369" s="324">
        <v>1</v>
      </c>
      <c r="Q369" s="226">
        <v>25571.23</v>
      </c>
      <c r="R369" s="226">
        <v>0</v>
      </c>
      <c r="S369" s="226">
        <v>5123.2700000000004</v>
      </c>
      <c r="T369" s="219" t="s">
        <v>7797</v>
      </c>
    </row>
    <row r="370" spans="2:20" ht="16">
      <c r="B370" s="217" t="s">
        <v>7334</v>
      </c>
      <c r="C370" s="218" t="s">
        <v>7335</v>
      </c>
      <c r="D370" s="218" t="s">
        <v>2912</v>
      </c>
      <c r="E370" s="218" t="s">
        <v>2912</v>
      </c>
      <c r="F370" s="218" t="s">
        <v>3154</v>
      </c>
      <c r="G370" s="218" t="s">
        <v>7438</v>
      </c>
      <c r="H370" s="218" t="s">
        <v>7439</v>
      </c>
      <c r="I370" s="226">
        <v>21638.13</v>
      </c>
      <c r="J370" s="226">
        <v>40129.879999999997</v>
      </c>
      <c r="K370" s="226">
        <v>1131.4000000000001</v>
      </c>
      <c r="L370" s="226">
        <v>0.01</v>
      </c>
      <c r="M370" s="226">
        <v>9490.8700000000008</v>
      </c>
      <c r="N370" s="226">
        <v>641.41999999999996</v>
      </c>
      <c r="O370" s="226">
        <v>31129</v>
      </c>
      <c r="P370" s="324">
        <v>1</v>
      </c>
      <c r="Q370" s="226">
        <v>40129.879999999997</v>
      </c>
      <c r="R370" s="226">
        <v>1131.4000000000001</v>
      </c>
      <c r="S370" s="226">
        <v>9490.8700000000008</v>
      </c>
      <c r="T370" s="219" t="s">
        <v>7798</v>
      </c>
    </row>
    <row r="371" spans="2:20" ht="16">
      <c r="B371" s="217" t="s">
        <v>7334</v>
      </c>
      <c r="C371" s="218" t="s">
        <v>7335</v>
      </c>
      <c r="D371" s="218" t="s">
        <v>2912</v>
      </c>
      <c r="E371" s="218" t="s">
        <v>2912</v>
      </c>
      <c r="F371" s="218" t="s">
        <v>3154</v>
      </c>
      <c r="G371" s="218" t="s">
        <v>7357</v>
      </c>
      <c r="H371" s="218" t="s">
        <v>7358</v>
      </c>
      <c r="I371" s="226">
        <v>10922.71</v>
      </c>
      <c r="J371" s="226">
        <v>17353.599999999999</v>
      </c>
      <c r="K371" s="226">
        <v>0</v>
      </c>
      <c r="L371" s="226">
        <v>0</v>
      </c>
      <c r="M371" s="226">
        <v>3002.69</v>
      </c>
      <c r="N371" s="226">
        <v>425.51</v>
      </c>
      <c r="O371" s="226">
        <v>13925.4</v>
      </c>
      <c r="P371" s="324">
        <v>1</v>
      </c>
      <c r="Q371" s="226">
        <v>17353.599999999999</v>
      </c>
      <c r="R371" s="226">
        <v>0</v>
      </c>
      <c r="S371" s="226">
        <v>3002.69</v>
      </c>
      <c r="T371" s="219" t="s">
        <v>7799</v>
      </c>
    </row>
    <row r="372" spans="2:20" ht="16">
      <c r="B372" s="217" t="s">
        <v>7334</v>
      </c>
      <c r="C372" s="218" t="s">
        <v>7335</v>
      </c>
      <c r="D372" s="218" t="s">
        <v>2912</v>
      </c>
      <c r="E372" s="218" t="s">
        <v>2912</v>
      </c>
      <c r="F372" s="218" t="s">
        <v>3154</v>
      </c>
      <c r="G372" s="218" t="s">
        <v>7348</v>
      </c>
      <c r="H372" s="218" t="s">
        <v>7349</v>
      </c>
      <c r="I372" s="226">
        <v>15940.63</v>
      </c>
      <c r="J372" s="226">
        <v>27828.23</v>
      </c>
      <c r="K372" s="226">
        <v>0</v>
      </c>
      <c r="L372" s="226">
        <v>0</v>
      </c>
      <c r="M372" s="226">
        <v>5800.37</v>
      </c>
      <c r="N372" s="226">
        <v>286.86</v>
      </c>
      <c r="O372" s="226">
        <v>21741</v>
      </c>
      <c r="P372" s="324">
        <v>1</v>
      </c>
      <c r="Q372" s="226">
        <v>27828.23</v>
      </c>
      <c r="R372" s="226">
        <v>0</v>
      </c>
      <c r="S372" s="226">
        <v>5800.37</v>
      </c>
      <c r="T372" s="219" t="s">
        <v>7800</v>
      </c>
    </row>
    <row r="373" spans="2:20" ht="16">
      <c r="B373" s="217" t="s">
        <v>7334</v>
      </c>
      <c r="C373" s="218" t="s">
        <v>7335</v>
      </c>
      <c r="D373" s="218" t="s">
        <v>2912</v>
      </c>
      <c r="E373" s="218" t="s">
        <v>2912</v>
      </c>
      <c r="F373" s="218" t="s">
        <v>3154</v>
      </c>
      <c r="G373" s="218" t="s">
        <v>7429</v>
      </c>
      <c r="H373" s="218" t="s">
        <v>7430</v>
      </c>
      <c r="I373" s="226">
        <v>18442.98</v>
      </c>
      <c r="J373" s="226">
        <v>34328.410000000003</v>
      </c>
      <c r="K373" s="226">
        <v>0</v>
      </c>
      <c r="L373" s="226">
        <v>0.09</v>
      </c>
      <c r="M373" s="226">
        <v>7750.42</v>
      </c>
      <c r="N373" s="226">
        <v>384.68</v>
      </c>
      <c r="O373" s="226">
        <v>26193.4</v>
      </c>
      <c r="P373" s="324">
        <v>1</v>
      </c>
      <c r="Q373" s="226">
        <v>34328.410000000003</v>
      </c>
      <c r="R373" s="226">
        <v>0</v>
      </c>
      <c r="S373" s="226">
        <v>7750.42</v>
      </c>
      <c r="T373" s="219" t="s">
        <v>7801</v>
      </c>
    </row>
    <row r="374" spans="2:20" ht="16">
      <c r="B374" s="217" t="s">
        <v>7334</v>
      </c>
      <c r="C374" s="218" t="s">
        <v>7335</v>
      </c>
      <c r="D374" s="218" t="s">
        <v>2912</v>
      </c>
      <c r="E374" s="218" t="s">
        <v>2912</v>
      </c>
      <c r="F374" s="218" t="s">
        <v>3154</v>
      </c>
      <c r="G374" s="218" t="s">
        <v>7411</v>
      </c>
      <c r="H374" s="218" t="s">
        <v>7412</v>
      </c>
      <c r="I374" s="226">
        <v>16607.939999999999</v>
      </c>
      <c r="J374" s="226">
        <v>30802.54</v>
      </c>
      <c r="K374" s="226">
        <v>1131.4000000000001</v>
      </c>
      <c r="L374" s="226">
        <v>0.05</v>
      </c>
      <c r="M374" s="226">
        <v>6692.66</v>
      </c>
      <c r="N374" s="226">
        <v>1940.73</v>
      </c>
      <c r="O374" s="226">
        <v>23300.6</v>
      </c>
      <c r="P374" s="324">
        <v>1</v>
      </c>
      <c r="Q374" s="226">
        <v>30802.54</v>
      </c>
      <c r="R374" s="226">
        <v>1131.4000000000001</v>
      </c>
      <c r="S374" s="226">
        <v>6692.66</v>
      </c>
      <c r="T374" s="219" t="s">
        <v>7802</v>
      </c>
    </row>
    <row r="375" spans="2:20" ht="16">
      <c r="B375" s="217" t="s">
        <v>7334</v>
      </c>
      <c r="C375" s="218" t="s">
        <v>7335</v>
      </c>
      <c r="D375" s="218" t="s">
        <v>2912</v>
      </c>
      <c r="E375" s="218" t="s">
        <v>2912</v>
      </c>
      <c r="F375" s="218" t="s">
        <v>3154</v>
      </c>
      <c r="G375" s="218" t="s">
        <v>7435</v>
      </c>
      <c r="H375" s="218" t="s">
        <v>7436</v>
      </c>
      <c r="I375" s="226">
        <v>15785.89</v>
      </c>
      <c r="J375" s="226">
        <v>27720.03</v>
      </c>
      <c r="K375" s="226">
        <v>0</v>
      </c>
      <c r="L375" s="226">
        <v>0</v>
      </c>
      <c r="M375" s="226">
        <v>5767.91</v>
      </c>
      <c r="N375" s="226">
        <v>398.32</v>
      </c>
      <c r="O375" s="226">
        <v>21553.8</v>
      </c>
      <c r="P375" s="324">
        <v>1</v>
      </c>
      <c r="Q375" s="226">
        <v>27720.03</v>
      </c>
      <c r="R375" s="226">
        <v>0</v>
      </c>
      <c r="S375" s="226">
        <v>5767.91</v>
      </c>
      <c r="T375" s="219" t="s">
        <v>7803</v>
      </c>
    </row>
    <row r="376" spans="2:20" ht="16">
      <c r="B376" s="217" t="s">
        <v>7334</v>
      </c>
      <c r="C376" s="218" t="s">
        <v>7335</v>
      </c>
      <c r="D376" s="218" t="s">
        <v>2912</v>
      </c>
      <c r="E376" s="218" t="s">
        <v>2912</v>
      </c>
      <c r="F376" s="218" t="s">
        <v>3154</v>
      </c>
      <c r="G376" s="218" t="s">
        <v>7500</v>
      </c>
      <c r="H376" s="218" t="s">
        <v>7501</v>
      </c>
      <c r="I376" s="226">
        <v>10012.879999999999</v>
      </c>
      <c r="J376" s="226">
        <v>15463.42</v>
      </c>
      <c r="K376" s="226">
        <v>0</v>
      </c>
      <c r="L376" s="226">
        <v>0</v>
      </c>
      <c r="M376" s="226">
        <v>2558.12</v>
      </c>
      <c r="N376" s="226">
        <v>334.3</v>
      </c>
      <c r="O376" s="226">
        <v>12571</v>
      </c>
      <c r="P376" s="324">
        <v>1</v>
      </c>
      <c r="Q376" s="226">
        <v>15463.42</v>
      </c>
      <c r="R376" s="226">
        <v>0</v>
      </c>
      <c r="S376" s="226">
        <v>2558.12</v>
      </c>
      <c r="T376" s="219" t="s">
        <v>7804</v>
      </c>
    </row>
    <row r="377" spans="2:20" ht="16">
      <c r="B377" s="217" t="s">
        <v>7334</v>
      </c>
      <c r="C377" s="218" t="s">
        <v>7335</v>
      </c>
      <c r="D377" s="218" t="s">
        <v>2912</v>
      </c>
      <c r="E377" s="218" t="s">
        <v>2912</v>
      </c>
      <c r="F377" s="218" t="s">
        <v>3154</v>
      </c>
      <c r="G377" s="218" t="s">
        <v>7396</v>
      </c>
      <c r="H377" s="218" t="s">
        <v>7397</v>
      </c>
      <c r="I377" s="226">
        <v>16441.61</v>
      </c>
      <c r="J377" s="226">
        <v>28937.99</v>
      </c>
      <c r="K377" s="226">
        <v>1697.1</v>
      </c>
      <c r="L377" s="226">
        <v>0</v>
      </c>
      <c r="M377" s="226">
        <v>6018.39</v>
      </c>
      <c r="N377" s="226">
        <v>2156.6999999999998</v>
      </c>
      <c r="O377" s="226">
        <v>22460</v>
      </c>
      <c r="P377" s="324">
        <v>1</v>
      </c>
      <c r="Q377" s="226">
        <v>28937.99</v>
      </c>
      <c r="R377" s="226">
        <v>1697.1</v>
      </c>
      <c r="S377" s="226">
        <v>6018.39</v>
      </c>
      <c r="T377" s="219" t="s">
        <v>7805</v>
      </c>
    </row>
    <row r="378" spans="2:20" ht="16">
      <c r="B378" s="217" t="s">
        <v>7334</v>
      </c>
      <c r="C378" s="218" t="s">
        <v>7335</v>
      </c>
      <c r="D378" s="218" t="s">
        <v>2912</v>
      </c>
      <c r="E378" s="218" t="s">
        <v>2912</v>
      </c>
      <c r="F378" s="218" t="s">
        <v>3154</v>
      </c>
      <c r="G378" s="218" t="s">
        <v>7483</v>
      </c>
      <c r="H378" s="218" t="s">
        <v>7484</v>
      </c>
      <c r="I378" s="226">
        <v>17310.86</v>
      </c>
      <c r="J378" s="226">
        <v>28671.45</v>
      </c>
      <c r="K378" s="226">
        <v>1131.4000000000001</v>
      </c>
      <c r="L378" s="226">
        <v>0.09</v>
      </c>
      <c r="M378" s="226">
        <v>6053.34</v>
      </c>
      <c r="N378" s="226">
        <v>385.4</v>
      </c>
      <c r="O378" s="226">
        <v>23364.2</v>
      </c>
      <c r="P378" s="324">
        <v>1</v>
      </c>
      <c r="Q378" s="226">
        <v>28671.45</v>
      </c>
      <c r="R378" s="226">
        <v>1131.4000000000001</v>
      </c>
      <c r="S378" s="226">
        <v>6053.34</v>
      </c>
      <c r="T378" s="219" t="s">
        <v>7806</v>
      </c>
    </row>
    <row r="379" spans="2:20" ht="16">
      <c r="B379" s="217" t="s">
        <v>7334</v>
      </c>
      <c r="C379" s="218" t="s">
        <v>7335</v>
      </c>
      <c r="D379" s="218" t="s">
        <v>2912</v>
      </c>
      <c r="E379" s="218" t="s">
        <v>2912</v>
      </c>
      <c r="F379" s="218" t="s">
        <v>3154</v>
      </c>
      <c r="G379" s="218" t="s">
        <v>458</v>
      </c>
      <c r="H379" s="218" t="s">
        <v>7498</v>
      </c>
      <c r="I379" s="226">
        <v>59364.26</v>
      </c>
      <c r="J379" s="226">
        <v>160051.4</v>
      </c>
      <c r="K379" s="226">
        <v>0</v>
      </c>
      <c r="L379" s="226">
        <v>0.11</v>
      </c>
      <c r="M379" s="226">
        <v>49849.34</v>
      </c>
      <c r="N379" s="226">
        <v>988.57</v>
      </c>
      <c r="O379" s="226">
        <v>109213.6</v>
      </c>
      <c r="P379" s="324">
        <v>1</v>
      </c>
      <c r="Q379" s="226">
        <v>160051.4</v>
      </c>
      <c r="R379" s="226">
        <v>0</v>
      </c>
      <c r="S379" s="226">
        <v>49849.34</v>
      </c>
      <c r="T379" s="219" t="s">
        <v>7807</v>
      </c>
    </row>
    <row r="380" spans="2:20" ht="16">
      <c r="B380" s="217" t="s">
        <v>7334</v>
      </c>
      <c r="C380" s="218" t="s">
        <v>7335</v>
      </c>
      <c r="D380" s="218" t="s">
        <v>2912</v>
      </c>
      <c r="E380" s="218" t="s">
        <v>2912</v>
      </c>
      <c r="F380" s="218" t="s">
        <v>3154</v>
      </c>
      <c r="G380" s="218" t="s">
        <v>7372</v>
      </c>
      <c r="H380" s="218" t="s">
        <v>7373</v>
      </c>
      <c r="I380" s="226">
        <v>11990.3</v>
      </c>
      <c r="J380" s="226">
        <v>19466.72</v>
      </c>
      <c r="K380" s="226">
        <v>0</v>
      </c>
      <c r="L380" s="226">
        <v>0</v>
      </c>
      <c r="M380" s="226">
        <v>3499.7</v>
      </c>
      <c r="N380" s="226">
        <v>477.02</v>
      </c>
      <c r="O380" s="226">
        <v>15490</v>
      </c>
      <c r="P380" s="324">
        <v>1</v>
      </c>
      <c r="Q380" s="226">
        <v>19466.72</v>
      </c>
      <c r="R380" s="226">
        <v>0</v>
      </c>
      <c r="S380" s="226">
        <v>3499.7</v>
      </c>
      <c r="T380" s="219" t="s">
        <v>7808</v>
      </c>
    </row>
    <row r="381" spans="2:20" ht="16">
      <c r="B381" s="217" t="s">
        <v>7334</v>
      </c>
      <c r="C381" s="218" t="s">
        <v>7335</v>
      </c>
      <c r="D381" s="218" t="s">
        <v>2912</v>
      </c>
      <c r="E381" s="218" t="s">
        <v>2912</v>
      </c>
      <c r="F381" s="218" t="s">
        <v>3154</v>
      </c>
      <c r="G381" s="218" t="s">
        <v>7492</v>
      </c>
      <c r="H381" s="218" t="s">
        <v>7493</v>
      </c>
      <c r="I381" s="226">
        <v>18207.830000000002</v>
      </c>
      <c r="J381" s="226">
        <v>33526.879999999997</v>
      </c>
      <c r="K381" s="226">
        <v>0</v>
      </c>
      <c r="L381" s="226">
        <v>0</v>
      </c>
      <c r="M381" s="226">
        <v>7509.97</v>
      </c>
      <c r="N381" s="226">
        <v>299.11</v>
      </c>
      <c r="O381" s="226">
        <v>25717.8</v>
      </c>
      <c r="P381" s="324">
        <v>1</v>
      </c>
      <c r="Q381" s="226">
        <v>33526.879999999997</v>
      </c>
      <c r="R381" s="226">
        <v>0</v>
      </c>
      <c r="S381" s="226">
        <v>7509.97</v>
      </c>
      <c r="T381" s="219" t="s">
        <v>7809</v>
      </c>
    </row>
    <row r="382" spans="2:20" ht="16">
      <c r="B382" s="217" t="s">
        <v>7334</v>
      </c>
      <c r="C382" s="218" t="s">
        <v>7335</v>
      </c>
      <c r="D382" s="218" t="s">
        <v>2912</v>
      </c>
      <c r="E382" s="218" t="s">
        <v>2912</v>
      </c>
      <c r="F382" s="218" t="s">
        <v>3154</v>
      </c>
      <c r="G382" s="218" t="s">
        <v>7447</v>
      </c>
      <c r="H382" s="218" t="s">
        <v>7448</v>
      </c>
      <c r="I382" s="226">
        <v>14673.7</v>
      </c>
      <c r="J382" s="226">
        <v>33600</v>
      </c>
      <c r="K382" s="226">
        <v>0</v>
      </c>
      <c r="L382" s="226">
        <v>0</v>
      </c>
      <c r="M382" s="226">
        <v>7531.9</v>
      </c>
      <c r="N382" s="226">
        <v>3862.5</v>
      </c>
      <c r="O382" s="226">
        <v>22205.599999999999</v>
      </c>
      <c r="P382" s="324">
        <v>1</v>
      </c>
      <c r="Q382" s="226">
        <v>33600</v>
      </c>
      <c r="R382" s="226">
        <v>0</v>
      </c>
      <c r="S382" s="226">
        <v>7531.9</v>
      </c>
      <c r="T382" s="219" t="s">
        <v>7810</v>
      </c>
    </row>
    <row r="383" spans="2:20" ht="16">
      <c r="B383" s="217" t="s">
        <v>7334</v>
      </c>
      <c r="C383" s="218" t="s">
        <v>7335</v>
      </c>
      <c r="D383" s="218" t="s">
        <v>2912</v>
      </c>
      <c r="E383" s="218" t="s">
        <v>2912</v>
      </c>
      <c r="F383" s="218" t="s">
        <v>3154</v>
      </c>
      <c r="G383" s="218" t="s">
        <v>7363</v>
      </c>
      <c r="H383" s="218" t="s">
        <v>7364</v>
      </c>
      <c r="I383" s="226">
        <v>9549.75</v>
      </c>
      <c r="J383" s="226">
        <v>14563.47</v>
      </c>
      <c r="K383" s="226">
        <v>0</v>
      </c>
      <c r="L383" s="226">
        <v>0</v>
      </c>
      <c r="M383" s="226">
        <v>2346.4499999999998</v>
      </c>
      <c r="N383" s="226">
        <v>320.82</v>
      </c>
      <c r="O383" s="226">
        <v>11896.2</v>
      </c>
      <c r="P383" s="324">
        <v>1</v>
      </c>
      <c r="Q383" s="226">
        <v>14563.47</v>
      </c>
      <c r="R383" s="226">
        <v>0</v>
      </c>
      <c r="S383" s="226">
        <v>2346.4499999999998</v>
      </c>
      <c r="T383" s="219" t="s">
        <v>7811</v>
      </c>
    </row>
    <row r="384" spans="2:20" ht="16">
      <c r="B384" s="217" t="s">
        <v>7334</v>
      </c>
      <c r="C384" s="218" t="s">
        <v>7335</v>
      </c>
      <c r="D384" s="218" t="s">
        <v>2912</v>
      </c>
      <c r="E384" s="218" t="s">
        <v>2912</v>
      </c>
      <c r="F384" s="218" t="s">
        <v>3154</v>
      </c>
      <c r="G384" s="218" t="s">
        <v>7456</v>
      </c>
      <c r="H384" s="218" t="s">
        <v>7457</v>
      </c>
      <c r="I384" s="226">
        <v>9783.4</v>
      </c>
      <c r="J384" s="226">
        <v>15030.09</v>
      </c>
      <c r="K384" s="226">
        <v>0</v>
      </c>
      <c r="L384" s="226">
        <v>0</v>
      </c>
      <c r="M384" s="226">
        <v>2456.1999999999998</v>
      </c>
      <c r="N384" s="226">
        <v>334.29</v>
      </c>
      <c r="O384" s="226">
        <v>12239.6</v>
      </c>
      <c r="P384" s="324">
        <v>1</v>
      </c>
      <c r="Q384" s="226">
        <v>15030.09</v>
      </c>
      <c r="R384" s="226">
        <v>0</v>
      </c>
      <c r="S384" s="226">
        <v>2456.1999999999998</v>
      </c>
      <c r="T384" s="219" t="s">
        <v>7812</v>
      </c>
    </row>
    <row r="385" spans="2:20" ht="16">
      <c r="B385" s="217" t="s">
        <v>7334</v>
      </c>
      <c r="C385" s="218" t="s">
        <v>7335</v>
      </c>
      <c r="D385" s="218" t="s">
        <v>2912</v>
      </c>
      <c r="E385" s="218" t="s">
        <v>2912</v>
      </c>
      <c r="F385" s="218" t="s">
        <v>3154</v>
      </c>
      <c r="G385" s="218" t="s">
        <v>7375</v>
      </c>
      <c r="H385" s="218" t="s">
        <v>7376</v>
      </c>
      <c r="I385" s="226">
        <v>6756.53</v>
      </c>
      <c r="J385" s="226">
        <v>9566.6200000000008</v>
      </c>
      <c r="K385" s="226">
        <v>0</v>
      </c>
      <c r="L385" s="226">
        <v>0.01</v>
      </c>
      <c r="M385" s="226">
        <v>1275.27</v>
      </c>
      <c r="N385" s="226">
        <v>259.56</v>
      </c>
      <c r="O385" s="226">
        <v>8031.8</v>
      </c>
      <c r="P385" s="324">
        <v>1</v>
      </c>
      <c r="Q385" s="226">
        <v>9566.6200000000008</v>
      </c>
      <c r="R385" s="226">
        <v>0</v>
      </c>
      <c r="S385" s="226">
        <v>1275.27</v>
      </c>
      <c r="T385" s="219" t="s">
        <v>7813</v>
      </c>
    </row>
    <row r="386" spans="2:20" ht="16">
      <c r="B386" s="217" t="s">
        <v>7334</v>
      </c>
      <c r="C386" s="218" t="s">
        <v>7335</v>
      </c>
      <c r="D386" s="218" t="s">
        <v>2912</v>
      </c>
      <c r="E386" s="218" t="s">
        <v>2912</v>
      </c>
      <c r="F386" s="218" t="s">
        <v>3154</v>
      </c>
      <c r="G386" s="218" t="s">
        <v>7486</v>
      </c>
      <c r="H386" s="218" t="s">
        <v>7487</v>
      </c>
      <c r="I386" s="226">
        <v>14101.3</v>
      </c>
      <c r="J386" s="226">
        <v>24000</v>
      </c>
      <c r="K386" s="226">
        <v>0</v>
      </c>
      <c r="L386" s="226">
        <v>0</v>
      </c>
      <c r="M386" s="226">
        <v>4651.8999999999996</v>
      </c>
      <c r="N386" s="226">
        <v>594.9</v>
      </c>
      <c r="O386" s="226">
        <v>18753.2</v>
      </c>
      <c r="P386" s="324">
        <v>1</v>
      </c>
      <c r="Q386" s="226">
        <v>24000</v>
      </c>
      <c r="R386" s="226">
        <v>0</v>
      </c>
      <c r="S386" s="226">
        <v>4651.8999999999996</v>
      </c>
      <c r="T386" s="219" t="s">
        <v>7814</v>
      </c>
    </row>
    <row r="387" spans="2:20" ht="16">
      <c r="B387" s="217" t="s">
        <v>7334</v>
      </c>
      <c r="C387" s="218" t="s">
        <v>7335</v>
      </c>
      <c r="D387" s="218" t="s">
        <v>2912</v>
      </c>
      <c r="E387" s="218" t="s">
        <v>2912</v>
      </c>
      <c r="F387" s="218" t="s">
        <v>3154</v>
      </c>
      <c r="G387" s="218" t="s">
        <v>7426</v>
      </c>
      <c r="H387" s="218" t="s">
        <v>7427</v>
      </c>
      <c r="I387" s="226">
        <v>30818.2</v>
      </c>
      <c r="J387" s="226">
        <v>57913.93</v>
      </c>
      <c r="K387" s="226">
        <v>3594.68</v>
      </c>
      <c r="L387" s="226">
        <v>0</v>
      </c>
      <c r="M387" s="226">
        <v>15122.6</v>
      </c>
      <c r="N387" s="226">
        <v>445.21</v>
      </c>
      <c r="O387" s="226">
        <v>45940.800000000003</v>
      </c>
      <c r="P387" s="324">
        <v>1</v>
      </c>
      <c r="Q387" s="226">
        <v>57913.93</v>
      </c>
      <c r="R387" s="226">
        <v>3594.68</v>
      </c>
      <c r="S387" s="226">
        <v>15122.6</v>
      </c>
      <c r="T387" s="219" t="s">
        <v>7815</v>
      </c>
    </row>
    <row r="388" spans="2:20" ht="16">
      <c r="B388" s="217" t="s">
        <v>7334</v>
      </c>
      <c r="C388" s="218" t="s">
        <v>7335</v>
      </c>
      <c r="D388" s="218" t="s">
        <v>2912</v>
      </c>
      <c r="E388" s="218" t="s">
        <v>2912</v>
      </c>
      <c r="F388" s="218" t="s">
        <v>3154</v>
      </c>
      <c r="G388" s="218" t="s">
        <v>7480</v>
      </c>
      <c r="H388" s="218" t="s">
        <v>7481</v>
      </c>
      <c r="I388" s="226">
        <v>5007.12</v>
      </c>
      <c r="J388" s="226">
        <v>6400</v>
      </c>
      <c r="K388" s="226">
        <v>0</v>
      </c>
      <c r="L388" s="226">
        <v>0</v>
      </c>
      <c r="M388" s="226">
        <v>624.08000000000004</v>
      </c>
      <c r="N388" s="226">
        <v>144.72</v>
      </c>
      <c r="O388" s="226">
        <v>5631.2</v>
      </c>
      <c r="P388" s="324">
        <v>1</v>
      </c>
      <c r="Q388" s="226">
        <v>6400</v>
      </c>
      <c r="R388" s="226">
        <v>0</v>
      </c>
      <c r="S388" s="226">
        <v>624.08000000000004</v>
      </c>
      <c r="T388" s="219" t="s">
        <v>7816</v>
      </c>
    </row>
    <row r="389" spans="2:20" ht="16">
      <c r="B389" s="217" t="s">
        <v>7334</v>
      </c>
      <c r="C389" s="218" t="s">
        <v>7335</v>
      </c>
      <c r="D389" s="218" t="s">
        <v>2912</v>
      </c>
      <c r="E389" s="218" t="s">
        <v>2912</v>
      </c>
      <c r="F389" s="218" t="s">
        <v>3154</v>
      </c>
      <c r="G389" s="218" t="s">
        <v>7420</v>
      </c>
      <c r="H389" s="218" t="s">
        <v>7421</v>
      </c>
      <c r="I389" s="226">
        <v>19147.64</v>
      </c>
      <c r="J389" s="226">
        <v>36224.18</v>
      </c>
      <c r="K389" s="226">
        <v>0</v>
      </c>
      <c r="L389" s="226">
        <v>0</v>
      </c>
      <c r="M389" s="226">
        <v>8319.16</v>
      </c>
      <c r="N389" s="226">
        <v>438.22</v>
      </c>
      <c r="O389" s="226">
        <v>27466.799999999999</v>
      </c>
      <c r="P389" s="324">
        <v>1</v>
      </c>
      <c r="Q389" s="226">
        <v>36224.18</v>
      </c>
      <c r="R389" s="226">
        <v>0</v>
      </c>
      <c r="S389" s="226">
        <v>8319.16</v>
      </c>
      <c r="T389" s="219" t="s">
        <v>7817</v>
      </c>
    </row>
    <row r="390" spans="2:20" ht="17" thickBot="1">
      <c r="B390" s="217" t="s">
        <v>7334</v>
      </c>
      <c r="C390" s="218" t="s">
        <v>7335</v>
      </c>
      <c r="D390" s="218" t="s">
        <v>2912</v>
      </c>
      <c r="E390" s="218" t="s">
        <v>2912</v>
      </c>
      <c r="F390" s="218" t="s">
        <v>3154</v>
      </c>
      <c r="G390" s="218" t="s">
        <v>7399</v>
      </c>
      <c r="H390" s="218" t="s">
        <v>7400</v>
      </c>
      <c r="I390" s="226">
        <v>16537.3</v>
      </c>
      <c r="J390" s="226">
        <v>30800</v>
      </c>
      <c r="K390" s="226">
        <v>0</v>
      </c>
      <c r="L390" s="226">
        <v>0.11</v>
      </c>
      <c r="M390" s="226">
        <v>6691.9</v>
      </c>
      <c r="N390" s="226">
        <v>879.01</v>
      </c>
      <c r="O390" s="226">
        <v>23229.200000000001</v>
      </c>
      <c r="P390" s="324">
        <v>1</v>
      </c>
      <c r="Q390" s="226">
        <v>30800</v>
      </c>
      <c r="R390" s="226">
        <v>0</v>
      </c>
      <c r="S390" s="226">
        <v>6691.9</v>
      </c>
      <c r="T390" s="219" t="s">
        <v>7818</v>
      </c>
    </row>
    <row r="391" spans="2:20" ht="17" thickBot="1">
      <c r="B391" s="313" t="s">
        <v>5573</v>
      </c>
      <c r="C391" s="314"/>
      <c r="D391" s="314"/>
      <c r="E391" s="314"/>
      <c r="F391" s="314"/>
      <c r="G391" s="314"/>
      <c r="H391" s="314"/>
      <c r="I391" s="315">
        <v>2710743.8</v>
      </c>
      <c r="J391" s="315">
        <v>3244086.87</v>
      </c>
      <c r="K391" s="315">
        <v>215457.47</v>
      </c>
      <c r="L391" s="315">
        <v>3.44</v>
      </c>
      <c r="M391" s="342">
        <v>673797.41</v>
      </c>
      <c r="N391" s="315">
        <v>75006.570000000007</v>
      </c>
      <c r="O391" s="315">
        <v>2710743.8</v>
      </c>
      <c r="P391" s="325"/>
      <c r="Q391" s="315">
        <v>3244086.87</v>
      </c>
      <c r="R391" s="315">
        <v>215457.47</v>
      </c>
      <c r="S391" s="315">
        <v>673797.41</v>
      </c>
      <c r="T391" s="316"/>
    </row>
  </sheetData>
  <mergeCells count="3">
    <mergeCell ref="B2:T2"/>
    <mergeCell ref="B180:T180"/>
    <mergeCell ref="B293:T29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0809-2330-4995-9FB5-53E45CB4DFCA}">
  <dimension ref="B1:BA398"/>
  <sheetViews>
    <sheetView topLeftCell="AS378" zoomScale="70" zoomScaleNormal="70" workbookViewId="0">
      <selection activeCell="AT398" sqref="AT398"/>
    </sheetView>
  </sheetViews>
  <sheetFormatPr baseColWidth="10" defaultColWidth="11.5" defaultRowHeight="12"/>
  <cols>
    <col min="1" max="1" width="11.5" style="129"/>
    <col min="2" max="2" width="38.33203125" style="130" bestFit="1" customWidth="1"/>
    <col min="3" max="3" width="8.1640625" style="129" bestFit="1" customWidth="1"/>
    <col min="4" max="4" width="14.33203125" style="129" bestFit="1" customWidth="1"/>
    <col min="5" max="5" width="18" style="129" bestFit="1" customWidth="1"/>
    <col min="6" max="6" width="16.1640625" style="129" bestFit="1" customWidth="1"/>
    <col min="7" max="7" width="37.6640625" style="129" bestFit="1" customWidth="1"/>
    <col min="8" max="8" width="11" style="129" bestFit="1" customWidth="1"/>
    <col min="9" max="9" width="16.83203125" style="129" bestFit="1" customWidth="1"/>
    <col min="10" max="10" width="5.1640625" style="129" bestFit="1" customWidth="1"/>
    <col min="11" max="11" width="5" style="129" bestFit="1" customWidth="1"/>
    <col min="12" max="12" width="12.5" style="129" bestFit="1" customWidth="1"/>
    <col min="13" max="13" width="7.33203125" style="129" bestFit="1" customWidth="1"/>
    <col min="14" max="14" width="15.33203125" style="129" bestFit="1" customWidth="1"/>
    <col min="15" max="15" width="14" style="129" bestFit="1" customWidth="1"/>
    <col min="16" max="16" width="22.33203125" style="129" bestFit="1" customWidth="1"/>
    <col min="17" max="17" width="12.5" style="129" bestFit="1" customWidth="1"/>
    <col min="18" max="18" width="22.6640625" style="129" bestFit="1" customWidth="1"/>
    <col min="19" max="19" width="11.5" style="130" bestFit="1" customWidth="1"/>
    <col min="20" max="20" width="15.83203125" style="130" bestFit="1" customWidth="1"/>
    <col min="21" max="21" width="14.83203125" style="130" bestFit="1" customWidth="1"/>
    <col min="22" max="22" width="16.6640625" style="129" bestFit="1" customWidth="1"/>
    <col min="23" max="23" width="23.5" style="129" bestFit="1" customWidth="1"/>
    <col min="24" max="24" width="6.33203125" style="129" bestFit="1" customWidth="1"/>
    <col min="25" max="25" width="17.6640625" style="130" bestFit="1" customWidth="1"/>
    <col min="26" max="26" width="35.33203125" style="129" bestFit="1" customWidth="1"/>
    <col min="27" max="27" width="11.6640625" style="129" bestFit="1" customWidth="1"/>
    <col min="28" max="28" width="11.5" style="129"/>
    <col min="29" max="29" width="12.6640625" style="131" bestFit="1" customWidth="1"/>
    <col min="30" max="30" width="41.5" style="131" bestFit="1" customWidth="1"/>
    <col min="31" max="31" width="37.6640625" style="131" bestFit="1" customWidth="1"/>
    <col min="32" max="32" width="21.6640625" style="131" bestFit="1" customWidth="1"/>
    <col min="33" max="33" width="20.5" style="131" bestFit="1" customWidth="1"/>
    <col min="34" max="34" width="26" style="131" bestFit="1" customWidth="1"/>
    <col min="35" max="35" width="26.6640625" style="131" bestFit="1" customWidth="1"/>
    <col min="36" max="36" width="25.5" style="131" bestFit="1" customWidth="1"/>
    <col min="37" max="37" width="30.6640625" style="131" bestFit="1" customWidth="1"/>
    <col min="38" max="38" width="30.5" style="131" bestFit="1" customWidth="1"/>
    <col min="39" max="39" width="26.6640625" style="131" bestFit="1" customWidth="1"/>
    <col min="40" max="40" width="25.33203125" style="131" bestFit="1" customWidth="1"/>
    <col min="41" max="41" width="22" style="131" bestFit="1" customWidth="1"/>
    <col min="42" max="42" width="34.5" style="131" bestFit="1" customWidth="1"/>
    <col min="43" max="43" width="18.5" style="131" bestFit="1" customWidth="1"/>
    <col min="44" max="44" width="14.5" style="131" bestFit="1" customWidth="1"/>
    <col min="45" max="45" width="9.33203125" style="131" bestFit="1" customWidth="1"/>
    <col min="46" max="46" width="45.1640625" style="131" bestFit="1" customWidth="1"/>
    <col min="47" max="47" width="24.6640625" style="131" bestFit="1" customWidth="1"/>
    <col min="48" max="48" width="23.5" style="131" bestFit="1" customWidth="1"/>
    <col min="49" max="49" width="16.6640625" style="131" bestFit="1" customWidth="1"/>
    <col min="50" max="50" width="15.6640625" style="131" bestFit="1" customWidth="1"/>
    <col min="51" max="51" width="11.33203125" style="131" bestFit="1" customWidth="1"/>
    <col min="52" max="53" width="11.5" style="131"/>
    <col min="54" max="16384" width="11.5" style="129"/>
  </cols>
  <sheetData>
    <row r="1" spans="2:51" ht="13" thickBot="1"/>
    <row r="2" spans="2:51" ht="25" thickBot="1">
      <c r="B2" s="454" t="s">
        <v>5</v>
      </c>
      <c r="C2" s="455"/>
      <c r="D2" s="455"/>
      <c r="E2" s="455"/>
      <c r="F2" s="455"/>
      <c r="G2" s="455"/>
      <c r="H2" s="455"/>
      <c r="I2" s="455"/>
      <c r="J2" s="455"/>
      <c r="K2" s="455"/>
      <c r="L2" s="455"/>
      <c r="M2" s="455"/>
      <c r="N2" s="455"/>
      <c r="O2" s="455"/>
      <c r="P2" s="455"/>
      <c r="Q2" s="455"/>
      <c r="R2" s="455"/>
      <c r="S2" s="455"/>
      <c r="T2" s="455"/>
      <c r="U2" s="455"/>
      <c r="V2" s="455"/>
      <c r="W2" s="455"/>
      <c r="X2" s="455"/>
      <c r="Y2" s="455"/>
      <c r="Z2" s="455"/>
      <c r="AA2" s="455"/>
      <c r="AB2" s="455"/>
      <c r="AC2" s="455"/>
      <c r="AD2" s="455"/>
      <c r="AE2" s="455"/>
      <c r="AF2" s="455"/>
      <c r="AG2" s="455"/>
      <c r="AH2" s="455"/>
      <c r="AI2" s="455"/>
      <c r="AJ2" s="455"/>
      <c r="AK2" s="455"/>
      <c r="AL2" s="455"/>
      <c r="AM2" s="455"/>
      <c r="AN2" s="455"/>
      <c r="AO2" s="455"/>
      <c r="AP2" s="455"/>
      <c r="AQ2" s="455"/>
      <c r="AR2" s="455"/>
      <c r="AS2" s="455"/>
      <c r="AT2" s="455"/>
      <c r="AU2" s="455"/>
      <c r="AV2" s="455"/>
      <c r="AW2" s="455"/>
      <c r="AX2" s="455"/>
      <c r="AY2" s="456"/>
    </row>
    <row r="3" spans="2:51" ht="16" thickBot="1">
      <c r="B3" s="151" t="s">
        <v>1793</v>
      </c>
      <c r="C3" s="151" t="s">
        <v>3308</v>
      </c>
      <c r="D3" s="151" t="s">
        <v>3291</v>
      </c>
      <c r="E3" s="151" t="s">
        <v>3292</v>
      </c>
      <c r="F3" s="151" t="s">
        <v>3294</v>
      </c>
      <c r="G3" s="151" t="s">
        <v>3295</v>
      </c>
      <c r="H3" s="151" t="s">
        <v>7819</v>
      </c>
      <c r="I3" s="151" t="s">
        <v>7820</v>
      </c>
      <c r="J3" s="151" t="s">
        <v>3284</v>
      </c>
      <c r="K3" s="151" t="s">
        <v>3285</v>
      </c>
      <c r="L3" s="151" t="s">
        <v>7821</v>
      </c>
      <c r="M3" s="151" t="s">
        <v>3286</v>
      </c>
      <c r="N3" s="151" t="s">
        <v>7324</v>
      </c>
      <c r="O3" s="151" t="s">
        <v>7822</v>
      </c>
      <c r="P3" s="151" t="s">
        <v>7823</v>
      </c>
      <c r="Q3" s="151" t="s">
        <v>7824</v>
      </c>
      <c r="R3" s="151" t="s">
        <v>7825</v>
      </c>
      <c r="S3" s="152" t="s">
        <v>7826</v>
      </c>
      <c r="T3" s="152" t="s">
        <v>7827</v>
      </c>
      <c r="U3" s="152" t="s">
        <v>7828</v>
      </c>
      <c r="V3" s="151" t="s">
        <v>7829</v>
      </c>
      <c r="W3" s="151" t="s">
        <v>7830</v>
      </c>
      <c r="X3" s="151" t="s">
        <v>7831</v>
      </c>
      <c r="Y3" s="152" t="s">
        <v>7832</v>
      </c>
      <c r="Z3" s="151" t="s">
        <v>7833</v>
      </c>
      <c r="AA3" s="151" t="s">
        <v>7834</v>
      </c>
      <c r="AB3" s="151" t="s">
        <v>7835</v>
      </c>
      <c r="AC3" s="151" t="s">
        <v>7836</v>
      </c>
      <c r="AD3" s="154" t="s">
        <v>7837</v>
      </c>
      <c r="AE3" s="154" t="s">
        <v>7838</v>
      </c>
      <c r="AF3" s="154" t="s">
        <v>7839</v>
      </c>
      <c r="AG3" s="154" t="s">
        <v>7840</v>
      </c>
      <c r="AH3" s="154" t="s">
        <v>7841</v>
      </c>
      <c r="AI3" s="154" t="s">
        <v>7842</v>
      </c>
      <c r="AJ3" s="154" t="s">
        <v>7843</v>
      </c>
      <c r="AK3" s="154" t="s">
        <v>7844</v>
      </c>
      <c r="AL3" s="154" t="s">
        <v>7845</v>
      </c>
      <c r="AM3" s="154" t="s">
        <v>7846</v>
      </c>
      <c r="AN3" s="154" t="s">
        <v>7847</v>
      </c>
      <c r="AO3" s="154" t="s">
        <v>7848</v>
      </c>
      <c r="AP3" s="154" t="s">
        <v>7849</v>
      </c>
      <c r="AQ3" s="154" t="s">
        <v>7850</v>
      </c>
      <c r="AR3" s="154" t="s">
        <v>7851</v>
      </c>
      <c r="AS3" s="154" t="s">
        <v>7852</v>
      </c>
      <c r="AT3" s="154" t="s">
        <v>7853</v>
      </c>
      <c r="AU3" s="154" t="s">
        <v>7854</v>
      </c>
      <c r="AV3" s="154" t="s">
        <v>7855</v>
      </c>
      <c r="AW3" s="154" t="s">
        <v>7856</v>
      </c>
      <c r="AX3" s="154" t="s">
        <v>7857</v>
      </c>
      <c r="AY3" s="154" t="s">
        <v>169</v>
      </c>
    </row>
    <row r="4" spans="2:51" ht="15">
      <c r="B4" s="127" t="s">
        <v>7482</v>
      </c>
      <c r="C4" s="119" t="s">
        <v>1828</v>
      </c>
      <c r="D4" s="119" t="s">
        <v>85</v>
      </c>
      <c r="E4" s="119" t="s">
        <v>0</v>
      </c>
      <c r="F4" s="119" t="s">
        <v>7481</v>
      </c>
      <c r="G4" s="119" t="s">
        <v>7480</v>
      </c>
      <c r="H4" s="119"/>
      <c r="I4" s="119" t="s">
        <v>7858</v>
      </c>
      <c r="J4" s="119" t="s">
        <v>7859</v>
      </c>
      <c r="K4" s="119" t="s">
        <v>2994</v>
      </c>
      <c r="L4" s="119" t="s">
        <v>7860</v>
      </c>
      <c r="M4" s="119" t="s">
        <v>3011</v>
      </c>
      <c r="N4" s="119" t="s">
        <v>7335</v>
      </c>
      <c r="O4" s="119" t="s">
        <v>7861</v>
      </c>
      <c r="P4" s="119" t="s">
        <v>7862</v>
      </c>
      <c r="Q4" s="119">
        <v>2</v>
      </c>
      <c r="R4" s="119" t="s">
        <v>7863</v>
      </c>
      <c r="S4" s="121">
        <v>45660</v>
      </c>
      <c r="T4" s="121">
        <v>45647</v>
      </c>
      <c r="U4" s="121">
        <v>45660</v>
      </c>
      <c r="V4" s="119">
        <v>14</v>
      </c>
      <c r="W4" s="119" t="s">
        <v>7864</v>
      </c>
      <c r="X4" s="119"/>
      <c r="Y4" s="121">
        <v>44235</v>
      </c>
      <c r="Z4" s="119" t="s">
        <v>7865</v>
      </c>
      <c r="AA4" s="119" t="s">
        <v>7866</v>
      </c>
      <c r="AB4" s="119" t="s">
        <v>7867</v>
      </c>
      <c r="AC4" s="119">
        <v>4</v>
      </c>
      <c r="AD4" s="155">
        <v>5600</v>
      </c>
      <c r="AE4" s="155">
        <v>0</v>
      </c>
      <c r="AF4" s="155">
        <v>0</v>
      </c>
      <c r="AG4" s="155">
        <v>0</v>
      </c>
      <c r="AH4" s="155">
        <v>0</v>
      </c>
      <c r="AI4" s="155">
        <v>0</v>
      </c>
      <c r="AJ4" s="155">
        <v>0</v>
      </c>
      <c r="AK4" s="155">
        <v>0</v>
      </c>
      <c r="AL4" s="155">
        <v>0</v>
      </c>
      <c r="AM4" s="155">
        <v>0</v>
      </c>
      <c r="AN4" s="155">
        <v>0</v>
      </c>
      <c r="AO4" s="155">
        <v>0</v>
      </c>
      <c r="AP4" s="155">
        <v>0</v>
      </c>
      <c r="AQ4" s="155">
        <v>145.47</v>
      </c>
      <c r="AR4" s="155">
        <v>487.58</v>
      </c>
      <c r="AS4" s="155">
        <v>0</v>
      </c>
      <c r="AT4" s="155">
        <v>0</v>
      </c>
      <c r="AU4" s="155">
        <v>5600</v>
      </c>
      <c r="AV4" s="155">
        <v>0</v>
      </c>
      <c r="AW4" s="155">
        <v>633.04999999999995</v>
      </c>
      <c r="AX4" s="155">
        <v>0</v>
      </c>
      <c r="AY4" s="156">
        <v>4967</v>
      </c>
    </row>
    <row r="5" spans="2:51" ht="15">
      <c r="B5" s="127" t="s">
        <v>7356</v>
      </c>
      <c r="C5" s="119" t="s">
        <v>1828</v>
      </c>
      <c r="D5" s="119" t="s">
        <v>85</v>
      </c>
      <c r="E5" s="119" t="s">
        <v>0</v>
      </c>
      <c r="F5" s="119" t="s">
        <v>7355</v>
      </c>
      <c r="G5" s="119" t="s">
        <v>7354</v>
      </c>
      <c r="H5" s="119"/>
      <c r="I5" s="119" t="s">
        <v>7858</v>
      </c>
      <c r="J5" s="119" t="s">
        <v>7859</v>
      </c>
      <c r="K5" s="119" t="s">
        <v>2994</v>
      </c>
      <c r="L5" s="119" t="s">
        <v>7860</v>
      </c>
      <c r="M5" s="119" t="s">
        <v>3011</v>
      </c>
      <c r="N5" s="119" t="s">
        <v>7335</v>
      </c>
      <c r="O5" s="119" t="s">
        <v>7868</v>
      </c>
      <c r="P5" s="119" t="s">
        <v>7869</v>
      </c>
      <c r="Q5" s="119">
        <v>2</v>
      </c>
      <c r="R5" s="119" t="s">
        <v>7870</v>
      </c>
      <c r="S5" s="121">
        <v>45660</v>
      </c>
      <c r="T5" s="121">
        <v>45647</v>
      </c>
      <c r="U5" s="121">
        <v>45660</v>
      </c>
      <c r="V5" s="119">
        <v>14</v>
      </c>
      <c r="W5" s="119" t="s">
        <v>7871</v>
      </c>
      <c r="X5" s="119"/>
      <c r="Y5" s="121">
        <v>44944</v>
      </c>
      <c r="Z5" s="119" t="s">
        <v>7872</v>
      </c>
      <c r="AA5" s="119" t="s">
        <v>7866</v>
      </c>
      <c r="AB5" s="119" t="s">
        <v>7867</v>
      </c>
      <c r="AC5" s="119">
        <v>4</v>
      </c>
      <c r="AD5" s="155">
        <v>17733.38</v>
      </c>
      <c r="AE5" s="155">
        <v>0</v>
      </c>
      <c r="AF5" s="155">
        <v>0</v>
      </c>
      <c r="AG5" s="155">
        <v>0</v>
      </c>
      <c r="AH5" s="155">
        <v>0</v>
      </c>
      <c r="AI5" s="155">
        <v>0</v>
      </c>
      <c r="AJ5" s="155">
        <v>0</v>
      </c>
      <c r="AK5" s="155">
        <v>0</v>
      </c>
      <c r="AL5" s="155">
        <v>0</v>
      </c>
      <c r="AM5" s="155">
        <v>0</v>
      </c>
      <c r="AN5" s="155">
        <v>0</v>
      </c>
      <c r="AO5" s="155">
        <v>0</v>
      </c>
      <c r="AP5" s="155">
        <v>0</v>
      </c>
      <c r="AQ5" s="155">
        <v>498.13</v>
      </c>
      <c r="AR5" s="155">
        <v>3092.01</v>
      </c>
      <c r="AS5" s="155">
        <v>0.04</v>
      </c>
      <c r="AT5" s="155">
        <v>0</v>
      </c>
      <c r="AU5" s="155">
        <v>17733.38</v>
      </c>
      <c r="AV5" s="155">
        <v>0</v>
      </c>
      <c r="AW5" s="155">
        <v>3590.1800000000003</v>
      </c>
      <c r="AX5" s="155">
        <v>0</v>
      </c>
      <c r="AY5" s="156">
        <v>14143.2</v>
      </c>
    </row>
    <row r="6" spans="2:51" ht="15">
      <c r="B6" s="127" t="s">
        <v>7425</v>
      </c>
      <c r="C6" s="119" t="s">
        <v>1828</v>
      </c>
      <c r="D6" s="119" t="s">
        <v>85</v>
      </c>
      <c r="E6" s="119" t="s">
        <v>0</v>
      </c>
      <c r="F6" s="119" t="s">
        <v>7424</v>
      </c>
      <c r="G6" s="119" t="s">
        <v>7423</v>
      </c>
      <c r="H6" s="119"/>
      <c r="I6" s="119" t="s">
        <v>7858</v>
      </c>
      <c r="J6" s="119" t="s">
        <v>7859</v>
      </c>
      <c r="K6" s="119" t="s">
        <v>2994</v>
      </c>
      <c r="L6" s="119" t="s">
        <v>7860</v>
      </c>
      <c r="M6" s="119" t="s">
        <v>3011</v>
      </c>
      <c r="N6" s="119" t="s">
        <v>7335</v>
      </c>
      <c r="O6" s="119" t="s">
        <v>7873</v>
      </c>
      <c r="P6" s="119" t="s">
        <v>7874</v>
      </c>
      <c r="Q6" s="119">
        <v>2</v>
      </c>
      <c r="R6" s="119" t="s">
        <v>7875</v>
      </c>
      <c r="S6" s="121">
        <v>45660</v>
      </c>
      <c r="T6" s="121">
        <v>45647</v>
      </c>
      <c r="U6" s="121">
        <v>45660</v>
      </c>
      <c r="V6" s="119">
        <v>14</v>
      </c>
      <c r="W6" s="119" t="s">
        <v>7876</v>
      </c>
      <c r="X6" s="119"/>
      <c r="Y6" s="121">
        <v>44382</v>
      </c>
      <c r="Z6" s="119" t="s">
        <v>7877</v>
      </c>
      <c r="AA6" s="119" t="s">
        <v>7866</v>
      </c>
      <c r="AB6" s="119" t="s">
        <v>7867</v>
      </c>
      <c r="AC6" s="119">
        <v>4</v>
      </c>
      <c r="AD6" s="155">
        <v>10500</v>
      </c>
      <c r="AE6" s="155">
        <v>0</v>
      </c>
      <c r="AF6" s="155">
        <v>0</v>
      </c>
      <c r="AG6" s="155">
        <v>0</v>
      </c>
      <c r="AH6" s="155">
        <v>0</v>
      </c>
      <c r="AI6" s="155">
        <v>0</v>
      </c>
      <c r="AJ6" s="155">
        <v>0</v>
      </c>
      <c r="AK6" s="155">
        <v>0</v>
      </c>
      <c r="AL6" s="155">
        <v>0</v>
      </c>
      <c r="AM6" s="155">
        <v>0</v>
      </c>
      <c r="AN6" s="155">
        <v>0</v>
      </c>
      <c r="AO6" s="155">
        <v>0</v>
      </c>
      <c r="AP6" s="155">
        <v>3000</v>
      </c>
      <c r="AQ6" s="155">
        <v>547.80999999999995</v>
      </c>
      <c r="AR6" s="155">
        <v>2115.44</v>
      </c>
      <c r="AS6" s="155">
        <v>0</v>
      </c>
      <c r="AT6" s="155">
        <v>0</v>
      </c>
      <c r="AU6" s="155">
        <v>13500</v>
      </c>
      <c r="AV6" s="155">
        <v>0</v>
      </c>
      <c r="AW6" s="155">
        <v>2663.25</v>
      </c>
      <c r="AX6" s="155">
        <v>0</v>
      </c>
      <c r="AY6" s="156">
        <v>10836.8</v>
      </c>
    </row>
    <row r="7" spans="2:51" ht="15">
      <c r="B7" s="127" t="s">
        <v>7398</v>
      </c>
      <c r="C7" s="119" t="s">
        <v>1828</v>
      </c>
      <c r="D7" s="119" t="s">
        <v>85</v>
      </c>
      <c r="E7" s="119" t="s">
        <v>0</v>
      </c>
      <c r="F7" s="119" t="s">
        <v>7397</v>
      </c>
      <c r="G7" s="119" t="s">
        <v>7396</v>
      </c>
      <c r="H7" s="119"/>
      <c r="I7" s="119" t="s">
        <v>7858</v>
      </c>
      <c r="J7" s="119" t="s">
        <v>7859</v>
      </c>
      <c r="K7" s="119" t="s">
        <v>2994</v>
      </c>
      <c r="L7" s="119" t="s">
        <v>7860</v>
      </c>
      <c r="M7" s="119" t="s">
        <v>3011</v>
      </c>
      <c r="N7" s="119" t="s">
        <v>7335</v>
      </c>
      <c r="O7" s="119" t="s">
        <v>7878</v>
      </c>
      <c r="P7" s="119" t="s">
        <v>7879</v>
      </c>
      <c r="Q7" s="119">
        <v>2</v>
      </c>
      <c r="R7" s="119" t="s">
        <v>7880</v>
      </c>
      <c r="S7" s="121">
        <v>45660</v>
      </c>
      <c r="T7" s="121">
        <v>45647</v>
      </c>
      <c r="U7" s="121">
        <v>45660</v>
      </c>
      <c r="V7" s="119">
        <v>14</v>
      </c>
      <c r="W7" s="119" t="s">
        <v>7876</v>
      </c>
      <c r="X7" s="119"/>
      <c r="Y7" s="121">
        <v>44271</v>
      </c>
      <c r="Z7" s="119" t="s">
        <v>7881</v>
      </c>
      <c r="AA7" s="119" t="s">
        <v>7866</v>
      </c>
      <c r="AB7" s="119" t="s">
        <v>7867</v>
      </c>
      <c r="AC7" s="119">
        <v>4</v>
      </c>
      <c r="AD7" s="155">
        <v>9417.52</v>
      </c>
      <c r="AE7" s="155">
        <v>0</v>
      </c>
      <c r="AF7" s="155">
        <v>0</v>
      </c>
      <c r="AG7" s="155">
        <v>0</v>
      </c>
      <c r="AH7" s="155">
        <v>336.34</v>
      </c>
      <c r="AI7" s="155">
        <v>0</v>
      </c>
      <c r="AJ7" s="155">
        <v>0</v>
      </c>
      <c r="AK7" s="155">
        <v>0</v>
      </c>
      <c r="AL7" s="155">
        <v>0</v>
      </c>
      <c r="AM7" s="155">
        <v>0</v>
      </c>
      <c r="AN7" s="155">
        <v>0</v>
      </c>
      <c r="AO7" s="155">
        <v>0</v>
      </c>
      <c r="AP7" s="155">
        <v>6726.8</v>
      </c>
      <c r="AQ7" s="155">
        <v>320.31</v>
      </c>
      <c r="AR7" s="155">
        <v>2797.37</v>
      </c>
      <c r="AS7" s="155">
        <v>0</v>
      </c>
      <c r="AT7" s="155">
        <v>1850.45</v>
      </c>
      <c r="AU7" s="155">
        <v>16480.66</v>
      </c>
      <c r="AV7" s="155">
        <v>0</v>
      </c>
      <c r="AW7" s="155">
        <v>4968.13</v>
      </c>
      <c r="AX7" s="155">
        <v>0</v>
      </c>
      <c r="AY7" s="156">
        <v>11512.6</v>
      </c>
    </row>
    <row r="8" spans="2:51" ht="15">
      <c r="B8" s="127" t="s">
        <v>7485</v>
      </c>
      <c r="C8" s="119" t="s">
        <v>1828</v>
      </c>
      <c r="D8" s="119" t="s">
        <v>85</v>
      </c>
      <c r="E8" s="119" t="s">
        <v>0</v>
      </c>
      <c r="F8" s="119" t="s">
        <v>7484</v>
      </c>
      <c r="G8" s="119" t="s">
        <v>7483</v>
      </c>
      <c r="H8" s="119"/>
      <c r="I8" s="119" t="s">
        <v>7858</v>
      </c>
      <c r="J8" s="119" t="s">
        <v>7859</v>
      </c>
      <c r="K8" s="119" t="s">
        <v>2994</v>
      </c>
      <c r="L8" s="119" t="s">
        <v>7860</v>
      </c>
      <c r="M8" s="119" t="s">
        <v>3011</v>
      </c>
      <c r="N8" s="119" t="s">
        <v>7335</v>
      </c>
      <c r="O8" s="119" t="s">
        <v>7882</v>
      </c>
      <c r="P8" s="119" t="s">
        <v>7883</v>
      </c>
      <c r="Q8" s="119">
        <v>2</v>
      </c>
      <c r="R8" s="119" t="s">
        <v>7884</v>
      </c>
      <c r="S8" s="121">
        <v>45660</v>
      </c>
      <c r="T8" s="121">
        <v>45647</v>
      </c>
      <c r="U8" s="121">
        <v>45660</v>
      </c>
      <c r="V8" s="119">
        <v>14</v>
      </c>
      <c r="W8" s="119" t="s">
        <v>7885</v>
      </c>
      <c r="X8" s="119"/>
      <c r="Y8" s="121">
        <v>44879</v>
      </c>
      <c r="Z8" s="119" t="s">
        <v>7886</v>
      </c>
      <c r="AA8" s="119" t="s">
        <v>7866</v>
      </c>
      <c r="AB8" s="119" t="s">
        <v>7867</v>
      </c>
      <c r="AC8" s="119">
        <v>4</v>
      </c>
      <c r="AD8" s="155">
        <v>13230</v>
      </c>
      <c r="AE8" s="155">
        <v>0</v>
      </c>
      <c r="AF8" s="155">
        <v>0</v>
      </c>
      <c r="AG8" s="155">
        <v>0</v>
      </c>
      <c r="AH8" s="155">
        <v>0</v>
      </c>
      <c r="AI8" s="155">
        <v>0</v>
      </c>
      <c r="AJ8" s="155">
        <v>0</v>
      </c>
      <c r="AK8" s="155">
        <v>0</v>
      </c>
      <c r="AL8" s="155">
        <v>0</v>
      </c>
      <c r="AM8" s="155">
        <v>0</v>
      </c>
      <c r="AN8" s="155">
        <v>0</v>
      </c>
      <c r="AO8" s="155">
        <v>0</v>
      </c>
      <c r="AP8" s="155">
        <v>0</v>
      </c>
      <c r="AQ8" s="155">
        <v>386.16</v>
      </c>
      <c r="AR8" s="155">
        <v>2057.77</v>
      </c>
      <c r="AS8" s="155">
        <v>7.0000000000000007E-2</v>
      </c>
      <c r="AT8" s="155">
        <v>0</v>
      </c>
      <c r="AU8" s="155">
        <v>13230</v>
      </c>
      <c r="AV8" s="155">
        <v>0</v>
      </c>
      <c r="AW8" s="155">
        <v>2444</v>
      </c>
      <c r="AX8" s="155">
        <v>0</v>
      </c>
      <c r="AY8" s="156">
        <v>10786</v>
      </c>
    </row>
    <row r="9" spans="2:51" ht="15">
      <c r="B9" s="127" t="s">
        <v>7446</v>
      </c>
      <c r="C9" s="119" t="s">
        <v>1828</v>
      </c>
      <c r="D9" s="119" t="s">
        <v>85</v>
      </c>
      <c r="E9" s="119" t="s">
        <v>0</v>
      </c>
      <c r="F9" s="119" t="s">
        <v>7445</v>
      </c>
      <c r="G9" s="119" t="s">
        <v>7444</v>
      </c>
      <c r="H9" s="119"/>
      <c r="I9" s="119" t="s">
        <v>7858</v>
      </c>
      <c r="J9" s="119" t="s">
        <v>7859</v>
      </c>
      <c r="K9" s="119" t="s">
        <v>2994</v>
      </c>
      <c r="L9" s="119" t="s">
        <v>7860</v>
      </c>
      <c r="M9" s="119" t="s">
        <v>3011</v>
      </c>
      <c r="N9" s="119" t="s">
        <v>7335</v>
      </c>
      <c r="O9" s="119" t="s">
        <v>7887</v>
      </c>
      <c r="P9" s="119" t="s">
        <v>7888</v>
      </c>
      <c r="Q9" s="119">
        <v>2</v>
      </c>
      <c r="R9" s="119" t="s">
        <v>7889</v>
      </c>
      <c r="S9" s="121">
        <v>45660</v>
      </c>
      <c r="T9" s="121">
        <v>45647</v>
      </c>
      <c r="U9" s="121">
        <v>45660</v>
      </c>
      <c r="V9" s="119">
        <v>14</v>
      </c>
      <c r="W9" s="119" t="s">
        <v>7876</v>
      </c>
      <c r="X9" s="119"/>
      <c r="Y9" s="121">
        <v>44144</v>
      </c>
      <c r="Z9" s="119" t="s">
        <v>7877</v>
      </c>
      <c r="AA9" s="119" t="s">
        <v>7866</v>
      </c>
      <c r="AB9" s="119" t="s">
        <v>7867</v>
      </c>
      <c r="AC9" s="119">
        <v>4</v>
      </c>
      <c r="AD9" s="155">
        <v>15069.74</v>
      </c>
      <c r="AE9" s="155">
        <v>0</v>
      </c>
      <c r="AF9" s="155">
        <v>0</v>
      </c>
      <c r="AG9" s="155">
        <v>0</v>
      </c>
      <c r="AH9" s="155">
        <v>0</v>
      </c>
      <c r="AI9" s="155">
        <v>0</v>
      </c>
      <c r="AJ9" s="155">
        <v>0</v>
      </c>
      <c r="AK9" s="155">
        <v>0</v>
      </c>
      <c r="AL9" s="155">
        <v>0</v>
      </c>
      <c r="AM9" s="155">
        <v>0</v>
      </c>
      <c r="AN9" s="155">
        <v>0</v>
      </c>
      <c r="AO9" s="155">
        <v>0</v>
      </c>
      <c r="AP9" s="155">
        <v>0</v>
      </c>
      <c r="AQ9" s="155">
        <v>989.34</v>
      </c>
      <c r="AR9" s="155">
        <v>2465.5300000000002</v>
      </c>
      <c r="AS9" s="155">
        <v>7.0000000000000007E-2</v>
      </c>
      <c r="AT9" s="155">
        <v>0</v>
      </c>
      <c r="AU9" s="155">
        <v>15069.74</v>
      </c>
      <c r="AV9" s="155">
        <v>0</v>
      </c>
      <c r="AW9" s="155">
        <v>3454.9400000000005</v>
      </c>
      <c r="AX9" s="155">
        <v>0</v>
      </c>
      <c r="AY9" s="156">
        <v>11614.8</v>
      </c>
    </row>
    <row r="10" spans="2:51" ht="15">
      <c r="B10" s="127" t="s">
        <v>7386</v>
      </c>
      <c r="C10" s="119" t="s">
        <v>1828</v>
      </c>
      <c r="D10" s="119" t="s">
        <v>85</v>
      </c>
      <c r="E10" s="119" t="s">
        <v>0</v>
      </c>
      <c r="F10" s="119" t="s">
        <v>7385</v>
      </c>
      <c r="G10" s="119" t="s">
        <v>7384</v>
      </c>
      <c r="H10" s="119"/>
      <c r="I10" s="119" t="s">
        <v>7858</v>
      </c>
      <c r="J10" s="119" t="s">
        <v>7859</v>
      </c>
      <c r="K10" s="119" t="s">
        <v>2994</v>
      </c>
      <c r="L10" s="119" t="s">
        <v>7860</v>
      </c>
      <c r="M10" s="119" t="s">
        <v>3011</v>
      </c>
      <c r="N10" s="119" t="s">
        <v>7335</v>
      </c>
      <c r="O10" s="119" t="s">
        <v>7890</v>
      </c>
      <c r="P10" s="119" t="s">
        <v>7891</v>
      </c>
      <c r="Q10" s="119">
        <v>2</v>
      </c>
      <c r="R10" s="119" t="s">
        <v>7892</v>
      </c>
      <c r="S10" s="121">
        <v>45660</v>
      </c>
      <c r="T10" s="121">
        <v>45647</v>
      </c>
      <c r="U10" s="121">
        <v>45660</v>
      </c>
      <c r="V10" s="119">
        <v>14</v>
      </c>
      <c r="W10" s="119" t="s">
        <v>7893</v>
      </c>
      <c r="X10" s="119"/>
      <c r="Y10" s="121">
        <v>45509</v>
      </c>
      <c r="Z10" s="119" t="s">
        <v>7894</v>
      </c>
      <c r="AA10" s="119" t="s">
        <v>7866</v>
      </c>
      <c r="AB10" s="119" t="s">
        <v>7867</v>
      </c>
      <c r="AC10" s="119">
        <v>4</v>
      </c>
      <c r="AD10" s="155">
        <v>9333.3799999999992</v>
      </c>
      <c r="AE10" s="155">
        <v>0</v>
      </c>
      <c r="AF10" s="155">
        <v>0</v>
      </c>
      <c r="AG10" s="155">
        <v>0</v>
      </c>
      <c r="AH10" s="155">
        <v>0</v>
      </c>
      <c r="AI10" s="155">
        <v>0</v>
      </c>
      <c r="AJ10" s="155">
        <v>0</v>
      </c>
      <c r="AK10" s="155">
        <v>0</v>
      </c>
      <c r="AL10" s="155">
        <v>0</v>
      </c>
      <c r="AM10" s="155">
        <v>0</v>
      </c>
      <c r="AN10" s="155">
        <v>0</v>
      </c>
      <c r="AO10" s="155">
        <v>0</v>
      </c>
      <c r="AP10" s="155">
        <v>0</v>
      </c>
      <c r="AQ10" s="155">
        <v>253.53</v>
      </c>
      <c r="AR10" s="155">
        <v>1225.45</v>
      </c>
      <c r="AS10" s="155">
        <v>0</v>
      </c>
      <c r="AT10" s="155">
        <v>0</v>
      </c>
      <c r="AU10" s="155">
        <v>9333.3799999999992</v>
      </c>
      <c r="AV10" s="155">
        <v>0</v>
      </c>
      <c r="AW10" s="155">
        <v>1478.98</v>
      </c>
      <c r="AX10" s="155">
        <v>0</v>
      </c>
      <c r="AY10" s="156">
        <v>7854.4</v>
      </c>
    </row>
    <row r="11" spans="2:51" ht="15">
      <c r="B11" s="127" t="s">
        <v>7473</v>
      </c>
      <c r="C11" s="119" t="s">
        <v>1828</v>
      </c>
      <c r="D11" s="119" t="s">
        <v>85</v>
      </c>
      <c r="E11" s="119" t="s">
        <v>0</v>
      </c>
      <c r="F11" s="119" t="s">
        <v>7472</v>
      </c>
      <c r="G11" s="119" t="s">
        <v>7471</v>
      </c>
      <c r="H11" s="119"/>
      <c r="I11" s="119" t="s">
        <v>7858</v>
      </c>
      <c r="J11" s="119" t="s">
        <v>7859</v>
      </c>
      <c r="K11" s="119" t="s">
        <v>2994</v>
      </c>
      <c r="L11" s="119" t="s">
        <v>7860</v>
      </c>
      <c r="M11" s="119" t="s">
        <v>3011</v>
      </c>
      <c r="N11" s="119" t="s">
        <v>7335</v>
      </c>
      <c r="O11" s="119" t="s">
        <v>7895</v>
      </c>
      <c r="P11" s="119" t="s">
        <v>7896</v>
      </c>
      <c r="Q11" s="119">
        <v>2</v>
      </c>
      <c r="R11" s="119" t="s">
        <v>7897</v>
      </c>
      <c r="S11" s="121">
        <v>45660</v>
      </c>
      <c r="T11" s="121">
        <v>45647</v>
      </c>
      <c r="U11" s="121">
        <v>45660</v>
      </c>
      <c r="V11" s="119">
        <v>14</v>
      </c>
      <c r="W11" s="119" t="s">
        <v>7898</v>
      </c>
      <c r="X11" s="119"/>
      <c r="Y11" s="121">
        <v>45635</v>
      </c>
      <c r="Z11" s="119" t="s">
        <v>7898</v>
      </c>
      <c r="AA11" s="119" t="s">
        <v>7866</v>
      </c>
      <c r="AB11" s="119" t="s">
        <v>7867</v>
      </c>
      <c r="AC11" s="119">
        <v>4</v>
      </c>
      <c r="AD11" s="155">
        <v>12833.24</v>
      </c>
      <c r="AE11" s="155">
        <v>0</v>
      </c>
      <c r="AF11" s="155">
        <v>0</v>
      </c>
      <c r="AG11" s="155">
        <v>0</v>
      </c>
      <c r="AH11" s="155">
        <v>0</v>
      </c>
      <c r="AI11" s="155">
        <v>0</v>
      </c>
      <c r="AJ11" s="155">
        <v>0</v>
      </c>
      <c r="AK11" s="155">
        <v>0</v>
      </c>
      <c r="AL11" s="155">
        <v>0</v>
      </c>
      <c r="AM11" s="155">
        <v>0</v>
      </c>
      <c r="AN11" s="155">
        <v>0</v>
      </c>
      <c r="AO11" s="155">
        <v>0</v>
      </c>
      <c r="AP11" s="155">
        <v>1833.32</v>
      </c>
      <c r="AQ11" s="155">
        <v>355.44</v>
      </c>
      <c r="AR11" s="155">
        <v>2370.6999999999998</v>
      </c>
      <c r="AS11" s="155">
        <v>0.03</v>
      </c>
      <c r="AT11" s="155">
        <v>3837.79</v>
      </c>
      <c r="AU11" s="155">
        <v>14666.56</v>
      </c>
      <c r="AV11" s="155">
        <v>0</v>
      </c>
      <c r="AW11" s="155">
        <v>6563.9599999999991</v>
      </c>
      <c r="AX11" s="155">
        <v>0</v>
      </c>
      <c r="AY11" s="156">
        <v>8102.6</v>
      </c>
    </row>
    <row r="12" spans="2:51" ht="15">
      <c r="B12" s="127" t="s">
        <v>7371</v>
      </c>
      <c r="C12" s="119" t="s">
        <v>1828</v>
      </c>
      <c r="D12" s="119" t="s">
        <v>85</v>
      </c>
      <c r="E12" s="119" t="s">
        <v>0</v>
      </c>
      <c r="F12" s="119" t="s">
        <v>7370</v>
      </c>
      <c r="G12" s="119" t="s">
        <v>7369</v>
      </c>
      <c r="H12" s="119"/>
      <c r="I12" s="119" t="s">
        <v>7858</v>
      </c>
      <c r="J12" s="119" t="s">
        <v>7859</v>
      </c>
      <c r="K12" s="119" t="s">
        <v>2994</v>
      </c>
      <c r="L12" s="119" t="s">
        <v>7860</v>
      </c>
      <c r="M12" s="119" t="s">
        <v>3011</v>
      </c>
      <c r="N12" s="119" t="s">
        <v>7335</v>
      </c>
      <c r="O12" s="119" t="s">
        <v>7899</v>
      </c>
      <c r="P12" s="119" t="s">
        <v>7900</v>
      </c>
      <c r="Q12" s="119">
        <v>2</v>
      </c>
      <c r="R12" s="119" t="s">
        <v>7901</v>
      </c>
      <c r="S12" s="121">
        <v>45660</v>
      </c>
      <c r="T12" s="121">
        <v>45647</v>
      </c>
      <c r="U12" s="121">
        <v>45660</v>
      </c>
      <c r="V12" s="119">
        <v>14</v>
      </c>
      <c r="W12" s="119" t="s">
        <v>7885</v>
      </c>
      <c r="X12" s="119"/>
      <c r="Y12" s="121">
        <v>45145</v>
      </c>
      <c r="Z12" s="119" t="s">
        <v>7902</v>
      </c>
      <c r="AA12" s="119" t="s">
        <v>7866</v>
      </c>
      <c r="AB12" s="119" t="s">
        <v>7867</v>
      </c>
      <c r="AC12" s="119">
        <v>4</v>
      </c>
      <c r="AD12" s="155">
        <v>20300</v>
      </c>
      <c r="AE12" s="155">
        <v>0</v>
      </c>
      <c r="AF12" s="155">
        <v>2719.65</v>
      </c>
      <c r="AG12" s="155">
        <v>542.85</v>
      </c>
      <c r="AH12" s="155">
        <v>362.5</v>
      </c>
      <c r="AI12" s="155">
        <v>0</v>
      </c>
      <c r="AJ12" s="155">
        <v>0</v>
      </c>
      <c r="AK12" s="155">
        <v>0</v>
      </c>
      <c r="AL12" s="155">
        <v>0</v>
      </c>
      <c r="AM12" s="155">
        <v>0</v>
      </c>
      <c r="AN12" s="155">
        <v>0</v>
      </c>
      <c r="AO12" s="155">
        <v>0</v>
      </c>
      <c r="AP12" s="155">
        <v>8700</v>
      </c>
      <c r="AQ12" s="155">
        <v>695.44</v>
      </c>
      <c r="AR12" s="155">
        <v>7076.55</v>
      </c>
      <c r="AS12" s="155">
        <v>0.08</v>
      </c>
      <c r="AT12" s="155">
        <v>6316.33</v>
      </c>
      <c r="AU12" s="155">
        <v>32082.15</v>
      </c>
      <c r="AV12" s="155">
        <v>542.85</v>
      </c>
      <c r="AW12" s="155">
        <v>14088.400000000001</v>
      </c>
      <c r="AX12" s="155">
        <v>0</v>
      </c>
      <c r="AY12" s="156">
        <v>18536.599999999999</v>
      </c>
    </row>
    <row r="13" spans="2:51" ht="15">
      <c r="B13" s="127" t="s">
        <v>7404</v>
      </c>
      <c r="C13" s="119" t="s">
        <v>1828</v>
      </c>
      <c r="D13" s="119" t="s">
        <v>85</v>
      </c>
      <c r="E13" s="119" t="s">
        <v>0</v>
      </c>
      <c r="F13" s="119" t="s">
        <v>7403</v>
      </c>
      <c r="G13" s="119" t="s">
        <v>7402</v>
      </c>
      <c r="H13" s="119"/>
      <c r="I13" s="119" t="s">
        <v>7858</v>
      </c>
      <c r="J13" s="119" t="s">
        <v>7859</v>
      </c>
      <c r="K13" s="119" t="s">
        <v>2994</v>
      </c>
      <c r="L13" s="119" t="s">
        <v>7860</v>
      </c>
      <c r="M13" s="119" t="s">
        <v>3011</v>
      </c>
      <c r="N13" s="119" t="s">
        <v>7335</v>
      </c>
      <c r="O13" s="119" t="s">
        <v>7903</v>
      </c>
      <c r="P13" s="119" t="s">
        <v>7904</v>
      </c>
      <c r="Q13" s="119">
        <v>2</v>
      </c>
      <c r="R13" s="119" t="s">
        <v>7905</v>
      </c>
      <c r="S13" s="121">
        <v>45660</v>
      </c>
      <c r="T13" s="121">
        <v>45647</v>
      </c>
      <c r="U13" s="121">
        <v>45660</v>
      </c>
      <c r="V13" s="119">
        <v>14</v>
      </c>
      <c r="W13" s="119" t="s">
        <v>7876</v>
      </c>
      <c r="X13" s="119"/>
      <c r="Y13" s="121">
        <v>45355</v>
      </c>
      <c r="Z13" s="119" t="s">
        <v>7906</v>
      </c>
      <c r="AA13" s="119" t="s">
        <v>7866</v>
      </c>
      <c r="AB13" s="119" t="s">
        <v>7867</v>
      </c>
      <c r="AC13" s="119">
        <v>4</v>
      </c>
      <c r="AD13" s="155">
        <v>10500</v>
      </c>
      <c r="AE13" s="155">
        <v>0</v>
      </c>
      <c r="AF13" s="155">
        <v>0</v>
      </c>
      <c r="AG13" s="155">
        <v>0</v>
      </c>
      <c r="AH13" s="155">
        <v>0</v>
      </c>
      <c r="AI13" s="155">
        <v>0</v>
      </c>
      <c r="AJ13" s="155">
        <v>0</v>
      </c>
      <c r="AK13" s="155">
        <v>0</v>
      </c>
      <c r="AL13" s="155">
        <v>0</v>
      </c>
      <c r="AM13" s="155">
        <v>0</v>
      </c>
      <c r="AN13" s="155">
        <v>0</v>
      </c>
      <c r="AO13" s="155">
        <v>0</v>
      </c>
      <c r="AP13" s="155">
        <v>1500</v>
      </c>
      <c r="AQ13" s="155">
        <v>287.5</v>
      </c>
      <c r="AR13" s="155">
        <v>1795.04</v>
      </c>
      <c r="AS13" s="155">
        <v>0</v>
      </c>
      <c r="AT13" s="155">
        <v>0</v>
      </c>
      <c r="AU13" s="155">
        <v>12000</v>
      </c>
      <c r="AV13" s="155">
        <v>0</v>
      </c>
      <c r="AW13" s="155">
        <v>2082.54</v>
      </c>
      <c r="AX13" s="155">
        <v>0</v>
      </c>
      <c r="AY13" s="156">
        <v>9917.6</v>
      </c>
    </row>
    <row r="14" spans="2:51" ht="15">
      <c r="B14" s="127" t="s">
        <v>7488</v>
      </c>
      <c r="C14" s="119" t="s">
        <v>1828</v>
      </c>
      <c r="D14" s="119" t="s">
        <v>85</v>
      </c>
      <c r="E14" s="119" t="s">
        <v>0</v>
      </c>
      <c r="F14" s="119" t="s">
        <v>7487</v>
      </c>
      <c r="G14" s="119" t="s">
        <v>7486</v>
      </c>
      <c r="H14" s="119"/>
      <c r="I14" s="119" t="s">
        <v>7858</v>
      </c>
      <c r="J14" s="119" t="s">
        <v>7859</v>
      </c>
      <c r="K14" s="119" t="s">
        <v>2994</v>
      </c>
      <c r="L14" s="119" t="s">
        <v>7860</v>
      </c>
      <c r="M14" s="119" t="s">
        <v>3011</v>
      </c>
      <c r="N14" s="119" t="s">
        <v>7335</v>
      </c>
      <c r="O14" s="119" t="s">
        <v>7907</v>
      </c>
      <c r="P14" s="119" t="s">
        <v>7908</v>
      </c>
      <c r="Q14" s="119">
        <v>2</v>
      </c>
      <c r="R14" s="119" t="s">
        <v>7909</v>
      </c>
      <c r="S14" s="121">
        <v>45660</v>
      </c>
      <c r="T14" s="121">
        <v>45647</v>
      </c>
      <c r="U14" s="121">
        <v>45660</v>
      </c>
      <c r="V14" s="119">
        <v>14</v>
      </c>
      <c r="W14" s="119" t="s">
        <v>7864</v>
      </c>
      <c r="X14" s="119"/>
      <c r="Y14" s="121">
        <v>44350</v>
      </c>
      <c r="Z14" s="119" t="s">
        <v>7910</v>
      </c>
      <c r="AA14" s="119" t="s">
        <v>7866</v>
      </c>
      <c r="AB14" s="119" t="s">
        <v>7867</v>
      </c>
      <c r="AC14" s="119">
        <v>4</v>
      </c>
      <c r="AD14" s="155">
        <v>21000</v>
      </c>
      <c r="AE14" s="155">
        <v>0</v>
      </c>
      <c r="AF14" s="155">
        <v>0</v>
      </c>
      <c r="AG14" s="155">
        <v>0</v>
      </c>
      <c r="AH14" s="155">
        <v>0</v>
      </c>
      <c r="AI14" s="155">
        <v>0</v>
      </c>
      <c r="AJ14" s="155">
        <v>0</v>
      </c>
      <c r="AK14" s="155">
        <v>0</v>
      </c>
      <c r="AL14" s="155">
        <v>0</v>
      </c>
      <c r="AM14" s="155">
        <v>0</v>
      </c>
      <c r="AN14" s="155">
        <v>0</v>
      </c>
      <c r="AO14" s="155">
        <v>0</v>
      </c>
      <c r="AP14" s="155">
        <v>0</v>
      </c>
      <c r="AQ14" s="155">
        <v>595.64</v>
      </c>
      <c r="AR14" s="155">
        <v>3860.32</v>
      </c>
      <c r="AS14" s="155">
        <v>0</v>
      </c>
      <c r="AT14" s="155">
        <v>0</v>
      </c>
      <c r="AU14" s="155">
        <v>21000</v>
      </c>
      <c r="AV14" s="155">
        <v>0</v>
      </c>
      <c r="AW14" s="155">
        <v>4455.96</v>
      </c>
      <c r="AX14" s="155">
        <v>0</v>
      </c>
      <c r="AY14" s="156">
        <v>16544.2</v>
      </c>
    </row>
    <row r="15" spans="2:51" ht="15">
      <c r="B15" s="127" t="s">
        <v>7431</v>
      </c>
      <c r="C15" s="119" t="s">
        <v>1828</v>
      </c>
      <c r="D15" s="119" t="s">
        <v>85</v>
      </c>
      <c r="E15" s="119" t="s">
        <v>0</v>
      </c>
      <c r="F15" s="119" t="s">
        <v>7430</v>
      </c>
      <c r="G15" s="119" t="s">
        <v>7429</v>
      </c>
      <c r="H15" s="119"/>
      <c r="I15" s="119" t="s">
        <v>7858</v>
      </c>
      <c r="J15" s="119" t="s">
        <v>7859</v>
      </c>
      <c r="K15" s="119" t="s">
        <v>2994</v>
      </c>
      <c r="L15" s="119" t="s">
        <v>7860</v>
      </c>
      <c r="M15" s="119" t="s">
        <v>3011</v>
      </c>
      <c r="N15" s="119" t="s">
        <v>7335</v>
      </c>
      <c r="O15" s="119" t="s">
        <v>7911</v>
      </c>
      <c r="P15" s="119" t="s">
        <v>7912</v>
      </c>
      <c r="Q15" s="119">
        <v>2</v>
      </c>
      <c r="R15" s="119" t="s">
        <v>7913</v>
      </c>
      <c r="S15" s="121">
        <v>45660</v>
      </c>
      <c r="T15" s="121">
        <v>45647</v>
      </c>
      <c r="U15" s="121">
        <v>45660</v>
      </c>
      <c r="V15" s="119">
        <v>14</v>
      </c>
      <c r="W15" s="119" t="s">
        <v>7876</v>
      </c>
      <c r="X15" s="119"/>
      <c r="Y15" s="121">
        <v>44529</v>
      </c>
      <c r="Z15" s="119" t="s">
        <v>7881</v>
      </c>
      <c r="AA15" s="119" t="s">
        <v>7866</v>
      </c>
      <c r="AB15" s="119" t="s">
        <v>7867</v>
      </c>
      <c r="AC15" s="119">
        <v>4</v>
      </c>
      <c r="AD15" s="155">
        <v>11666.76</v>
      </c>
      <c r="AE15" s="155">
        <v>0</v>
      </c>
      <c r="AF15" s="155">
        <v>0</v>
      </c>
      <c r="AG15" s="155">
        <v>0</v>
      </c>
      <c r="AH15" s="155">
        <v>416.67</v>
      </c>
      <c r="AI15" s="155">
        <v>0</v>
      </c>
      <c r="AJ15" s="155">
        <v>0</v>
      </c>
      <c r="AK15" s="155">
        <v>0</v>
      </c>
      <c r="AL15" s="155">
        <v>0</v>
      </c>
      <c r="AM15" s="155">
        <v>0</v>
      </c>
      <c r="AN15" s="155">
        <v>0</v>
      </c>
      <c r="AO15" s="155">
        <v>0</v>
      </c>
      <c r="AP15" s="155">
        <v>1666.68</v>
      </c>
      <c r="AQ15" s="155">
        <v>385.45</v>
      </c>
      <c r="AR15" s="155">
        <v>2168.87</v>
      </c>
      <c r="AS15" s="155">
        <v>0</v>
      </c>
      <c r="AT15" s="155">
        <v>0</v>
      </c>
      <c r="AU15" s="155">
        <v>13750.11</v>
      </c>
      <c r="AV15" s="155">
        <v>0</v>
      </c>
      <c r="AW15" s="155">
        <v>2554.3199999999997</v>
      </c>
      <c r="AX15" s="155">
        <v>0</v>
      </c>
      <c r="AY15" s="156">
        <v>11195.8</v>
      </c>
    </row>
    <row r="16" spans="2:51" ht="15">
      <c r="B16" s="127" t="s">
        <v>7494</v>
      </c>
      <c r="C16" s="119" t="s">
        <v>1828</v>
      </c>
      <c r="D16" s="119" t="s">
        <v>85</v>
      </c>
      <c r="E16" s="119" t="s">
        <v>0</v>
      </c>
      <c r="F16" s="119" t="s">
        <v>7493</v>
      </c>
      <c r="G16" s="119" t="s">
        <v>7492</v>
      </c>
      <c r="H16" s="119"/>
      <c r="I16" s="119" t="s">
        <v>7858</v>
      </c>
      <c r="J16" s="119" t="s">
        <v>7859</v>
      </c>
      <c r="K16" s="119" t="s">
        <v>2994</v>
      </c>
      <c r="L16" s="119" t="s">
        <v>7860</v>
      </c>
      <c r="M16" s="119" t="s">
        <v>3011</v>
      </c>
      <c r="N16" s="119" t="s">
        <v>7335</v>
      </c>
      <c r="O16" s="119" t="s">
        <v>7914</v>
      </c>
      <c r="P16" s="119" t="s">
        <v>7915</v>
      </c>
      <c r="Q16" s="119">
        <v>2</v>
      </c>
      <c r="R16" s="119" t="s">
        <v>7916</v>
      </c>
      <c r="S16" s="121">
        <v>45660</v>
      </c>
      <c r="T16" s="121">
        <v>45647</v>
      </c>
      <c r="U16" s="121">
        <v>45660</v>
      </c>
      <c r="V16" s="119">
        <v>12</v>
      </c>
      <c r="W16" s="119" t="s">
        <v>7876</v>
      </c>
      <c r="X16" s="119"/>
      <c r="Y16" s="121">
        <v>44627</v>
      </c>
      <c r="Z16" s="119" t="s">
        <v>7906</v>
      </c>
      <c r="AA16" s="119" t="s">
        <v>7866</v>
      </c>
      <c r="AB16" s="119" t="s">
        <v>7867</v>
      </c>
      <c r="AC16" s="119">
        <v>4</v>
      </c>
      <c r="AD16" s="155">
        <v>8400</v>
      </c>
      <c r="AE16" s="155">
        <v>0</v>
      </c>
      <c r="AF16" s="155">
        <v>0</v>
      </c>
      <c r="AG16" s="155">
        <v>0</v>
      </c>
      <c r="AH16" s="155">
        <v>0</v>
      </c>
      <c r="AI16" s="155">
        <v>0</v>
      </c>
      <c r="AJ16" s="155">
        <v>0</v>
      </c>
      <c r="AK16" s="155">
        <v>0</v>
      </c>
      <c r="AL16" s="155">
        <v>0</v>
      </c>
      <c r="AM16" s="155">
        <v>0</v>
      </c>
      <c r="AN16" s="155">
        <v>0</v>
      </c>
      <c r="AO16" s="155">
        <v>0</v>
      </c>
      <c r="AP16" s="155">
        <v>0</v>
      </c>
      <c r="AQ16" s="155">
        <v>256.97000000000003</v>
      </c>
      <c r="AR16" s="155">
        <v>1026.08</v>
      </c>
      <c r="AS16" s="155">
        <v>0</v>
      </c>
      <c r="AT16" s="155">
        <v>0</v>
      </c>
      <c r="AU16" s="155">
        <v>8400</v>
      </c>
      <c r="AV16" s="155">
        <v>0</v>
      </c>
      <c r="AW16" s="155">
        <v>1283.05</v>
      </c>
      <c r="AX16" s="155">
        <v>0</v>
      </c>
      <c r="AY16" s="156">
        <v>7117</v>
      </c>
    </row>
    <row r="17" spans="2:51" ht="15">
      <c r="B17" s="127" t="s">
        <v>7458</v>
      </c>
      <c r="C17" s="119" t="s">
        <v>1828</v>
      </c>
      <c r="D17" s="119" t="s">
        <v>85</v>
      </c>
      <c r="E17" s="119" t="s">
        <v>0</v>
      </c>
      <c r="F17" s="119" t="s">
        <v>7457</v>
      </c>
      <c r="G17" s="119" t="s">
        <v>7456</v>
      </c>
      <c r="H17" s="119"/>
      <c r="I17" s="119" t="s">
        <v>7858</v>
      </c>
      <c r="J17" s="119" t="s">
        <v>7859</v>
      </c>
      <c r="K17" s="119" t="s">
        <v>2994</v>
      </c>
      <c r="L17" s="119" t="s">
        <v>7860</v>
      </c>
      <c r="M17" s="119" t="s">
        <v>3011</v>
      </c>
      <c r="N17" s="119" t="s">
        <v>7335</v>
      </c>
      <c r="O17" s="119" t="s">
        <v>7917</v>
      </c>
      <c r="P17" s="119" t="s">
        <v>7918</v>
      </c>
      <c r="Q17" s="119">
        <v>2</v>
      </c>
      <c r="R17" s="119" t="s">
        <v>7919</v>
      </c>
      <c r="S17" s="121">
        <v>45660</v>
      </c>
      <c r="T17" s="121">
        <v>45647</v>
      </c>
      <c r="U17" s="121">
        <v>45660</v>
      </c>
      <c r="V17" s="119">
        <v>14</v>
      </c>
      <c r="W17" s="119" t="s">
        <v>7876</v>
      </c>
      <c r="X17" s="119"/>
      <c r="Y17" s="121">
        <v>45476</v>
      </c>
      <c r="Z17" s="119" t="s">
        <v>7906</v>
      </c>
      <c r="AA17" s="119" t="s">
        <v>7866</v>
      </c>
      <c r="AB17" s="119" t="s">
        <v>7867</v>
      </c>
      <c r="AC17" s="119">
        <v>4</v>
      </c>
      <c r="AD17" s="155">
        <v>12133.24</v>
      </c>
      <c r="AE17" s="155">
        <v>0</v>
      </c>
      <c r="AF17" s="155">
        <v>0</v>
      </c>
      <c r="AG17" s="155">
        <v>0</v>
      </c>
      <c r="AH17" s="155">
        <v>0</v>
      </c>
      <c r="AI17" s="155">
        <v>0</v>
      </c>
      <c r="AJ17" s="155">
        <v>0</v>
      </c>
      <c r="AK17" s="155">
        <v>0</v>
      </c>
      <c r="AL17" s="155">
        <v>0</v>
      </c>
      <c r="AM17" s="155">
        <v>0</v>
      </c>
      <c r="AN17" s="155">
        <v>0</v>
      </c>
      <c r="AO17" s="155">
        <v>0</v>
      </c>
      <c r="AP17" s="155">
        <v>5199.96</v>
      </c>
      <c r="AQ17" s="155">
        <v>335.06</v>
      </c>
      <c r="AR17" s="155">
        <v>2997.89</v>
      </c>
      <c r="AS17" s="155">
        <v>0.05</v>
      </c>
      <c r="AT17" s="155">
        <v>0</v>
      </c>
      <c r="AU17" s="155">
        <v>17333.2</v>
      </c>
      <c r="AV17" s="155">
        <v>0</v>
      </c>
      <c r="AW17" s="155">
        <v>3333</v>
      </c>
      <c r="AX17" s="155">
        <v>0</v>
      </c>
      <c r="AY17" s="156">
        <v>14000.2</v>
      </c>
    </row>
    <row r="18" spans="2:51" ht="15">
      <c r="B18" s="127" t="s">
        <v>7362</v>
      </c>
      <c r="C18" s="119" t="s">
        <v>1828</v>
      </c>
      <c r="D18" s="119" t="s">
        <v>85</v>
      </c>
      <c r="E18" s="119" t="s">
        <v>0</v>
      </c>
      <c r="F18" s="119" t="s">
        <v>7361</v>
      </c>
      <c r="G18" s="119" t="s">
        <v>7360</v>
      </c>
      <c r="H18" s="119"/>
      <c r="I18" s="119" t="s">
        <v>7858</v>
      </c>
      <c r="J18" s="119" t="s">
        <v>7859</v>
      </c>
      <c r="K18" s="119" t="s">
        <v>2994</v>
      </c>
      <c r="L18" s="119" t="s">
        <v>7860</v>
      </c>
      <c r="M18" s="119" t="s">
        <v>3011</v>
      </c>
      <c r="N18" s="119" t="s">
        <v>7335</v>
      </c>
      <c r="O18" s="119" t="s">
        <v>7920</v>
      </c>
      <c r="P18" s="119" t="s">
        <v>7921</v>
      </c>
      <c r="Q18" s="119">
        <v>2</v>
      </c>
      <c r="R18" s="119" t="s">
        <v>7922</v>
      </c>
      <c r="S18" s="121">
        <v>45660</v>
      </c>
      <c r="T18" s="121">
        <v>45647</v>
      </c>
      <c r="U18" s="121">
        <v>45660</v>
      </c>
      <c r="V18" s="119">
        <v>14</v>
      </c>
      <c r="W18" s="119" t="s">
        <v>7885</v>
      </c>
      <c r="X18" s="119"/>
      <c r="Y18" s="121">
        <v>43865</v>
      </c>
      <c r="Z18" s="119" t="s">
        <v>7877</v>
      </c>
      <c r="AA18" s="119" t="s">
        <v>7866</v>
      </c>
      <c r="AB18" s="119" t="s">
        <v>7867</v>
      </c>
      <c r="AC18" s="119">
        <v>4</v>
      </c>
      <c r="AD18" s="155">
        <v>13066.76</v>
      </c>
      <c r="AE18" s="155">
        <v>0</v>
      </c>
      <c r="AF18" s="155">
        <v>1557.16</v>
      </c>
      <c r="AG18" s="155">
        <v>542.85</v>
      </c>
      <c r="AH18" s="155">
        <v>233.34</v>
      </c>
      <c r="AI18" s="155">
        <v>0</v>
      </c>
      <c r="AJ18" s="155">
        <v>0</v>
      </c>
      <c r="AK18" s="155">
        <v>0</v>
      </c>
      <c r="AL18" s="155">
        <v>0</v>
      </c>
      <c r="AM18" s="155">
        <v>0</v>
      </c>
      <c r="AN18" s="155">
        <v>0</v>
      </c>
      <c r="AO18" s="155">
        <v>0</v>
      </c>
      <c r="AP18" s="155">
        <v>1866.68</v>
      </c>
      <c r="AQ18" s="155">
        <v>581.83000000000004</v>
      </c>
      <c r="AR18" s="155">
        <v>2854.59</v>
      </c>
      <c r="AS18" s="155">
        <v>0</v>
      </c>
      <c r="AT18" s="155">
        <v>0</v>
      </c>
      <c r="AU18" s="155">
        <v>16723.939999999999</v>
      </c>
      <c r="AV18" s="155">
        <v>542.85</v>
      </c>
      <c r="AW18" s="155">
        <v>3436.42</v>
      </c>
      <c r="AX18" s="155">
        <v>0</v>
      </c>
      <c r="AY18" s="156">
        <v>13830.4</v>
      </c>
    </row>
    <row r="19" spans="2:51" ht="15">
      <c r="B19" s="127" t="s">
        <v>7347</v>
      </c>
      <c r="C19" s="119" t="s">
        <v>1828</v>
      </c>
      <c r="D19" s="119" t="s">
        <v>85</v>
      </c>
      <c r="E19" s="119" t="s">
        <v>0</v>
      </c>
      <c r="F19" s="119" t="s">
        <v>7346</v>
      </c>
      <c r="G19" s="119" t="s">
        <v>7345</v>
      </c>
      <c r="H19" s="119"/>
      <c r="I19" s="119" t="s">
        <v>7858</v>
      </c>
      <c r="J19" s="119" t="s">
        <v>7859</v>
      </c>
      <c r="K19" s="119" t="s">
        <v>2994</v>
      </c>
      <c r="L19" s="119" t="s">
        <v>7860</v>
      </c>
      <c r="M19" s="119" t="s">
        <v>3011</v>
      </c>
      <c r="N19" s="119" t="s">
        <v>7335</v>
      </c>
      <c r="O19" s="119" t="s">
        <v>7923</v>
      </c>
      <c r="P19" s="119" t="s">
        <v>7924</v>
      </c>
      <c r="Q19" s="119">
        <v>2</v>
      </c>
      <c r="R19" s="119" t="s">
        <v>7925</v>
      </c>
      <c r="S19" s="121">
        <v>45660</v>
      </c>
      <c r="T19" s="121">
        <v>45647</v>
      </c>
      <c r="U19" s="121">
        <v>45660</v>
      </c>
      <c r="V19" s="119">
        <v>14</v>
      </c>
      <c r="W19" s="119" t="s">
        <v>7871</v>
      </c>
      <c r="X19" s="119"/>
      <c r="Y19" s="121">
        <v>43689</v>
      </c>
      <c r="Z19" s="119" t="s">
        <v>7926</v>
      </c>
      <c r="AA19" s="119" t="s">
        <v>7866</v>
      </c>
      <c r="AB19" s="119" t="s">
        <v>7867</v>
      </c>
      <c r="AC19" s="119">
        <v>4</v>
      </c>
      <c r="AD19" s="155">
        <v>34495.160000000003</v>
      </c>
      <c r="AE19" s="155">
        <v>0</v>
      </c>
      <c r="AF19" s="155">
        <v>0</v>
      </c>
      <c r="AG19" s="155">
        <v>0</v>
      </c>
      <c r="AH19" s="155">
        <v>0</v>
      </c>
      <c r="AI19" s="155">
        <v>0</v>
      </c>
      <c r="AJ19" s="155">
        <v>0</v>
      </c>
      <c r="AK19" s="155">
        <v>0</v>
      </c>
      <c r="AL19" s="155">
        <v>0</v>
      </c>
      <c r="AM19" s="155">
        <v>0</v>
      </c>
      <c r="AN19" s="155">
        <v>0</v>
      </c>
      <c r="AO19" s="155">
        <v>0</v>
      </c>
      <c r="AP19" s="155">
        <v>0</v>
      </c>
      <c r="AQ19" s="155">
        <v>989.34</v>
      </c>
      <c r="AR19" s="155">
        <v>7800.45</v>
      </c>
      <c r="AS19" s="155">
        <v>0</v>
      </c>
      <c r="AT19" s="155">
        <v>0</v>
      </c>
      <c r="AU19" s="155">
        <v>34495.160000000003</v>
      </c>
      <c r="AV19" s="155">
        <v>0</v>
      </c>
      <c r="AW19" s="155">
        <v>8789.7899999999991</v>
      </c>
      <c r="AX19" s="155">
        <v>0</v>
      </c>
      <c r="AY19" s="156">
        <v>25705.4</v>
      </c>
    </row>
    <row r="20" spans="2:51" ht="15">
      <c r="B20" s="127" t="s">
        <v>7470</v>
      </c>
      <c r="C20" s="119" t="s">
        <v>1828</v>
      </c>
      <c r="D20" s="119" t="s">
        <v>85</v>
      </c>
      <c r="E20" s="119" t="s">
        <v>0</v>
      </c>
      <c r="F20" s="119" t="s">
        <v>7469</v>
      </c>
      <c r="G20" s="119" t="s">
        <v>7468</v>
      </c>
      <c r="H20" s="119"/>
      <c r="I20" s="119" t="s">
        <v>7858</v>
      </c>
      <c r="J20" s="119" t="s">
        <v>7859</v>
      </c>
      <c r="K20" s="119" t="s">
        <v>2994</v>
      </c>
      <c r="L20" s="119" t="s">
        <v>7860</v>
      </c>
      <c r="M20" s="119" t="s">
        <v>3011</v>
      </c>
      <c r="N20" s="119" t="s">
        <v>7335</v>
      </c>
      <c r="O20" s="119" t="s">
        <v>7927</v>
      </c>
      <c r="P20" s="119" t="s">
        <v>7928</v>
      </c>
      <c r="Q20" s="119">
        <v>2</v>
      </c>
      <c r="R20" s="119" t="s">
        <v>7929</v>
      </c>
      <c r="S20" s="121">
        <v>45660</v>
      </c>
      <c r="T20" s="121">
        <v>45647</v>
      </c>
      <c r="U20" s="121">
        <v>45660</v>
      </c>
      <c r="V20" s="119">
        <v>14</v>
      </c>
      <c r="W20" s="119" t="s">
        <v>7898</v>
      </c>
      <c r="X20" s="119"/>
      <c r="Y20" s="121">
        <v>45600</v>
      </c>
      <c r="Z20" s="119" t="s">
        <v>7898</v>
      </c>
      <c r="AA20" s="119" t="s">
        <v>7866</v>
      </c>
      <c r="AB20" s="119" t="s">
        <v>7867</v>
      </c>
      <c r="AC20" s="119">
        <v>4</v>
      </c>
      <c r="AD20" s="155">
        <v>9333.3799999999992</v>
      </c>
      <c r="AE20" s="155">
        <v>0</v>
      </c>
      <c r="AF20" s="155">
        <v>0</v>
      </c>
      <c r="AG20" s="155">
        <v>0</v>
      </c>
      <c r="AH20" s="155">
        <v>0</v>
      </c>
      <c r="AI20" s="155">
        <v>0</v>
      </c>
      <c r="AJ20" s="155">
        <v>0</v>
      </c>
      <c r="AK20" s="155">
        <v>0</v>
      </c>
      <c r="AL20" s="155">
        <v>0</v>
      </c>
      <c r="AM20" s="155">
        <v>0</v>
      </c>
      <c r="AN20" s="155">
        <v>0</v>
      </c>
      <c r="AO20" s="155">
        <v>0</v>
      </c>
      <c r="AP20" s="155">
        <v>0</v>
      </c>
      <c r="AQ20" s="155">
        <v>253.53</v>
      </c>
      <c r="AR20" s="155">
        <v>1225.45</v>
      </c>
      <c r="AS20" s="155">
        <v>0</v>
      </c>
      <c r="AT20" s="155">
        <v>0</v>
      </c>
      <c r="AU20" s="155">
        <v>9333.3799999999992</v>
      </c>
      <c r="AV20" s="155">
        <v>0</v>
      </c>
      <c r="AW20" s="155">
        <v>1478.98</v>
      </c>
      <c r="AX20" s="155">
        <v>0</v>
      </c>
      <c r="AY20" s="156">
        <v>7854.4</v>
      </c>
    </row>
    <row r="21" spans="2:51" ht="15">
      <c r="B21" s="127" t="s">
        <v>7413</v>
      </c>
      <c r="C21" s="119" t="s">
        <v>1828</v>
      </c>
      <c r="D21" s="119" t="s">
        <v>85</v>
      </c>
      <c r="E21" s="119" t="s">
        <v>0</v>
      </c>
      <c r="F21" s="119" t="s">
        <v>7412</v>
      </c>
      <c r="G21" s="119" t="s">
        <v>7411</v>
      </c>
      <c r="H21" s="119"/>
      <c r="I21" s="119" t="s">
        <v>7858</v>
      </c>
      <c r="J21" s="119" t="s">
        <v>7859</v>
      </c>
      <c r="K21" s="119" t="s">
        <v>2994</v>
      </c>
      <c r="L21" s="119" t="s">
        <v>7860</v>
      </c>
      <c r="M21" s="119" t="s">
        <v>3011</v>
      </c>
      <c r="N21" s="119" t="s">
        <v>7335</v>
      </c>
      <c r="O21" s="119" t="s">
        <v>7930</v>
      </c>
      <c r="P21" s="119" t="s">
        <v>7931</v>
      </c>
      <c r="Q21" s="119">
        <v>2</v>
      </c>
      <c r="R21" s="119" t="s">
        <v>7932</v>
      </c>
      <c r="S21" s="121">
        <v>45660</v>
      </c>
      <c r="T21" s="121">
        <v>45647</v>
      </c>
      <c r="U21" s="121">
        <v>45660</v>
      </c>
      <c r="V21" s="119">
        <v>14</v>
      </c>
      <c r="W21" s="119" t="s">
        <v>7885</v>
      </c>
      <c r="X21" s="119"/>
      <c r="Y21" s="121">
        <v>44662</v>
      </c>
      <c r="Z21" s="119" t="s">
        <v>7881</v>
      </c>
      <c r="AA21" s="119" t="s">
        <v>7866</v>
      </c>
      <c r="AB21" s="119" t="s">
        <v>7867</v>
      </c>
      <c r="AC21" s="119">
        <v>4</v>
      </c>
      <c r="AD21" s="155">
        <v>11666.76</v>
      </c>
      <c r="AE21" s="155">
        <v>0</v>
      </c>
      <c r="AF21" s="155">
        <v>1332.17</v>
      </c>
      <c r="AG21" s="155">
        <v>542.85</v>
      </c>
      <c r="AH21" s="155">
        <v>0</v>
      </c>
      <c r="AI21" s="155">
        <v>0</v>
      </c>
      <c r="AJ21" s="155">
        <v>0</v>
      </c>
      <c r="AK21" s="155">
        <v>0</v>
      </c>
      <c r="AL21" s="155">
        <v>0</v>
      </c>
      <c r="AM21" s="155">
        <v>0</v>
      </c>
      <c r="AN21" s="155">
        <v>0</v>
      </c>
      <c r="AO21" s="155">
        <v>0</v>
      </c>
      <c r="AP21" s="155">
        <v>0</v>
      </c>
      <c r="AQ21" s="155">
        <v>408.81</v>
      </c>
      <c r="AR21" s="155">
        <v>2008.41</v>
      </c>
      <c r="AS21" s="155">
        <v>0</v>
      </c>
      <c r="AT21" s="155">
        <v>1543.83</v>
      </c>
      <c r="AU21" s="155">
        <v>12998.93</v>
      </c>
      <c r="AV21" s="155">
        <v>542.85</v>
      </c>
      <c r="AW21" s="155">
        <v>3961.0499999999997</v>
      </c>
      <c r="AX21" s="155">
        <v>0</v>
      </c>
      <c r="AY21" s="156">
        <v>9580.7999999999993</v>
      </c>
    </row>
    <row r="22" spans="2:51" ht="15">
      <c r="B22" s="127" t="s">
        <v>7353</v>
      </c>
      <c r="C22" s="119" t="s">
        <v>1828</v>
      </c>
      <c r="D22" s="119" t="s">
        <v>85</v>
      </c>
      <c r="E22" s="119" t="s">
        <v>0</v>
      </c>
      <c r="F22" s="119" t="s">
        <v>7352</v>
      </c>
      <c r="G22" s="119" t="s">
        <v>7351</v>
      </c>
      <c r="H22" s="119"/>
      <c r="I22" s="119" t="s">
        <v>7858</v>
      </c>
      <c r="J22" s="119" t="s">
        <v>7859</v>
      </c>
      <c r="K22" s="119" t="s">
        <v>2994</v>
      </c>
      <c r="L22" s="119" t="s">
        <v>7860</v>
      </c>
      <c r="M22" s="119" t="s">
        <v>3011</v>
      </c>
      <c r="N22" s="119" t="s">
        <v>7335</v>
      </c>
      <c r="O22" s="119" t="s">
        <v>7933</v>
      </c>
      <c r="P22" s="119" t="s">
        <v>7934</v>
      </c>
      <c r="Q22" s="119">
        <v>2</v>
      </c>
      <c r="R22" s="119" t="s">
        <v>7935</v>
      </c>
      <c r="S22" s="121">
        <v>45660</v>
      </c>
      <c r="T22" s="121">
        <v>45647</v>
      </c>
      <c r="U22" s="121">
        <v>45660</v>
      </c>
      <c r="V22" s="119">
        <v>14</v>
      </c>
      <c r="W22" s="119" t="s">
        <v>7936</v>
      </c>
      <c r="X22" s="119"/>
      <c r="Y22" s="121">
        <v>43451</v>
      </c>
      <c r="Z22" s="119" t="s">
        <v>7937</v>
      </c>
      <c r="AA22" s="119" t="s">
        <v>7867</v>
      </c>
      <c r="AB22" s="119" t="s">
        <v>7867</v>
      </c>
      <c r="AC22" s="119">
        <v>4</v>
      </c>
      <c r="AD22" s="155">
        <v>15501.5</v>
      </c>
      <c r="AE22" s="155">
        <v>0</v>
      </c>
      <c r="AF22" s="155">
        <v>0</v>
      </c>
      <c r="AG22" s="155">
        <v>0</v>
      </c>
      <c r="AH22" s="155">
        <v>0</v>
      </c>
      <c r="AI22" s="155">
        <v>0</v>
      </c>
      <c r="AJ22" s="155">
        <v>0</v>
      </c>
      <c r="AK22" s="155">
        <v>0</v>
      </c>
      <c r="AL22" s="155">
        <v>0</v>
      </c>
      <c r="AM22" s="155">
        <v>0</v>
      </c>
      <c r="AN22" s="155">
        <v>0</v>
      </c>
      <c r="AO22" s="155">
        <v>0</v>
      </c>
      <c r="AP22" s="155">
        <v>0</v>
      </c>
      <c r="AQ22" s="155">
        <v>435.5</v>
      </c>
      <c r="AR22" s="155">
        <v>2567.08</v>
      </c>
      <c r="AS22" s="155">
        <v>0</v>
      </c>
      <c r="AT22" s="155">
        <v>0</v>
      </c>
      <c r="AU22" s="155">
        <v>15501.5</v>
      </c>
      <c r="AV22" s="155">
        <v>0</v>
      </c>
      <c r="AW22" s="155">
        <v>3002.58</v>
      </c>
      <c r="AX22" s="155">
        <v>0</v>
      </c>
      <c r="AY22" s="156">
        <v>12499</v>
      </c>
    </row>
    <row r="23" spans="2:51" ht="15">
      <c r="B23" s="127" t="s">
        <v>7350</v>
      </c>
      <c r="C23" s="119" t="s">
        <v>1828</v>
      </c>
      <c r="D23" s="119" t="s">
        <v>85</v>
      </c>
      <c r="E23" s="119" t="s">
        <v>0</v>
      </c>
      <c r="F23" s="119" t="s">
        <v>7349</v>
      </c>
      <c r="G23" s="119" t="s">
        <v>7348</v>
      </c>
      <c r="H23" s="119"/>
      <c r="I23" s="119" t="s">
        <v>7858</v>
      </c>
      <c r="J23" s="119" t="s">
        <v>7859</v>
      </c>
      <c r="K23" s="119" t="s">
        <v>2994</v>
      </c>
      <c r="L23" s="119" t="s">
        <v>7860</v>
      </c>
      <c r="M23" s="119" t="s">
        <v>3011</v>
      </c>
      <c r="N23" s="119" t="s">
        <v>7335</v>
      </c>
      <c r="O23" s="119" t="s">
        <v>7938</v>
      </c>
      <c r="P23" s="119" t="s">
        <v>7939</v>
      </c>
      <c r="Q23" s="119">
        <v>2</v>
      </c>
      <c r="R23" s="119" t="s">
        <v>7940</v>
      </c>
      <c r="S23" s="121">
        <v>45660</v>
      </c>
      <c r="T23" s="121">
        <v>45647</v>
      </c>
      <c r="U23" s="121">
        <v>45660</v>
      </c>
      <c r="V23" s="119">
        <v>14</v>
      </c>
      <c r="W23" s="119" t="s">
        <v>7876</v>
      </c>
      <c r="X23" s="119"/>
      <c r="Y23" s="121">
        <v>45252</v>
      </c>
      <c r="Z23" s="119" t="s">
        <v>7906</v>
      </c>
      <c r="AA23" s="119" t="s">
        <v>7866</v>
      </c>
      <c r="AB23" s="119" t="s">
        <v>7867</v>
      </c>
      <c r="AC23" s="119">
        <v>4</v>
      </c>
      <c r="AD23" s="155">
        <v>10500</v>
      </c>
      <c r="AE23" s="155">
        <v>0</v>
      </c>
      <c r="AF23" s="155">
        <v>0</v>
      </c>
      <c r="AG23" s="155">
        <v>0</v>
      </c>
      <c r="AH23" s="155">
        <v>375</v>
      </c>
      <c r="AI23" s="155">
        <v>0</v>
      </c>
      <c r="AJ23" s="155">
        <v>0</v>
      </c>
      <c r="AK23" s="155">
        <v>0</v>
      </c>
      <c r="AL23" s="155">
        <v>0</v>
      </c>
      <c r="AM23" s="155">
        <v>0</v>
      </c>
      <c r="AN23" s="155">
        <v>0</v>
      </c>
      <c r="AO23" s="155">
        <v>0</v>
      </c>
      <c r="AP23" s="155">
        <v>0</v>
      </c>
      <c r="AQ23" s="155">
        <v>287.5</v>
      </c>
      <c r="AR23" s="155">
        <v>1554.74</v>
      </c>
      <c r="AS23" s="155">
        <v>0</v>
      </c>
      <c r="AT23" s="155">
        <v>0</v>
      </c>
      <c r="AU23" s="155">
        <v>10875</v>
      </c>
      <c r="AV23" s="155">
        <v>0</v>
      </c>
      <c r="AW23" s="155">
        <v>1842.24</v>
      </c>
      <c r="AX23" s="155">
        <v>0</v>
      </c>
      <c r="AY23" s="156">
        <v>9032.7999999999993</v>
      </c>
    </row>
    <row r="24" spans="2:51" ht="15">
      <c r="B24" s="127" t="s">
        <v>7502</v>
      </c>
      <c r="C24" s="119" t="s">
        <v>1828</v>
      </c>
      <c r="D24" s="119" t="s">
        <v>85</v>
      </c>
      <c r="E24" s="119" t="s">
        <v>0</v>
      </c>
      <c r="F24" s="119" t="s">
        <v>7501</v>
      </c>
      <c r="G24" s="119" t="s">
        <v>7500</v>
      </c>
      <c r="H24" s="119"/>
      <c r="I24" s="119" t="s">
        <v>7858</v>
      </c>
      <c r="J24" s="119" t="s">
        <v>7859</v>
      </c>
      <c r="K24" s="119" t="s">
        <v>2994</v>
      </c>
      <c r="L24" s="119" t="s">
        <v>7860</v>
      </c>
      <c r="M24" s="119" t="s">
        <v>3011</v>
      </c>
      <c r="N24" s="119" t="s">
        <v>7335</v>
      </c>
      <c r="O24" s="119" t="s">
        <v>7941</v>
      </c>
      <c r="P24" s="119" t="s">
        <v>7942</v>
      </c>
      <c r="Q24" s="119">
        <v>2</v>
      </c>
      <c r="R24" s="119" t="s">
        <v>7943</v>
      </c>
      <c r="S24" s="121">
        <v>45660</v>
      </c>
      <c r="T24" s="121">
        <v>45647</v>
      </c>
      <c r="U24" s="121">
        <v>45660</v>
      </c>
      <c r="V24" s="119">
        <v>14</v>
      </c>
      <c r="W24" s="119" t="s">
        <v>7898</v>
      </c>
      <c r="X24" s="119"/>
      <c r="Y24" s="121">
        <v>45565</v>
      </c>
      <c r="Z24" s="119" t="s">
        <v>7944</v>
      </c>
      <c r="AA24" s="119" t="s">
        <v>7866</v>
      </c>
      <c r="AB24" s="119" t="s">
        <v>7867</v>
      </c>
      <c r="AC24" s="119">
        <v>4</v>
      </c>
      <c r="AD24" s="155">
        <v>12133.24</v>
      </c>
      <c r="AE24" s="155">
        <v>0</v>
      </c>
      <c r="AF24" s="155">
        <v>0</v>
      </c>
      <c r="AG24" s="155">
        <v>0</v>
      </c>
      <c r="AH24" s="155">
        <v>433.33</v>
      </c>
      <c r="AI24" s="155">
        <v>0</v>
      </c>
      <c r="AJ24" s="155">
        <v>0</v>
      </c>
      <c r="AK24" s="155">
        <v>0</v>
      </c>
      <c r="AL24" s="155">
        <v>0</v>
      </c>
      <c r="AM24" s="155">
        <v>0</v>
      </c>
      <c r="AN24" s="155">
        <v>0</v>
      </c>
      <c r="AO24" s="155">
        <v>0</v>
      </c>
      <c r="AP24" s="155">
        <v>0</v>
      </c>
      <c r="AQ24" s="155">
        <v>335.06</v>
      </c>
      <c r="AR24" s="155">
        <v>1916.06</v>
      </c>
      <c r="AS24" s="155">
        <v>0.05</v>
      </c>
      <c r="AT24" s="155">
        <v>0</v>
      </c>
      <c r="AU24" s="155">
        <v>12566.57</v>
      </c>
      <c r="AV24" s="155">
        <v>0</v>
      </c>
      <c r="AW24" s="155">
        <v>2251.17</v>
      </c>
      <c r="AX24" s="155">
        <v>0</v>
      </c>
      <c r="AY24" s="156">
        <v>10315.4</v>
      </c>
    </row>
    <row r="25" spans="2:51" ht="15">
      <c r="B25" s="127" t="s">
        <v>7338</v>
      </c>
      <c r="C25" s="119" t="s">
        <v>1828</v>
      </c>
      <c r="D25" s="119" t="s">
        <v>85</v>
      </c>
      <c r="E25" s="119" t="s">
        <v>0</v>
      </c>
      <c r="F25" s="119" t="s">
        <v>7337</v>
      </c>
      <c r="G25" s="119" t="s">
        <v>7336</v>
      </c>
      <c r="H25" s="119"/>
      <c r="I25" s="119" t="s">
        <v>7858</v>
      </c>
      <c r="J25" s="119" t="s">
        <v>7859</v>
      </c>
      <c r="K25" s="119" t="s">
        <v>2994</v>
      </c>
      <c r="L25" s="119" t="s">
        <v>7860</v>
      </c>
      <c r="M25" s="119" t="s">
        <v>3011</v>
      </c>
      <c r="N25" s="119" t="s">
        <v>7335</v>
      </c>
      <c r="O25" s="119" t="s">
        <v>7945</v>
      </c>
      <c r="P25" s="119" t="s">
        <v>7946</v>
      </c>
      <c r="Q25" s="119">
        <v>2</v>
      </c>
      <c r="R25" s="119" t="s">
        <v>7947</v>
      </c>
      <c r="S25" s="121">
        <v>45660</v>
      </c>
      <c r="T25" s="121">
        <v>45647</v>
      </c>
      <c r="U25" s="121">
        <v>45660</v>
      </c>
      <c r="V25" s="119">
        <v>14</v>
      </c>
      <c r="W25" s="119" t="s">
        <v>7885</v>
      </c>
      <c r="X25" s="119"/>
      <c r="Y25" s="121">
        <v>44508</v>
      </c>
      <c r="Z25" s="119" t="s">
        <v>7881</v>
      </c>
      <c r="AA25" s="119" t="s">
        <v>7866</v>
      </c>
      <c r="AB25" s="119" t="s">
        <v>7867</v>
      </c>
      <c r="AC25" s="119">
        <v>4</v>
      </c>
      <c r="AD25" s="155">
        <v>12600</v>
      </c>
      <c r="AE25" s="155">
        <v>0</v>
      </c>
      <c r="AF25" s="155">
        <v>0</v>
      </c>
      <c r="AG25" s="155">
        <v>0</v>
      </c>
      <c r="AH25" s="155">
        <v>225</v>
      </c>
      <c r="AI25" s="155">
        <v>0</v>
      </c>
      <c r="AJ25" s="155">
        <v>0</v>
      </c>
      <c r="AK25" s="155">
        <v>0</v>
      </c>
      <c r="AL25" s="155">
        <v>0</v>
      </c>
      <c r="AM25" s="155">
        <v>0</v>
      </c>
      <c r="AN25" s="155">
        <v>0</v>
      </c>
      <c r="AO25" s="155">
        <v>0</v>
      </c>
      <c r="AP25" s="155">
        <v>1800</v>
      </c>
      <c r="AQ25" s="155">
        <v>439.72</v>
      </c>
      <c r="AR25" s="155">
        <v>2360.92</v>
      </c>
      <c r="AS25" s="155">
        <v>0.16</v>
      </c>
      <c r="AT25" s="155">
        <v>0</v>
      </c>
      <c r="AU25" s="155">
        <v>14625</v>
      </c>
      <c r="AV25" s="155">
        <v>0</v>
      </c>
      <c r="AW25" s="155">
        <v>2800.8</v>
      </c>
      <c r="AX25" s="155">
        <v>0</v>
      </c>
      <c r="AY25" s="156">
        <v>11824.2</v>
      </c>
    </row>
    <row r="26" spans="2:51" ht="15">
      <c r="B26" s="127" t="s">
        <v>7419</v>
      </c>
      <c r="C26" s="119" t="s">
        <v>1828</v>
      </c>
      <c r="D26" s="119" t="s">
        <v>85</v>
      </c>
      <c r="E26" s="119" t="s">
        <v>0</v>
      </c>
      <c r="F26" s="119" t="s">
        <v>7418</v>
      </c>
      <c r="G26" s="119" t="s">
        <v>7417</v>
      </c>
      <c r="H26" s="119"/>
      <c r="I26" s="119" t="s">
        <v>7858</v>
      </c>
      <c r="J26" s="119" t="s">
        <v>7859</v>
      </c>
      <c r="K26" s="119" t="s">
        <v>2994</v>
      </c>
      <c r="L26" s="119" t="s">
        <v>7860</v>
      </c>
      <c r="M26" s="119" t="s">
        <v>3011</v>
      </c>
      <c r="N26" s="119" t="s">
        <v>7335</v>
      </c>
      <c r="O26" s="119" t="s">
        <v>7948</v>
      </c>
      <c r="P26" s="119" t="s">
        <v>7949</v>
      </c>
      <c r="Q26" s="119">
        <v>2</v>
      </c>
      <c r="R26" s="119" t="s">
        <v>7950</v>
      </c>
      <c r="S26" s="121">
        <v>45660</v>
      </c>
      <c r="T26" s="121">
        <v>45647</v>
      </c>
      <c r="U26" s="121">
        <v>45660</v>
      </c>
      <c r="V26" s="119">
        <v>14</v>
      </c>
      <c r="W26" s="119" t="s">
        <v>7951</v>
      </c>
      <c r="X26" s="119"/>
      <c r="Y26" s="121">
        <v>44229</v>
      </c>
      <c r="Z26" s="119" t="s">
        <v>7952</v>
      </c>
      <c r="AA26" s="119" t="s">
        <v>7866</v>
      </c>
      <c r="AB26" s="119" t="s">
        <v>7867</v>
      </c>
      <c r="AC26" s="119">
        <v>4</v>
      </c>
      <c r="AD26" s="155">
        <v>5506.62</v>
      </c>
      <c r="AE26" s="155">
        <v>0</v>
      </c>
      <c r="AF26" s="155">
        <v>0</v>
      </c>
      <c r="AG26" s="155">
        <v>0</v>
      </c>
      <c r="AH26" s="155">
        <v>0</v>
      </c>
      <c r="AI26" s="155">
        <v>0</v>
      </c>
      <c r="AJ26" s="155">
        <v>0</v>
      </c>
      <c r="AK26" s="155">
        <v>0</v>
      </c>
      <c r="AL26" s="155">
        <v>0</v>
      </c>
      <c r="AM26" s="155">
        <v>0</v>
      </c>
      <c r="AN26" s="155">
        <v>0</v>
      </c>
      <c r="AO26" s="155">
        <v>0</v>
      </c>
      <c r="AP26" s="155">
        <v>0</v>
      </c>
      <c r="AQ26" s="155">
        <v>142.72</v>
      </c>
      <c r="AR26" s="155">
        <v>472.64</v>
      </c>
      <c r="AS26" s="155">
        <v>0</v>
      </c>
      <c r="AT26" s="155">
        <v>0</v>
      </c>
      <c r="AU26" s="155">
        <v>5506.62</v>
      </c>
      <c r="AV26" s="155">
        <v>0</v>
      </c>
      <c r="AW26" s="155">
        <v>615.36</v>
      </c>
      <c r="AX26" s="155">
        <v>0</v>
      </c>
      <c r="AY26" s="156">
        <v>4891.3999999999996</v>
      </c>
    </row>
    <row r="27" spans="2:51" ht="15">
      <c r="B27" s="127" t="s">
        <v>7344</v>
      </c>
      <c r="C27" s="119" t="s">
        <v>1828</v>
      </c>
      <c r="D27" s="119" t="s">
        <v>85</v>
      </c>
      <c r="E27" s="119" t="s">
        <v>0</v>
      </c>
      <c r="F27" s="119" t="s">
        <v>7343</v>
      </c>
      <c r="G27" s="119" t="s">
        <v>7342</v>
      </c>
      <c r="H27" s="119"/>
      <c r="I27" s="119" t="s">
        <v>7858</v>
      </c>
      <c r="J27" s="119" t="s">
        <v>7859</v>
      </c>
      <c r="K27" s="119" t="s">
        <v>2994</v>
      </c>
      <c r="L27" s="119" t="s">
        <v>7860</v>
      </c>
      <c r="M27" s="119" t="s">
        <v>3011</v>
      </c>
      <c r="N27" s="119" t="s">
        <v>7335</v>
      </c>
      <c r="O27" s="119" t="s">
        <v>7953</v>
      </c>
      <c r="P27" s="119" t="s">
        <v>7954</v>
      </c>
      <c r="Q27" s="119">
        <v>2</v>
      </c>
      <c r="R27" s="119" t="s">
        <v>7955</v>
      </c>
      <c r="S27" s="121">
        <v>45660</v>
      </c>
      <c r="T27" s="121">
        <v>45647</v>
      </c>
      <c r="U27" s="121">
        <v>45660</v>
      </c>
      <c r="V27" s="119">
        <v>14</v>
      </c>
      <c r="W27" s="119" t="s">
        <v>7951</v>
      </c>
      <c r="X27" s="119"/>
      <c r="Y27" s="121">
        <v>44431</v>
      </c>
      <c r="Z27" s="119" t="s">
        <v>7956</v>
      </c>
      <c r="AA27" s="119" t="s">
        <v>7866</v>
      </c>
      <c r="AB27" s="119" t="s">
        <v>7867</v>
      </c>
      <c r="AC27" s="119">
        <v>4</v>
      </c>
      <c r="AD27" s="155">
        <v>4666.62</v>
      </c>
      <c r="AE27" s="155">
        <v>0</v>
      </c>
      <c r="AF27" s="155">
        <v>0</v>
      </c>
      <c r="AG27" s="155">
        <v>0</v>
      </c>
      <c r="AH27" s="155">
        <v>0</v>
      </c>
      <c r="AI27" s="155">
        <v>0</v>
      </c>
      <c r="AJ27" s="155">
        <v>0</v>
      </c>
      <c r="AK27" s="155">
        <v>0</v>
      </c>
      <c r="AL27" s="155">
        <v>0</v>
      </c>
      <c r="AM27" s="155">
        <v>0</v>
      </c>
      <c r="AN27" s="155">
        <v>0</v>
      </c>
      <c r="AO27" s="155">
        <v>0</v>
      </c>
      <c r="AP27" s="155">
        <v>0</v>
      </c>
      <c r="AQ27" s="155">
        <v>117.99</v>
      </c>
      <c r="AR27" s="155">
        <v>142.94999999999999</v>
      </c>
      <c r="AS27" s="155">
        <v>0.1</v>
      </c>
      <c r="AT27" s="155">
        <v>1873.18</v>
      </c>
      <c r="AU27" s="155">
        <v>4666.62</v>
      </c>
      <c r="AV27" s="155">
        <v>0</v>
      </c>
      <c r="AW27" s="155">
        <v>2134.2199999999998</v>
      </c>
      <c r="AX27" s="155">
        <v>0</v>
      </c>
      <c r="AY27" s="156">
        <v>2532.4</v>
      </c>
    </row>
    <row r="28" spans="2:51" ht="15">
      <c r="B28" s="127" t="s">
        <v>7443</v>
      </c>
      <c r="C28" s="119" t="s">
        <v>1828</v>
      </c>
      <c r="D28" s="119" t="s">
        <v>85</v>
      </c>
      <c r="E28" s="119" t="s">
        <v>0</v>
      </c>
      <c r="F28" s="119" t="s">
        <v>7442</v>
      </c>
      <c r="G28" s="119" t="s">
        <v>7441</v>
      </c>
      <c r="H28" s="119"/>
      <c r="I28" s="119" t="s">
        <v>7858</v>
      </c>
      <c r="J28" s="119" t="s">
        <v>7859</v>
      </c>
      <c r="K28" s="119" t="s">
        <v>2994</v>
      </c>
      <c r="L28" s="119" t="s">
        <v>7860</v>
      </c>
      <c r="M28" s="119" t="s">
        <v>3011</v>
      </c>
      <c r="N28" s="119" t="s">
        <v>7335</v>
      </c>
      <c r="O28" s="119" t="s">
        <v>7957</v>
      </c>
      <c r="P28" s="119" t="s">
        <v>7958</v>
      </c>
      <c r="Q28" s="119">
        <v>2</v>
      </c>
      <c r="R28" s="119" t="s">
        <v>7959</v>
      </c>
      <c r="S28" s="121">
        <v>45660</v>
      </c>
      <c r="T28" s="121">
        <v>45647</v>
      </c>
      <c r="U28" s="121">
        <v>45660</v>
      </c>
      <c r="V28" s="119">
        <v>14</v>
      </c>
      <c r="W28" s="119" t="s">
        <v>7885</v>
      </c>
      <c r="X28" s="119"/>
      <c r="Y28" s="121">
        <v>44942</v>
      </c>
      <c r="Z28" s="119" t="s">
        <v>7881</v>
      </c>
      <c r="AA28" s="119" t="s">
        <v>7866</v>
      </c>
      <c r="AB28" s="119" t="s">
        <v>7867</v>
      </c>
      <c r="AC28" s="119">
        <v>4</v>
      </c>
      <c r="AD28" s="155">
        <v>12133.38</v>
      </c>
      <c r="AE28" s="155">
        <v>0</v>
      </c>
      <c r="AF28" s="155">
        <v>0</v>
      </c>
      <c r="AG28" s="155">
        <v>0</v>
      </c>
      <c r="AH28" s="155">
        <v>0</v>
      </c>
      <c r="AI28" s="155">
        <v>0</v>
      </c>
      <c r="AJ28" s="155">
        <v>0</v>
      </c>
      <c r="AK28" s="155">
        <v>0</v>
      </c>
      <c r="AL28" s="155">
        <v>0</v>
      </c>
      <c r="AM28" s="155">
        <v>0</v>
      </c>
      <c r="AN28" s="155">
        <v>0</v>
      </c>
      <c r="AO28" s="155">
        <v>0</v>
      </c>
      <c r="AP28" s="155">
        <v>5200.0200000000004</v>
      </c>
      <c r="AQ28" s="155">
        <v>384.07</v>
      </c>
      <c r="AR28" s="155">
        <v>2997.94</v>
      </c>
      <c r="AS28" s="155">
        <v>0</v>
      </c>
      <c r="AT28" s="155">
        <v>0</v>
      </c>
      <c r="AU28" s="155">
        <v>17333.400000000001</v>
      </c>
      <c r="AV28" s="155">
        <v>0</v>
      </c>
      <c r="AW28" s="155">
        <v>3382.01</v>
      </c>
      <c r="AX28" s="155">
        <v>0</v>
      </c>
      <c r="AY28" s="156">
        <v>13951.4</v>
      </c>
    </row>
    <row r="29" spans="2:51" ht="15">
      <c r="B29" s="127" t="s">
        <v>7368</v>
      </c>
      <c r="C29" s="119" t="s">
        <v>1828</v>
      </c>
      <c r="D29" s="119" t="s">
        <v>85</v>
      </c>
      <c r="E29" s="119" t="s">
        <v>0</v>
      </c>
      <c r="F29" s="119" t="s">
        <v>7367</v>
      </c>
      <c r="G29" s="119" t="s">
        <v>7366</v>
      </c>
      <c r="H29" s="119"/>
      <c r="I29" s="119" t="s">
        <v>7858</v>
      </c>
      <c r="J29" s="119" t="s">
        <v>7859</v>
      </c>
      <c r="K29" s="119" t="s">
        <v>2994</v>
      </c>
      <c r="L29" s="119" t="s">
        <v>7860</v>
      </c>
      <c r="M29" s="119" t="s">
        <v>3011</v>
      </c>
      <c r="N29" s="119" t="s">
        <v>7335</v>
      </c>
      <c r="O29" s="119" t="s">
        <v>7960</v>
      </c>
      <c r="P29" s="119" t="s">
        <v>7961</v>
      </c>
      <c r="Q29" s="119">
        <v>2</v>
      </c>
      <c r="R29" s="119" t="s">
        <v>7962</v>
      </c>
      <c r="S29" s="121">
        <v>45660</v>
      </c>
      <c r="T29" s="121">
        <v>45647</v>
      </c>
      <c r="U29" s="121">
        <v>45660</v>
      </c>
      <c r="V29" s="119">
        <v>14</v>
      </c>
      <c r="W29" s="119" t="s">
        <v>7898</v>
      </c>
      <c r="X29" s="119"/>
      <c r="Y29" s="121">
        <v>45600</v>
      </c>
      <c r="Z29" s="119" t="s">
        <v>7898</v>
      </c>
      <c r="AA29" s="119" t="s">
        <v>7866</v>
      </c>
      <c r="AB29" s="119" t="s">
        <v>7867</v>
      </c>
      <c r="AC29" s="119">
        <v>4</v>
      </c>
      <c r="AD29" s="155">
        <v>12366.62</v>
      </c>
      <c r="AE29" s="155">
        <v>0</v>
      </c>
      <c r="AF29" s="155">
        <v>0</v>
      </c>
      <c r="AG29" s="155">
        <v>0</v>
      </c>
      <c r="AH29" s="155">
        <v>220.83</v>
      </c>
      <c r="AI29" s="155">
        <v>0</v>
      </c>
      <c r="AJ29" s="155">
        <v>0</v>
      </c>
      <c r="AK29" s="155">
        <v>0</v>
      </c>
      <c r="AL29" s="155">
        <v>0</v>
      </c>
      <c r="AM29" s="155">
        <v>0</v>
      </c>
      <c r="AN29" s="155">
        <v>0</v>
      </c>
      <c r="AO29" s="155">
        <v>0</v>
      </c>
      <c r="AP29" s="155">
        <v>7066.64</v>
      </c>
      <c r="AQ29" s="155">
        <v>341.86</v>
      </c>
      <c r="AR29" s="155">
        <v>3543.76</v>
      </c>
      <c r="AS29" s="155">
        <v>0</v>
      </c>
      <c r="AT29" s="155">
        <v>1634.87</v>
      </c>
      <c r="AU29" s="155">
        <v>19654.09</v>
      </c>
      <c r="AV29" s="155">
        <v>0</v>
      </c>
      <c r="AW29" s="155">
        <v>5520.49</v>
      </c>
      <c r="AX29" s="155">
        <v>0</v>
      </c>
      <c r="AY29" s="156">
        <v>14133.6</v>
      </c>
    </row>
    <row r="30" spans="2:51" ht="15">
      <c r="B30" s="127" t="s">
        <v>7395</v>
      </c>
      <c r="C30" s="119" t="s">
        <v>1828</v>
      </c>
      <c r="D30" s="119" t="s">
        <v>85</v>
      </c>
      <c r="E30" s="119" t="s">
        <v>0</v>
      </c>
      <c r="F30" s="119" t="s">
        <v>7394</v>
      </c>
      <c r="G30" s="119" t="s">
        <v>7393</v>
      </c>
      <c r="H30" s="119"/>
      <c r="I30" s="119" t="s">
        <v>7858</v>
      </c>
      <c r="J30" s="119" t="s">
        <v>7859</v>
      </c>
      <c r="K30" s="119" t="s">
        <v>2994</v>
      </c>
      <c r="L30" s="119" t="s">
        <v>7860</v>
      </c>
      <c r="M30" s="119" t="s">
        <v>3011</v>
      </c>
      <c r="N30" s="119" t="s">
        <v>7335</v>
      </c>
      <c r="O30" s="119" t="s">
        <v>7963</v>
      </c>
      <c r="P30" s="119" t="s">
        <v>7964</v>
      </c>
      <c r="Q30" s="119">
        <v>2</v>
      </c>
      <c r="R30" s="119" t="s">
        <v>7965</v>
      </c>
      <c r="S30" s="121">
        <v>45660</v>
      </c>
      <c r="T30" s="121">
        <v>45647</v>
      </c>
      <c r="U30" s="121">
        <v>45660</v>
      </c>
      <c r="V30" s="119">
        <v>14</v>
      </c>
      <c r="W30" s="119" t="s">
        <v>7966</v>
      </c>
      <c r="X30" s="119"/>
      <c r="Y30" s="121">
        <v>44249</v>
      </c>
      <c r="Z30" s="119" t="s">
        <v>7967</v>
      </c>
      <c r="AA30" s="119" t="s">
        <v>7866</v>
      </c>
      <c r="AB30" s="119" t="s">
        <v>7867</v>
      </c>
      <c r="AC30" s="119">
        <v>4</v>
      </c>
      <c r="AD30" s="155">
        <v>11984</v>
      </c>
      <c r="AE30" s="155">
        <v>0</v>
      </c>
      <c r="AF30" s="155">
        <v>0</v>
      </c>
      <c r="AG30" s="155">
        <v>0</v>
      </c>
      <c r="AH30" s="155">
        <v>0</v>
      </c>
      <c r="AI30" s="155">
        <v>0</v>
      </c>
      <c r="AJ30" s="155">
        <v>0</v>
      </c>
      <c r="AK30" s="155">
        <v>0</v>
      </c>
      <c r="AL30" s="155">
        <v>0</v>
      </c>
      <c r="AM30" s="155">
        <v>0</v>
      </c>
      <c r="AN30" s="155">
        <v>0</v>
      </c>
      <c r="AO30" s="155">
        <v>0</v>
      </c>
      <c r="AP30" s="155">
        <v>3424</v>
      </c>
      <c r="AQ30" s="155">
        <v>330.72</v>
      </c>
      <c r="AR30" s="155">
        <v>2545.08</v>
      </c>
      <c r="AS30" s="155">
        <v>0</v>
      </c>
      <c r="AT30" s="155">
        <v>0</v>
      </c>
      <c r="AU30" s="155">
        <v>15408</v>
      </c>
      <c r="AV30" s="155">
        <v>0</v>
      </c>
      <c r="AW30" s="155">
        <v>2875.8</v>
      </c>
      <c r="AX30" s="155">
        <v>0</v>
      </c>
      <c r="AY30" s="156">
        <v>12532.2</v>
      </c>
    </row>
    <row r="31" spans="2:51" ht="15">
      <c r="B31" s="127" t="s">
        <v>7377</v>
      </c>
      <c r="C31" s="119" t="s">
        <v>1828</v>
      </c>
      <c r="D31" s="119" t="s">
        <v>85</v>
      </c>
      <c r="E31" s="119" t="s">
        <v>0</v>
      </c>
      <c r="F31" s="119" t="s">
        <v>7376</v>
      </c>
      <c r="G31" s="119" t="s">
        <v>7375</v>
      </c>
      <c r="H31" s="119"/>
      <c r="I31" s="119" t="s">
        <v>7858</v>
      </c>
      <c r="J31" s="119" t="s">
        <v>7859</v>
      </c>
      <c r="K31" s="119" t="s">
        <v>2994</v>
      </c>
      <c r="L31" s="119" t="s">
        <v>7860</v>
      </c>
      <c r="M31" s="119" t="s">
        <v>3011</v>
      </c>
      <c r="N31" s="119" t="s">
        <v>7335</v>
      </c>
      <c r="O31" s="119" t="s">
        <v>7968</v>
      </c>
      <c r="P31" s="119" t="s">
        <v>7969</v>
      </c>
      <c r="Q31" s="119">
        <v>2</v>
      </c>
      <c r="R31" s="119" t="s">
        <v>7970</v>
      </c>
      <c r="S31" s="121">
        <v>45660</v>
      </c>
      <c r="T31" s="121">
        <v>45647</v>
      </c>
      <c r="U31" s="121">
        <v>45660</v>
      </c>
      <c r="V31" s="119">
        <v>14</v>
      </c>
      <c r="W31" s="119" t="s">
        <v>7893</v>
      </c>
      <c r="X31" s="119"/>
      <c r="Y31" s="121">
        <v>45544</v>
      </c>
      <c r="Z31" s="119" t="s">
        <v>7944</v>
      </c>
      <c r="AA31" s="119" t="s">
        <v>7866</v>
      </c>
      <c r="AB31" s="119" t="s">
        <v>7867</v>
      </c>
      <c r="AC31" s="119">
        <v>4</v>
      </c>
      <c r="AD31" s="155">
        <v>9566.6200000000008</v>
      </c>
      <c r="AE31" s="155">
        <v>0</v>
      </c>
      <c r="AF31" s="155">
        <v>0</v>
      </c>
      <c r="AG31" s="155">
        <v>0</v>
      </c>
      <c r="AH31" s="155">
        <v>0</v>
      </c>
      <c r="AI31" s="155">
        <v>0</v>
      </c>
      <c r="AJ31" s="155">
        <v>0</v>
      </c>
      <c r="AK31" s="155">
        <v>0</v>
      </c>
      <c r="AL31" s="155">
        <v>0</v>
      </c>
      <c r="AM31" s="155">
        <v>0</v>
      </c>
      <c r="AN31" s="155">
        <v>0</v>
      </c>
      <c r="AO31" s="155">
        <v>0</v>
      </c>
      <c r="AP31" s="155">
        <v>0</v>
      </c>
      <c r="AQ31" s="155">
        <v>260.32</v>
      </c>
      <c r="AR31" s="155">
        <v>1275.27</v>
      </c>
      <c r="AS31" s="155">
        <v>0.03</v>
      </c>
      <c r="AT31" s="155">
        <v>0</v>
      </c>
      <c r="AU31" s="155">
        <v>9566.6200000000008</v>
      </c>
      <c r="AV31" s="155">
        <v>0</v>
      </c>
      <c r="AW31" s="155">
        <v>1535.62</v>
      </c>
      <c r="AX31" s="155">
        <v>0</v>
      </c>
      <c r="AY31" s="156">
        <v>8031</v>
      </c>
    </row>
    <row r="32" spans="2:51" ht="15">
      <c r="B32" s="127" t="s">
        <v>7476</v>
      </c>
      <c r="C32" s="119" t="s">
        <v>1828</v>
      </c>
      <c r="D32" s="119" t="s">
        <v>85</v>
      </c>
      <c r="E32" s="119" t="s">
        <v>0</v>
      </c>
      <c r="F32" s="119" t="s">
        <v>7475</v>
      </c>
      <c r="G32" s="119" t="s">
        <v>7474</v>
      </c>
      <c r="H32" s="119"/>
      <c r="I32" s="119" t="s">
        <v>7858</v>
      </c>
      <c r="J32" s="119" t="s">
        <v>7859</v>
      </c>
      <c r="K32" s="119" t="s">
        <v>2994</v>
      </c>
      <c r="L32" s="119" t="s">
        <v>7860</v>
      </c>
      <c r="M32" s="119" t="s">
        <v>3011</v>
      </c>
      <c r="N32" s="119" t="s">
        <v>7335</v>
      </c>
      <c r="O32" s="119" t="s">
        <v>7971</v>
      </c>
      <c r="P32" s="119" t="s">
        <v>7972</v>
      </c>
      <c r="Q32" s="119">
        <v>2</v>
      </c>
      <c r="R32" s="119" t="s">
        <v>7973</v>
      </c>
      <c r="S32" s="121">
        <v>45660</v>
      </c>
      <c r="T32" s="121">
        <v>45647</v>
      </c>
      <c r="U32" s="121">
        <v>45660</v>
      </c>
      <c r="V32" s="119">
        <v>14</v>
      </c>
      <c r="W32" s="119" t="s">
        <v>7898</v>
      </c>
      <c r="X32" s="119"/>
      <c r="Y32" s="121">
        <v>45615</v>
      </c>
      <c r="Z32" s="119" t="s">
        <v>7898</v>
      </c>
      <c r="AA32" s="119" t="s">
        <v>7866</v>
      </c>
      <c r="AB32" s="119" t="s">
        <v>7867</v>
      </c>
      <c r="AC32" s="119">
        <v>4</v>
      </c>
      <c r="AD32" s="155">
        <v>12366.62</v>
      </c>
      <c r="AE32" s="155">
        <v>0</v>
      </c>
      <c r="AF32" s="155">
        <v>1444.64</v>
      </c>
      <c r="AG32" s="155">
        <v>542.85</v>
      </c>
      <c r="AH32" s="155">
        <v>0</v>
      </c>
      <c r="AI32" s="155">
        <v>0</v>
      </c>
      <c r="AJ32" s="155">
        <v>0</v>
      </c>
      <c r="AK32" s="155">
        <v>0</v>
      </c>
      <c r="AL32" s="155">
        <v>0</v>
      </c>
      <c r="AM32" s="155">
        <v>0</v>
      </c>
      <c r="AN32" s="155">
        <v>0</v>
      </c>
      <c r="AO32" s="155">
        <v>0</v>
      </c>
      <c r="AP32" s="155">
        <v>3533.32</v>
      </c>
      <c r="AQ32" s="155">
        <v>341.86</v>
      </c>
      <c r="AR32" s="155">
        <v>3000.57</v>
      </c>
      <c r="AS32" s="155">
        <v>0</v>
      </c>
      <c r="AT32" s="155">
        <v>0</v>
      </c>
      <c r="AU32" s="155">
        <v>17344.580000000002</v>
      </c>
      <c r="AV32" s="155">
        <v>542.85</v>
      </c>
      <c r="AW32" s="155">
        <v>3342.4300000000003</v>
      </c>
      <c r="AX32" s="155">
        <v>0</v>
      </c>
      <c r="AY32" s="156">
        <v>14545</v>
      </c>
    </row>
    <row r="33" spans="2:51" ht="15">
      <c r="B33" s="127" t="s">
        <v>7479</v>
      </c>
      <c r="C33" s="119" t="s">
        <v>1828</v>
      </c>
      <c r="D33" s="119" t="s">
        <v>85</v>
      </c>
      <c r="E33" s="119" t="s">
        <v>0</v>
      </c>
      <c r="F33" s="119" t="s">
        <v>7478</v>
      </c>
      <c r="G33" s="119" t="s">
        <v>7477</v>
      </c>
      <c r="H33" s="119"/>
      <c r="I33" s="119" t="s">
        <v>7858</v>
      </c>
      <c r="J33" s="119" t="s">
        <v>7859</v>
      </c>
      <c r="K33" s="119" t="s">
        <v>2994</v>
      </c>
      <c r="L33" s="119" t="s">
        <v>7860</v>
      </c>
      <c r="M33" s="119" t="s">
        <v>3011</v>
      </c>
      <c r="N33" s="119" t="s">
        <v>7335</v>
      </c>
      <c r="O33" s="119" t="s">
        <v>7974</v>
      </c>
      <c r="P33" s="119" t="s">
        <v>7975</v>
      </c>
      <c r="Q33" s="119">
        <v>2</v>
      </c>
      <c r="R33" s="119" t="s">
        <v>7976</v>
      </c>
      <c r="S33" s="121">
        <v>45660</v>
      </c>
      <c r="T33" s="121">
        <v>45647</v>
      </c>
      <c r="U33" s="121">
        <v>45660</v>
      </c>
      <c r="V33" s="119">
        <v>14</v>
      </c>
      <c r="W33" s="119" t="s">
        <v>7876</v>
      </c>
      <c r="X33" s="119"/>
      <c r="Y33" s="121">
        <v>45453</v>
      </c>
      <c r="Z33" s="119" t="s">
        <v>7906</v>
      </c>
      <c r="AA33" s="119" t="s">
        <v>7866</v>
      </c>
      <c r="AB33" s="119" t="s">
        <v>7867</v>
      </c>
      <c r="AC33" s="119">
        <v>4</v>
      </c>
      <c r="AD33" s="155">
        <v>10500</v>
      </c>
      <c r="AE33" s="155">
        <v>0</v>
      </c>
      <c r="AF33" s="155">
        <v>0</v>
      </c>
      <c r="AG33" s="155">
        <v>0</v>
      </c>
      <c r="AH33" s="155">
        <v>0</v>
      </c>
      <c r="AI33" s="155">
        <v>0</v>
      </c>
      <c r="AJ33" s="155">
        <v>0</v>
      </c>
      <c r="AK33" s="155">
        <v>0</v>
      </c>
      <c r="AL33" s="155">
        <v>0</v>
      </c>
      <c r="AM33" s="155">
        <v>0</v>
      </c>
      <c r="AN33" s="155">
        <v>0</v>
      </c>
      <c r="AO33" s="155">
        <v>0</v>
      </c>
      <c r="AP33" s="155">
        <v>1500</v>
      </c>
      <c r="AQ33" s="155">
        <v>287.5</v>
      </c>
      <c r="AR33" s="155">
        <v>1795.04</v>
      </c>
      <c r="AS33" s="155">
        <v>0</v>
      </c>
      <c r="AT33" s="155">
        <v>0</v>
      </c>
      <c r="AU33" s="155">
        <v>12000</v>
      </c>
      <c r="AV33" s="155">
        <v>0</v>
      </c>
      <c r="AW33" s="155">
        <v>2082.54</v>
      </c>
      <c r="AX33" s="155">
        <v>0</v>
      </c>
      <c r="AY33" s="156">
        <v>9917.6</v>
      </c>
    </row>
    <row r="34" spans="2:51" ht="15">
      <c r="B34" s="127" t="s">
        <v>7461</v>
      </c>
      <c r="C34" s="119" t="s">
        <v>1828</v>
      </c>
      <c r="D34" s="119" t="s">
        <v>85</v>
      </c>
      <c r="E34" s="119" t="s">
        <v>0</v>
      </c>
      <c r="F34" s="119" t="s">
        <v>7460</v>
      </c>
      <c r="G34" s="119" t="s">
        <v>7459</v>
      </c>
      <c r="H34" s="119"/>
      <c r="I34" s="119" t="s">
        <v>7858</v>
      </c>
      <c r="J34" s="119" t="s">
        <v>7859</v>
      </c>
      <c r="K34" s="119" t="s">
        <v>2994</v>
      </c>
      <c r="L34" s="119" t="s">
        <v>7860</v>
      </c>
      <c r="M34" s="119" t="s">
        <v>3011</v>
      </c>
      <c r="N34" s="119" t="s">
        <v>7335</v>
      </c>
      <c r="O34" s="119" t="s">
        <v>7977</v>
      </c>
      <c r="P34" s="119" t="s">
        <v>7978</v>
      </c>
      <c r="Q34" s="119">
        <v>2</v>
      </c>
      <c r="R34" s="119" t="s">
        <v>7979</v>
      </c>
      <c r="S34" s="121">
        <v>45660</v>
      </c>
      <c r="T34" s="121">
        <v>45647</v>
      </c>
      <c r="U34" s="121">
        <v>45660</v>
      </c>
      <c r="V34" s="119">
        <v>14</v>
      </c>
      <c r="W34" s="119" t="s">
        <v>7898</v>
      </c>
      <c r="X34" s="119"/>
      <c r="Y34" s="121">
        <v>45565</v>
      </c>
      <c r="Z34" s="119" t="s">
        <v>7906</v>
      </c>
      <c r="AA34" s="119" t="s">
        <v>7866</v>
      </c>
      <c r="AB34" s="119" t="s">
        <v>7867</v>
      </c>
      <c r="AC34" s="119">
        <v>4</v>
      </c>
      <c r="AD34" s="155">
        <v>12133.24</v>
      </c>
      <c r="AE34" s="155">
        <v>0</v>
      </c>
      <c r="AF34" s="155">
        <v>0</v>
      </c>
      <c r="AG34" s="155">
        <v>0</v>
      </c>
      <c r="AH34" s="155">
        <v>0</v>
      </c>
      <c r="AI34" s="155">
        <v>0</v>
      </c>
      <c r="AJ34" s="155">
        <v>0</v>
      </c>
      <c r="AK34" s="155">
        <v>0</v>
      </c>
      <c r="AL34" s="155">
        <v>0</v>
      </c>
      <c r="AM34" s="155">
        <v>0</v>
      </c>
      <c r="AN34" s="155">
        <v>0</v>
      </c>
      <c r="AO34" s="155">
        <v>0</v>
      </c>
      <c r="AP34" s="155">
        <v>3466.64</v>
      </c>
      <c r="AQ34" s="155">
        <v>335.06</v>
      </c>
      <c r="AR34" s="155">
        <v>2590.21</v>
      </c>
      <c r="AS34" s="155">
        <v>0.01</v>
      </c>
      <c r="AT34" s="155">
        <v>0</v>
      </c>
      <c r="AU34" s="155">
        <v>15599.88</v>
      </c>
      <c r="AV34" s="155">
        <v>0</v>
      </c>
      <c r="AW34" s="155">
        <v>2925.28</v>
      </c>
      <c r="AX34" s="155">
        <v>0</v>
      </c>
      <c r="AY34" s="156">
        <v>12674.6</v>
      </c>
    </row>
    <row r="35" spans="2:51" ht="15">
      <c r="B35" s="127" t="s">
        <v>7497</v>
      </c>
      <c r="C35" s="119" t="s">
        <v>1828</v>
      </c>
      <c r="D35" s="119" t="s">
        <v>85</v>
      </c>
      <c r="E35" s="119" t="s">
        <v>0</v>
      </c>
      <c r="F35" s="119" t="s">
        <v>7496</v>
      </c>
      <c r="G35" s="119" t="s">
        <v>7495</v>
      </c>
      <c r="H35" s="119"/>
      <c r="I35" s="119" t="s">
        <v>7858</v>
      </c>
      <c r="J35" s="119" t="s">
        <v>7859</v>
      </c>
      <c r="K35" s="119" t="s">
        <v>2994</v>
      </c>
      <c r="L35" s="119" t="s">
        <v>7860</v>
      </c>
      <c r="M35" s="119" t="s">
        <v>3011</v>
      </c>
      <c r="N35" s="119" t="s">
        <v>7335</v>
      </c>
      <c r="O35" s="119" t="s">
        <v>7980</v>
      </c>
      <c r="P35" s="119" t="s">
        <v>7981</v>
      </c>
      <c r="Q35" s="119">
        <v>2</v>
      </c>
      <c r="R35" s="119" t="s">
        <v>7982</v>
      </c>
      <c r="S35" s="121">
        <v>45660</v>
      </c>
      <c r="T35" s="121">
        <v>45647</v>
      </c>
      <c r="U35" s="121">
        <v>45660</v>
      </c>
      <c r="V35" s="119">
        <v>14</v>
      </c>
      <c r="W35" s="119" t="s">
        <v>7966</v>
      </c>
      <c r="X35" s="119"/>
      <c r="Y35" s="121">
        <v>45294</v>
      </c>
      <c r="Z35" s="119" t="s">
        <v>7983</v>
      </c>
      <c r="AA35" s="119" t="s">
        <v>7866</v>
      </c>
      <c r="AB35" s="119" t="s">
        <v>7867</v>
      </c>
      <c r="AC35" s="119">
        <v>4</v>
      </c>
      <c r="AD35" s="155">
        <v>12600</v>
      </c>
      <c r="AE35" s="155">
        <v>0</v>
      </c>
      <c r="AF35" s="155">
        <v>0</v>
      </c>
      <c r="AG35" s="155">
        <v>0</v>
      </c>
      <c r="AH35" s="155">
        <v>0</v>
      </c>
      <c r="AI35" s="155">
        <v>0</v>
      </c>
      <c r="AJ35" s="155">
        <v>0</v>
      </c>
      <c r="AK35" s="155">
        <v>0</v>
      </c>
      <c r="AL35" s="155">
        <v>0</v>
      </c>
      <c r="AM35" s="155">
        <v>0</v>
      </c>
      <c r="AN35" s="155">
        <v>0</v>
      </c>
      <c r="AO35" s="155">
        <v>0</v>
      </c>
      <c r="AP35" s="155">
        <v>0</v>
      </c>
      <c r="AQ35" s="155">
        <v>348.65</v>
      </c>
      <c r="AR35" s="155">
        <v>1923.2</v>
      </c>
      <c r="AS35" s="155">
        <v>0</v>
      </c>
      <c r="AT35" s="155">
        <v>0</v>
      </c>
      <c r="AU35" s="155">
        <v>12600</v>
      </c>
      <c r="AV35" s="155">
        <v>0</v>
      </c>
      <c r="AW35" s="155">
        <v>2271.85</v>
      </c>
      <c r="AX35" s="155">
        <v>0</v>
      </c>
      <c r="AY35" s="156">
        <v>10328.200000000001</v>
      </c>
    </row>
    <row r="36" spans="2:51" ht="15">
      <c r="B36" s="127" t="s">
        <v>7392</v>
      </c>
      <c r="C36" s="119" t="s">
        <v>1828</v>
      </c>
      <c r="D36" s="119" t="s">
        <v>85</v>
      </c>
      <c r="E36" s="119" t="s">
        <v>0</v>
      </c>
      <c r="F36" s="119" t="s">
        <v>7391</v>
      </c>
      <c r="G36" s="119" t="s">
        <v>7390</v>
      </c>
      <c r="H36" s="119"/>
      <c r="I36" s="119" t="s">
        <v>7858</v>
      </c>
      <c r="J36" s="119" t="s">
        <v>7859</v>
      </c>
      <c r="K36" s="119" t="s">
        <v>2994</v>
      </c>
      <c r="L36" s="119" t="s">
        <v>7860</v>
      </c>
      <c r="M36" s="119" t="s">
        <v>3011</v>
      </c>
      <c r="N36" s="119" t="s">
        <v>7335</v>
      </c>
      <c r="O36" s="119" t="s">
        <v>7984</v>
      </c>
      <c r="P36" s="119" t="s">
        <v>7985</v>
      </c>
      <c r="Q36" s="119">
        <v>2</v>
      </c>
      <c r="R36" s="119" t="s">
        <v>7986</v>
      </c>
      <c r="S36" s="121">
        <v>45660</v>
      </c>
      <c r="T36" s="121">
        <v>45647</v>
      </c>
      <c r="U36" s="121">
        <v>45660</v>
      </c>
      <c r="V36" s="119">
        <v>14</v>
      </c>
      <c r="W36" s="119" t="s">
        <v>7876</v>
      </c>
      <c r="X36" s="119"/>
      <c r="Y36" s="121">
        <v>45261</v>
      </c>
      <c r="Z36" s="119" t="s">
        <v>7906</v>
      </c>
      <c r="AA36" s="119" t="s">
        <v>7866</v>
      </c>
      <c r="AB36" s="119" t="s">
        <v>7867</v>
      </c>
      <c r="AC36" s="119">
        <v>4</v>
      </c>
      <c r="AD36" s="155">
        <v>12600</v>
      </c>
      <c r="AE36" s="155">
        <v>0</v>
      </c>
      <c r="AF36" s="155">
        <v>0</v>
      </c>
      <c r="AG36" s="155">
        <v>0</v>
      </c>
      <c r="AH36" s="155">
        <v>0</v>
      </c>
      <c r="AI36" s="155">
        <v>0</v>
      </c>
      <c r="AJ36" s="155">
        <v>0</v>
      </c>
      <c r="AK36" s="155">
        <v>0</v>
      </c>
      <c r="AL36" s="155">
        <v>0</v>
      </c>
      <c r="AM36" s="155">
        <v>0</v>
      </c>
      <c r="AN36" s="155">
        <v>0</v>
      </c>
      <c r="AO36" s="155">
        <v>0</v>
      </c>
      <c r="AP36" s="155">
        <v>0</v>
      </c>
      <c r="AQ36" s="155">
        <v>348.65</v>
      </c>
      <c r="AR36" s="155">
        <v>1923.2</v>
      </c>
      <c r="AS36" s="155">
        <v>0</v>
      </c>
      <c r="AT36" s="155">
        <v>0</v>
      </c>
      <c r="AU36" s="155">
        <v>12600</v>
      </c>
      <c r="AV36" s="155">
        <v>0</v>
      </c>
      <c r="AW36" s="155">
        <v>2271.85</v>
      </c>
      <c r="AX36" s="155">
        <v>0</v>
      </c>
      <c r="AY36" s="156">
        <v>10328.200000000001</v>
      </c>
    </row>
    <row r="37" spans="2:51" ht="15">
      <c r="B37" s="127" t="s">
        <v>7464</v>
      </c>
      <c r="C37" s="119" t="s">
        <v>1828</v>
      </c>
      <c r="D37" s="119" t="s">
        <v>85</v>
      </c>
      <c r="E37" s="119" t="s">
        <v>0</v>
      </c>
      <c r="F37" s="119" t="s">
        <v>7463</v>
      </c>
      <c r="G37" s="119" t="s">
        <v>7462</v>
      </c>
      <c r="H37" s="119"/>
      <c r="I37" s="119" t="s">
        <v>7858</v>
      </c>
      <c r="J37" s="119" t="s">
        <v>7859</v>
      </c>
      <c r="K37" s="119" t="s">
        <v>2994</v>
      </c>
      <c r="L37" s="119" t="s">
        <v>7860</v>
      </c>
      <c r="M37" s="119" t="s">
        <v>3011</v>
      </c>
      <c r="N37" s="119" t="s">
        <v>7335</v>
      </c>
      <c r="O37" s="119" t="s">
        <v>7987</v>
      </c>
      <c r="P37" s="119" t="s">
        <v>7988</v>
      </c>
      <c r="Q37" s="119">
        <v>2</v>
      </c>
      <c r="R37" s="119" t="s">
        <v>7989</v>
      </c>
      <c r="S37" s="121">
        <v>45660</v>
      </c>
      <c r="T37" s="121">
        <v>45647</v>
      </c>
      <c r="U37" s="121">
        <v>45660</v>
      </c>
      <c r="V37" s="119">
        <v>14</v>
      </c>
      <c r="W37" s="119" t="s">
        <v>7885</v>
      </c>
      <c r="X37" s="119"/>
      <c r="Y37" s="121">
        <v>44627</v>
      </c>
      <c r="Z37" s="119" t="s">
        <v>7906</v>
      </c>
      <c r="AA37" s="119" t="s">
        <v>7866</v>
      </c>
      <c r="AB37" s="119" t="s">
        <v>7867</v>
      </c>
      <c r="AC37" s="119">
        <v>4</v>
      </c>
      <c r="AD37" s="155">
        <v>9566.76</v>
      </c>
      <c r="AE37" s="155">
        <v>0</v>
      </c>
      <c r="AF37" s="155">
        <v>994.67</v>
      </c>
      <c r="AG37" s="155">
        <v>542.85</v>
      </c>
      <c r="AH37" s="155">
        <v>170.84</v>
      </c>
      <c r="AI37" s="155">
        <v>0</v>
      </c>
      <c r="AJ37" s="155">
        <v>0</v>
      </c>
      <c r="AK37" s="155">
        <v>0</v>
      </c>
      <c r="AL37" s="155">
        <v>0</v>
      </c>
      <c r="AM37" s="155">
        <v>0</v>
      </c>
      <c r="AN37" s="155">
        <v>0</v>
      </c>
      <c r="AO37" s="155">
        <v>0</v>
      </c>
      <c r="AP37" s="155">
        <v>1366.68</v>
      </c>
      <c r="AQ37" s="155">
        <v>347.66</v>
      </c>
      <c r="AR37" s="155">
        <v>1816.18</v>
      </c>
      <c r="AS37" s="155">
        <v>0</v>
      </c>
      <c r="AT37" s="155">
        <v>0</v>
      </c>
      <c r="AU37" s="155">
        <v>12098.95</v>
      </c>
      <c r="AV37" s="155">
        <v>542.85</v>
      </c>
      <c r="AW37" s="155">
        <v>2163.84</v>
      </c>
      <c r="AX37" s="155">
        <v>0</v>
      </c>
      <c r="AY37" s="156">
        <v>10478</v>
      </c>
    </row>
    <row r="38" spans="2:51" ht="15">
      <c r="B38" s="127" t="s">
        <v>7365</v>
      </c>
      <c r="C38" s="119" t="s">
        <v>1828</v>
      </c>
      <c r="D38" s="119" t="s">
        <v>85</v>
      </c>
      <c r="E38" s="119" t="s">
        <v>0</v>
      </c>
      <c r="F38" s="119" t="s">
        <v>7364</v>
      </c>
      <c r="G38" s="119" t="s">
        <v>7363</v>
      </c>
      <c r="H38" s="119"/>
      <c r="I38" s="119" t="s">
        <v>7858</v>
      </c>
      <c r="J38" s="119" t="s">
        <v>7859</v>
      </c>
      <c r="K38" s="119" t="s">
        <v>2994</v>
      </c>
      <c r="L38" s="119" t="s">
        <v>7860</v>
      </c>
      <c r="M38" s="119" t="s">
        <v>3011</v>
      </c>
      <c r="N38" s="119" t="s">
        <v>7335</v>
      </c>
      <c r="O38" s="119" t="s">
        <v>7990</v>
      </c>
      <c r="P38" s="119" t="s">
        <v>7991</v>
      </c>
      <c r="Q38" s="119">
        <v>2</v>
      </c>
      <c r="R38" s="119" t="s">
        <v>7992</v>
      </c>
      <c r="S38" s="121">
        <v>45660</v>
      </c>
      <c r="T38" s="121">
        <v>45647</v>
      </c>
      <c r="U38" s="121">
        <v>45660</v>
      </c>
      <c r="V38" s="119">
        <v>13</v>
      </c>
      <c r="W38" s="119" t="s">
        <v>7893</v>
      </c>
      <c r="X38" s="119"/>
      <c r="Y38" s="121">
        <v>45362</v>
      </c>
      <c r="Z38" s="119" t="s">
        <v>7993</v>
      </c>
      <c r="AA38" s="119" t="s">
        <v>7866</v>
      </c>
      <c r="AB38" s="119" t="s">
        <v>7867</v>
      </c>
      <c r="AC38" s="119">
        <v>4</v>
      </c>
      <c r="AD38" s="155">
        <v>10833.29</v>
      </c>
      <c r="AE38" s="155">
        <v>0</v>
      </c>
      <c r="AF38" s="155">
        <v>0</v>
      </c>
      <c r="AG38" s="155">
        <v>0</v>
      </c>
      <c r="AH38" s="155">
        <v>0</v>
      </c>
      <c r="AI38" s="155">
        <v>0</v>
      </c>
      <c r="AJ38" s="155">
        <v>0</v>
      </c>
      <c r="AK38" s="155">
        <v>0</v>
      </c>
      <c r="AL38" s="155">
        <v>0</v>
      </c>
      <c r="AM38" s="155">
        <v>0</v>
      </c>
      <c r="AN38" s="155">
        <v>0</v>
      </c>
      <c r="AO38" s="155">
        <v>0</v>
      </c>
      <c r="AP38" s="155">
        <v>0</v>
      </c>
      <c r="AQ38" s="155">
        <v>298.51</v>
      </c>
      <c r="AR38" s="155">
        <v>1545.83</v>
      </c>
      <c r="AS38" s="155">
        <v>0</v>
      </c>
      <c r="AT38" s="155">
        <v>0</v>
      </c>
      <c r="AU38" s="155">
        <v>10833.29</v>
      </c>
      <c r="AV38" s="155">
        <v>0</v>
      </c>
      <c r="AW38" s="155">
        <v>1844.34</v>
      </c>
      <c r="AX38" s="155">
        <v>0</v>
      </c>
      <c r="AY38" s="156">
        <v>8989</v>
      </c>
    </row>
    <row r="39" spans="2:51" ht="15">
      <c r="B39" s="127" t="s">
        <v>7428</v>
      </c>
      <c r="C39" s="119" t="s">
        <v>1828</v>
      </c>
      <c r="D39" s="119" t="s">
        <v>85</v>
      </c>
      <c r="E39" s="119" t="s">
        <v>0</v>
      </c>
      <c r="F39" s="119" t="s">
        <v>7427</v>
      </c>
      <c r="G39" s="119" t="s">
        <v>7426</v>
      </c>
      <c r="H39" s="119"/>
      <c r="I39" s="119" t="s">
        <v>7858</v>
      </c>
      <c r="J39" s="119" t="s">
        <v>7859</v>
      </c>
      <c r="K39" s="119" t="s">
        <v>2994</v>
      </c>
      <c r="L39" s="119" t="s">
        <v>7860</v>
      </c>
      <c r="M39" s="119" t="s">
        <v>3011</v>
      </c>
      <c r="N39" s="119" t="s">
        <v>7335</v>
      </c>
      <c r="O39" s="119" t="s">
        <v>7994</v>
      </c>
      <c r="P39" s="119" t="s">
        <v>7995</v>
      </c>
      <c r="Q39" s="119">
        <v>2</v>
      </c>
      <c r="R39" s="119" t="s">
        <v>7996</v>
      </c>
      <c r="S39" s="121">
        <v>45660</v>
      </c>
      <c r="T39" s="121">
        <v>45647</v>
      </c>
      <c r="U39" s="121">
        <v>45660</v>
      </c>
      <c r="V39" s="119">
        <v>14</v>
      </c>
      <c r="W39" s="119" t="s">
        <v>7876</v>
      </c>
      <c r="X39" s="119"/>
      <c r="Y39" s="121">
        <v>44146</v>
      </c>
      <c r="Z39" s="119" t="s">
        <v>7877</v>
      </c>
      <c r="AA39" s="119" t="s">
        <v>7866</v>
      </c>
      <c r="AB39" s="119" t="s">
        <v>7867</v>
      </c>
      <c r="AC39" s="119">
        <v>4</v>
      </c>
      <c r="AD39" s="155">
        <v>9585.7999999999993</v>
      </c>
      <c r="AE39" s="155">
        <v>0</v>
      </c>
      <c r="AF39" s="155">
        <v>0</v>
      </c>
      <c r="AG39" s="155">
        <v>0</v>
      </c>
      <c r="AH39" s="155">
        <v>0</v>
      </c>
      <c r="AI39" s="155">
        <v>0</v>
      </c>
      <c r="AJ39" s="155">
        <v>0</v>
      </c>
      <c r="AK39" s="155">
        <v>0</v>
      </c>
      <c r="AL39" s="155">
        <v>0</v>
      </c>
      <c r="AM39" s="155">
        <v>0</v>
      </c>
      <c r="AN39" s="155">
        <v>0</v>
      </c>
      <c r="AO39" s="155">
        <v>0</v>
      </c>
      <c r="AP39" s="155">
        <v>0</v>
      </c>
      <c r="AQ39" s="155">
        <v>623.84</v>
      </c>
      <c r="AR39" s="155">
        <v>1279.3699999999999</v>
      </c>
      <c r="AS39" s="155">
        <v>0</v>
      </c>
      <c r="AT39" s="155">
        <v>0</v>
      </c>
      <c r="AU39" s="155">
        <v>9585.7999999999993</v>
      </c>
      <c r="AV39" s="155">
        <v>0</v>
      </c>
      <c r="AW39" s="155">
        <v>1903.21</v>
      </c>
      <c r="AX39" s="155">
        <v>0</v>
      </c>
      <c r="AY39" s="156">
        <v>7682.6</v>
      </c>
    </row>
    <row r="40" spans="2:51" ht="15">
      <c r="B40" s="127" t="s">
        <v>7467</v>
      </c>
      <c r="C40" s="119" t="s">
        <v>1828</v>
      </c>
      <c r="D40" s="119" t="s">
        <v>85</v>
      </c>
      <c r="E40" s="119" t="s">
        <v>0</v>
      </c>
      <c r="F40" s="119" t="s">
        <v>7466</v>
      </c>
      <c r="G40" s="119" t="s">
        <v>7465</v>
      </c>
      <c r="H40" s="119"/>
      <c r="I40" s="119" t="s">
        <v>7858</v>
      </c>
      <c r="J40" s="119" t="s">
        <v>7859</v>
      </c>
      <c r="K40" s="119" t="s">
        <v>2994</v>
      </c>
      <c r="L40" s="119" t="s">
        <v>7860</v>
      </c>
      <c r="M40" s="119" t="s">
        <v>3011</v>
      </c>
      <c r="N40" s="119" t="s">
        <v>7335</v>
      </c>
      <c r="O40" s="119" t="s">
        <v>7997</v>
      </c>
      <c r="P40" s="119" t="s">
        <v>7998</v>
      </c>
      <c r="Q40" s="119">
        <v>2</v>
      </c>
      <c r="R40" s="119" t="s">
        <v>7999</v>
      </c>
      <c r="S40" s="121">
        <v>45660</v>
      </c>
      <c r="T40" s="121">
        <v>45647</v>
      </c>
      <c r="U40" s="121">
        <v>45660</v>
      </c>
      <c r="V40" s="119">
        <v>14</v>
      </c>
      <c r="W40" s="119" t="s">
        <v>7871</v>
      </c>
      <c r="X40" s="119"/>
      <c r="Y40" s="121">
        <v>44944</v>
      </c>
      <c r="Z40" s="119" t="s">
        <v>8000</v>
      </c>
      <c r="AA40" s="119" t="s">
        <v>7866</v>
      </c>
      <c r="AB40" s="119" t="s">
        <v>7867</v>
      </c>
      <c r="AC40" s="119">
        <v>4</v>
      </c>
      <c r="AD40" s="155">
        <v>23333.38</v>
      </c>
      <c r="AE40" s="155">
        <v>0</v>
      </c>
      <c r="AF40" s="155">
        <v>0</v>
      </c>
      <c r="AG40" s="155">
        <v>0</v>
      </c>
      <c r="AH40" s="155">
        <v>0</v>
      </c>
      <c r="AI40" s="155">
        <v>0</v>
      </c>
      <c r="AJ40" s="155">
        <v>0</v>
      </c>
      <c r="AK40" s="155">
        <v>0</v>
      </c>
      <c r="AL40" s="155">
        <v>0</v>
      </c>
      <c r="AM40" s="155">
        <v>0</v>
      </c>
      <c r="AN40" s="155">
        <v>0</v>
      </c>
      <c r="AO40" s="155">
        <v>0</v>
      </c>
      <c r="AP40" s="155">
        <v>0</v>
      </c>
      <c r="AQ40" s="155">
        <v>661.18</v>
      </c>
      <c r="AR40" s="155">
        <v>4451.92</v>
      </c>
      <c r="AS40" s="155">
        <v>0</v>
      </c>
      <c r="AT40" s="155">
        <v>0</v>
      </c>
      <c r="AU40" s="155">
        <v>23333.38</v>
      </c>
      <c r="AV40" s="155">
        <v>0</v>
      </c>
      <c r="AW40" s="155">
        <v>5113.1000000000004</v>
      </c>
      <c r="AX40" s="155">
        <v>0</v>
      </c>
      <c r="AY40" s="156">
        <v>18220.400000000001</v>
      </c>
    </row>
    <row r="41" spans="2:51" ht="15">
      <c r="B41" s="127" t="s">
        <v>7407</v>
      </c>
      <c r="C41" s="119" t="s">
        <v>1828</v>
      </c>
      <c r="D41" s="119" t="s">
        <v>85</v>
      </c>
      <c r="E41" s="119" t="s">
        <v>0</v>
      </c>
      <c r="F41" s="119" t="s">
        <v>7406</v>
      </c>
      <c r="G41" s="119" t="s">
        <v>7405</v>
      </c>
      <c r="H41" s="119"/>
      <c r="I41" s="119" t="s">
        <v>7858</v>
      </c>
      <c r="J41" s="119" t="s">
        <v>7859</v>
      </c>
      <c r="K41" s="119" t="s">
        <v>2994</v>
      </c>
      <c r="L41" s="119" t="s">
        <v>7860</v>
      </c>
      <c r="M41" s="119" t="s">
        <v>3011</v>
      </c>
      <c r="N41" s="119" t="s">
        <v>7335</v>
      </c>
      <c r="O41" s="119" t="s">
        <v>8001</v>
      </c>
      <c r="P41" s="119" t="s">
        <v>8002</v>
      </c>
      <c r="Q41" s="119">
        <v>2</v>
      </c>
      <c r="R41" s="119" t="s">
        <v>8003</v>
      </c>
      <c r="S41" s="121">
        <v>45660</v>
      </c>
      <c r="T41" s="121">
        <v>45647</v>
      </c>
      <c r="U41" s="121">
        <v>45660</v>
      </c>
      <c r="V41" s="119">
        <v>14</v>
      </c>
      <c r="W41" s="119" t="s">
        <v>7885</v>
      </c>
      <c r="X41" s="119"/>
      <c r="Y41" s="121">
        <v>43543</v>
      </c>
      <c r="Z41" s="119" t="s">
        <v>8004</v>
      </c>
      <c r="AA41" s="119" t="s">
        <v>7866</v>
      </c>
      <c r="AB41" s="119" t="s">
        <v>7867</v>
      </c>
      <c r="AC41" s="119">
        <v>4</v>
      </c>
      <c r="AD41" s="155">
        <v>23333.38</v>
      </c>
      <c r="AE41" s="155">
        <v>0</v>
      </c>
      <c r="AF41" s="155">
        <v>0</v>
      </c>
      <c r="AG41" s="155">
        <v>0</v>
      </c>
      <c r="AH41" s="155">
        <v>0</v>
      </c>
      <c r="AI41" s="155">
        <v>0</v>
      </c>
      <c r="AJ41" s="155">
        <v>0</v>
      </c>
      <c r="AK41" s="155">
        <v>0</v>
      </c>
      <c r="AL41" s="155">
        <v>0</v>
      </c>
      <c r="AM41" s="155">
        <v>0</v>
      </c>
      <c r="AN41" s="155">
        <v>0</v>
      </c>
      <c r="AO41" s="155">
        <v>0</v>
      </c>
      <c r="AP41" s="155">
        <v>0</v>
      </c>
      <c r="AQ41" s="155">
        <v>872.7</v>
      </c>
      <c r="AR41" s="155">
        <v>4451.92</v>
      </c>
      <c r="AS41" s="155">
        <v>0</v>
      </c>
      <c r="AT41" s="155">
        <v>0</v>
      </c>
      <c r="AU41" s="155">
        <v>23333.38</v>
      </c>
      <c r="AV41" s="155">
        <v>0</v>
      </c>
      <c r="AW41" s="155">
        <v>5324.62</v>
      </c>
      <c r="AX41" s="155">
        <v>0</v>
      </c>
      <c r="AY41" s="156">
        <v>18008.8</v>
      </c>
    </row>
    <row r="42" spans="2:51" ht="15">
      <c r="B42" s="127" t="s">
        <v>7449</v>
      </c>
      <c r="C42" s="119" t="s">
        <v>1828</v>
      </c>
      <c r="D42" s="119" t="s">
        <v>85</v>
      </c>
      <c r="E42" s="119" t="s">
        <v>0</v>
      </c>
      <c r="F42" s="119" t="s">
        <v>7448</v>
      </c>
      <c r="G42" s="119" t="s">
        <v>7447</v>
      </c>
      <c r="H42" s="119"/>
      <c r="I42" s="119" t="s">
        <v>7858</v>
      </c>
      <c r="J42" s="119" t="s">
        <v>7859</v>
      </c>
      <c r="K42" s="119" t="s">
        <v>2994</v>
      </c>
      <c r="L42" s="119" t="s">
        <v>7860</v>
      </c>
      <c r="M42" s="119" t="s">
        <v>3011</v>
      </c>
      <c r="N42" s="119" t="s">
        <v>7335</v>
      </c>
      <c r="O42" s="119" t="s">
        <v>8005</v>
      </c>
      <c r="P42" s="119" t="s">
        <v>8006</v>
      </c>
      <c r="Q42" s="119">
        <v>2</v>
      </c>
      <c r="R42" s="119" t="s">
        <v>8007</v>
      </c>
      <c r="S42" s="121">
        <v>45660</v>
      </c>
      <c r="T42" s="121">
        <v>45647</v>
      </c>
      <c r="U42" s="121">
        <v>45660</v>
      </c>
      <c r="V42" s="119">
        <v>14</v>
      </c>
      <c r="W42" s="119" t="s">
        <v>7898</v>
      </c>
      <c r="X42" s="119"/>
      <c r="Y42" s="121">
        <v>45635</v>
      </c>
      <c r="Z42" s="119" t="s">
        <v>7898</v>
      </c>
      <c r="AA42" s="119" t="s">
        <v>7866</v>
      </c>
      <c r="AB42" s="119" t="s">
        <v>7867</v>
      </c>
      <c r="AC42" s="119">
        <v>4</v>
      </c>
      <c r="AD42" s="155">
        <v>33600</v>
      </c>
      <c r="AE42" s="155">
        <v>0</v>
      </c>
      <c r="AF42" s="155">
        <v>0</v>
      </c>
      <c r="AG42" s="155">
        <v>0</v>
      </c>
      <c r="AH42" s="155">
        <v>0</v>
      </c>
      <c r="AI42" s="155">
        <v>0</v>
      </c>
      <c r="AJ42" s="155">
        <v>0</v>
      </c>
      <c r="AK42" s="155">
        <v>0</v>
      </c>
      <c r="AL42" s="155">
        <v>0</v>
      </c>
      <c r="AM42" s="155">
        <v>0</v>
      </c>
      <c r="AN42" s="155">
        <v>0</v>
      </c>
      <c r="AO42" s="155">
        <v>0</v>
      </c>
      <c r="AP42" s="155">
        <v>0</v>
      </c>
      <c r="AQ42" s="155">
        <v>960.14</v>
      </c>
      <c r="AR42" s="155">
        <v>7531.9</v>
      </c>
      <c r="AS42" s="155">
        <v>0.14000000000000001</v>
      </c>
      <c r="AT42" s="155">
        <v>2924.22</v>
      </c>
      <c r="AU42" s="155">
        <v>33600</v>
      </c>
      <c r="AV42" s="155">
        <v>0</v>
      </c>
      <c r="AW42" s="155">
        <v>11416.399999999998</v>
      </c>
      <c r="AX42" s="155">
        <v>0</v>
      </c>
      <c r="AY42" s="156">
        <v>22183.599999999999</v>
      </c>
    </row>
    <row r="43" spans="2:51" ht="15">
      <c r="B43" s="127" t="s">
        <v>7491</v>
      </c>
      <c r="C43" s="119" t="s">
        <v>1828</v>
      </c>
      <c r="D43" s="119" t="s">
        <v>85</v>
      </c>
      <c r="E43" s="119" t="s">
        <v>0</v>
      </c>
      <c r="F43" s="119" t="s">
        <v>7490</v>
      </c>
      <c r="G43" s="119" t="s">
        <v>7489</v>
      </c>
      <c r="H43" s="119"/>
      <c r="I43" s="119" t="s">
        <v>7858</v>
      </c>
      <c r="J43" s="119" t="s">
        <v>7859</v>
      </c>
      <c r="K43" s="119" t="s">
        <v>2994</v>
      </c>
      <c r="L43" s="119" t="s">
        <v>7860</v>
      </c>
      <c r="M43" s="119" t="s">
        <v>3011</v>
      </c>
      <c r="N43" s="119" t="s">
        <v>7335</v>
      </c>
      <c r="O43" s="119" t="s">
        <v>8008</v>
      </c>
      <c r="P43" s="119" t="s">
        <v>8009</v>
      </c>
      <c r="Q43" s="119">
        <v>2</v>
      </c>
      <c r="R43" s="119" t="s">
        <v>8010</v>
      </c>
      <c r="S43" s="121">
        <v>45660</v>
      </c>
      <c r="T43" s="121">
        <v>45647</v>
      </c>
      <c r="U43" s="121">
        <v>45660</v>
      </c>
      <c r="V43" s="119">
        <v>14</v>
      </c>
      <c r="W43" s="119" t="s">
        <v>7876</v>
      </c>
      <c r="X43" s="119"/>
      <c r="Y43" s="121">
        <v>44271</v>
      </c>
      <c r="Z43" s="119" t="s">
        <v>7906</v>
      </c>
      <c r="AA43" s="119" t="s">
        <v>7866</v>
      </c>
      <c r="AB43" s="119" t="s">
        <v>7867</v>
      </c>
      <c r="AC43" s="119">
        <v>4</v>
      </c>
      <c r="AD43" s="155">
        <v>12600</v>
      </c>
      <c r="AE43" s="155">
        <v>0</v>
      </c>
      <c r="AF43" s="155">
        <v>0</v>
      </c>
      <c r="AG43" s="155">
        <v>0</v>
      </c>
      <c r="AH43" s="155">
        <v>0</v>
      </c>
      <c r="AI43" s="155">
        <v>0</v>
      </c>
      <c r="AJ43" s="155">
        <v>0</v>
      </c>
      <c r="AK43" s="155">
        <v>0</v>
      </c>
      <c r="AL43" s="155">
        <v>0</v>
      </c>
      <c r="AM43" s="155">
        <v>0</v>
      </c>
      <c r="AN43" s="155">
        <v>0</v>
      </c>
      <c r="AO43" s="155">
        <v>0</v>
      </c>
      <c r="AP43" s="155">
        <v>1800</v>
      </c>
      <c r="AQ43" s="155">
        <v>350.08</v>
      </c>
      <c r="AR43" s="155">
        <v>2308</v>
      </c>
      <c r="AS43" s="155">
        <v>0.05</v>
      </c>
      <c r="AT43" s="155">
        <v>3617.27</v>
      </c>
      <c r="AU43" s="155">
        <v>14400</v>
      </c>
      <c r="AV43" s="155">
        <v>0</v>
      </c>
      <c r="AW43" s="155">
        <v>6275.4000000000005</v>
      </c>
      <c r="AX43" s="155">
        <v>0</v>
      </c>
      <c r="AY43" s="156">
        <v>8124.6</v>
      </c>
    </row>
    <row r="44" spans="2:51" ht="15">
      <c r="B44" s="127" t="s">
        <v>7401</v>
      </c>
      <c r="C44" s="119" t="s">
        <v>1828</v>
      </c>
      <c r="D44" s="119" t="s">
        <v>85</v>
      </c>
      <c r="E44" s="119" t="s">
        <v>0</v>
      </c>
      <c r="F44" s="119" t="s">
        <v>7400</v>
      </c>
      <c r="G44" s="119" t="s">
        <v>7399</v>
      </c>
      <c r="H44" s="119"/>
      <c r="I44" s="119" t="s">
        <v>7858</v>
      </c>
      <c r="J44" s="119" t="s">
        <v>7859</v>
      </c>
      <c r="K44" s="119" t="s">
        <v>2994</v>
      </c>
      <c r="L44" s="119" t="s">
        <v>7860</v>
      </c>
      <c r="M44" s="119" t="s">
        <v>3011</v>
      </c>
      <c r="N44" s="119" t="s">
        <v>7335</v>
      </c>
      <c r="O44" s="119" t="s">
        <v>8011</v>
      </c>
      <c r="P44" s="119" t="s">
        <v>8012</v>
      </c>
      <c r="Q44" s="119">
        <v>2</v>
      </c>
      <c r="R44" s="119" t="s">
        <v>8013</v>
      </c>
      <c r="S44" s="121">
        <v>45660</v>
      </c>
      <c r="T44" s="121">
        <v>45647</v>
      </c>
      <c r="U44" s="121">
        <v>45660</v>
      </c>
      <c r="V44" s="119">
        <v>14</v>
      </c>
      <c r="W44" s="119" t="s">
        <v>7871</v>
      </c>
      <c r="X44" s="119"/>
      <c r="Y44" s="121">
        <v>44452</v>
      </c>
      <c r="Z44" s="119" t="s">
        <v>8014</v>
      </c>
      <c r="AA44" s="119" t="s">
        <v>7866</v>
      </c>
      <c r="AB44" s="119" t="s">
        <v>7867</v>
      </c>
      <c r="AC44" s="119">
        <v>4</v>
      </c>
      <c r="AD44" s="155">
        <v>30800</v>
      </c>
      <c r="AE44" s="155">
        <v>0</v>
      </c>
      <c r="AF44" s="155">
        <v>0</v>
      </c>
      <c r="AG44" s="155">
        <v>0</v>
      </c>
      <c r="AH44" s="155">
        <v>0</v>
      </c>
      <c r="AI44" s="155">
        <v>0</v>
      </c>
      <c r="AJ44" s="155">
        <v>0</v>
      </c>
      <c r="AK44" s="155">
        <v>0</v>
      </c>
      <c r="AL44" s="155">
        <v>0</v>
      </c>
      <c r="AM44" s="155">
        <v>0</v>
      </c>
      <c r="AN44" s="155">
        <v>0</v>
      </c>
      <c r="AO44" s="155">
        <v>0</v>
      </c>
      <c r="AP44" s="155">
        <v>0</v>
      </c>
      <c r="AQ44" s="155">
        <v>879.77</v>
      </c>
      <c r="AR44" s="155">
        <v>6691.9</v>
      </c>
      <c r="AS44" s="155">
        <v>0.13</v>
      </c>
      <c r="AT44" s="155">
        <v>0</v>
      </c>
      <c r="AU44" s="155">
        <v>30800</v>
      </c>
      <c r="AV44" s="155">
        <v>0</v>
      </c>
      <c r="AW44" s="155">
        <v>7571.8</v>
      </c>
      <c r="AX44" s="155">
        <v>0</v>
      </c>
      <c r="AY44" s="156">
        <v>23228.2</v>
      </c>
    </row>
    <row r="45" spans="2:51" ht="15">
      <c r="B45" s="127" t="s">
        <v>7455</v>
      </c>
      <c r="C45" s="119" t="s">
        <v>1828</v>
      </c>
      <c r="D45" s="119" t="s">
        <v>85</v>
      </c>
      <c r="E45" s="119" t="s">
        <v>0</v>
      </c>
      <c r="F45" s="119" t="s">
        <v>7454</v>
      </c>
      <c r="G45" s="119" t="s">
        <v>7453</v>
      </c>
      <c r="H45" s="119"/>
      <c r="I45" s="119" t="s">
        <v>7858</v>
      </c>
      <c r="J45" s="119" t="s">
        <v>7859</v>
      </c>
      <c r="K45" s="119" t="s">
        <v>2994</v>
      </c>
      <c r="L45" s="119" t="s">
        <v>7860</v>
      </c>
      <c r="M45" s="119" t="s">
        <v>3011</v>
      </c>
      <c r="N45" s="119" t="s">
        <v>7335</v>
      </c>
      <c r="O45" s="119" t="s">
        <v>8015</v>
      </c>
      <c r="P45" s="119" t="s">
        <v>8016</v>
      </c>
      <c r="Q45" s="119">
        <v>2</v>
      </c>
      <c r="R45" s="119" t="s">
        <v>8017</v>
      </c>
      <c r="S45" s="121">
        <v>45660</v>
      </c>
      <c r="T45" s="121">
        <v>45647</v>
      </c>
      <c r="U45" s="121">
        <v>45660</v>
      </c>
      <c r="V45" s="119">
        <v>14</v>
      </c>
      <c r="W45" s="119" t="s">
        <v>7885</v>
      </c>
      <c r="X45" s="119"/>
      <c r="Y45" s="121">
        <v>45194</v>
      </c>
      <c r="Z45" s="119" t="s">
        <v>7881</v>
      </c>
      <c r="AA45" s="119" t="s">
        <v>7866</v>
      </c>
      <c r="AB45" s="119" t="s">
        <v>7867</v>
      </c>
      <c r="AC45" s="119">
        <v>4</v>
      </c>
      <c r="AD45" s="155">
        <v>14000</v>
      </c>
      <c r="AE45" s="155">
        <v>0</v>
      </c>
      <c r="AF45" s="155">
        <v>1707.15</v>
      </c>
      <c r="AG45" s="155">
        <v>542.85</v>
      </c>
      <c r="AH45" s="155">
        <v>250</v>
      </c>
      <c r="AI45" s="155">
        <v>0</v>
      </c>
      <c r="AJ45" s="155">
        <v>0</v>
      </c>
      <c r="AK45" s="155">
        <v>0</v>
      </c>
      <c r="AL45" s="155">
        <v>0</v>
      </c>
      <c r="AM45" s="155">
        <v>0</v>
      </c>
      <c r="AN45" s="155">
        <v>0</v>
      </c>
      <c r="AO45" s="155">
        <v>0</v>
      </c>
      <c r="AP45" s="155">
        <v>4000</v>
      </c>
      <c r="AQ45" s="155">
        <v>389.43</v>
      </c>
      <c r="AR45" s="155">
        <v>3615.04</v>
      </c>
      <c r="AS45" s="155">
        <v>0.13</v>
      </c>
      <c r="AT45" s="155">
        <v>0</v>
      </c>
      <c r="AU45" s="155">
        <v>19957.150000000001</v>
      </c>
      <c r="AV45" s="155">
        <v>542.85</v>
      </c>
      <c r="AW45" s="155">
        <v>4004.6</v>
      </c>
      <c r="AX45" s="155">
        <v>0</v>
      </c>
      <c r="AY45" s="156">
        <v>16495.400000000001</v>
      </c>
    </row>
    <row r="46" spans="2:51" ht="15">
      <c r="B46" s="127" t="s">
        <v>7437</v>
      </c>
      <c r="C46" s="119" t="s">
        <v>1828</v>
      </c>
      <c r="D46" s="119" t="s">
        <v>85</v>
      </c>
      <c r="E46" s="119" t="s">
        <v>0</v>
      </c>
      <c r="F46" s="119" t="s">
        <v>7436</v>
      </c>
      <c r="G46" s="119" t="s">
        <v>7435</v>
      </c>
      <c r="H46" s="119"/>
      <c r="I46" s="119" t="s">
        <v>7858</v>
      </c>
      <c r="J46" s="119" t="s">
        <v>7859</v>
      </c>
      <c r="K46" s="119" t="s">
        <v>2994</v>
      </c>
      <c r="L46" s="119" t="s">
        <v>7860</v>
      </c>
      <c r="M46" s="119" t="s">
        <v>3011</v>
      </c>
      <c r="N46" s="119" t="s">
        <v>7335</v>
      </c>
      <c r="O46" s="119" t="s">
        <v>8018</v>
      </c>
      <c r="P46" s="119" t="s">
        <v>8019</v>
      </c>
      <c r="Q46" s="119">
        <v>2</v>
      </c>
      <c r="R46" s="119" t="s">
        <v>8020</v>
      </c>
      <c r="S46" s="121">
        <v>45660</v>
      </c>
      <c r="T46" s="121">
        <v>45647</v>
      </c>
      <c r="U46" s="121">
        <v>45660</v>
      </c>
      <c r="V46" s="119">
        <v>14</v>
      </c>
      <c r="W46" s="119" t="s">
        <v>7876</v>
      </c>
      <c r="X46" s="119"/>
      <c r="Y46" s="121">
        <v>44683</v>
      </c>
      <c r="Z46" s="119" t="s">
        <v>7881</v>
      </c>
      <c r="AA46" s="119" t="s">
        <v>7866</v>
      </c>
      <c r="AB46" s="119" t="s">
        <v>7867</v>
      </c>
      <c r="AC46" s="119">
        <v>4</v>
      </c>
      <c r="AD46" s="155">
        <v>11200</v>
      </c>
      <c r="AE46" s="155">
        <v>0</v>
      </c>
      <c r="AF46" s="155">
        <v>0</v>
      </c>
      <c r="AG46" s="155">
        <v>0</v>
      </c>
      <c r="AH46" s="155">
        <v>0</v>
      </c>
      <c r="AI46" s="155">
        <v>0</v>
      </c>
      <c r="AJ46" s="155">
        <v>0</v>
      </c>
      <c r="AK46" s="155">
        <v>0</v>
      </c>
      <c r="AL46" s="155">
        <v>0</v>
      </c>
      <c r="AM46" s="155">
        <v>0</v>
      </c>
      <c r="AN46" s="155">
        <v>0</v>
      </c>
      <c r="AO46" s="155">
        <v>0</v>
      </c>
      <c r="AP46" s="155">
        <v>0</v>
      </c>
      <c r="AQ46" s="155">
        <v>399.02</v>
      </c>
      <c r="AR46" s="155">
        <v>1624.16</v>
      </c>
      <c r="AS46" s="155">
        <v>0.02</v>
      </c>
      <c r="AT46" s="155">
        <v>0</v>
      </c>
      <c r="AU46" s="155">
        <v>11200</v>
      </c>
      <c r="AV46" s="155">
        <v>0</v>
      </c>
      <c r="AW46" s="155">
        <v>2023.2</v>
      </c>
      <c r="AX46" s="155">
        <v>0</v>
      </c>
      <c r="AY46" s="156">
        <v>9176.7999999999993</v>
      </c>
    </row>
    <row r="47" spans="2:51" ht="15">
      <c r="B47" s="127" t="s">
        <v>7383</v>
      </c>
      <c r="C47" s="119" t="s">
        <v>1828</v>
      </c>
      <c r="D47" s="119" t="s">
        <v>85</v>
      </c>
      <c r="E47" s="119" t="s">
        <v>0</v>
      </c>
      <c r="F47" s="119" t="s">
        <v>7382</v>
      </c>
      <c r="G47" s="119" t="s">
        <v>7381</v>
      </c>
      <c r="H47" s="119"/>
      <c r="I47" s="119" t="s">
        <v>7858</v>
      </c>
      <c r="J47" s="119" t="s">
        <v>7859</v>
      </c>
      <c r="K47" s="119" t="s">
        <v>2994</v>
      </c>
      <c r="L47" s="119" t="s">
        <v>7860</v>
      </c>
      <c r="M47" s="119" t="s">
        <v>3011</v>
      </c>
      <c r="N47" s="119" t="s">
        <v>7335</v>
      </c>
      <c r="O47" s="119" t="s">
        <v>8021</v>
      </c>
      <c r="P47" s="119" t="s">
        <v>8022</v>
      </c>
      <c r="Q47" s="119">
        <v>2</v>
      </c>
      <c r="R47" s="119" t="s">
        <v>8023</v>
      </c>
      <c r="S47" s="121">
        <v>45660</v>
      </c>
      <c r="T47" s="121">
        <v>45647</v>
      </c>
      <c r="U47" s="121">
        <v>45660</v>
      </c>
      <c r="V47" s="119">
        <v>14</v>
      </c>
      <c r="W47" s="119" t="s">
        <v>7876</v>
      </c>
      <c r="X47" s="119"/>
      <c r="Y47" s="121">
        <v>45432</v>
      </c>
      <c r="Z47" s="119" t="s">
        <v>7906</v>
      </c>
      <c r="AA47" s="119" t="s">
        <v>7866</v>
      </c>
      <c r="AB47" s="119" t="s">
        <v>7867</v>
      </c>
      <c r="AC47" s="119">
        <v>4</v>
      </c>
      <c r="AD47" s="155">
        <v>12500.04</v>
      </c>
      <c r="AE47" s="155">
        <v>0</v>
      </c>
      <c r="AF47" s="155">
        <v>0</v>
      </c>
      <c r="AG47" s="155">
        <v>0</v>
      </c>
      <c r="AH47" s="155">
        <v>446.43</v>
      </c>
      <c r="AI47" s="155">
        <v>0</v>
      </c>
      <c r="AJ47" s="155">
        <v>0</v>
      </c>
      <c r="AK47" s="155">
        <v>0</v>
      </c>
      <c r="AL47" s="155">
        <v>0</v>
      </c>
      <c r="AM47" s="155">
        <v>0</v>
      </c>
      <c r="AN47" s="155">
        <v>0</v>
      </c>
      <c r="AO47" s="155">
        <v>0</v>
      </c>
      <c r="AP47" s="155">
        <v>0</v>
      </c>
      <c r="AQ47" s="155">
        <v>345.75</v>
      </c>
      <c r="AR47" s="155">
        <v>1997.21</v>
      </c>
      <c r="AS47" s="155">
        <v>0</v>
      </c>
      <c r="AT47" s="155">
        <v>0</v>
      </c>
      <c r="AU47" s="155">
        <v>12946.47</v>
      </c>
      <c r="AV47" s="155">
        <v>0</v>
      </c>
      <c r="AW47" s="155">
        <v>2342.96</v>
      </c>
      <c r="AX47" s="155">
        <v>0</v>
      </c>
      <c r="AY47" s="156">
        <v>10603.6</v>
      </c>
    </row>
    <row r="48" spans="2:51" ht="15">
      <c r="B48" s="127" t="s">
        <v>7452</v>
      </c>
      <c r="C48" s="119" t="s">
        <v>1828</v>
      </c>
      <c r="D48" s="119" t="s">
        <v>85</v>
      </c>
      <c r="E48" s="119" t="s">
        <v>0</v>
      </c>
      <c r="F48" s="119" t="s">
        <v>7451</v>
      </c>
      <c r="G48" s="119" t="s">
        <v>7450</v>
      </c>
      <c r="H48" s="119"/>
      <c r="I48" s="119" t="s">
        <v>7858</v>
      </c>
      <c r="J48" s="119" t="s">
        <v>7859</v>
      </c>
      <c r="K48" s="119" t="s">
        <v>2994</v>
      </c>
      <c r="L48" s="119" t="s">
        <v>7860</v>
      </c>
      <c r="M48" s="119" t="s">
        <v>3011</v>
      </c>
      <c r="N48" s="119" t="s">
        <v>7335</v>
      </c>
      <c r="O48" s="119" t="s">
        <v>8024</v>
      </c>
      <c r="P48" s="119" t="s">
        <v>8025</v>
      </c>
      <c r="Q48" s="119">
        <v>2</v>
      </c>
      <c r="R48" s="119" t="s">
        <v>8026</v>
      </c>
      <c r="S48" s="121">
        <v>45660</v>
      </c>
      <c r="T48" s="121">
        <v>45647</v>
      </c>
      <c r="U48" s="121">
        <v>45660</v>
      </c>
      <c r="V48" s="119">
        <v>14</v>
      </c>
      <c r="W48" s="119" t="s">
        <v>7876</v>
      </c>
      <c r="X48" s="119"/>
      <c r="Y48" s="121">
        <v>44634</v>
      </c>
      <c r="Z48" s="119" t="s">
        <v>7906</v>
      </c>
      <c r="AA48" s="119" t="s">
        <v>7866</v>
      </c>
      <c r="AB48" s="119" t="s">
        <v>7867</v>
      </c>
      <c r="AC48" s="119">
        <v>4</v>
      </c>
      <c r="AD48" s="155">
        <v>9100</v>
      </c>
      <c r="AE48" s="155">
        <v>0</v>
      </c>
      <c r="AF48" s="155">
        <v>0</v>
      </c>
      <c r="AG48" s="155">
        <v>0</v>
      </c>
      <c r="AH48" s="155">
        <v>0</v>
      </c>
      <c r="AI48" s="155">
        <v>0</v>
      </c>
      <c r="AJ48" s="155">
        <v>0</v>
      </c>
      <c r="AK48" s="155">
        <v>0</v>
      </c>
      <c r="AL48" s="155">
        <v>0</v>
      </c>
      <c r="AM48" s="155">
        <v>0</v>
      </c>
      <c r="AN48" s="155">
        <v>0</v>
      </c>
      <c r="AO48" s="155">
        <v>0</v>
      </c>
      <c r="AP48" s="155">
        <v>1300</v>
      </c>
      <c r="AQ48" s="155">
        <v>337.71</v>
      </c>
      <c r="AR48" s="155">
        <v>1453.28</v>
      </c>
      <c r="AS48" s="155">
        <v>0.01</v>
      </c>
      <c r="AT48" s="155">
        <v>0</v>
      </c>
      <c r="AU48" s="155">
        <v>10400</v>
      </c>
      <c r="AV48" s="155">
        <v>0</v>
      </c>
      <c r="AW48" s="155">
        <v>1791</v>
      </c>
      <c r="AX48" s="155">
        <v>0</v>
      </c>
      <c r="AY48" s="156">
        <v>8609</v>
      </c>
    </row>
    <row r="49" spans="2:51" ht="15">
      <c r="B49" s="127" t="s">
        <v>7410</v>
      </c>
      <c r="C49" s="119" t="s">
        <v>1828</v>
      </c>
      <c r="D49" s="119" t="s">
        <v>85</v>
      </c>
      <c r="E49" s="119" t="s">
        <v>0</v>
      </c>
      <c r="F49" s="119" t="s">
        <v>7409</v>
      </c>
      <c r="G49" s="119" t="s">
        <v>7408</v>
      </c>
      <c r="H49" s="119"/>
      <c r="I49" s="119" t="s">
        <v>7858</v>
      </c>
      <c r="J49" s="119" t="s">
        <v>7859</v>
      </c>
      <c r="K49" s="119" t="s">
        <v>2994</v>
      </c>
      <c r="L49" s="119" t="s">
        <v>7860</v>
      </c>
      <c r="M49" s="119" t="s">
        <v>3011</v>
      </c>
      <c r="N49" s="119" t="s">
        <v>7335</v>
      </c>
      <c r="O49" s="119" t="s">
        <v>8027</v>
      </c>
      <c r="P49" s="119" t="s">
        <v>8028</v>
      </c>
      <c r="Q49" s="119">
        <v>2</v>
      </c>
      <c r="R49" s="119" t="s">
        <v>8029</v>
      </c>
      <c r="S49" s="121">
        <v>45660</v>
      </c>
      <c r="T49" s="121">
        <v>45647</v>
      </c>
      <c r="U49" s="121">
        <v>45660</v>
      </c>
      <c r="V49" s="119">
        <v>14</v>
      </c>
      <c r="W49" s="119" t="s">
        <v>7951</v>
      </c>
      <c r="X49" s="119"/>
      <c r="Y49" s="121">
        <v>44646</v>
      </c>
      <c r="Z49" s="119" t="s">
        <v>7956</v>
      </c>
      <c r="AA49" s="119" t="s">
        <v>7866</v>
      </c>
      <c r="AB49" s="119" t="s">
        <v>7867</v>
      </c>
      <c r="AC49" s="119">
        <v>4</v>
      </c>
      <c r="AD49" s="155">
        <v>5133.38</v>
      </c>
      <c r="AE49" s="155">
        <v>0</v>
      </c>
      <c r="AF49" s="155">
        <v>0</v>
      </c>
      <c r="AG49" s="155">
        <v>0</v>
      </c>
      <c r="AH49" s="155">
        <v>0</v>
      </c>
      <c r="AI49" s="155">
        <v>0</v>
      </c>
      <c r="AJ49" s="155">
        <v>0</v>
      </c>
      <c r="AK49" s="155">
        <v>0</v>
      </c>
      <c r="AL49" s="155">
        <v>0</v>
      </c>
      <c r="AM49" s="155">
        <v>0</v>
      </c>
      <c r="AN49" s="155">
        <v>0</v>
      </c>
      <c r="AO49" s="155">
        <v>0</v>
      </c>
      <c r="AP49" s="155">
        <v>0</v>
      </c>
      <c r="AQ49" s="155">
        <v>131.62</v>
      </c>
      <c r="AR49" s="155">
        <v>412.92</v>
      </c>
      <c r="AS49" s="155">
        <v>0.08</v>
      </c>
      <c r="AT49" s="155">
        <v>1100.96</v>
      </c>
      <c r="AU49" s="155">
        <v>5133.38</v>
      </c>
      <c r="AV49" s="155">
        <v>0</v>
      </c>
      <c r="AW49" s="155">
        <v>1645.58</v>
      </c>
      <c r="AX49" s="155">
        <v>0</v>
      </c>
      <c r="AY49" s="156">
        <v>3487.8</v>
      </c>
    </row>
    <row r="50" spans="2:51" ht="15">
      <c r="B50" s="127" t="s">
        <v>7374</v>
      </c>
      <c r="C50" s="119" t="s">
        <v>1828</v>
      </c>
      <c r="D50" s="119" t="s">
        <v>85</v>
      </c>
      <c r="E50" s="119" t="s">
        <v>0</v>
      </c>
      <c r="F50" s="119" t="s">
        <v>7373</v>
      </c>
      <c r="G50" s="119" t="s">
        <v>7372</v>
      </c>
      <c r="H50" s="119"/>
      <c r="I50" s="119" t="s">
        <v>7858</v>
      </c>
      <c r="J50" s="119" t="s">
        <v>7859</v>
      </c>
      <c r="K50" s="119" t="s">
        <v>2994</v>
      </c>
      <c r="L50" s="119" t="s">
        <v>7860</v>
      </c>
      <c r="M50" s="119" t="s">
        <v>3011</v>
      </c>
      <c r="N50" s="119" t="s">
        <v>7335</v>
      </c>
      <c r="O50" s="119" t="s">
        <v>8030</v>
      </c>
      <c r="P50" s="119" t="s">
        <v>8031</v>
      </c>
      <c r="Q50" s="119">
        <v>2</v>
      </c>
      <c r="R50" s="119" t="s">
        <v>8032</v>
      </c>
      <c r="S50" s="121">
        <v>45660</v>
      </c>
      <c r="T50" s="121">
        <v>45647</v>
      </c>
      <c r="U50" s="121">
        <v>45660</v>
      </c>
      <c r="V50" s="119">
        <v>14</v>
      </c>
      <c r="W50" s="119" t="s">
        <v>8033</v>
      </c>
      <c r="X50" s="119"/>
      <c r="Y50" s="121">
        <v>45166</v>
      </c>
      <c r="Z50" s="119" t="s">
        <v>8034</v>
      </c>
      <c r="AA50" s="119" t="s">
        <v>7866</v>
      </c>
      <c r="AB50" s="119" t="s">
        <v>7867</v>
      </c>
      <c r="AC50" s="119">
        <v>4</v>
      </c>
      <c r="AD50" s="155">
        <v>17033.38</v>
      </c>
      <c r="AE50" s="155">
        <v>0</v>
      </c>
      <c r="AF50" s="155">
        <v>0</v>
      </c>
      <c r="AG50" s="155">
        <v>0</v>
      </c>
      <c r="AH50" s="155">
        <v>0</v>
      </c>
      <c r="AI50" s="155">
        <v>0</v>
      </c>
      <c r="AJ50" s="155">
        <v>0</v>
      </c>
      <c r="AK50" s="155">
        <v>0</v>
      </c>
      <c r="AL50" s="155">
        <v>0</v>
      </c>
      <c r="AM50" s="155">
        <v>0</v>
      </c>
      <c r="AN50" s="155">
        <v>0</v>
      </c>
      <c r="AO50" s="155">
        <v>0</v>
      </c>
      <c r="AP50" s="155">
        <v>0</v>
      </c>
      <c r="AQ50" s="155">
        <v>477.75</v>
      </c>
      <c r="AR50" s="155">
        <v>2927.37</v>
      </c>
      <c r="AS50" s="155">
        <v>0.06</v>
      </c>
      <c r="AT50" s="155">
        <v>0</v>
      </c>
      <c r="AU50" s="155">
        <v>17033.38</v>
      </c>
      <c r="AV50" s="155">
        <v>0</v>
      </c>
      <c r="AW50" s="155">
        <v>3405.18</v>
      </c>
      <c r="AX50" s="155">
        <v>0</v>
      </c>
      <c r="AY50" s="156">
        <v>13628.2</v>
      </c>
    </row>
    <row r="51" spans="2:51" ht="15">
      <c r="B51" s="127" t="s">
        <v>7499</v>
      </c>
      <c r="C51" s="119" t="s">
        <v>1828</v>
      </c>
      <c r="D51" s="119" t="s">
        <v>85</v>
      </c>
      <c r="E51" s="119" t="s">
        <v>0</v>
      </c>
      <c r="F51" s="119" t="s">
        <v>7498</v>
      </c>
      <c r="G51" s="119" t="s">
        <v>458</v>
      </c>
      <c r="H51" s="119"/>
      <c r="I51" s="119" t="s">
        <v>7858</v>
      </c>
      <c r="J51" s="119" t="s">
        <v>7859</v>
      </c>
      <c r="K51" s="119" t="s">
        <v>2994</v>
      </c>
      <c r="L51" s="119" t="s">
        <v>7860</v>
      </c>
      <c r="M51" s="119" t="s">
        <v>3011</v>
      </c>
      <c r="N51" s="119" t="s">
        <v>7335</v>
      </c>
      <c r="O51" s="119" t="s">
        <v>8035</v>
      </c>
      <c r="P51" s="119" t="s">
        <v>8036</v>
      </c>
      <c r="Q51" s="119">
        <v>2</v>
      </c>
      <c r="R51" s="119" t="s">
        <v>8037</v>
      </c>
      <c r="S51" s="121">
        <v>45660</v>
      </c>
      <c r="T51" s="121">
        <v>45647</v>
      </c>
      <c r="U51" s="121">
        <v>45660</v>
      </c>
      <c r="V51" s="119">
        <v>14</v>
      </c>
      <c r="W51" s="119" t="s">
        <v>7876</v>
      </c>
      <c r="X51" s="119"/>
      <c r="Y51" s="121">
        <v>43101</v>
      </c>
      <c r="Z51" s="119" t="s">
        <v>8038</v>
      </c>
      <c r="AA51" s="119" t="s">
        <v>7867</v>
      </c>
      <c r="AB51" s="119" t="s">
        <v>7867</v>
      </c>
      <c r="AC51" s="119">
        <v>4</v>
      </c>
      <c r="AD51" s="155">
        <v>56000</v>
      </c>
      <c r="AE51" s="155">
        <v>0</v>
      </c>
      <c r="AF51" s="155">
        <v>0</v>
      </c>
      <c r="AG51" s="155">
        <v>0</v>
      </c>
      <c r="AH51" s="155">
        <v>0</v>
      </c>
      <c r="AI51" s="155">
        <v>0</v>
      </c>
      <c r="AJ51" s="155">
        <v>0</v>
      </c>
      <c r="AK51" s="155">
        <v>0</v>
      </c>
      <c r="AL51" s="155">
        <v>0</v>
      </c>
      <c r="AM51" s="155">
        <v>0</v>
      </c>
      <c r="AN51" s="155">
        <v>0</v>
      </c>
      <c r="AO51" s="155">
        <v>0</v>
      </c>
      <c r="AP51" s="155">
        <v>0</v>
      </c>
      <c r="AQ51" s="155">
        <v>989.34</v>
      </c>
      <c r="AR51" s="155">
        <v>14506.17</v>
      </c>
      <c r="AS51" s="155">
        <v>0.09</v>
      </c>
      <c r="AT51" s="155">
        <v>0</v>
      </c>
      <c r="AU51" s="155">
        <v>56000</v>
      </c>
      <c r="AV51" s="155">
        <v>0</v>
      </c>
      <c r="AW51" s="155">
        <v>15495.6</v>
      </c>
      <c r="AX51" s="155">
        <v>0</v>
      </c>
      <c r="AY51" s="156">
        <v>40504.400000000001</v>
      </c>
    </row>
    <row r="52" spans="2:51" ht="15">
      <c r="B52" s="127" t="s">
        <v>7380</v>
      </c>
      <c r="C52" s="119" t="s">
        <v>1828</v>
      </c>
      <c r="D52" s="119" t="s">
        <v>85</v>
      </c>
      <c r="E52" s="119" t="s">
        <v>0</v>
      </c>
      <c r="F52" s="119" t="s">
        <v>7379</v>
      </c>
      <c r="G52" s="119" t="s">
        <v>7378</v>
      </c>
      <c r="H52" s="119"/>
      <c r="I52" s="119" t="s">
        <v>7858</v>
      </c>
      <c r="J52" s="119" t="s">
        <v>7859</v>
      </c>
      <c r="K52" s="119" t="s">
        <v>2994</v>
      </c>
      <c r="L52" s="119" t="s">
        <v>7860</v>
      </c>
      <c r="M52" s="119" t="s">
        <v>3011</v>
      </c>
      <c r="N52" s="119" t="s">
        <v>7335</v>
      </c>
      <c r="O52" s="119" t="s">
        <v>8039</v>
      </c>
      <c r="P52" s="119" t="s">
        <v>8040</v>
      </c>
      <c r="Q52" s="119">
        <v>2</v>
      </c>
      <c r="R52" s="119" t="s">
        <v>8041</v>
      </c>
      <c r="S52" s="121">
        <v>45660</v>
      </c>
      <c r="T52" s="121">
        <v>45647</v>
      </c>
      <c r="U52" s="121">
        <v>45660</v>
      </c>
      <c r="V52" s="119">
        <v>14</v>
      </c>
      <c r="W52" s="119" t="s">
        <v>7876</v>
      </c>
      <c r="X52" s="119"/>
      <c r="Y52" s="121">
        <v>44271</v>
      </c>
      <c r="Z52" s="119" t="s">
        <v>8042</v>
      </c>
      <c r="AA52" s="119" t="s">
        <v>7866</v>
      </c>
      <c r="AB52" s="119" t="s">
        <v>7867</v>
      </c>
      <c r="AC52" s="119">
        <v>4</v>
      </c>
      <c r="AD52" s="155">
        <v>21000</v>
      </c>
      <c r="AE52" s="155">
        <v>0</v>
      </c>
      <c r="AF52" s="155">
        <v>0</v>
      </c>
      <c r="AG52" s="155">
        <v>0</v>
      </c>
      <c r="AH52" s="155">
        <v>0</v>
      </c>
      <c r="AI52" s="155">
        <v>0</v>
      </c>
      <c r="AJ52" s="155">
        <v>0</v>
      </c>
      <c r="AK52" s="155">
        <v>0</v>
      </c>
      <c r="AL52" s="155">
        <v>0</v>
      </c>
      <c r="AM52" s="155">
        <v>0</v>
      </c>
      <c r="AN52" s="155">
        <v>0</v>
      </c>
      <c r="AO52" s="155">
        <v>0</v>
      </c>
      <c r="AP52" s="155">
        <v>0</v>
      </c>
      <c r="AQ52" s="155">
        <v>685.01</v>
      </c>
      <c r="AR52" s="155">
        <v>3860.32</v>
      </c>
      <c r="AS52" s="155">
        <v>7.0000000000000007E-2</v>
      </c>
      <c r="AT52" s="155">
        <v>0</v>
      </c>
      <c r="AU52" s="155">
        <v>21000</v>
      </c>
      <c r="AV52" s="155">
        <v>0</v>
      </c>
      <c r="AW52" s="155">
        <v>4545.3999999999996</v>
      </c>
      <c r="AX52" s="155">
        <v>0</v>
      </c>
      <c r="AY52" s="156">
        <v>16454.599999999999</v>
      </c>
    </row>
    <row r="53" spans="2:51" ht="15">
      <c r="B53" s="127" t="s">
        <v>7434</v>
      </c>
      <c r="C53" s="119" t="s">
        <v>1828</v>
      </c>
      <c r="D53" s="119" t="s">
        <v>85</v>
      </c>
      <c r="E53" s="119" t="s">
        <v>0</v>
      </c>
      <c r="F53" s="119" t="s">
        <v>7433</v>
      </c>
      <c r="G53" s="119" t="s">
        <v>7432</v>
      </c>
      <c r="H53" s="119"/>
      <c r="I53" s="119" t="s">
        <v>7858</v>
      </c>
      <c r="J53" s="119" t="s">
        <v>7859</v>
      </c>
      <c r="K53" s="119" t="s">
        <v>2994</v>
      </c>
      <c r="L53" s="119" t="s">
        <v>7860</v>
      </c>
      <c r="M53" s="119" t="s">
        <v>3011</v>
      </c>
      <c r="N53" s="119" t="s">
        <v>7335</v>
      </c>
      <c r="O53" s="119" t="s">
        <v>8043</v>
      </c>
      <c r="P53" s="119" t="s">
        <v>8044</v>
      </c>
      <c r="Q53" s="119">
        <v>2</v>
      </c>
      <c r="R53" s="119" t="s">
        <v>8045</v>
      </c>
      <c r="S53" s="121">
        <v>45660</v>
      </c>
      <c r="T53" s="121">
        <v>45647</v>
      </c>
      <c r="U53" s="121">
        <v>45660</v>
      </c>
      <c r="V53" s="119">
        <v>14</v>
      </c>
      <c r="W53" s="119" t="s">
        <v>7966</v>
      </c>
      <c r="X53" s="119"/>
      <c r="Y53" s="121">
        <v>45337</v>
      </c>
      <c r="Z53" s="119" t="s">
        <v>8046</v>
      </c>
      <c r="AA53" s="119" t="s">
        <v>7866</v>
      </c>
      <c r="AB53" s="119" t="s">
        <v>7867</v>
      </c>
      <c r="AC53" s="119">
        <v>4</v>
      </c>
      <c r="AD53" s="155">
        <v>11666.62</v>
      </c>
      <c r="AE53" s="155">
        <v>0</v>
      </c>
      <c r="AF53" s="155">
        <v>0</v>
      </c>
      <c r="AG53" s="155">
        <v>0</v>
      </c>
      <c r="AH53" s="155">
        <v>0</v>
      </c>
      <c r="AI53" s="155">
        <v>0</v>
      </c>
      <c r="AJ53" s="155">
        <v>0</v>
      </c>
      <c r="AK53" s="155">
        <v>0</v>
      </c>
      <c r="AL53" s="155">
        <v>0</v>
      </c>
      <c r="AM53" s="155">
        <v>0</v>
      </c>
      <c r="AN53" s="155">
        <v>0</v>
      </c>
      <c r="AO53" s="155">
        <v>0</v>
      </c>
      <c r="AP53" s="155">
        <v>0</v>
      </c>
      <c r="AQ53" s="155">
        <v>321.47000000000003</v>
      </c>
      <c r="AR53" s="155">
        <v>1723.83</v>
      </c>
      <c r="AS53" s="155">
        <v>0.12</v>
      </c>
      <c r="AT53" s="155">
        <v>0</v>
      </c>
      <c r="AU53" s="155">
        <v>11666.62</v>
      </c>
      <c r="AV53" s="155">
        <v>0</v>
      </c>
      <c r="AW53" s="155">
        <v>2045.4199999999998</v>
      </c>
      <c r="AX53" s="155">
        <v>0</v>
      </c>
      <c r="AY53" s="156">
        <v>9621.2000000000007</v>
      </c>
    </row>
    <row r="54" spans="2:51" ht="15">
      <c r="B54" s="127" t="s">
        <v>7422</v>
      </c>
      <c r="C54" s="119" t="s">
        <v>1828</v>
      </c>
      <c r="D54" s="119" t="s">
        <v>85</v>
      </c>
      <c r="E54" s="119" t="s">
        <v>0</v>
      </c>
      <c r="F54" s="119" t="s">
        <v>7421</v>
      </c>
      <c r="G54" s="119" t="s">
        <v>7420</v>
      </c>
      <c r="H54" s="119"/>
      <c r="I54" s="119" t="s">
        <v>7858</v>
      </c>
      <c r="J54" s="119" t="s">
        <v>7859</v>
      </c>
      <c r="K54" s="119" t="s">
        <v>2994</v>
      </c>
      <c r="L54" s="119" t="s">
        <v>7860</v>
      </c>
      <c r="M54" s="119" t="s">
        <v>3011</v>
      </c>
      <c r="N54" s="119" t="s">
        <v>7335</v>
      </c>
      <c r="O54" s="119" t="s">
        <v>8047</v>
      </c>
      <c r="P54" s="119" t="s">
        <v>8048</v>
      </c>
      <c r="Q54" s="119">
        <v>2</v>
      </c>
      <c r="R54" s="119" t="s">
        <v>8049</v>
      </c>
      <c r="S54" s="121">
        <v>45660</v>
      </c>
      <c r="T54" s="121">
        <v>45647</v>
      </c>
      <c r="U54" s="121">
        <v>45660</v>
      </c>
      <c r="V54" s="119">
        <v>14</v>
      </c>
      <c r="W54" s="119" t="s">
        <v>7876</v>
      </c>
      <c r="X54" s="119"/>
      <c r="Y54" s="121">
        <v>44408</v>
      </c>
      <c r="Z54" s="119" t="s">
        <v>8050</v>
      </c>
      <c r="AA54" s="119" t="s">
        <v>7866</v>
      </c>
      <c r="AB54" s="119" t="s">
        <v>7867</v>
      </c>
      <c r="AC54" s="119">
        <v>4</v>
      </c>
      <c r="AD54" s="155">
        <v>10266.76</v>
      </c>
      <c r="AE54" s="155">
        <v>0</v>
      </c>
      <c r="AF54" s="155">
        <v>0</v>
      </c>
      <c r="AG54" s="155">
        <v>0</v>
      </c>
      <c r="AH54" s="155">
        <v>0</v>
      </c>
      <c r="AI54" s="155">
        <v>0</v>
      </c>
      <c r="AJ54" s="155">
        <v>0</v>
      </c>
      <c r="AK54" s="155">
        <v>0</v>
      </c>
      <c r="AL54" s="155">
        <v>0</v>
      </c>
      <c r="AM54" s="155">
        <v>0</v>
      </c>
      <c r="AN54" s="155">
        <v>0</v>
      </c>
      <c r="AO54" s="155">
        <v>0</v>
      </c>
      <c r="AP54" s="155">
        <v>2933.36</v>
      </c>
      <c r="AQ54" s="155">
        <v>438.9</v>
      </c>
      <c r="AR54" s="155">
        <v>2051.39</v>
      </c>
      <c r="AS54" s="155">
        <v>0</v>
      </c>
      <c r="AT54" s="155">
        <v>0</v>
      </c>
      <c r="AU54" s="155">
        <v>13200.12</v>
      </c>
      <c r="AV54" s="155">
        <v>0</v>
      </c>
      <c r="AW54" s="155">
        <v>2490.29</v>
      </c>
      <c r="AX54" s="155">
        <v>0</v>
      </c>
      <c r="AY54" s="156">
        <v>10710</v>
      </c>
    </row>
    <row r="55" spans="2:51" ht="15">
      <c r="B55" s="127" t="s">
        <v>7341</v>
      </c>
      <c r="C55" s="119" t="s">
        <v>1828</v>
      </c>
      <c r="D55" s="119" t="s">
        <v>85</v>
      </c>
      <c r="E55" s="119" t="s">
        <v>0</v>
      </c>
      <c r="F55" s="119" t="s">
        <v>7340</v>
      </c>
      <c r="G55" s="119" t="s">
        <v>7339</v>
      </c>
      <c r="H55" s="119"/>
      <c r="I55" s="119" t="s">
        <v>7858</v>
      </c>
      <c r="J55" s="119" t="s">
        <v>7859</v>
      </c>
      <c r="K55" s="119" t="s">
        <v>2994</v>
      </c>
      <c r="L55" s="119" t="s">
        <v>7860</v>
      </c>
      <c r="M55" s="119" t="s">
        <v>3011</v>
      </c>
      <c r="N55" s="119" t="s">
        <v>7335</v>
      </c>
      <c r="O55" s="119" t="s">
        <v>8051</v>
      </c>
      <c r="P55" s="119" t="s">
        <v>8052</v>
      </c>
      <c r="Q55" s="119">
        <v>2</v>
      </c>
      <c r="R55" s="119" t="s">
        <v>8053</v>
      </c>
      <c r="S55" s="121">
        <v>45660</v>
      </c>
      <c r="T55" s="121">
        <v>45647</v>
      </c>
      <c r="U55" s="121">
        <v>45660</v>
      </c>
      <c r="V55" s="119">
        <v>14</v>
      </c>
      <c r="W55" s="119" t="s">
        <v>7876</v>
      </c>
      <c r="X55" s="119"/>
      <c r="Y55" s="121">
        <v>44627</v>
      </c>
      <c r="Z55" s="119" t="s">
        <v>7906</v>
      </c>
      <c r="AA55" s="119" t="s">
        <v>7866</v>
      </c>
      <c r="AB55" s="119" t="s">
        <v>7867</v>
      </c>
      <c r="AC55" s="119">
        <v>4</v>
      </c>
      <c r="AD55" s="155">
        <v>10266.76</v>
      </c>
      <c r="AE55" s="155">
        <v>0</v>
      </c>
      <c r="AF55" s="155">
        <v>0</v>
      </c>
      <c r="AG55" s="155">
        <v>0</v>
      </c>
      <c r="AH55" s="155">
        <v>0</v>
      </c>
      <c r="AI55" s="155">
        <v>0</v>
      </c>
      <c r="AJ55" s="155">
        <v>0</v>
      </c>
      <c r="AK55" s="155">
        <v>0</v>
      </c>
      <c r="AL55" s="155">
        <v>0</v>
      </c>
      <c r="AM55" s="155">
        <v>0</v>
      </c>
      <c r="AN55" s="155">
        <v>0</v>
      </c>
      <c r="AO55" s="155">
        <v>0</v>
      </c>
      <c r="AP55" s="155">
        <v>2933.36</v>
      </c>
      <c r="AQ55" s="155">
        <v>344.68</v>
      </c>
      <c r="AR55" s="155">
        <v>2051.39</v>
      </c>
      <c r="AS55" s="155">
        <v>0</v>
      </c>
      <c r="AT55" s="155">
        <v>0</v>
      </c>
      <c r="AU55" s="155">
        <v>13200.12</v>
      </c>
      <c r="AV55" s="155">
        <v>0</v>
      </c>
      <c r="AW55" s="155">
        <v>2396.0699999999997</v>
      </c>
      <c r="AX55" s="155">
        <v>0</v>
      </c>
      <c r="AY55" s="156">
        <v>10804.2</v>
      </c>
    </row>
    <row r="56" spans="2:51" ht="15">
      <c r="B56" s="127" t="s">
        <v>7389</v>
      </c>
      <c r="C56" s="119" t="s">
        <v>1828</v>
      </c>
      <c r="D56" s="119" t="s">
        <v>85</v>
      </c>
      <c r="E56" s="119" t="s">
        <v>0</v>
      </c>
      <c r="F56" s="119" t="s">
        <v>7388</v>
      </c>
      <c r="G56" s="119" t="s">
        <v>7387</v>
      </c>
      <c r="H56" s="119"/>
      <c r="I56" s="119" t="s">
        <v>7858</v>
      </c>
      <c r="J56" s="119" t="s">
        <v>7859</v>
      </c>
      <c r="K56" s="119" t="s">
        <v>2994</v>
      </c>
      <c r="L56" s="119" t="s">
        <v>7860</v>
      </c>
      <c r="M56" s="119" t="s">
        <v>3011</v>
      </c>
      <c r="N56" s="119" t="s">
        <v>7335</v>
      </c>
      <c r="O56" s="119" t="s">
        <v>8054</v>
      </c>
      <c r="P56" s="119" t="s">
        <v>8055</v>
      </c>
      <c r="Q56" s="119">
        <v>2</v>
      </c>
      <c r="R56" s="119" t="s">
        <v>8056</v>
      </c>
      <c r="S56" s="121">
        <v>45660</v>
      </c>
      <c r="T56" s="121">
        <v>45647</v>
      </c>
      <c r="U56" s="121">
        <v>45660</v>
      </c>
      <c r="V56" s="119">
        <v>14</v>
      </c>
      <c r="W56" s="119" t="s">
        <v>7876</v>
      </c>
      <c r="X56" s="119"/>
      <c r="Y56" s="121">
        <v>44648</v>
      </c>
      <c r="Z56" s="119" t="s">
        <v>7881</v>
      </c>
      <c r="AA56" s="119" t="s">
        <v>7866</v>
      </c>
      <c r="AB56" s="119" t="s">
        <v>7867</v>
      </c>
      <c r="AC56" s="119">
        <v>4</v>
      </c>
      <c r="AD56" s="155">
        <v>9100</v>
      </c>
      <c r="AE56" s="155">
        <v>0</v>
      </c>
      <c r="AF56" s="155">
        <v>0</v>
      </c>
      <c r="AG56" s="155">
        <v>0</v>
      </c>
      <c r="AH56" s="155">
        <v>0</v>
      </c>
      <c r="AI56" s="155">
        <v>0</v>
      </c>
      <c r="AJ56" s="155">
        <v>0</v>
      </c>
      <c r="AK56" s="155">
        <v>0</v>
      </c>
      <c r="AL56" s="155">
        <v>0</v>
      </c>
      <c r="AM56" s="155">
        <v>0</v>
      </c>
      <c r="AN56" s="155">
        <v>0</v>
      </c>
      <c r="AO56" s="155">
        <v>0</v>
      </c>
      <c r="AP56" s="155">
        <v>0</v>
      </c>
      <c r="AQ56" s="155">
        <v>337.71</v>
      </c>
      <c r="AR56" s="155">
        <v>1175.5999999999999</v>
      </c>
      <c r="AS56" s="155">
        <v>0</v>
      </c>
      <c r="AT56" s="155">
        <v>0</v>
      </c>
      <c r="AU56" s="155">
        <v>9100</v>
      </c>
      <c r="AV56" s="155">
        <v>0</v>
      </c>
      <c r="AW56" s="155">
        <v>1513.31</v>
      </c>
      <c r="AX56" s="155">
        <v>0</v>
      </c>
      <c r="AY56" s="156">
        <v>7586.8</v>
      </c>
    </row>
    <row r="57" spans="2:51" ht="15">
      <c r="B57" s="127" t="s">
        <v>7359</v>
      </c>
      <c r="C57" s="119" t="s">
        <v>1828</v>
      </c>
      <c r="D57" s="119" t="s">
        <v>85</v>
      </c>
      <c r="E57" s="119" t="s">
        <v>0</v>
      </c>
      <c r="F57" s="119" t="s">
        <v>7358</v>
      </c>
      <c r="G57" s="119" t="s">
        <v>7357</v>
      </c>
      <c r="H57" s="119"/>
      <c r="I57" s="119" t="s">
        <v>7858</v>
      </c>
      <c r="J57" s="119" t="s">
        <v>7859</v>
      </c>
      <c r="K57" s="119" t="s">
        <v>2994</v>
      </c>
      <c r="L57" s="119" t="s">
        <v>7860</v>
      </c>
      <c r="M57" s="119" t="s">
        <v>3011</v>
      </c>
      <c r="N57" s="119" t="s">
        <v>7335</v>
      </c>
      <c r="O57" s="119" t="s">
        <v>8057</v>
      </c>
      <c r="P57" s="119" t="s">
        <v>8058</v>
      </c>
      <c r="Q57" s="119">
        <v>2</v>
      </c>
      <c r="R57" s="119" t="s">
        <v>8059</v>
      </c>
      <c r="S57" s="121">
        <v>45660</v>
      </c>
      <c r="T57" s="121">
        <v>45647</v>
      </c>
      <c r="U57" s="121">
        <v>45660</v>
      </c>
      <c r="V57" s="119">
        <v>14</v>
      </c>
      <c r="W57" s="119" t="s">
        <v>7966</v>
      </c>
      <c r="X57" s="119"/>
      <c r="Y57" s="121">
        <v>43556</v>
      </c>
      <c r="Z57" s="119" t="s">
        <v>7967</v>
      </c>
      <c r="AA57" s="119" t="s">
        <v>7866</v>
      </c>
      <c r="AB57" s="119" t="s">
        <v>7867</v>
      </c>
      <c r="AC57" s="119">
        <v>4</v>
      </c>
      <c r="AD57" s="155">
        <v>15184.4</v>
      </c>
      <c r="AE57" s="155">
        <v>0</v>
      </c>
      <c r="AF57" s="155">
        <v>0</v>
      </c>
      <c r="AG57" s="155">
        <v>0</v>
      </c>
      <c r="AH57" s="155">
        <v>0</v>
      </c>
      <c r="AI57" s="155">
        <v>0</v>
      </c>
      <c r="AJ57" s="155">
        <v>0</v>
      </c>
      <c r="AK57" s="155">
        <v>0</v>
      </c>
      <c r="AL57" s="155">
        <v>0</v>
      </c>
      <c r="AM57" s="155">
        <v>0</v>
      </c>
      <c r="AN57" s="155">
        <v>0</v>
      </c>
      <c r="AO57" s="155">
        <v>0</v>
      </c>
      <c r="AP57" s="155">
        <v>0</v>
      </c>
      <c r="AQ57" s="155">
        <v>426.21</v>
      </c>
      <c r="AR57" s="155">
        <v>2492.4899999999998</v>
      </c>
      <c r="AS57" s="155">
        <v>0.1</v>
      </c>
      <c r="AT57" s="155">
        <v>0</v>
      </c>
      <c r="AU57" s="155">
        <v>15184.4</v>
      </c>
      <c r="AV57" s="155">
        <v>0</v>
      </c>
      <c r="AW57" s="155">
        <v>2918.7999999999997</v>
      </c>
      <c r="AX57" s="155">
        <v>0</v>
      </c>
      <c r="AY57" s="156">
        <v>12265.6</v>
      </c>
    </row>
    <row r="58" spans="2:51" ht="15">
      <c r="B58" s="127" t="s">
        <v>7416</v>
      </c>
      <c r="C58" s="119" t="s">
        <v>1828</v>
      </c>
      <c r="D58" s="119" t="s">
        <v>85</v>
      </c>
      <c r="E58" s="119" t="s">
        <v>0</v>
      </c>
      <c r="F58" s="119" t="s">
        <v>7415</v>
      </c>
      <c r="G58" s="119" t="s">
        <v>7414</v>
      </c>
      <c r="H58" s="119"/>
      <c r="I58" s="119" t="s">
        <v>7858</v>
      </c>
      <c r="J58" s="119" t="s">
        <v>7859</v>
      </c>
      <c r="K58" s="119" t="s">
        <v>2994</v>
      </c>
      <c r="L58" s="119" t="s">
        <v>7860</v>
      </c>
      <c r="M58" s="119" t="s">
        <v>3011</v>
      </c>
      <c r="N58" s="119" t="s">
        <v>7335</v>
      </c>
      <c r="O58" s="119" t="s">
        <v>8060</v>
      </c>
      <c r="P58" s="119" t="s">
        <v>8061</v>
      </c>
      <c r="Q58" s="119">
        <v>2</v>
      </c>
      <c r="R58" s="119" t="s">
        <v>8062</v>
      </c>
      <c r="S58" s="121">
        <v>45660</v>
      </c>
      <c r="T58" s="121">
        <v>45647</v>
      </c>
      <c r="U58" s="121">
        <v>45660</v>
      </c>
      <c r="V58" s="119">
        <v>14</v>
      </c>
      <c r="W58" s="119" t="s">
        <v>7871</v>
      </c>
      <c r="X58" s="119"/>
      <c r="Y58" s="121">
        <v>43696</v>
      </c>
      <c r="Z58" s="119" t="s">
        <v>8063</v>
      </c>
      <c r="AA58" s="119" t="s">
        <v>7866</v>
      </c>
      <c r="AB58" s="119" t="s">
        <v>7867</v>
      </c>
      <c r="AC58" s="119">
        <v>4</v>
      </c>
      <c r="AD58" s="155">
        <v>22324.26</v>
      </c>
      <c r="AE58" s="155">
        <v>0</v>
      </c>
      <c r="AF58" s="155">
        <v>0</v>
      </c>
      <c r="AG58" s="155">
        <v>0</v>
      </c>
      <c r="AH58" s="155">
        <v>0</v>
      </c>
      <c r="AI58" s="155">
        <v>0</v>
      </c>
      <c r="AJ58" s="155">
        <v>0</v>
      </c>
      <c r="AK58" s="155">
        <v>0</v>
      </c>
      <c r="AL58" s="155">
        <v>0</v>
      </c>
      <c r="AM58" s="155">
        <v>0</v>
      </c>
      <c r="AN58" s="155">
        <v>0</v>
      </c>
      <c r="AO58" s="155">
        <v>0</v>
      </c>
      <c r="AP58" s="155">
        <v>0</v>
      </c>
      <c r="AQ58" s="155">
        <v>634.35</v>
      </c>
      <c r="AR58" s="155">
        <v>4171.79</v>
      </c>
      <c r="AS58" s="155">
        <v>0</v>
      </c>
      <c r="AT58" s="155">
        <v>0</v>
      </c>
      <c r="AU58" s="155">
        <v>22324.26</v>
      </c>
      <c r="AV58" s="155">
        <v>0</v>
      </c>
      <c r="AW58" s="155">
        <v>4806.1400000000003</v>
      </c>
      <c r="AX58" s="155">
        <v>0</v>
      </c>
      <c r="AY58" s="156">
        <v>17518.2</v>
      </c>
    </row>
    <row r="59" spans="2:51" ht="15">
      <c r="B59" s="127" t="s">
        <v>7440</v>
      </c>
      <c r="C59" s="119" t="s">
        <v>1828</v>
      </c>
      <c r="D59" s="119" t="s">
        <v>85</v>
      </c>
      <c r="E59" s="119" t="s">
        <v>0</v>
      </c>
      <c r="F59" s="119" t="s">
        <v>7439</v>
      </c>
      <c r="G59" s="119" t="s">
        <v>7438</v>
      </c>
      <c r="H59" s="119"/>
      <c r="I59" s="119" t="s">
        <v>7858</v>
      </c>
      <c r="J59" s="119" t="s">
        <v>7859</v>
      </c>
      <c r="K59" s="119" t="s">
        <v>2994</v>
      </c>
      <c r="L59" s="119" t="s">
        <v>7860</v>
      </c>
      <c r="M59" s="119" t="s">
        <v>3011</v>
      </c>
      <c r="N59" s="119" t="s">
        <v>7335</v>
      </c>
      <c r="O59" s="119" t="s">
        <v>8064</v>
      </c>
      <c r="P59" s="119" t="s">
        <v>8065</v>
      </c>
      <c r="Q59" s="119">
        <v>2</v>
      </c>
      <c r="R59" s="119" t="s">
        <v>8066</v>
      </c>
      <c r="S59" s="121">
        <v>45660</v>
      </c>
      <c r="T59" s="121">
        <v>45647</v>
      </c>
      <c r="U59" s="121">
        <v>45660</v>
      </c>
      <c r="V59" s="119">
        <v>14</v>
      </c>
      <c r="W59" s="119" t="s">
        <v>7885</v>
      </c>
      <c r="X59" s="119"/>
      <c r="Y59" s="121">
        <v>42919</v>
      </c>
      <c r="Z59" s="119" t="s">
        <v>7877</v>
      </c>
      <c r="AA59" s="119" t="s">
        <v>7867</v>
      </c>
      <c r="AB59" s="119" t="s">
        <v>7867</v>
      </c>
      <c r="AC59" s="119">
        <v>4</v>
      </c>
      <c r="AD59" s="155">
        <v>18780.02</v>
      </c>
      <c r="AE59" s="155">
        <v>0</v>
      </c>
      <c r="AF59" s="155">
        <v>0</v>
      </c>
      <c r="AG59" s="155">
        <v>0</v>
      </c>
      <c r="AH59" s="155">
        <v>0</v>
      </c>
      <c r="AI59" s="155">
        <v>0</v>
      </c>
      <c r="AJ59" s="155">
        <v>0</v>
      </c>
      <c r="AK59" s="155">
        <v>0</v>
      </c>
      <c r="AL59" s="155">
        <v>0</v>
      </c>
      <c r="AM59" s="155">
        <v>0</v>
      </c>
      <c r="AN59" s="155">
        <v>0</v>
      </c>
      <c r="AO59" s="155">
        <v>0</v>
      </c>
      <c r="AP59" s="155">
        <v>2682.86</v>
      </c>
      <c r="AQ59" s="155">
        <v>642.19000000000005</v>
      </c>
      <c r="AR59" s="155">
        <v>3969.19</v>
      </c>
      <c r="AS59" s="155">
        <v>0</v>
      </c>
      <c r="AT59" s="155">
        <v>0</v>
      </c>
      <c r="AU59" s="155">
        <v>21462.880000000001</v>
      </c>
      <c r="AV59" s="155">
        <v>0</v>
      </c>
      <c r="AW59" s="155">
        <v>4611.38</v>
      </c>
      <c r="AX59" s="155">
        <v>0</v>
      </c>
      <c r="AY59" s="156">
        <v>16851.599999999999</v>
      </c>
    </row>
    <row r="60" spans="2:51" ht="15">
      <c r="B60" s="127" t="s">
        <v>7509</v>
      </c>
      <c r="C60" s="119" t="s">
        <v>1828</v>
      </c>
      <c r="D60" s="119" t="s">
        <v>85</v>
      </c>
      <c r="E60" s="119" t="s">
        <v>0</v>
      </c>
      <c r="F60" s="119" t="s">
        <v>7475</v>
      </c>
      <c r="G60" s="119" t="s">
        <v>7474</v>
      </c>
      <c r="H60" s="119"/>
      <c r="I60" s="119" t="s">
        <v>7858</v>
      </c>
      <c r="J60" s="119" t="s">
        <v>7859</v>
      </c>
      <c r="K60" s="119" t="s">
        <v>2962</v>
      </c>
      <c r="L60" s="119" t="s">
        <v>7860</v>
      </c>
      <c r="M60" s="119" t="s">
        <v>3011</v>
      </c>
      <c r="N60" s="119" t="s">
        <v>7335</v>
      </c>
      <c r="O60" s="119" t="s">
        <v>7971</v>
      </c>
      <c r="P60" s="119" t="s">
        <v>7972</v>
      </c>
      <c r="Q60" s="119">
        <v>2</v>
      </c>
      <c r="R60" s="119" t="s">
        <v>7973</v>
      </c>
      <c r="S60" s="121">
        <v>45674</v>
      </c>
      <c r="T60" s="121">
        <v>45661</v>
      </c>
      <c r="U60" s="121">
        <v>45674</v>
      </c>
      <c r="V60" s="119">
        <v>14</v>
      </c>
      <c r="W60" s="119" t="s">
        <v>7898</v>
      </c>
      <c r="X60" s="119"/>
      <c r="Y60" s="121">
        <v>45615</v>
      </c>
      <c r="Z60" s="119" t="s">
        <v>7898</v>
      </c>
      <c r="AA60" s="119" t="s">
        <v>7866</v>
      </c>
      <c r="AB60" s="119" t="s">
        <v>7867</v>
      </c>
      <c r="AC60" s="119">
        <v>4</v>
      </c>
      <c r="AD60" s="155">
        <v>12366.62</v>
      </c>
      <c r="AE60" s="155">
        <v>0</v>
      </c>
      <c r="AF60" s="155">
        <v>0</v>
      </c>
      <c r="AG60" s="155">
        <v>0</v>
      </c>
      <c r="AH60" s="155">
        <v>0</v>
      </c>
      <c r="AI60" s="155">
        <v>0</v>
      </c>
      <c r="AJ60" s="155">
        <v>0</v>
      </c>
      <c r="AK60" s="155">
        <v>0</v>
      </c>
      <c r="AL60" s="155">
        <v>0</v>
      </c>
      <c r="AM60" s="155">
        <v>0</v>
      </c>
      <c r="AN60" s="155">
        <v>0</v>
      </c>
      <c r="AO60" s="155">
        <v>0</v>
      </c>
      <c r="AP60" s="155">
        <v>0</v>
      </c>
      <c r="AQ60" s="155">
        <v>341.86</v>
      </c>
      <c r="AR60" s="155">
        <v>1873.35</v>
      </c>
      <c r="AS60" s="155">
        <v>0.01</v>
      </c>
      <c r="AT60" s="155">
        <v>0</v>
      </c>
      <c r="AU60" s="155">
        <v>12366.62</v>
      </c>
      <c r="AV60" s="155">
        <v>0</v>
      </c>
      <c r="AW60" s="155">
        <v>2215.2200000000003</v>
      </c>
      <c r="AX60" s="155">
        <v>0</v>
      </c>
      <c r="AY60" s="156">
        <v>10151.4</v>
      </c>
    </row>
    <row r="61" spans="2:51" ht="15">
      <c r="B61" s="127" t="s">
        <v>7513</v>
      </c>
      <c r="C61" s="119" t="s">
        <v>1828</v>
      </c>
      <c r="D61" s="119" t="s">
        <v>85</v>
      </c>
      <c r="E61" s="119" t="s">
        <v>0</v>
      </c>
      <c r="F61" s="119" t="s">
        <v>7469</v>
      </c>
      <c r="G61" s="119" t="s">
        <v>7468</v>
      </c>
      <c r="H61" s="119"/>
      <c r="I61" s="119" t="s">
        <v>7858</v>
      </c>
      <c r="J61" s="119" t="s">
        <v>7859</v>
      </c>
      <c r="K61" s="119" t="s">
        <v>2962</v>
      </c>
      <c r="L61" s="119" t="s">
        <v>7860</v>
      </c>
      <c r="M61" s="119" t="s">
        <v>3011</v>
      </c>
      <c r="N61" s="119" t="s">
        <v>7335</v>
      </c>
      <c r="O61" s="119" t="s">
        <v>7927</v>
      </c>
      <c r="P61" s="119" t="s">
        <v>7928</v>
      </c>
      <c r="Q61" s="119">
        <v>2</v>
      </c>
      <c r="R61" s="119" t="s">
        <v>7929</v>
      </c>
      <c r="S61" s="121">
        <v>45674</v>
      </c>
      <c r="T61" s="121">
        <v>45661</v>
      </c>
      <c r="U61" s="121">
        <v>45674</v>
      </c>
      <c r="V61" s="119">
        <v>14</v>
      </c>
      <c r="W61" s="119" t="s">
        <v>7898</v>
      </c>
      <c r="X61" s="119"/>
      <c r="Y61" s="121">
        <v>45600</v>
      </c>
      <c r="Z61" s="119" t="s">
        <v>7898</v>
      </c>
      <c r="AA61" s="119" t="s">
        <v>7866</v>
      </c>
      <c r="AB61" s="119" t="s">
        <v>7867</v>
      </c>
      <c r="AC61" s="119">
        <v>4</v>
      </c>
      <c r="AD61" s="155">
        <v>9333.3799999999992</v>
      </c>
      <c r="AE61" s="155">
        <v>0</v>
      </c>
      <c r="AF61" s="155">
        <v>0</v>
      </c>
      <c r="AG61" s="155">
        <v>0</v>
      </c>
      <c r="AH61" s="155">
        <v>0</v>
      </c>
      <c r="AI61" s="155">
        <v>0</v>
      </c>
      <c r="AJ61" s="155">
        <v>0</v>
      </c>
      <c r="AK61" s="155">
        <v>0</v>
      </c>
      <c r="AL61" s="155">
        <v>0</v>
      </c>
      <c r="AM61" s="155">
        <v>0</v>
      </c>
      <c r="AN61" s="155">
        <v>0</v>
      </c>
      <c r="AO61" s="155">
        <v>0</v>
      </c>
      <c r="AP61" s="155">
        <v>0</v>
      </c>
      <c r="AQ61" s="155">
        <v>253.53</v>
      </c>
      <c r="AR61" s="155">
        <v>1225.45</v>
      </c>
      <c r="AS61" s="155">
        <v>0</v>
      </c>
      <c r="AT61" s="155">
        <v>0</v>
      </c>
      <c r="AU61" s="155">
        <v>9333.3799999999992</v>
      </c>
      <c r="AV61" s="155">
        <v>0</v>
      </c>
      <c r="AW61" s="155">
        <v>1478.98</v>
      </c>
      <c r="AX61" s="155">
        <v>0</v>
      </c>
      <c r="AY61" s="156">
        <v>7854.4</v>
      </c>
    </row>
    <row r="62" spans="2:51" ht="15">
      <c r="B62" s="127" t="s">
        <v>7503</v>
      </c>
      <c r="C62" s="119" t="s">
        <v>1828</v>
      </c>
      <c r="D62" s="119" t="s">
        <v>85</v>
      </c>
      <c r="E62" s="119" t="s">
        <v>0</v>
      </c>
      <c r="F62" s="119" t="s">
        <v>7421</v>
      </c>
      <c r="G62" s="119" t="s">
        <v>7420</v>
      </c>
      <c r="H62" s="119"/>
      <c r="I62" s="119" t="s">
        <v>7858</v>
      </c>
      <c r="J62" s="119" t="s">
        <v>7859</v>
      </c>
      <c r="K62" s="119" t="s">
        <v>2962</v>
      </c>
      <c r="L62" s="119" t="s">
        <v>7860</v>
      </c>
      <c r="M62" s="119" t="s">
        <v>3011</v>
      </c>
      <c r="N62" s="119" t="s">
        <v>7335</v>
      </c>
      <c r="O62" s="119" t="s">
        <v>8047</v>
      </c>
      <c r="P62" s="119" t="s">
        <v>8048</v>
      </c>
      <c r="Q62" s="119">
        <v>2</v>
      </c>
      <c r="R62" s="119" t="s">
        <v>8049</v>
      </c>
      <c r="S62" s="121">
        <v>45674</v>
      </c>
      <c r="T62" s="121">
        <v>45661</v>
      </c>
      <c r="U62" s="121">
        <v>45674</v>
      </c>
      <c r="V62" s="119">
        <v>14</v>
      </c>
      <c r="W62" s="119" t="s">
        <v>7876</v>
      </c>
      <c r="X62" s="119"/>
      <c r="Y62" s="121">
        <v>44408</v>
      </c>
      <c r="Z62" s="119" t="s">
        <v>8050</v>
      </c>
      <c r="AA62" s="119" t="s">
        <v>7866</v>
      </c>
      <c r="AB62" s="119" t="s">
        <v>7867</v>
      </c>
      <c r="AC62" s="119">
        <v>4</v>
      </c>
      <c r="AD62" s="155">
        <v>10266.76</v>
      </c>
      <c r="AE62" s="155">
        <v>0</v>
      </c>
      <c r="AF62" s="155">
        <v>0</v>
      </c>
      <c r="AG62" s="155">
        <v>0</v>
      </c>
      <c r="AH62" s="155">
        <v>0</v>
      </c>
      <c r="AI62" s="155">
        <v>0</v>
      </c>
      <c r="AJ62" s="155">
        <v>0</v>
      </c>
      <c r="AK62" s="155">
        <v>0</v>
      </c>
      <c r="AL62" s="155">
        <v>0</v>
      </c>
      <c r="AM62" s="155">
        <v>0</v>
      </c>
      <c r="AN62" s="155">
        <v>0</v>
      </c>
      <c r="AO62" s="155">
        <v>8678.6299999999992</v>
      </c>
      <c r="AP62" s="155">
        <v>0</v>
      </c>
      <c r="AQ62" s="155">
        <v>438.9</v>
      </c>
      <c r="AR62" s="155">
        <v>3377.08</v>
      </c>
      <c r="AS62" s="155">
        <v>0.01</v>
      </c>
      <c r="AT62" s="155">
        <v>0</v>
      </c>
      <c r="AU62" s="155">
        <v>18945.39</v>
      </c>
      <c r="AV62" s="155">
        <v>0</v>
      </c>
      <c r="AW62" s="155">
        <v>3815.9900000000002</v>
      </c>
      <c r="AX62" s="155">
        <v>0</v>
      </c>
      <c r="AY62" s="156">
        <v>15129.4</v>
      </c>
    </row>
    <row r="63" spans="2:51" ht="15">
      <c r="B63" s="127" t="s">
        <v>7528</v>
      </c>
      <c r="C63" s="119" t="s">
        <v>1828</v>
      </c>
      <c r="D63" s="119" t="s">
        <v>85</v>
      </c>
      <c r="E63" s="119" t="s">
        <v>0</v>
      </c>
      <c r="F63" s="119" t="s">
        <v>7427</v>
      </c>
      <c r="G63" s="119" t="s">
        <v>7426</v>
      </c>
      <c r="H63" s="119"/>
      <c r="I63" s="119" t="s">
        <v>7858</v>
      </c>
      <c r="J63" s="119" t="s">
        <v>7859</v>
      </c>
      <c r="K63" s="119" t="s">
        <v>2962</v>
      </c>
      <c r="L63" s="119" t="s">
        <v>7860</v>
      </c>
      <c r="M63" s="119" t="s">
        <v>3011</v>
      </c>
      <c r="N63" s="119" t="s">
        <v>7335</v>
      </c>
      <c r="O63" s="119" t="s">
        <v>7994</v>
      </c>
      <c r="P63" s="119" t="s">
        <v>7995</v>
      </c>
      <c r="Q63" s="119">
        <v>2</v>
      </c>
      <c r="R63" s="119" t="s">
        <v>7996</v>
      </c>
      <c r="S63" s="121">
        <v>45674</v>
      </c>
      <c r="T63" s="121">
        <v>45661</v>
      </c>
      <c r="U63" s="121">
        <v>45674</v>
      </c>
      <c r="V63" s="119">
        <v>14</v>
      </c>
      <c r="W63" s="119" t="s">
        <v>7876</v>
      </c>
      <c r="X63" s="119"/>
      <c r="Y63" s="121">
        <v>44146</v>
      </c>
      <c r="Z63" s="119" t="s">
        <v>7877</v>
      </c>
      <c r="AA63" s="119" t="s">
        <v>7866</v>
      </c>
      <c r="AB63" s="119" t="s">
        <v>7867</v>
      </c>
      <c r="AC63" s="119">
        <v>4</v>
      </c>
      <c r="AD63" s="155">
        <v>9585.7999999999993</v>
      </c>
      <c r="AE63" s="155">
        <v>0</v>
      </c>
      <c r="AF63" s="155">
        <v>0</v>
      </c>
      <c r="AG63" s="155">
        <v>0</v>
      </c>
      <c r="AH63" s="155">
        <v>0</v>
      </c>
      <c r="AI63" s="155">
        <v>0</v>
      </c>
      <c r="AJ63" s="155">
        <v>0</v>
      </c>
      <c r="AK63" s="155">
        <v>0</v>
      </c>
      <c r="AL63" s="155">
        <v>0</v>
      </c>
      <c r="AM63" s="155">
        <v>0</v>
      </c>
      <c r="AN63" s="155">
        <v>0</v>
      </c>
      <c r="AO63" s="155">
        <v>33683.71</v>
      </c>
      <c r="AP63" s="155">
        <v>0</v>
      </c>
      <c r="AQ63" s="155">
        <v>623.84</v>
      </c>
      <c r="AR63" s="155">
        <v>10432.75</v>
      </c>
      <c r="AS63" s="155">
        <v>0</v>
      </c>
      <c r="AT63" s="155">
        <v>0</v>
      </c>
      <c r="AU63" s="155">
        <v>43269.51</v>
      </c>
      <c r="AV63" s="155">
        <v>0</v>
      </c>
      <c r="AW63" s="155">
        <v>11056.59</v>
      </c>
      <c r="AX63" s="155">
        <v>0</v>
      </c>
      <c r="AY63" s="156">
        <v>32213</v>
      </c>
    </row>
    <row r="64" spans="2:51" ht="15">
      <c r="B64" s="127" t="s">
        <v>7537</v>
      </c>
      <c r="C64" s="119" t="s">
        <v>1828</v>
      </c>
      <c r="D64" s="119" t="s">
        <v>85</v>
      </c>
      <c r="E64" s="119" t="s">
        <v>0</v>
      </c>
      <c r="F64" s="119" t="s">
        <v>7400</v>
      </c>
      <c r="G64" s="119" t="s">
        <v>7399</v>
      </c>
      <c r="H64" s="119"/>
      <c r="I64" s="119" t="s">
        <v>7858</v>
      </c>
      <c r="J64" s="119" t="s">
        <v>7859</v>
      </c>
      <c r="K64" s="119" t="s">
        <v>2962</v>
      </c>
      <c r="L64" s="119" t="s">
        <v>7860</v>
      </c>
      <c r="M64" s="119" t="s">
        <v>3011</v>
      </c>
      <c r="N64" s="119" t="s">
        <v>7335</v>
      </c>
      <c r="O64" s="119" t="s">
        <v>8011</v>
      </c>
      <c r="P64" s="119" t="s">
        <v>8012</v>
      </c>
      <c r="Q64" s="119">
        <v>2</v>
      </c>
      <c r="R64" s="119" t="s">
        <v>8013</v>
      </c>
      <c r="S64" s="121">
        <v>45674</v>
      </c>
      <c r="T64" s="121">
        <v>45661</v>
      </c>
      <c r="U64" s="121">
        <v>45674</v>
      </c>
      <c r="V64" s="119">
        <v>14</v>
      </c>
      <c r="W64" s="119" t="s">
        <v>7871</v>
      </c>
      <c r="X64" s="119"/>
      <c r="Y64" s="121">
        <v>44452</v>
      </c>
      <c r="Z64" s="119" t="s">
        <v>8014</v>
      </c>
      <c r="AA64" s="119" t="s">
        <v>7866</v>
      </c>
      <c r="AB64" s="119" t="s">
        <v>7867</v>
      </c>
      <c r="AC64" s="119">
        <v>4</v>
      </c>
      <c r="AD64" s="155">
        <v>30800</v>
      </c>
      <c r="AE64" s="155">
        <v>0</v>
      </c>
      <c r="AF64" s="155">
        <v>0</v>
      </c>
      <c r="AG64" s="155">
        <v>0</v>
      </c>
      <c r="AH64" s="155">
        <v>0</v>
      </c>
      <c r="AI64" s="155">
        <v>0</v>
      </c>
      <c r="AJ64" s="155">
        <v>0</v>
      </c>
      <c r="AK64" s="155">
        <v>0</v>
      </c>
      <c r="AL64" s="155">
        <v>0</v>
      </c>
      <c r="AM64" s="155">
        <v>0</v>
      </c>
      <c r="AN64" s="155">
        <v>0</v>
      </c>
      <c r="AO64" s="155">
        <v>0</v>
      </c>
      <c r="AP64" s="155">
        <v>0</v>
      </c>
      <c r="AQ64" s="155">
        <v>879.77</v>
      </c>
      <c r="AR64" s="155">
        <v>6691.9</v>
      </c>
      <c r="AS64" s="155">
        <v>0</v>
      </c>
      <c r="AT64" s="155">
        <v>0</v>
      </c>
      <c r="AU64" s="155">
        <v>30800</v>
      </c>
      <c r="AV64" s="155">
        <v>0</v>
      </c>
      <c r="AW64" s="155">
        <v>7571.67</v>
      </c>
      <c r="AX64" s="155">
        <v>0</v>
      </c>
      <c r="AY64" s="156">
        <v>23228.400000000001</v>
      </c>
    </row>
    <row r="65" spans="2:51" ht="15">
      <c r="B65" s="127" t="s">
        <v>7515</v>
      </c>
      <c r="C65" s="119" t="s">
        <v>1828</v>
      </c>
      <c r="D65" s="119" t="s">
        <v>85</v>
      </c>
      <c r="E65" s="119" t="s">
        <v>0</v>
      </c>
      <c r="F65" s="119" t="s">
        <v>7472</v>
      </c>
      <c r="G65" s="119" t="s">
        <v>7471</v>
      </c>
      <c r="H65" s="119"/>
      <c r="I65" s="119" t="s">
        <v>7858</v>
      </c>
      <c r="J65" s="119" t="s">
        <v>7859</v>
      </c>
      <c r="K65" s="119" t="s">
        <v>2962</v>
      </c>
      <c r="L65" s="119" t="s">
        <v>7860</v>
      </c>
      <c r="M65" s="119" t="s">
        <v>3011</v>
      </c>
      <c r="N65" s="119" t="s">
        <v>7335</v>
      </c>
      <c r="O65" s="119" t="s">
        <v>7895</v>
      </c>
      <c r="P65" s="119" t="s">
        <v>7896</v>
      </c>
      <c r="Q65" s="119">
        <v>2</v>
      </c>
      <c r="R65" s="119" t="s">
        <v>7897</v>
      </c>
      <c r="S65" s="121">
        <v>45674</v>
      </c>
      <c r="T65" s="121">
        <v>45661</v>
      </c>
      <c r="U65" s="121">
        <v>45674</v>
      </c>
      <c r="V65" s="119">
        <v>14</v>
      </c>
      <c r="W65" s="119" t="s">
        <v>7898</v>
      </c>
      <c r="X65" s="119"/>
      <c r="Y65" s="121">
        <v>45635</v>
      </c>
      <c r="Z65" s="119" t="s">
        <v>7898</v>
      </c>
      <c r="AA65" s="119" t="s">
        <v>7866</v>
      </c>
      <c r="AB65" s="119" t="s">
        <v>7867</v>
      </c>
      <c r="AC65" s="119">
        <v>4</v>
      </c>
      <c r="AD65" s="155">
        <v>12833.24</v>
      </c>
      <c r="AE65" s="155">
        <v>0</v>
      </c>
      <c r="AF65" s="155">
        <v>0</v>
      </c>
      <c r="AG65" s="155">
        <v>0</v>
      </c>
      <c r="AH65" s="155">
        <v>458.32</v>
      </c>
      <c r="AI65" s="155">
        <v>0</v>
      </c>
      <c r="AJ65" s="155">
        <v>0</v>
      </c>
      <c r="AK65" s="155">
        <v>0</v>
      </c>
      <c r="AL65" s="155">
        <v>0</v>
      </c>
      <c r="AM65" s="155">
        <v>0</v>
      </c>
      <c r="AN65" s="155">
        <v>0</v>
      </c>
      <c r="AO65" s="155">
        <v>0</v>
      </c>
      <c r="AP65" s="155">
        <v>0</v>
      </c>
      <c r="AQ65" s="155">
        <v>355.44</v>
      </c>
      <c r="AR65" s="155">
        <v>2070.92</v>
      </c>
      <c r="AS65" s="155">
        <v>0</v>
      </c>
      <c r="AT65" s="155">
        <v>3939.27</v>
      </c>
      <c r="AU65" s="155">
        <v>13291.56</v>
      </c>
      <c r="AV65" s="155">
        <v>0</v>
      </c>
      <c r="AW65" s="155">
        <v>6365.63</v>
      </c>
      <c r="AX65" s="155">
        <v>0</v>
      </c>
      <c r="AY65" s="156">
        <v>6926</v>
      </c>
    </row>
    <row r="66" spans="2:51" ht="15">
      <c r="B66" s="127" t="s">
        <v>7539</v>
      </c>
      <c r="C66" s="119" t="s">
        <v>1828</v>
      </c>
      <c r="D66" s="119" t="s">
        <v>85</v>
      </c>
      <c r="E66" s="119" t="s">
        <v>0</v>
      </c>
      <c r="F66" s="119" t="s">
        <v>7343</v>
      </c>
      <c r="G66" s="119" t="s">
        <v>7342</v>
      </c>
      <c r="H66" s="119"/>
      <c r="I66" s="119" t="s">
        <v>7858</v>
      </c>
      <c r="J66" s="119" t="s">
        <v>7859</v>
      </c>
      <c r="K66" s="119" t="s">
        <v>2962</v>
      </c>
      <c r="L66" s="119" t="s">
        <v>7860</v>
      </c>
      <c r="M66" s="119" t="s">
        <v>3011</v>
      </c>
      <c r="N66" s="119" t="s">
        <v>7335</v>
      </c>
      <c r="O66" s="119" t="s">
        <v>7953</v>
      </c>
      <c r="P66" s="119" t="s">
        <v>7954</v>
      </c>
      <c r="Q66" s="119">
        <v>2</v>
      </c>
      <c r="R66" s="119" t="s">
        <v>7955</v>
      </c>
      <c r="S66" s="121">
        <v>45674</v>
      </c>
      <c r="T66" s="121">
        <v>45661</v>
      </c>
      <c r="U66" s="121">
        <v>45674</v>
      </c>
      <c r="V66" s="119">
        <v>14</v>
      </c>
      <c r="W66" s="119" t="s">
        <v>7951</v>
      </c>
      <c r="X66" s="119"/>
      <c r="Y66" s="121">
        <v>44431</v>
      </c>
      <c r="Z66" s="119" t="s">
        <v>7956</v>
      </c>
      <c r="AA66" s="119" t="s">
        <v>7866</v>
      </c>
      <c r="AB66" s="119" t="s">
        <v>7867</v>
      </c>
      <c r="AC66" s="119">
        <v>4</v>
      </c>
      <c r="AD66" s="155">
        <v>4666.62</v>
      </c>
      <c r="AE66" s="155">
        <v>0</v>
      </c>
      <c r="AF66" s="155">
        <v>0</v>
      </c>
      <c r="AG66" s="155">
        <v>0</v>
      </c>
      <c r="AH66" s="155">
        <v>0</v>
      </c>
      <c r="AI66" s="155">
        <v>0</v>
      </c>
      <c r="AJ66" s="155">
        <v>0</v>
      </c>
      <c r="AK66" s="155">
        <v>0</v>
      </c>
      <c r="AL66" s="155">
        <v>0</v>
      </c>
      <c r="AM66" s="155">
        <v>0</v>
      </c>
      <c r="AN66" s="155">
        <v>0</v>
      </c>
      <c r="AO66" s="155">
        <v>0</v>
      </c>
      <c r="AP66" s="155">
        <v>0</v>
      </c>
      <c r="AQ66" s="155">
        <v>117.99</v>
      </c>
      <c r="AR66" s="155">
        <v>142.94999999999999</v>
      </c>
      <c r="AS66" s="155">
        <v>0</v>
      </c>
      <c r="AT66" s="155">
        <v>1922.71</v>
      </c>
      <c r="AU66" s="155">
        <v>4666.62</v>
      </c>
      <c r="AV66" s="155">
        <v>0</v>
      </c>
      <c r="AW66" s="155">
        <v>2183.6499999999996</v>
      </c>
      <c r="AX66" s="155">
        <v>0</v>
      </c>
      <c r="AY66" s="156">
        <v>2483</v>
      </c>
    </row>
    <row r="67" spans="2:51" ht="15">
      <c r="B67" s="127" t="s">
        <v>7536</v>
      </c>
      <c r="C67" s="119" t="s">
        <v>1828</v>
      </c>
      <c r="D67" s="119" t="s">
        <v>85</v>
      </c>
      <c r="E67" s="119" t="s">
        <v>0</v>
      </c>
      <c r="F67" s="119" t="s">
        <v>7442</v>
      </c>
      <c r="G67" s="119" t="s">
        <v>7441</v>
      </c>
      <c r="H67" s="119"/>
      <c r="I67" s="119" t="s">
        <v>7858</v>
      </c>
      <c r="J67" s="119" t="s">
        <v>7859</v>
      </c>
      <c r="K67" s="119" t="s">
        <v>2962</v>
      </c>
      <c r="L67" s="119" t="s">
        <v>7860</v>
      </c>
      <c r="M67" s="119" t="s">
        <v>3011</v>
      </c>
      <c r="N67" s="119" t="s">
        <v>7335</v>
      </c>
      <c r="O67" s="119" t="s">
        <v>7957</v>
      </c>
      <c r="P67" s="119" t="s">
        <v>7958</v>
      </c>
      <c r="Q67" s="119">
        <v>2</v>
      </c>
      <c r="R67" s="119" t="s">
        <v>7959</v>
      </c>
      <c r="S67" s="121">
        <v>45674</v>
      </c>
      <c r="T67" s="121">
        <v>45661</v>
      </c>
      <c r="U67" s="121">
        <v>45674</v>
      </c>
      <c r="V67" s="119">
        <v>14</v>
      </c>
      <c r="W67" s="119" t="s">
        <v>7885</v>
      </c>
      <c r="X67" s="119"/>
      <c r="Y67" s="121">
        <v>44942</v>
      </c>
      <c r="Z67" s="119" t="s">
        <v>7881</v>
      </c>
      <c r="AA67" s="119" t="s">
        <v>7866</v>
      </c>
      <c r="AB67" s="119" t="s">
        <v>7867</v>
      </c>
      <c r="AC67" s="119">
        <v>4</v>
      </c>
      <c r="AD67" s="155">
        <v>12133.38</v>
      </c>
      <c r="AE67" s="155">
        <v>0</v>
      </c>
      <c r="AF67" s="155">
        <v>0</v>
      </c>
      <c r="AG67" s="155">
        <v>0</v>
      </c>
      <c r="AH67" s="155">
        <v>0</v>
      </c>
      <c r="AI67" s="155">
        <v>1404.79</v>
      </c>
      <c r="AJ67" s="155">
        <v>1628.55</v>
      </c>
      <c r="AK67" s="155">
        <v>0</v>
      </c>
      <c r="AL67" s="155">
        <v>0</v>
      </c>
      <c r="AM67" s="155">
        <v>0</v>
      </c>
      <c r="AN67" s="155">
        <v>0</v>
      </c>
      <c r="AO67" s="155">
        <v>0</v>
      </c>
      <c r="AP67" s="155">
        <v>0</v>
      </c>
      <c r="AQ67" s="155">
        <v>384.07</v>
      </c>
      <c r="AR67" s="155">
        <v>2123.59</v>
      </c>
      <c r="AS67" s="155">
        <v>0</v>
      </c>
      <c r="AT67" s="155">
        <v>0</v>
      </c>
      <c r="AU67" s="155">
        <v>13538.17</v>
      </c>
      <c r="AV67" s="155">
        <v>1628.55</v>
      </c>
      <c r="AW67" s="155">
        <v>2507.6600000000003</v>
      </c>
      <c r="AX67" s="155">
        <v>0</v>
      </c>
      <c r="AY67" s="156">
        <v>12659.2</v>
      </c>
    </row>
    <row r="68" spans="2:51" ht="15">
      <c r="B68" s="127" t="s">
        <v>7546</v>
      </c>
      <c r="C68" s="119" t="s">
        <v>1828</v>
      </c>
      <c r="D68" s="119" t="s">
        <v>85</v>
      </c>
      <c r="E68" s="119" t="s">
        <v>0</v>
      </c>
      <c r="F68" s="119" t="s">
        <v>7436</v>
      </c>
      <c r="G68" s="119" t="s">
        <v>7435</v>
      </c>
      <c r="H68" s="119"/>
      <c r="I68" s="119" t="s">
        <v>7858</v>
      </c>
      <c r="J68" s="119" t="s">
        <v>7859</v>
      </c>
      <c r="K68" s="119" t="s">
        <v>2962</v>
      </c>
      <c r="L68" s="119" t="s">
        <v>7860</v>
      </c>
      <c r="M68" s="119" t="s">
        <v>3011</v>
      </c>
      <c r="N68" s="119" t="s">
        <v>7335</v>
      </c>
      <c r="O68" s="119" t="s">
        <v>8018</v>
      </c>
      <c r="P68" s="119" t="s">
        <v>8019</v>
      </c>
      <c r="Q68" s="119">
        <v>2</v>
      </c>
      <c r="R68" s="119" t="s">
        <v>8020</v>
      </c>
      <c r="S68" s="121">
        <v>45674</v>
      </c>
      <c r="T68" s="121">
        <v>45661</v>
      </c>
      <c r="U68" s="121">
        <v>45674</v>
      </c>
      <c r="V68" s="119">
        <v>14</v>
      </c>
      <c r="W68" s="119" t="s">
        <v>7876</v>
      </c>
      <c r="X68" s="119"/>
      <c r="Y68" s="121">
        <v>44683</v>
      </c>
      <c r="Z68" s="119" t="s">
        <v>7881</v>
      </c>
      <c r="AA68" s="119" t="s">
        <v>7866</v>
      </c>
      <c r="AB68" s="119" t="s">
        <v>7867</v>
      </c>
      <c r="AC68" s="119">
        <v>4</v>
      </c>
      <c r="AD68" s="155">
        <v>11200</v>
      </c>
      <c r="AE68" s="155">
        <v>0</v>
      </c>
      <c r="AF68" s="155">
        <v>0</v>
      </c>
      <c r="AG68" s="155">
        <v>0</v>
      </c>
      <c r="AH68" s="155">
        <v>0</v>
      </c>
      <c r="AI68" s="155">
        <v>0</v>
      </c>
      <c r="AJ68" s="155">
        <v>0</v>
      </c>
      <c r="AK68" s="155">
        <v>0</v>
      </c>
      <c r="AL68" s="155">
        <v>0</v>
      </c>
      <c r="AM68" s="155">
        <v>0</v>
      </c>
      <c r="AN68" s="155">
        <v>0</v>
      </c>
      <c r="AO68" s="155">
        <v>4304.95</v>
      </c>
      <c r="AP68" s="155">
        <v>0</v>
      </c>
      <c r="AQ68" s="155">
        <v>399.02</v>
      </c>
      <c r="AR68" s="155">
        <v>2567.89</v>
      </c>
      <c r="AS68" s="155">
        <v>0.04</v>
      </c>
      <c r="AT68" s="155">
        <v>0</v>
      </c>
      <c r="AU68" s="155">
        <v>15504.95</v>
      </c>
      <c r="AV68" s="155">
        <v>0</v>
      </c>
      <c r="AW68" s="155">
        <v>2966.95</v>
      </c>
      <c r="AX68" s="155">
        <v>0</v>
      </c>
      <c r="AY68" s="156">
        <v>12538</v>
      </c>
    </row>
    <row r="69" spans="2:51" ht="15">
      <c r="B69" s="127" t="s">
        <v>7541</v>
      </c>
      <c r="C69" s="119" t="s">
        <v>1828</v>
      </c>
      <c r="D69" s="119" t="s">
        <v>85</v>
      </c>
      <c r="E69" s="119" t="s">
        <v>0</v>
      </c>
      <c r="F69" s="119" t="s">
        <v>7367</v>
      </c>
      <c r="G69" s="119" t="s">
        <v>7366</v>
      </c>
      <c r="H69" s="119"/>
      <c r="I69" s="119" t="s">
        <v>7858</v>
      </c>
      <c r="J69" s="119" t="s">
        <v>7859</v>
      </c>
      <c r="K69" s="119" t="s">
        <v>2962</v>
      </c>
      <c r="L69" s="119" t="s">
        <v>7860</v>
      </c>
      <c r="M69" s="119" t="s">
        <v>3011</v>
      </c>
      <c r="N69" s="119" t="s">
        <v>7335</v>
      </c>
      <c r="O69" s="119" t="s">
        <v>7960</v>
      </c>
      <c r="P69" s="119" t="s">
        <v>7961</v>
      </c>
      <c r="Q69" s="119">
        <v>2</v>
      </c>
      <c r="R69" s="119" t="s">
        <v>7962</v>
      </c>
      <c r="S69" s="121">
        <v>45674</v>
      </c>
      <c r="T69" s="121">
        <v>45661</v>
      </c>
      <c r="U69" s="121">
        <v>45674</v>
      </c>
      <c r="V69" s="119">
        <v>14</v>
      </c>
      <c r="W69" s="119" t="s">
        <v>7898</v>
      </c>
      <c r="X69" s="119"/>
      <c r="Y69" s="121">
        <v>45600</v>
      </c>
      <c r="Z69" s="119" t="s">
        <v>7898</v>
      </c>
      <c r="AA69" s="119" t="s">
        <v>7866</v>
      </c>
      <c r="AB69" s="119" t="s">
        <v>7867</v>
      </c>
      <c r="AC69" s="119">
        <v>4</v>
      </c>
      <c r="AD69" s="155">
        <v>12366.62</v>
      </c>
      <c r="AE69" s="155">
        <v>0</v>
      </c>
      <c r="AF69" s="155">
        <v>0</v>
      </c>
      <c r="AG69" s="155">
        <v>0</v>
      </c>
      <c r="AH69" s="155">
        <v>0</v>
      </c>
      <c r="AI69" s="155">
        <v>0</v>
      </c>
      <c r="AJ69" s="155">
        <v>0</v>
      </c>
      <c r="AK69" s="155">
        <v>0</v>
      </c>
      <c r="AL69" s="155">
        <v>0</v>
      </c>
      <c r="AM69" s="155">
        <v>0</v>
      </c>
      <c r="AN69" s="155">
        <v>0</v>
      </c>
      <c r="AO69" s="155">
        <v>0</v>
      </c>
      <c r="AP69" s="155">
        <v>0</v>
      </c>
      <c r="AQ69" s="155">
        <v>341.86</v>
      </c>
      <c r="AR69" s="155">
        <v>1873.35</v>
      </c>
      <c r="AS69" s="155">
        <v>0.11</v>
      </c>
      <c r="AT69" s="155">
        <v>1678.1</v>
      </c>
      <c r="AU69" s="155">
        <v>12366.62</v>
      </c>
      <c r="AV69" s="155">
        <v>0</v>
      </c>
      <c r="AW69" s="155">
        <v>3893.42</v>
      </c>
      <c r="AX69" s="155">
        <v>0</v>
      </c>
      <c r="AY69" s="156">
        <v>8473.2000000000007</v>
      </c>
    </row>
    <row r="70" spans="2:51" ht="15">
      <c r="B70" s="127" t="s">
        <v>7548</v>
      </c>
      <c r="C70" s="119" t="s">
        <v>1828</v>
      </c>
      <c r="D70" s="119" t="s">
        <v>85</v>
      </c>
      <c r="E70" s="119" t="s">
        <v>0</v>
      </c>
      <c r="F70" s="119" t="s">
        <v>7463</v>
      </c>
      <c r="G70" s="119" t="s">
        <v>7462</v>
      </c>
      <c r="H70" s="119"/>
      <c r="I70" s="119" t="s">
        <v>7858</v>
      </c>
      <c r="J70" s="119" t="s">
        <v>7859</v>
      </c>
      <c r="K70" s="119" t="s">
        <v>2962</v>
      </c>
      <c r="L70" s="119" t="s">
        <v>7860</v>
      </c>
      <c r="M70" s="119" t="s">
        <v>3011</v>
      </c>
      <c r="N70" s="119" t="s">
        <v>7335</v>
      </c>
      <c r="O70" s="119" t="s">
        <v>7987</v>
      </c>
      <c r="P70" s="119" t="s">
        <v>7988</v>
      </c>
      <c r="Q70" s="119">
        <v>2</v>
      </c>
      <c r="R70" s="119" t="s">
        <v>7989</v>
      </c>
      <c r="S70" s="121">
        <v>45674</v>
      </c>
      <c r="T70" s="121">
        <v>45661</v>
      </c>
      <c r="U70" s="121">
        <v>45674</v>
      </c>
      <c r="V70" s="119">
        <v>14</v>
      </c>
      <c r="W70" s="119" t="s">
        <v>7885</v>
      </c>
      <c r="X70" s="119"/>
      <c r="Y70" s="121">
        <v>44627</v>
      </c>
      <c r="Z70" s="119" t="s">
        <v>7906</v>
      </c>
      <c r="AA70" s="119" t="s">
        <v>7866</v>
      </c>
      <c r="AB70" s="119" t="s">
        <v>7867</v>
      </c>
      <c r="AC70" s="119">
        <v>4</v>
      </c>
      <c r="AD70" s="155">
        <v>9566.76</v>
      </c>
      <c r="AE70" s="155">
        <v>0</v>
      </c>
      <c r="AF70" s="155">
        <v>0</v>
      </c>
      <c r="AG70" s="155">
        <v>0</v>
      </c>
      <c r="AH70" s="155">
        <v>0</v>
      </c>
      <c r="AI70" s="155">
        <v>0</v>
      </c>
      <c r="AJ70" s="155">
        <v>0</v>
      </c>
      <c r="AK70" s="155">
        <v>0</v>
      </c>
      <c r="AL70" s="155">
        <v>0</v>
      </c>
      <c r="AM70" s="155">
        <v>0</v>
      </c>
      <c r="AN70" s="155">
        <v>0</v>
      </c>
      <c r="AO70" s="155">
        <v>0</v>
      </c>
      <c r="AP70" s="155">
        <v>0</v>
      </c>
      <c r="AQ70" s="155">
        <v>347.66</v>
      </c>
      <c r="AR70" s="155">
        <v>1275.3</v>
      </c>
      <c r="AS70" s="155">
        <v>0</v>
      </c>
      <c r="AT70" s="155">
        <v>0</v>
      </c>
      <c r="AU70" s="155">
        <v>9566.76</v>
      </c>
      <c r="AV70" s="155">
        <v>0</v>
      </c>
      <c r="AW70" s="155">
        <v>1622.96</v>
      </c>
      <c r="AX70" s="155">
        <v>0</v>
      </c>
      <c r="AY70" s="156">
        <v>7943.8</v>
      </c>
    </row>
    <row r="71" spans="2:51" ht="15">
      <c r="B71" s="127" t="s">
        <v>7527</v>
      </c>
      <c r="C71" s="119" t="s">
        <v>1828</v>
      </c>
      <c r="D71" s="119" t="s">
        <v>85</v>
      </c>
      <c r="E71" s="119" t="s">
        <v>0</v>
      </c>
      <c r="F71" s="119" t="s">
        <v>7370</v>
      </c>
      <c r="G71" s="119" t="s">
        <v>7369</v>
      </c>
      <c r="H71" s="119"/>
      <c r="I71" s="119" t="s">
        <v>7858</v>
      </c>
      <c r="J71" s="119" t="s">
        <v>7859</v>
      </c>
      <c r="K71" s="119" t="s">
        <v>2962</v>
      </c>
      <c r="L71" s="119" t="s">
        <v>7860</v>
      </c>
      <c r="M71" s="119" t="s">
        <v>3011</v>
      </c>
      <c r="N71" s="119" t="s">
        <v>7335</v>
      </c>
      <c r="O71" s="119" t="s">
        <v>7899</v>
      </c>
      <c r="P71" s="119" t="s">
        <v>7900</v>
      </c>
      <c r="Q71" s="119">
        <v>2</v>
      </c>
      <c r="R71" s="119" t="s">
        <v>7901</v>
      </c>
      <c r="S71" s="121">
        <v>45674</v>
      </c>
      <c r="T71" s="121">
        <v>45661</v>
      </c>
      <c r="U71" s="121">
        <v>45674</v>
      </c>
      <c r="V71" s="119">
        <v>14</v>
      </c>
      <c r="W71" s="119" t="s">
        <v>7885</v>
      </c>
      <c r="X71" s="119"/>
      <c r="Y71" s="121">
        <v>45145</v>
      </c>
      <c r="Z71" s="119" t="s">
        <v>7902</v>
      </c>
      <c r="AA71" s="119" t="s">
        <v>7866</v>
      </c>
      <c r="AB71" s="119" t="s">
        <v>7867</v>
      </c>
      <c r="AC71" s="119">
        <v>4</v>
      </c>
      <c r="AD71" s="155">
        <v>20300</v>
      </c>
      <c r="AE71" s="155">
        <v>0</v>
      </c>
      <c r="AF71" s="155">
        <v>2719.65</v>
      </c>
      <c r="AG71" s="155">
        <v>542.85</v>
      </c>
      <c r="AH71" s="155">
        <v>362.5</v>
      </c>
      <c r="AI71" s="155">
        <v>0</v>
      </c>
      <c r="AJ71" s="155">
        <v>0</v>
      </c>
      <c r="AK71" s="155">
        <v>0</v>
      </c>
      <c r="AL71" s="155">
        <v>0</v>
      </c>
      <c r="AM71" s="155">
        <v>0</v>
      </c>
      <c r="AN71" s="155">
        <v>0</v>
      </c>
      <c r="AO71" s="155">
        <v>0</v>
      </c>
      <c r="AP71" s="155">
        <v>2900</v>
      </c>
      <c r="AQ71" s="155">
        <v>695.44</v>
      </c>
      <c r="AR71" s="155">
        <v>5336.55</v>
      </c>
      <c r="AS71" s="155">
        <v>0</v>
      </c>
      <c r="AT71" s="155">
        <v>6483.35</v>
      </c>
      <c r="AU71" s="155">
        <v>26282.15</v>
      </c>
      <c r="AV71" s="155">
        <v>542.85</v>
      </c>
      <c r="AW71" s="155">
        <v>12515.340000000002</v>
      </c>
      <c r="AX71" s="155">
        <v>0</v>
      </c>
      <c r="AY71" s="156">
        <v>14309.8</v>
      </c>
    </row>
    <row r="72" spans="2:51" ht="15">
      <c r="B72" s="127" t="s">
        <v>7554</v>
      </c>
      <c r="C72" s="119" t="s">
        <v>1828</v>
      </c>
      <c r="D72" s="119" t="s">
        <v>85</v>
      </c>
      <c r="E72" s="119" t="s">
        <v>0</v>
      </c>
      <c r="F72" s="119" t="s">
        <v>7448</v>
      </c>
      <c r="G72" s="119" t="s">
        <v>7447</v>
      </c>
      <c r="H72" s="119"/>
      <c r="I72" s="119" t="s">
        <v>7858</v>
      </c>
      <c r="J72" s="119" t="s">
        <v>7859</v>
      </c>
      <c r="K72" s="119" t="s">
        <v>2962</v>
      </c>
      <c r="L72" s="119" t="s">
        <v>7860</v>
      </c>
      <c r="M72" s="119" t="s">
        <v>3011</v>
      </c>
      <c r="N72" s="119" t="s">
        <v>7335</v>
      </c>
      <c r="O72" s="119" t="s">
        <v>8005</v>
      </c>
      <c r="P72" s="119" t="s">
        <v>8006</v>
      </c>
      <c r="Q72" s="119">
        <v>2</v>
      </c>
      <c r="R72" s="119" t="s">
        <v>8007</v>
      </c>
      <c r="S72" s="121">
        <v>45674</v>
      </c>
      <c r="T72" s="121">
        <v>45661</v>
      </c>
      <c r="U72" s="121">
        <v>45674</v>
      </c>
      <c r="V72" s="119">
        <v>14</v>
      </c>
      <c r="W72" s="119" t="s">
        <v>7898</v>
      </c>
      <c r="X72" s="119"/>
      <c r="Y72" s="121">
        <v>45635</v>
      </c>
      <c r="Z72" s="119" t="s">
        <v>7898</v>
      </c>
      <c r="AA72" s="119" t="s">
        <v>7866</v>
      </c>
      <c r="AB72" s="119" t="s">
        <v>7867</v>
      </c>
      <c r="AC72" s="119">
        <v>4</v>
      </c>
      <c r="AD72" s="155">
        <v>33600</v>
      </c>
      <c r="AE72" s="155">
        <v>0</v>
      </c>
      <c r="AF72" s="155">
        <v>0</v>
      </c>
      <c r="AG72" s="155">
        <v>0</v>
      </c>
      <c r="AH72" s="155">
        <v>0</v>
      </c>
      <c r="AI72" s="155">
        <v>0</v>
      </c>
      <c r="AJ72" s="155">
        <v>0</v>
      </c>
      <c r="AK72" s="155">
        <v>0</v>
      </c>
      <c r="AL72" s="155">
        <v>0</v>
      </c>
      <c r="AM72" s="155">
        <v>0</v>
      </c>
      <c r="AN72" s="155">
        <v>0</v>
      </c>
      <c r="AO72" s="155">
        <v>0</v>
      </c>
      <c r="AP72" s="155">
        <v>0</v>
      </c>
      <c r="AQ72" s="155">
        <v>960.14</v>
      </c>
      <c r="AR72" s="155">
        <v>7531.9</v>
      </c>
      <c r="AS72" s="155">
        <v>0.02</v>
      </c>
      <c r="AT72" s="155">
        <v>3001.54</v>
      </c>
      <c r="AU72" s="155">
        <v>33600</v>
      </c>
      <c r="AV72" s="155">
        <v>0</v>
      </c>
      <c r="AW72" s="155">
        <v>11493.599999999999</v>
      </c>
      <c r="AX72" s="155">
        <v>0</v>
      </c>
      <c r="AY72" s="156">
        <v>22106.400000000001</v>
      </c>
    </row>
    <row r="73" spans="2:51" ht="15">
      <c r="B73" s="127" t="s">
        <v>7506</v>
      </c>
      <c r="C73" s="119" t="s">
        <v>1828</v>
      </c>
      <c r="D73" s="119" t="s">
        <v>85</v>
      </c>
      <c r="E73" s="119" t="s">
        <v>0</v>
      </c>
      <c r="F73" s="119" t="s">
        <v>7451</v>
      </c>
      <c r="G73" s="119" t="s">
        <v>7450</v>
      </c>
      <c r="H73" s="119"/>
      <c r="I73" s="119" t="s">
        <v>7858</v>
      </c>
      <c r="J73" s="119" t="s">
        <v>7859</v>
      </c>
      <c r="K73" s="119" t="s">
        <v>2962</v>
      </c>
      <c r="L73" s="119" t="s">
        <v>7860</v>
      </c>
      <c r="M73" s="119" t="s">
        <v>3011</v>
      </c>
      <c r="N73" s="119" t="s">
        <v>7335</v>
      </c>
      <c r="O73" s="119" t="s">
        <v>8024</v>
      </c>
      <c r="P73" s="119" t="s">
        <v>8025</v>
      </c>
      <c r="Q73" s="119">
        <v>2</v>
      </c>
      <c r="R73" s="119" t="s">
        <v>8026</v>
      </c>
      <c r="S73" s="121">
        <v>45674</v>
      </c>
      <c r="T73" s="121">
        <v>45661</v>
      </c>
      <c r="U73" s="121">
        <v>45674</v>
      </c>
      <c r="V73" s="119">
        <v>14</v>
      </c>
      <c r="W73" s="119" t="s">
        <v>7876</v>
      </c>
      <c r="X73" s="119"/>
      <c r="Y73" s="121">
        <v>44634</v>
      </c>
      <c r="Z73" s="119" t="s">
        <v>7906</v>
      </c>
      <c r="AA73" s="119" t="s">
        <v>7866</v>
      </c>
      <c r="AB73" s="119" t="s">
        <v>7867</v>
      </c>
      <c r="AC73" s="119">
        <v>4</v>
      </c>
      <c r="AD73" s="155">
        <v>9100</v>
      </c>
      <c r="AE73" s="155">
        <v>0</v>
      </c>
      <c r="AF73" s="155">
        <v>0</v>
      </c>
      <c r="AG73" s="155">
        <v>0</v>
      </c>
      <c r="AH73" s="155">
        <v>0</v>
      </c>
      <c r="AI73" s="155">
        <v>0</v>
      </c>
      <c r="AJ73" s="155">
        <v>0</v>
      </c>
      <c r="AK73" s="155">
        <v>0</v>
      </c>
      <c r="AL73" s="155">
        <v>0</v>
      </c>
      <c r="AM73" s="155">
        <v>0</v>
      </c>
      <c r="AN73" s="155">
        <v>0</v>
      </c>
      <c r="AO73" s="155">
        <v>4304.95</v>
      </c>
      <c r="AP73" s="155">
        <v>0</v>
      </c>
      <c r="AQ73" s="155">
        <v>337.71</v>
      </c>
      <c r="AR73" s="155">
        <v>2095.14</v>
      </c>
      <c r="AS73" s="155">
        <v>0.1</v>
      </c>
      <c r="AT73" s="155">
        <v>0</v>
      </c>
      <c r="AU73" s="155">
        <v>13404.95</v>
      </c>
      <c r="AV73" s="155">
        <v>0</v>
      </c>
      <c r="AW73" s="155">
        <v>2432.9499999999998</v>
      </c>
      <c r="AX73" s="155">
        <v>0</v>
      </c>
      <c r="AY73" s="156">
        <v>10972</v>
      </c>
    </row>
    <row r="74" spans="2:51" ht="15">
      <c r="B74" s="127" t="s">
        <v>7544</v>
      </c>
      <c r="C74" s="119" t="s">
        <v>1828</v>
      </c>
      <c r="D74" s="119" t="s">
        <v>85</v>
      </c>
      <c r="E74" s="119" t="s">
        <v>0</v>
      </c>
      <c r="F74" s="119" t="s">
        <v>7484</v>
      </c>
      <c r="G74" s="119" t="s">
        <v>7483</v>
      </c>
      <c r="H74" s="119"/>
      <c r="I74" s="119" t="s">
        <v>7858</v>
      </c>
      <c r="J74" s="119" t="s">
        <v>7859</v>
      </c>
      <c r="K74" s="119" t="s">
        <v>2962</v>
      </c>
      <c r="L74" s="119" t="s">
        <v>7860</v>
      </c>
      <c r="M74" s="119" t="s">
        <v>3011</v>
      </c>
      <c r="N74" s="119" t="s">
        <v>7335</v>
      </c>
      <c r="O74" s="119" t="s">
        <v>7882</v>
      </c>
      <c r="P74" s="119" t="s">
        <v>7883</v>
      </c>
      <c r="Q74" s="119">
        <v>2</v>
      </c>
      <c r="R74" s="119" t="s">
        <v>7884</v>
      </c>
      <c r="S74" s="121">
        <v>45674</v>
      </c>
      <c r="T74" s="121">
        <v>45661</v>
      </c>
      <c r="U74" s="121">
        <v>45674</v>
      </c>
      <c r="V74" s="119">
        <v>14</v>
      </c>
      <c r="W74" s="119" t="s">
        <v>7885</v>
      </c>
      <c r="X74" s="119"/>
      <c r="Y74" s="121">
        <v>44879</v>
      </c>
      <c r="Z74" s="119" t="s">
        <v>7886</v>
      </c>
      <c r="AA74" s="119" t="s">
        <v>7866</v>
      </c>
      <c r="AB74" s="119" t="s">
        <v>7867</v>
      </c>
      <c r="AC74" s="119">
        <v>4</v>
      </c>
      <c r="AD74" s="155">
        <v>13230</v>
      </c>
      <c r="AE74" s="155">
        <v>0</v>
      </c>
      <c r="AF74" s="155">
        <v>1583.4</v>
      </c>
      <c r="AG74" s="155">
        <v>542.85</v>
      </c>
      <c r="AH74" s="155">
        <v>236.25</v>
      </c>
      <c r="AI74" s="155">
        <v>0</v>
      </c>
      <c r="AJ74" s="155">
        <v>0</v>
      </c>
      <c r="AK74" s="155">
        <v>0</v>
      </c>
      <c r="AL74" s="155">
        <v>0</v>
      </c>
      <c r="AM74" s="155">
        <v>0</v>
      </c>
      <c r="AN74" s="155">
        <v>0</v>
      </c>
      <c r="AO74" s="155">
        <v>6099.4</v>
      </c>
      <c r="AP74" s="155">
        <v>1890</v>
      </c>
      <c r="AQ74" s="155">
        <v>386.16</v>
      </c>
      <c r="AR74" s="155">
        <v>4363.62</v>
      </c>
      <c r="AS74" s="155">
        <v>0</v>
      </c>
      <c r="AT74" s="155">
        <v>0</v>
      </c>
      <c r="AU74" s="155">
        <v>23039.05</v>
      </c>
      <c r="AV74" s="155">
        <v>542.85</v>
      </c>
      <c r="AW74" s="155">
        <v>4749.78</v>
      </c>
      <c r="AX74" s="155">
        <v>0</v>
      </c>
      <c r="AY74" s="156">
        <v>18832.2</v>
      </c>
    </row>
    <row r="75" spans="2:51" ht="15">
      <c r="B75" s="127" t="s">
        <v>7542</v>
      </c>
      <c r="C75" s="119" t="s">
        <v>1828</v>
      </c>
      <c r="D75" s="119" t="s">
        <v>85</v>
      </c>
      <c r="E75" s="119" t="s">
        <v>0</v>
      </c>
      <c r="F75" s="119" t="s">
        <v>7391</v>
      </c>
      <c r="G75" s="119" t="s">
        <v>7390</v>
      </c>
      <c r="H75" s="119"/>
      <c r="I75" s="119" t="s">
        <v>7858</v>
      </c>
      <c r="J75" s="119" t="s">
        <v>7859</v>
      </c>
      <c r="K75" s="119" t="s">
        <v>2962</v>
      </c>
      <c r="L75" s="119" t="s">
        <v>7860</v>
      </c>
      <c r="M75" s="119" t="s">
        <v>3011</v>
      </c>
      <c r="N75" s="119" t="s">
        <v>7335</v>
      </c>
      <c r="O75" s="119" t="s">
        <v>7984</v>
      </c>
      <c r="P75" s="119" t="s">
        <v>7985</v>
      </c>
      <c r="Q75" s="119">
        <v>2</v>
      </c>
      <c r="R75" s="119" t="s">
        <v>7986</v>
      </c>
      <c r="S75" s="121">
        <v>45674</v>
      </c>
      <c r="T75" s="121">
        <v>45661</v>
      </c>
      <c r="U75" s="121">
        <v>45674</v>
      </c>
      <c r="V75" s="119">
        <v>14</v>
      </c>
      <c r="W75" s="119" t="s">
        <v>7876</v>
      </c>
      <c r="X75" s="119"/>
      <c r="Y75" s="121">
        <v>45261</v>
      </c>
      <c r="Z75" s="119" t="s">
        <v>7906</v>
      </c>
      <c r="AA75" s="119" t="s">
        <v>7866</v>
      </c>
      <c r="AB75" s="119" t="s">
        <v>7867</v>
      </c>
      <c r="AC75" s="119">
        <v>4</v>
      </c>
      <c r="AD75" s="155">
        <v>12600</v>
      </c>
      <c r="AE75" s="155">
        <v>0</v>
      </c>
      <c r="AF75" s="155">
        <v>0</v>
      </c>
      <c r="AG75" s="155">
        <v>0</v>
      </c>
      <c r="AH75" s="155">
        <v>0</v>
      </c>
      <c r="AI75" s="155">
        <v>0</v>
      </c>
      <c r="AJ75" s="155">
        <v>0</v>
      </c>
      <c r="AK75" s="155">
        <v>0</v>
      </c>
      <c r="AL75" s="155">
        <v>0</v>
      </c>
      <c r="AM75" s="155">
        <v>0</v>
      </c>
      <c r="AN75" s="155">
        <v>0</v>
      </c>
      <c r="AO75" s="155">
        <v>2039.03</v>
      </c>
      <c r="AP75" s="155">
        <v>0</v>
      </c>
      <c r="AQ75" s="155">
        <v>348.65</v>
      </c>
      <c r="AR75" s="155">
        <v>2364.2199999999998</v>
      </c>
      <c r="AS75" s="155">
        <v>0.16</v>
      </c>
      <c r="AT75" s="155">
        <v>0</v>
      </c>
      <c r="AU75" s="155">
        <v>14639.03</v>
      </c>
      <c r="AV75" s="155">
        <v>0</v>
      </c>
      <c r="AW75" s="155">
        <v>2713.0299999999997</v>
      </c>
      <c r="AX75" s="155">
        <v>0</v>
      </c>
      <c r="AY75" s="156">
        <v>11926</v>
      </c>
    </row>
    <row r="76" spans="2:51" ht="15">
      <c r="B76" s="127" t="s">
        <v>7535</v>
      </c>
      <c r="C76" s="119" t="s">
        <v>1828</v>
      </c>
      <c r="D76" s="119" t="s">
        <v>85</v>
      </c>
      <c r="E76" s="119" t="s">
        <v>0</v>
      </c>
      <c r="F76" s="119" t="s">
        <v>7349</v>
      </c>
      <c r="G76" s="119" t="s">
        <v>7348</v>
      </c>
      <c r="H76" s="119"/>
      <c r="I76" s="119" t="s">
        <v>7858</v>
      </c>
      <c r="J76" s="119" t="s">
        <v>7859</v>
      </c>
      <c r="K76" s="119" t="s">
        <v>2962</v>
      </c>
      <c r="L76" s="119" t="s">
        <v>7860</v>
      </c>
      <c r="M76" s="119" t="s">
        <v>3011</v>
      </c>
      <c r="N76" s="119" t="s">
        <v>7335</v>
      </c>
      <c r="O76" s="119" t="s">
        <v>7938</v>
      </c>
      <c r="P76" s="119" t="s">
        <v>7939</v>
      </c>
      <c r="Q76" s="119">
        <v>2</v>
      </c>
      <c r="R76" s="119" t="s">
        <v>7940</v>
      </c>
      <c r="S76" s="121">
        <v>45674</v>
      </c>
      <c r="T76" s="121">
        <v>45661</v>
      </c>
      <c r="U76" s="121">
        <v>45674</v>
      </c>
      <c r="V76" s="119">
        <v>14</v>
      </c>
      <c r="W76" s="119" t="s">
        <v>7876</v>
      </c>
      <c r="X76" s="119"/>
      <c r="Y76" s="121">
        <v>45252</v>
      </c>
      <c r="Z76" s="119" t="s">
        <v>7906</v>
      </c>
      <c r="AA76" s="119" t="s">
        <v>7866</v>
      </c>
      <c r="AB76" s="119" t="s">
        <v>7867</v>
      </c>
      <c r="AC76" s="119">
        <v>4</v>
      </c>
      <c r="AD76" s="155">
        <v>10500</v>
      </c>
      <c r="AE76" s="155">
        <v>0</v>
      </c>
      <c r="AF76" s="155">
        <v>0</v>
      </c>
      <c r="AG76" s="155">
        <v>0</v>
      </c>
      <c r="AH76" s="155">
        <v>0</v>
      </c>
      <c r="AI76" s="155">
        <v>0</v>
      </c>
      <c r="AJ76" s="155">
        <v>0</v>
      </c>
      <c r="AK76" s="155">
        <v>0</v>
      </c>
      <c r="AL76" s="155">
        <v>0</v>
      </c>
      <c r="AM76" s="155">
        <v>0</v>
      </c>
      <c r="AN76" s="155">
        <v>0</v>
      </c>
      <c r="AO76" s="155">
        <v>4304.95</v>
      </c>
      <c r="AP76" s="155">
        <v>0</v>
      </c>
      <c r="AQ76" s="155">
        <v>287.5</v>
      </c>
      <c r="AR76" s="155">
        <v>2403.25</v>
      </c>
      <c r="AS76" s="155">
        <v>0</v>
      </c>
      <c r="AT76" s="155">
        <v>0</v>
      </c>
      <c r="AU76" s="155">
        <v>14804.95</v>
      </c>
      <c r="AV76" s="155">
        <v>0</v>
      </c>
      <c r="AW76" s="155">
        <v>2690.75</v>
      </c>
      <c r="AX76" s="155">
        <v>0</v>
      </c>
      <c r="AY76" s="156">
        <v>12114.2</v>
      </c>
    </row>
    <row r="77" spans="2:51" ht="15">
      <c r="B77" s="127" t="s">
        <v>7511</v>
      </c>
      <c r="C77" s="119" t="s">
        <v>1828</v>
      </c>
      <c r="D77" s="119" t="s">
        <v>85</v>
      </c>
      <c r="E77" s="119" t="s">
        <v>0</v>
      </c>
      <c r="F77" s="119" t="s">
        <v>7454</v>
      </c>
      <c r="G77" s="119" t="s">
        <v>7453</v>
      </c>
      <c r="H77" s="119"/>
      <c r="I77" s="119" t="s">
        <v>7858</v>
      </c>
      <c r="J77" s="119" t="s">
        <v>7859</v>
      </c>
      <c r="K77" s="119" t="s">
        <v>2962</v>
      </c>
      <c r="L77" s="119" t="s">
        <v>7860</v>
      </c>
      <c r="M77" s="119" t="s">
        <v>3011</v>
      </c>
      <c r="N77" s="119" t="s">
        <v>7335</v>
      </c>
      <c r="O77" s="119" t="s">
        <v>8015</v>
      </c>
      <c r="P77" s="119" t="s">
        <v>8016</v>
      </c>
      <c r="Q77" s="119">
        <v>2</v>
      </c>
      <c r="R77" s="119" t="s">
        <v>8017</v>
      </c>
      <c r="S77" s="121">
        <v>45674</v>
      </c>
      <c r="T77" s="121">
        <v>45661</v>
      </c>
      <c r="U77" s="121">
        <v>45674</v>
      </c>
      <c r="V77" s="119">
        <v>14</v>
      </c>
      <c r="W77" s="119" t="s">
        <v>7885</v>
      </c>
      <c r="X77" s="119"/>
      <c r="Y77" s="121">
        <v>45194</v>
      </c>
      <c r="Z77" s="119" t="s">
        <v>7881</v>
      </c>
      <c r="AA77" s="119" t="s">
        <v>7866</v>
      </c>
      <c r="AB77" s="119" t="s">
        <v>7867</v>
      </c>
      <c r="AC77" s="119">
        <v>4</v>
      </c>
      <c r="AD77" s="155">
        <v>14000</v>
      </c>
      <c r="AE77" s="155">
        <v>0</v>
      </c>
      <c r="AF77" s="155">
        <v>0</v>
      </c>
      <c r="AG77" s="155">
        <v>0</v>
      </c>
      <c r="AH77" s="155">
        <v>0</v>
      </c>
      <c r="AI77" s="155">
        <v>0</v>
      </c>
      <c r="AJ77" s="155">
        <v>0</v>
      </c>
      <c r="AK77" s="155">
        <v>0</v>
      </c>
      <c r="AL77" s="155">
        <v>0</v>
      </c>
      <c r="AM77" s="155">
        <v>0</v>
      </c>
      <c r="AN77" s="155">
        <v>0</v>
      </c>
      <c r="AO77" s="155">
        <v>0</v>
      </c>
      <c r="AP77" s="155">
        <v>0</v>
      </c>
      <c r="AQ77" s="155">
        <v>389.43</v>
      </c>
      <c r="AR77" s="155">
        <v>2222.2399999999998</v>
      </c>
      <c r="AS77" s="155">
        <v>0</v>
      </c>
      <c r="AT77" s="155">
        <v>0</v>
      </c>
      <c r="AU77" s="155">
        <v>14000</v>
      </c>
      <c r="AV77" s="155">
        <v>0</v>
      </c>
      <c r="AW77" s="155">
        <v>2611.6699999999996</v>
      </c>
      <c r="AX77" s="155">
        <v>0</v>
      </c>
      <c r="AY77" s="156">
        <v>11388.4</v>
      </c>
    </row>
    <row r="78" spans="2:51" ht="15">
      <c r="B78" s="127" t="s">
        <v>7531</v>
      </c>
      <c r="C78" s="119" t="s">
        <v>1828</v>
      </c>
      <c r="D78" s="119" t="s">
        <v>85</v>
      </c>
      <c r="E78" s="119" t="s">
        <v>0</v>
      </c>
      <c r="F78" s="119" t="s">
        <v>7478</v>
      </c>
      <c r="G78" s="119" t="s">
        <v>7477</v>
      </c>
      <c r="H78" s="119"/>
      <c r="I78" s="119" t="s">
        <v>7858</v>
      </c>
      <c r="J78" s="119" t="s">
        <v>7859</v>
      </c>
      <c r="K78" s="119" t="s">
        <v>2962</v>
      </c>
      <c r="L78" s="119" t="s">
        <v>7860</v>
      </c>
      <c r="M78" s="119" t="s">
        <v>3011</v>
      </c>
      <c r="N78" s="119" t="s">
        <v>7335</v>
      </c>
      <c r="O78" s="119" t="s">
        <v>7974</v>
      </c>
      <c r="P78" s="119" t="s">
        <v>7975</v>
      </c>
      <c r="Q78" s="119">
        <v>2</v>
      </c>
      <c r="R78" s="119" t="s">
        <v>7976</v>
      </c>
      <c r="S78" s="121">
        <v>45674</v>
      </c>
      <c r="T78" s="121">
        <v>45661</v>
      </c>
      <c r="U78" s="121">
        <v>45674</v>
      </c>
      <c r="V78" s="119">
        <v>14</v>
      </c>
      <c r="W78" s="119" t="s">
        <v>7876</v>
      </c>
      <c r="X78" s="119"/>
      <c r="Y78" s="121">
        <v>45453</v>
      </c>
      <c r="Z78" s="119" t="s">
        <v>7906</v>
      </c>
      <c r="AA78" s="119" t="s">
        <v>7866</v>
      </c>
      <c r="AB78" s="119" t="s">
        <v>7867</v>
      </c>
      <c r="AC78" s="119">
        <v>4</v>
      </c>
      <c r="AD78" s="155">
        <v>10500</v>
      </c>
      <c r="AE78" s="155">
        <v>0</v>
      </c>
      <c r="AF78" s="155">
        <v>0</v>
      </c>
      <c r="AG78" s="155">
        <v>0</v>
      </c>
      <c r="AH78" s="155">
        <v>0</v>
      </c>
      <c r="AI78" s="155">
        <v>0</v>
      </c>
      <c r="AJ78" s="155">
        <v>0</v>
      </c>
      <c r="AK78" s="155">
        <v>0</v>
      </c>
      <c r="AL78" s="155">
        <v>0</v>
      </c>
      <c r="AM78" s="155">
        <v>0</v>
      </c>
      <c r="AN78" s="155">
        <v>0</v>
      </c>
      <c r="AO78" s="155">
        <v>4304.95</v>
      </c>
      <c r="AP78" s="155">
        <v>0</v>
      </c>
      <c r="AQ78" s="155">
        <v>287.5</v>
      </c>
      <c r="AR78" s="155">
        <v>2403.25</v>
      </c>
      <c r="AS78" s="155">
        <v>0</v>
      </c>
      <c r="AT78" s="155">
        <v>0</v>
      </c>
      <c r="AU78" s="155">
        <v>14804.95</v>
      </c>
      <c r="AV78" s="155">
        <v>0</v>
      </c>
      <c r="AW78" s="155">
        <v>2690.75</v>
      </c>
      <c r="AX78" s="155">
        <v>0</v>
      </c>
      <c r="AY78" s="156">
        <v>12114.2</v>
      </c>
    </row>
    <row r="79" spans="2:51" ht="15">
      <c r="B79" s="127" t="s">
        <v>7516</v>
      </c>
      <c r="C79" s="119" t="s">
        <v>1828</v>
      </c>
      <c r="D79" s="119" t="s">
        <v>85</v>
      </c>
      <c r="E79" s="119" t="s">
        <v>0</v>
      </c>
      <c r="F79" s="119" t="s">
        <v>7412</v>
      </c>
      <c r="G79" s="119" t="s">
        <v>7411</v>
      </c>
      <c r="H79" s="119"/>
      <c r="I79" s="119" t="s">
        <v>7858</v>
      </c>
      <c r="J79" s="119" t="s">
        <v>7859</v>
      </c>
      <c r="K79" s="119" t="s">
        <v>2962</v>
      </c>
      <c r="L79" s="119" t="s">
        <v>7860</v>
      </c>
      <c r="M79" s="119" t="s">
        <v>3011</v>
      </c>
      <c r="N79" s="119" t="s">
        <v>7335</v>
      </c>
      <c r="O79" s="119" t="s">
        <v>7930</v>
      </c>
      <c r="P79" s="119" t="s">
        <v>7931</v>
      </c>
      <c r="Q79" s="119">
        <v>2</v>
      </c>
      <c r="R79" s="119" t="s">
        <v>7932</v>
      </c>
      <c r="S79" s="121">
        <v>45674</v>
      </c>
      <c r="T79" s="121">
        <v>45661</v>
      </c>
      <c r="U79" s="121">
        <v>45674</v>
      </c>
      <c r="V79" s="119">
        <v>14</v>
      </c>
      <c r="W79" s="119" t="s">
        <v>7885</v>
      </c>
      <c r="X79" s="119"/>
      <c r="Y79" s="121">
        <v>44662</v>
      </c>
      <c r="Z79" s="119" t="s">
        <v>7881</v>
      </c>
      <c r="AA79" s="119" t="s">
        <v>7866</v>
      </c>
      <c r="AB79" s="119" t="s">
        <v>7867</v>
      </c>
      <c r="AC79" s="119">
        <v>4</v>
      </c>
      <c r="AD79" s="155">
        <v>11666.76</v>
      </c>
      <c r="AE79" s="155">
        <v>0</v>
      </c>
      <c r="AF79" s="155">
        <v>0</v>
      </c>
      <c r="AG79" s="155">
        <v>0</v>
      </c>
      <c r="AH79" s="155">
        <v>0</v>
      </c>
      <c r="AI79" s="155">
        <v>0</v>
      </c>
      <c r="AJ79" s="155">
        <v>0</v>
      </c>
      <c r="AK79" s="155">
        <v>0</v>
      </c>
      <c r="AL79" s="155">
        <v>0</v>
      </c>
      <c r="AM79" s="155">
        <v>0</v>
      </c>
      <c r="AN79" s="155">
        <v>0</v>
      </c>
      <c r="AO79" s="155">
        <v>0</v>
      </c>
      <c r="AP79" s="155">
        <v>0</v>
      </c>
      <c r="AQ79" s="155">
        <v>408.81</v>
      </c>
      <c r="AR79" s="155">
        <v>1723.86</v>
      </c>
      <c r="AS79" s="155">
        <v>0.04</v>
      </c>
      <c r="AT79" s="155">
        <v>1584.65</v>
      </c>
      <c r="AU79" s="155">
        <v>11666.76</v>
      </c>
      <c r="AV79" s="155">
        <v>0</v>
      </c>
      <c r="AW79" s="155">
        <v>3717.36</v>
      </c>
      <c r="AX79" s="155">
        <v>0</v>
      </c>
      <c r="AY79" s="156">
        <v>7949.4</v>
      </c>
    </row>
    <row r="80" spans="2:51" ht="15">
      <c r="B80" s="127" t="s">
        <v>7505</v>
      </c>
      <c r="C80" s="119" t="s">
        <v>1828</v>
      </c>
      <c r="D80" s="119" t="s">
        <v>85</v>
      </c>
      <c r="E80" s="119" t="s">
        <v>0</v>
      </c>
      <c r="F80" s="119" t="s">
        <v>7358</v>
      </c>
      <c r="G80" s="119" t="s">
        <v>7357</v>
      </c>
      <c r="H80" s="119"/>
      <c r="I80" s="119" t="s">
        <v>7858</v>
      </c>
      <c r="J80" s="119" t="s">
        <v>7859</v>
      </c>
      <c r="K80" s="119" t="s">
        <v>2962</v>
      </c>
      <c r="L80" s="119" t="s">
        <v>7860</v>
      </c>
      <c r="M80" s="119" t="s">
        <v>3011</v>
      </c>
      <c r="N80" s="119" t="s">
        <v>7335</v>
      </c>
      <c r="O80" s="119" t="s">
        <v>8057</v>
      </c>
      <c r="P80" s="119" t="s">
        <v>8058</v>
      </c>
      <c r="Q80" s="119">
        <v>2</v>
      </c>
      <c r="R80" s="119" t="s">
        <v>8059</v>
      </c>
      <c r="S80" s="121">
        <v>45674</v>
      </c>
      <c r="T80" s="121">
        <v>45661</v>
      </c>
      <c r="U80" s="121">
        <v>45674</v>
      </c>
      <c r="V80" s="119">
        <v>14</v>
      </c>
      <c r="W80" s="119" t="s">
        <v>7966</v>
      </c>
      <c r="X80" s="119"/>
      <c r="Y80" s="121">
        <v>43556</v>
      </c>
      <c r="Z80" s="119" t="s">
        <v>7967</v>
      </c>
      <c r="AA80" s="119" t="s">
        <v>7866</v>
      </c>
      <c r="AB80" s="119" t="s">
        <v>7867</v>
      </c>
      <c r="AC80" s="119">
        <v>4</v>
      </c>
      <c r="AD80" s="155">
        <v>15184.4</v>
      </c>
      <c r="AE80" s="155">
        <v>0</v>
      </c>
      <c r="AF80" s="155">
        <v>0</v>
      </c>
      <c r="AG80" s="155">
        <v>0</v>
      </c>
      <c r="AH80" s="155">
        <v>0</v>
      </c>
      <c r="AI80" s="155">
        <v>0</v>
      </c>
      <c r="AJ80" s="155">
        <v>0</v>
      </c>
      <c r="AK80" s="155">
        <v>0</v>
      </c>
      <c r="AL80" s="155">
        <v>0</v>
      </c>
      <c r="AM80" s="155">
        <v>0</v>
      </c>
      <c r="AN80" s="155">
        <v>0</v>
      </c>
      <c r="AO80" s="155">
        <v>0</v>
      </c>
      <c r="AP80" s="155">
        <v>0</v>
      </c>
      <c r="AQ80" s="155">
        <v>426.21</v>
      </c>
      <c r="AR80" s="155">
        <v>2492.4899999999998</v>
      </c>
      <c r="AS80" s="155">
        <v>0</v>
      </c>
      <c r="AT80" s="155">
        <v>0</v>
      </c>
      <c r="AU80" s="155">
        <v>15184.4</v>
      </c>
      <c r="AV80" s="155">
        <v>0</v>
      </c>
      <c r="AW80" s="155">
        <v>2918.7</v>
      </c>
      <c r="AX80" s="155">
        <v>0</v>
      </c>
      <c r="AY80" s="156">
        <v>12265.8</v>
      </c>
    </row>
    <row r="81" spans="2:51" ht="15">
      <c r="B81" s="127" t="s">
        <v>7514</v>
      </c>
      <c r="C81" s="119" t="s">
        <v>1828</v>
      </c>
      <c r="D81" s="119" t="s">
        <v>85</v>
      </c>
      <c r="E81" s="119" t="s">
        <v>0</v>
      </c>
      <c r="F81" s="119" t="s">
        <v>7498</v>
      </c>
      <c r="G81" s="119" t="s">
        <v>458</v>
      </c>
      <c r="H81" s="119"/>
      <c r="I81" s="119" t="s">
        <v>7858</v>
      </c>
      <c r="J81" s="119" t="s">
        <v>7859</v>
      </c>
      <c r="K81" s="119" t="s">
        <v>2962</v>
      </c>
      <c r="L81" s="119" t="s">
        <v>7860</v>
      </c>
      <c r="M81" s="119" t="s">
        <v>3011</v>
      </c>
      <c r="N81" s="119" t="s">
        <v>7335</v>
      </c>
      <c r="O81" s="119" t="s">
        <v>8035</v>
      </c>
      <c r="P81" s="119" t="s">
        <v>8036</v>
      </c>
      <c r="Q81" s="119">
        <v>2</v>
      </c>
      <c r="R81" s="119" t="s">
        <v>8037</v>
      </c>
      <c r="S81" s="121">
        <v>45674</v>
      </c>
      <c r="T81" s="121">
        <v>45661</v>
      </c>
      <c r="U81" s="121">
        <v>45674</v>
      </c>
      <c r="V81" s="119">
        <v>14</v>
      </c>
      <c r="W81" s="119" t="s">
        <v>7876</v>
      </c>
      <c r="X81" s="119"/>
      <c r="Y81" s="121">
        <v>43101</v>
      </c>
      <c r="Z81" s="119" t="s">
        <v>8038</v>
      </c>
      <c r="AA81" s="119" t="s">
        <v>7867</v>
      </c>
      <c r="AB81" s="119" t="s">
        <v>7867</v>
      </c>
      <c r="AC81" s="119">
        <v>4</v>
      </c>
      <c r="AD81" s="155">
        <v>56000</v>
      </c>
      <c r="AE81" s="155">
        <v>0</v>
      </c>
      <c r="AF81" s="155">
        <v>0</v>
      </c>
      <c r="AG81" s="155">
        <v>0</v>
      </c>
      <c r="AH81" s="155">
        <v>0</v>
      </c>
      <c r="AI81" s="155">
        <v>20371.45</v>
      </c>
      <c r="AJ81" s="155">
        <v>1628.55</v>
      </c>
      <c r="AK81" s="155">
        <v>0</v>
      </c>
      <c r="AL81" s="155">
        <v>0</v>
      </c>
      <c r="AM81" s="155">
        <v>0</v>
      </c>
      <c r="AN81" s="155">
        <v>0</v>
      </c>
      <c r="AO81" s="155">
        <v>0</v>
      </c>
      <c r="AP81" s="155">
        <v>0</v>
      </c>
      <c r="AQ81" s="155">
        <v>989.34</v>
      </c>
      <c r="AR81" s="155">
        <v>21025.03</v>
      </c>
      <c r="AS81" s="155">
        <v>0.03</v>
      </c>
      <c r="AT81" s="155">
        <v>0</v>
      </c>
      <c r="AU81" s="155">
        <v>76371.45</v>
      </c>
      <c r="AV81" s="155">
        <v>1628.55</v>
      </c>
      <c r="AW81" s="155">
        <v>22014.399999999998</v>
      </c>
      <c r="AX81" s="155">
        <v>0</v>
      </c>
      <c r="AY81" s="156">
        <v>55985.599999999999</v>
      </c>
    </row>
    <row r="82" spans="2:51" ht="15">
      <c r="B82" s="127" t="s">
        <v>7518</v>
      </c>
      <c r="C82" s="119" t="s">
        <v>1828</v>
      </c>
      <c r="D82" s="119" t="s">
        <v>85</v>
      </c>
      <c r="E82" s="119" t="s">
        <v>0</v>
      </c>
      <c r="F82" s="119" t="s">
        <v>7385</v>
      </c>
      <c r="G82" s="119" t="s">
        <v>7384</v>
      </c>
      <c r="H82" s="119"/>
      <c r="I82" s="119" t="s">
        <v>7858</v>
      </c>
      <c r="J82" s="119" t="s">
        <v>7859</v>
      </c>
      <c r="K82" s="119" t="s">
        <v>2962</v>
      </c>
      <c r="L82" s="119" t="s">
        <v>7860</v>
      </c>
      <c r="M82" s="119" t="s">
        <v>3011</v>
      </c>
      <c r="N82" s="119" t="s">
        <v>7335</v>
      </c>
      <c r="O82" s="119" t="s">
        <v>7890</v>
      </c>
      <c r="P82" s="119" t="s">
        <v>7891</v>
      </c>
      <c r="Q82" s="119">
        <v>2</v>
      </c>
      <c r="R82" s="119" t="s">
        <v>7892</v>
      </c>
      <c r="S82" s="121">
        <v>45674</v>
      </c>
      <c r="T82" s="121">
        <v>45661</v>
      </c>
      <c r="U82" s="121">
        <v>45674</v>
      </c>
      <c r="V82" s="119">
        <v>14</v>
      </c>
      <c r="W82" s="119" t="s">
        <v>7893</v>
      </c>
      <c r="X82" s="119"/>
      <c r="Y82" s="121">
        <v>45509</v>
      </c>
      <c r="Z82" s="119" t="s">
        <v>7894</v>
      </c>
      <c r="AA82" s="119" t="s">
        <v>7866</v>
      </c>
      <c r="AB82" s="119" t="s">
        <v>7867</v>
      </c>
      <c r="AC82" s="119">
        <v>4</v>
      </c>
      <c r="AD82" s="155">
        <v>9333.3799999999992</v>
      </c>
      <c r="AE82" s="155">
        <v>0</v>
      </c>
      <c r="AF82" s="155">
        <v>0</v>
      </c>
      <c r="AG82" s="155">
        <v>0</v>
      </c>
      <c r="AH82" s="155">
        <v>0</v>
      </c>
      <c r="AI82" s="155">
        <v>0</v>
      </c>
      <c r="AJ82" s="155">
        <v>0</v>
      </c>
      <c r="AK82" s="155">
        <v>0</v>
      </c>
      <c r="AL82" s="155">
        <v>0</v>
      </c>
      <c r="AM82" s="155">
        <v>0</v>
      </c>
      <c r="AN82" s="155">
        <v>0</v>
      </c>
      <c r="AO82" s="155">
        <v>0</v>
      </c>
      <c r="AP82" s="155">
        <v>0</v>
      </c>
      <c r="AQ82" s="155">
        <v>253.53</v>
      </c>
      <c r="AR82" s="155">
        <v>1225.45</v>
      </c>
      <c r="AS82" s="155">
        <v>0</v>
      </c>
      <c r="AT82" s="155">
        <v>0</v>
      </c>
      <c r="AU82" s="155">
        <v>9333.3799999999992</v>
      </c>
      <c r="AV82" s="155">
        <v>0</v>
      </c>
      <c r="AW82" s="155">
        <v>1478.98</v>
      </c>
      <c r="AX82" s="155">
        <v>0</v>
      </c>
      <c r="AY82" s="156">
        <v>7854.4</v>
      </c>
    </row>
    <row r="83" spans="2:51" ht="15">
      <c r="B83" s="127" t="s">
        <v>7504</v>
      </c>
      <c r="C83" s="119" t="s">
        <v>1828</v>
      </c>
      <c r="D83" s="119" t="s">
        <v>85</v>
      </c>
      <c r="E83" s="119" t="s">
        <v>0</v>
      </c>
      <c r="F83" s="119" t="s">
        <v>7373</v>
      </c>
      <c r="G83" s="119" t="s">
        <v>7372</v>
      </c>
      <c r="H83" s="119"/>
      <c r="I83" s="119" t="s">
        <v>7858</v>
      </c>
      <c r="J83" s="119" t="s">
        <v>7859</v>
      </c>
      <c r="K83" s="119" t="s">
        <v>2962</v>
      </c>
      <c r="L83" s="119" t="s">
        <v>7860</v>
      </c>
      <c r="M83" s="119" t="s">
        <v>3011</v>
      </c>
      <c r="N83" s="119" t="s">
        <v>7335</v>
      </c>
      <c r="O83" s="119" t="s">
        <v>8030</v>
      </c>
      <c r="P83" s="119" t="s">
        <v>8031</v>
      </c>
      <c r="Q83" s="119">
        <v>2</v>
      </c>
      <c r="R83" s="119" t="s">
        <v>8032</v>
      </c>
      <c r="S83" s="121">
        <v>45674</v>
      </c>
      <c r="T83" s="121">
        <v>45661</v>
      </c>
      <c r="U83" s="121">
        <v>45674</v>
      </c>
      <c r="V83" s="119">
        <v>14</v>
      </c>
      <c r="W83" s="119" t="s">
        <v>8033</v>
      </c>
      <c r="X83" s="119"/>
      <c r="Y83" s="121">
        <v>45166</v>
      </c>
      <c r="Z83" s="119" t="s">
        <v>8034</v>
      </c>
      <c r="AA83" s="119" t="s">
        <v>7866</v>
      </c>
      <c r="AB83" s="119" t="s">
        <v>7867</v>
      </c>
      <c r="AC83" s="119">
        <v>4</v>
      </c>
      <c r="AD83" s="155">
        <v>17033.38</v>
      </c>
      <c r="AE83" s="155">
        <v>0</v>
      </c>
      <c r="AF83" s="155">
        <v>0</v>
      </c>
      <c r="AG83" s="155">
        <v>0</v>
      </c>
      <c r="AH83" s="155">
        <v>0</v>
      </c>
      <c r="AI83" s="155">
        <v>0</v>
      </c>
      <c r="AJ83" s="155">
        <v>0</v>
      </c>
      <c r="AK83" s="155">
        <v>0</v>
      </c>
      <c r="AL83" s="155">
        <v>0</v>
      </c>
      <c r="AM83" s="155">
        <v>0</v>
      </c>
      <c r="AN83" s="155">
        <v>0</v>
      </c>
      <c r="AO83" s="155">
        <v>0</v>
      </c>
      <c r="AP83" s="155">
        <v>0</v>
      </c>
      <c r="AQ83" s="155">
        <v>477.75</v>
      </c>
      <c r="AR83" s="155">
        <v>2927.37</v>
      </c>
      <c r="AS83" s="155">
        <v>0</v>
      </c>
      <c r="AT83" s="155">
        <v>0</v>
      </c>
      <c r="AU83" s="155">
        <v>17033.38</v>
      </c>
      <c r="AV83" s="155">
        <v>0</v>
      </c>
      <c r="AW83" s="155">
        <v>3405.12</v>
      </c>
      <c r="AX83" s="155">
        <v>0</v>
      </c>
      <c r="AY83" s="156">
        <v>13628.4</v>
      </c>
    </row>
    <row r="84" spans="2:51" ht="15">
      <c r="B84" s="127" t="s">
        <v>7534</v>
      </c>
      <c r="C84" s="119" t="s">
        <v>1828</v>
      </c>
      <c r="D84" s="119" t="s">
        <v>85</v>
      </c>
      <c r="E84" s="119" t="s">
        <v>0</v>
      </c>
      <c r="F84" s="119" t="s">
        <v>7403</v>
      </c>
      <c r="G84" s="119" t="s">
        <v>7402</v>
      </c>
      <c r="H84" s="119"/>
      <c r="I84" s="119" t="s">
        <v>7858</v>
      </c>
      <c r="J84" s="119" t="s">
        <v>7859</v>
      </c>
      <c r="K84" s="119" t="s">
        <v>2962</v>
      </c>
      <c r="L84" s="119" t="s">
        <v>7860</v>
      </c>
      <c r="M84" s="119" t="s">
        <v>3011</v>
      </c>
      <c r="N84" s="119" t="s">
        <v>7335</v>
      </c>
      <c r="O84" s="119" t="s">
        <v>7903</v>
      </c>
      <c r="P84" s="119" t="s">
        <v>7904</v>
      </c>
      <c r="Q84" s="119">
        <v>2</v>
      </c>
      <c r="R84" s="119" t="s">
        <v>7905</v>
      </c>
      <c r="S84" s="121">
        <v>45674</v>
      </c>
      <c r="T84" s="121">
        <v>45661</v>
      </c>
      <c r="U84" s="121">
        <v>45674</v>
      </c>
      <c r="V84" s="119">
        <v>14</v>
      </c>
      <c r="W84" s="119" t="s">
        <v>7876</v>
      </c>
      <c r="X84" s="119"/>
      <c r="Y84" s="121">
        <v>45355</v>
      </c>
      <c r="Z84" s="119" t="s">
        <v>7906</v>
      </c>
      <c r="AA84" s="119" t="s">
        <v>7866</v>
      </c>
      <c r="AB84" s="119" t="s">
        <v>7867</v>
      </c>
      <c r="AC84" s="119">
        <v>4</v>
      </c>
      <c r="AD84" s="155">
        <v>10500</v>
      </c>
      <c r="AE84" s="155">
        <v>0</v>
      </c>
      <c r="AF84" s="155">
        <v>0</v>
      </c>
      <c r="AG84" s="155">
        <v>0</v>
      </c>
      <c r="AH84" s="155">
        <v>0</v>
      </c>
      <c r="AI84" s="155">
        <v>0</v>
      </c>
      <c r="AJ84" s="155">
        <v>0</v>
      </c>
      <c r="AK84" s="155">
        <v>0</v>
      </c>
      <c r="AL84" s="155">
        <v>0</v>
      </c>
      <c r="AM84" s="155">
        <v>0</v>
      </c>
      <c r="AN84" s="155">
        <v>0</v>
      </c>
      <c r="AO84" s="155">
        <v>4304.95</v>
      </c>
      <c r="AP84" s="155">
        <v>0</v>
      </c>
      <c r="AQ84" s="155">
        <v>287.5</v>
      </c>
      <c r="AR84" s="155">
        <v>2403.25</v>
      </c>
      <c r="AS84" s="155">
        <v>0</v>
      </c>
      <c r="AT84" s="155">
        <v>0</v>
      </c>
      <c r="AU84" s="155">
        <v>14804.95</v>
      </c>
      <c r="AV84" s="155">
        <v>0</v>
      </c>
      <c r="AW84" s="155">
        <v>2690.75</v>
      </c>
      <c r="AX84" s="155">
        <v>0</v>
      </c>
      <c r="AY84" s="156">
        <v>12114.2</v>
      </c>
    </row>
    <row r="85" spans="2:51" ht="15">
      <c r="B85" s="127" t="s">
        <v>7522</v>
      </c>
      <c r="C85" s="119" t="s">
        <v>1828</v>
      </c>
      <c r="D85" s="119" t="s">
        <v>85</v>
      </c>
      <c r="E85" s="119" t="s">
        <v>0</v>
      </c>
      <c r="F85" s="119" t="s">
        <v>7430</v>
      </c>
      <c r="G85" s="119" t="s">
        <v>7429</v>
      </c>
      <c r="H85" s="119"/>
      <c r="I85" s="119" t="s">
        <v>7858</v>
      </c>
      <c r="J85" s="119" t="s">
        <v>7859</v>
      </c>
      <c r="K85" s="119" t="s">
        <v>2962</v>
      </c>
      <c r="L85" s="119" t="s">
        <v>7860</v>
      </c>
      <c r="M85" s="119" t="s">
        <v>3011</v>
      </c>
      <c r="N85" s="119" t="s">
        <v>7335</v>
      </c>
      <c r="O85" s="119" t="s">
        <v>7911</v>
      </c>
      <c r="P85" s="119" t="s">
        <v>7912</v>
      </c>
      <c r="Q85" s="119">
        <v>2</v>
      </c>
      <c r="R85" s="119" t="s">
        <v>7913</v>
      </c>
      <c r="S85" s="121">
        <v>45674</v>
      </c>
      <c r="T85" s="121">
        <v>45661</v>
      </c>
      <c r="U85" s="121">
        <v>45674</v>
      </c>
      <c r="V85" s="119">
        <v>14</v>
      </c>
      <c r="W85" s="119" t="s">
        <v>7876</v>
      </c>
      <c r="X85" s="119"/>
      <c r="Y85" s="121">
        <v>44529</v>
      </c>
      <c r="Z85" s="119" t="s">
        <v>7881</v>
      </c>
      <c r="AA85" s="119" t="s">
        <v>7866</v>
      </c>
      <c r="AB85" s="119" t="s">
        <v>7867</v>
      </c>
      <c r="AC85" s="119">
        <v>4</v>
      </c>
      <c r="AD85" s="155">
        <v>11666.76</v>
      </c>
      <c r="AE85" s="155">
        <v>0</v>
      </c>
      <c r="AF85" s="155">
        <v>0</v>
      </c>
      <c r="AG85" s="155">
        <v>0</v>
      </c>
      <c r="AH85" s="155">
        <v>0</v>
      </c>
      <c r="AI85" s="155">
        <v>0</v>
      </c>
      <c r="AJ85" s="155">
        <v>0</v>
      </c>
      <c r="AK85" s="155">
        <v>0</v>
      </c>
      <c r="AL85" s="155">
        <v>0</v>
      </c>
      <c r="AM85" s="155">
        <v>0</v>
      </c>
      <c r="AN85" s="155">
        <v>0</v>
      </c>
      <c r="AO85" s="155">
        <v>4304.95</v>
      </c>
      <c r="AP85" s="155">
        <v>0</v>
      </c>
      <c r="AQ85" s="155">
        <v>385.45</v>
      </c>
      <c r="AR85" s="155">
        <v>2677.67</v>
      </c>
      <c r="AS85" s="155">
        <v>0</v>
      </c>
      <c r="AT85" s="155">
        <v>0</v>
      </c>
      <c r="AU85" s="155">
        <v>15971.71</v>
      </c>
      <c r="AV85" s="155">
        <v>0</v>
      </c>
      <c r="AW85" s="155">
        <v>3063.12</v>
      </c>
      <c r="AX85" s="155">
        <v>0</v>
      </c>
      <c r="AY85" s="156">
        <v>12908.6</v>
      </c>
    </row>
    <row r="86" spans="2:51" ht="15">
      <c r="B86" s="127" t="s">
        <v>7550</v>
      </c>
      <c r="C86" s="119" t="s">
        <v>1828</v>
      </c>
      <c r="D86" s="119" t="s">
        <v>85</v>
      </c>
      <c r="E86" s="119" t="s">
        <v>0</v>
      </c>
      <c r="F86" s="119" t="s">
        <v>7394</v>
      </c>
      <c r="G86" s="119" t="s">
        <v>7393</v>
      </c>
      <c r="H86" s="119"/>
      <c r="I86" s="119" t="s">
        <v>7858</v>
      </c>
      <c r="J86" s="119" t="s">
        <v>7859</v>
      </c>
      <c r="K86" s="119" t="s">
        <v>2962</v>
      </c>
      <c r="L86" s="119" t="s">
        <v>7860</v>
      </c>
      <c r="M86" s="119" t="s">
        <v>3011</v>
      </c>
      <c r="N86" s="119" t="s">
        <v>7335</v>
      </c>
      <c r="O86" s="119" t="s">
        <v>7963</v>
      </c>
      <c r="P86" s="119" t="s">
        <v>7964</v>
      </c>
      <c r="Q86" s="119">
        <v>2</v>
      </c>
      <c r="R86" s="119" t="s">
        <v>7965</v>
      </c>
      <c r="S86" s="121">
        <v>45674</v>
      </c>
      <c r="T86" s="121">
        <v>45661</v>
      </c>
      <c r="U86" s="121">
        <v>45674</v>
      </c>
      <c r="V86" s="119">
        <v>14</v>
      </c>
      <c r="W86" s="119" t="s">
        <v>7966</v>
      </c>
      <c r="X86" s="119"/>
      <c r="Y86" s="121">
        <v>44249</v>
      </c>
      <c r="Z86" s="119" t="s">
        <v>7967</v>
      </c>
      <c r="AA86" s="119" t="s">
        <v>7866</v>
      </c>
      <c r="AB86" s="119" t="s">
        <v>7867</v>
      </c>
      <c r="AC86" s="119">
        <v>4</v>
      </c>
      <c r="AD86" s="155">
        <v>11984</v>
      </c>
      <c r="AE86" s="155">
        <v>0</v>
      </c>
      <c r="AF86" s="155">
        <v>0</v>
      </c>
      <c r="AG86" s="155">
        <v>0</v>
      </c>
      <c r="AH86" s="155">
        <v>0</v>
      </c>
      <c r="AI86" s="155">
        <v>0</v>
      </c>
      <c r="AJ86" s="155">
        <v>0</v>
      </c>
      <c r="AK86" s="155">
        <v>0</v>
      </c>
      <c r="AL86" s="155">
        <v>0</v>
      </c>
      <c r="AM86" s="155">
        <v>0</v>
      </c>
      <c r="AN86" s="155">
        <v>0</v>
      </c>
      <c r="AO86" s="155">
        <v>0</v>
      </c>
      <c r="AP86" s="155">
        <v>3424</v>
      </c>
      <c r="AQ86" s="155">
        <v>330.72</v>
      </c>
      <c r="AR86" s="155">
        <v>2545.08</v>
      </c>
      <c r="AS86" s="155">
        <v>0</v>
      </c>
      <c r="AT86" s="155">
        <v>0</v>
      </c>
      <c r="AU86" s="155">
        <v>15408</v>
      </c>
      <c r="AV86" s="155">
        <v>0</v>
      </c>
      <c r="AW86" s="155">
        <v>2875.8</v>
      </c>
      <c r="AX86" s="155">
        <v>0</v>
      </c>
      <c r="AY86" s="156">
        <v>12532.2</v>
      </c>
    </row>
    <row r="87" spans="2:51" ht="15">
      <c r="B87" s="127" t="s">
        <v>7530</v>
      </c>
      <c r="C87" s="119" t="s">
        <v>1828</v>
      </c>
      <c r="D87" s="119" t="s">
        <v>85</v>
      </c>
      <c r="E87" s="119" t="s">
        <v>0</v>
      </c>
      <c r="F87" s="119" t="s">
        <v>7352</v>
      </c>
      <c r="G87" s="119" t="s">
        <v>7351</v>
      </c>
      <c r="H87" s="119"/>
      <c r="I87" s="119" t="s">
        <v>7858</v>
      </c>
      <c r="J87" s="119" t="s">
        <v>7859</v>
      </c>
      <c r="K87" s="119" t="s">
        <v>2962</v>
      </c>
      <c r="L87" s="119" t="s">
        <v>7860</v>
      </c>
      <c r="M87" s="119" t="s">
        <v>3011</v>
      </c>
      <c r="N87" s="119" t="s">
        <v>7335</v>
      </c>
      <c r="O87" s="119" t="s">
        <v>7933</v>
      </c>
      <c r="P87" s="119" t="s">
        <v>7934</v>
      </c>
      <c r="Q87" s="119">
        <v>2</v>
      </c>
      <c r="R87" s="119" t="s">
        <v>7935</v>
      </c>
      <c r="S87" s="121">
        <v>45674</v>
      </c>
      <c r="T87" s="121">
        <v>45661</v>
      </c>
      <c r="U87" s="121">
        <v>45674</v>
      </c>
      <c r="V87" s="119">
        <v>14</v>
      </c>
      <c r="W87" s="119" t="s">
        <v>7936</v>
      </c>
      <c r="X87" s="119"/>
      <c r="Y87" s="121">
        <v>43451</v>
      </c>
      <c r="Z87" s="119" t="s">
        <v>7937</v>
      </c>
      <c r="AA87" s="119" t="s">
        <v>7867</v>
      </c>
      <c r="AB87" s="119" t="s">
        <v>7867</v>
      </c>
      <c r="AC87" s="119">
        <v>4</v>
      </c>
      <c r="AD87" s="155">
        <v>15501.5</v>
      </c>
      <c r="AE87" s="155">
        <v>0</v>
      </c>
      <c r="AF87" s="155">
        <v>0</v>
      </c>
      <c r="AG87" s="155">
        <v>0</v>
      </c>
      <c r="AH87" s="155">
        <v>0</v>
      </c>
      <c r="AI87" s="155">
        <v>0</v>
      </c>
      <c r="AJ87" s="155">
        <v>0</v>
      </c>
      <c r="AK87" s="155">
        <v>0</v>
      </c>
      <c r="AL87" s="155">
        <v>0</v>
      </c>
      <c r="AM87" s="155">
        <v>0</v>
      </c>
      <c r="AN87" s="155">
        <v>0</v>
      </c>
      <c r="AO87" s="155">
        <v>0</v>
      </c>
      <c r="AP87" s="155">
        <v>0</v>
      </c>
      <c r="AQ87" s="155">
        <v>435.5</v>
      </c>
      <c r="AR87" s="155">
        <v>2567.08</v>
      </c>
      <c r="AS87" s="155">
        <v>0</v>
      </c>
      <c r="AT87" s="155">
        <v>0</v>
      </c>
      <c r="AU87" s="155">
        <v>15501.5</v>
      </c>
      <c r="AV87" s="155">
        <v>0</v>
      </c>
      <c r="AW87" s="155">
        <v>3002.58</v>
      </c>
      <c r="AX87" s="155">
        <v>0</v>
      </c>
      <c r="AY87" s="156">
        <v>12499</v>
      </c>
    </row>
    <row r="88" spans="2:51" ht="15">
      <c r="B88" s="127" t="s">
        <v>7540</v>
      </c>
      <c r="C88" s="119" t="s">
        <v>1828</v>
      </c>
      <c r="D88" s="119" t="s">
        <v>85</v>
      </c>
      <c r="E88" s="119" t="s">
        <v>0</v>
      </c>
      <c r="F88" s="119" t="s">
        <v>7379</v>
      </c>
      <c r="G88" s="119" t="s">
        <v>7378</v>
      </c>
      <c r="H88" s="119"/>
      <c r="I88" s="119" t="s">
        <v>7858</v>
      </c>
      <c r="J88" s="119" t="s">
        <v>7859</v>
      </c>
      <c r="K88" s="119" t="s">
        <v>2962</v>
      </c>
      <c r="L88" s="119" t="s">
        <v>7860</v>
      </c>
      <c r="M88" s="119" t="s">
        <v>3011</v>
      </c>
      <c r="N88" s="119" t="s">
        <v>7335</v>
      </c>
      <c r="O88" s="119" t="s">
        <v>8039</v>
      </c>
      <c r="P88" s="119" t="s">
        <v>8040</v>
      </c>
      <c r="Q88" s="119">
        <v>2</v>
      </c>
      <c r="R88" s="119" t="s">
        <v>8041</v>
      </c>
      <c r="S88" s="121">
        <v>45674</v>
      </c>
      <c r="T88" s="121">
        <v>45661</v>
      </c>
      <c r="U88" s="121">
        <v>45674</v>
      </c>
      <c r="V88" s="119">
        <v>14</v>
      </c>
      <c r="W88" s="119" t="s">
        <v>7876</v>
      </c>
      <c r="X88" s="119"/>
      <c r="Y88" s="121">
        <v>44271</v>
      </c>
      <c r="Z88" s="119" t="s">
        <v>8042</v>
      </c>
      <c r="AA88" s="119" t="s">
        <v>7866</v>
      </c>
      <c r="AB88" s="119" t="s">
        <v>7867</v>
      </c>
      <c r="AC88" s="119">
        <v>4</v>
      </c>
      <c r="AD88" s="155">
        <v>21000</v>
      </c>
      <c r="AE88" s="155">
        <v>0</v>
      </c>
      <c r="AF88" s="155">
        <v>0</v>
      </c>
      <c r="AG88" s="155">
        <v>0</v>
      </c>
      <c r="AH88" s="155">
        <v>0</v>
      </c>
      <c r="AI88" s="155">
        <v>0</v>
      </c>
      <c r="AJ88" s="155">
        <v>0</v>
      </c>
      <c r="AK88" s="155">
        <v>0</v>
      </c>
      <c r="AL88" s="155">
        <v>0</v>
      </c>
      <c r="AM88" s="155">
        <v>0</v>
      </c>
      <c r="AN88" s="155">
        <v>0</v>
      </c>
      <c r="AO88" s="155">
        <v>4304.95</v>
      </c>
      <c r="AP88" s="155">
        <v>0</v>
      </c>
      <c r="AQ88" s="155">
        <v>685.01</v>
      </c>
      <c r="AR88" s="155">
        <v>5043.3900000000003</v>
      </c>
      <c r="AS88" s="155">
        <v>0</v>
      </c>
      <c r="AT88" s="155">
        <v>0</v>
      </c>
      <c r="AU88" s="155">
        <v>25304.95</v>
      </c>
      <c r="AV88" s="155">
        <v>0</v>
      </c>
      <c r="AW88" s="155">
        <v>5728.4000000000005</v>
      </c>
      <c r="AX88" s="155">
        <v>0</v>
      </c>
      <c r="AY88" s="156">
        <v>19576.599999999999</v>
      </c>
    </row>
    <row r="89" spans="2:51" ht="15">
      <c r="B89" s="127" t="s">
        <v>7551</v>
      </c>
      <c r="C89" s="119" t="s">
        <v>1828</v>
      </c>
      <c r="D89" s="119" t="s">
        <v>85</v>
      </c>
      <c r="E89" s="119" t="s">
        <v>0</v>
      </c>
      <c r="F89" s="119" t="s">
        <v>7487</v>
      </c>
      <c r="G89" s="119" t="s">
        <v>7486</v>
      </c>
      <c r="H89" s="119"/>
      <c r="I89" s="119" t="s">
        <v>7858</v>
      </c>
      <c r="J89" s="119" t="s">
        <v>7859</v>
      </c>
      <c r="K89" s="119" t="s">
        <v>2962</v>
      </c>
      <c r="L89" s="119" t="s">
        <v>7860</v>
      </c>
      <c r="M89" s="119" t="s">
        <v>3011</v>
      </c>
      <c r="N89" s="119" t="s">
        <v>7335</v>
      </c>
      <c r="O89" s="119" t="s">
        <v>7907</v>
      </c>
      <c r="P89" s="119" t="s">
        <v>7908</v>
      </c>
      <c r="Q89" s="119">
        <v>2</v>
      </c>
      <c r="R89" s="119" t="s">
        <v>7909</v>
      </c>
      <c r="S89" s="121">
        <v>45674</v>
      </c>
      <c r="T89" s="121">
        <v>45661</v>
      </c>
      <c r="U89" s="121">
        <v>45674</v>
      </c>
      <c r="V89" s="119">
        <v>14</v>
      </c>
      <c r="W89" s="119" t="s">
        <v>7864</v>
      </c>
      <c r="X89" s="119"/>
      <c r="Y89" s="121">
        <v>44350</v>
      </c>
      <c r="Z89" s="119" t="s">
        <v>7910</v>
      </c>
      <c r="AA89" s="119" t="s">
        <v>7866</v>
      </c>
      <c r="AB89" s="119" t="s">
        <v>7867</v>
      </c>
      <c r="AC89" s="119">
        <v>4</v>
      </c>
      <c r="AD89" s="155">
        <v>21000</v>
      </c>
      <c r="AE89" s="155">
        <v>0</v>
      </c>
      <c r="AF89" s="155">
        <v>0</v>
      </c>
      <c r="AG89" s="155">
        <v>0</v>
      </c>
      <c r="AH89" s="155">
        <v>0</v>
      </c>
      <c r="AI89" s="155">
        <v>0</v>
      </c>
      <c r="AJ89" s="155">
        <v>0</v>
      </c>
      <c r="AK89" s="155">
        <v>0</v>
      </c>
      <c r="AL89" s="155">
        <v>0</v>
      </c>
      <c r="AM89" s="155">
        <v>0</v>
      </c>
      <c r="AN89" s="155">
        <v>0</v>
      </c>
      <c r="AO89" s="155">
        <v>0</v>
      </c>
      <c r="AP89" s="155">
        <v>0</v>
      </c>
      <c r="AQ89" s="155">
        <v>595.64</v>
      </c>
      <c r="AR89" s="155">
        <v>3860.32</v>
      </c>
      <c r="AS89" s="155">
        <v>0.04</v>
      </c>
      <c r="AT89" s="155">
        <v>0</v>
      </c>
      <c r="AU89" s="155">
        <v>21000</v>
      </c>
      <c r="AV89" s="155">
        <v>0</v>
      </c>
      <c r="AW89" s="155">
        <v>4456</v>
      </c>
      <c r="AX89" s="155">
        <v>0</v>
      </c>
      <c r="AY89" s="156">
        <v>16544</v>
      </c>
    </row>
    <row r="90" spans="2:51" ht="15">
      <c r="B90" s="127" t="s">
        <v>7507</v>
      </c>
      <c r="C90" s="119" t="s">
        <v>1828</v>
      </c>
      <c r="D90" s="119" t="s">
        <v>85</v>
      </c>
      <c r="E90" s="119" t="s">
        <v>0</v>
      </c>
      <c r="F90" s="119" t="s">
        <v>7388</v>
      </c>
      <c r="G90" s="119" t="s">
        <v>7387</v>
      </c>
      <c r="H90" s="119"/>
      <c r="I90" s="119" t="s">
        <v>7858</v>
      </c>
      <c r="J90" s="119" t="s">
        <v>7859</v>
      </c>
      <c r="K90" s="119" t="s">
        <v>2962</v>
      </c>
      <c r="L90" s="119" t="s">
        <v>7860</v>
      </c>
      <c r="M90" s="119" t="s">
        <v>3011</v>
      </c>
      <c r="N90" s="119" t="s">
        <v>7335</v>
      </c>
      <c r="O90" s="119" t="s">
        <v>8054</v>
      </c>
      <c r="P90" s="119" t="s">
        <v>8055</v>
      </c>
      <c r="Q90" s="119">
        <v>2</v>
      </c>
      <c r="R90" s="119" t="s">
        <v>8056</v>
      </c>
      <c r="S90" s="121">
        <v>45674</v>
      </c>
      <c r="T90" s="121">
        <v>45661</v>
      </c>
      <c r="U90" s="121">
        <v>45674</v>
      </c>
      <c r="V90" s="119">
        <v>14</v>
      </c>
      <c r="W90" s="119" t="s">
        <v>7876</v>
      </c>
      <c r="X90" s="119"/>
      <c r="Y90" s="121">
        <v>44648</v>
      </c>
      <c r="Z90" s="119" t="s">
        <v>7881</v>
      </c>
      <c r="AA90" s="119" t="s">
        <v>7866</v>
      </c>
      <c r="AB90" s="119" t="s">
        <v>7867</v>
      </c>
      <c r="AC90" s="119">
        <v>4</v>
      </c>
      <c r="AD90" s="155">
        <v>9100</v>
      </c>
      <c r="AE90" s="155">
        <v>0</v>
      </c>
      <c r="AF90" s="155">
        <v>0</v>
      </c>
      <c r="AG90" s="155">
        <v>0</v>
      </c>
      <c r="AH90" s="155">
        <v>0</v>
      </c>
      <c r="AI90" s="155">
        <v>0</v>
      </c>
      <c r="AJ90" s="155">
        <v>0</v>
      </c>
      <c r="AK90" s="155">
        <v>0</v>
      </c>
      <c r="AL90" s="155">
        <v>0</v>
      </c>
      <c r="AM90" s="155">
        <v>0</v>
      </c>
      <c r="AN90" s="155">
        <v>0</v>
      </c>
      <c r="AO90" s="155">
        <v>4304.95</v>
      </c>
      <c r="AP90" s="155">
        <v>0</v>
      </c>
      <c r="AQ90" s="155">
        <v>337.71</v>
      </c>
      <c r="AR90" s="155">
        <v>2095.14</v>
      </c>
      <c r="AS90" s="155">
        <v>0.1</v>
      </c>
      <c r="AT90" s="155">
        <v>0</v>
      </c>
      <c r="AU90" s="155">
        <v>13404.95</v>
      </c>
      <c r="AV90" s="155">
        <v>0</v>
      </c>
      <c r="AW90" s="155">
        <v>2432.9499999999998</v>
      </c>
      <c r="AX90" s="155">
        <v>0</v>
      </c>
      <c r="AY90" s="156">
        <v>10972</v>
      </c>
    </row>
    <row r="91" spans="2:51" ht="15">
      <c r="B91" s="127" t="s">
        <v>7526</v>
      </c>
      <c r="C91" s="119" t="s">
        <v>1828</v>
      </c>
      <c r="D91" s="119" t="s">
        <v>85</v>
      </c>
      <c r="E91" s="119" t="s">
        <v>0</v>
      </c>
      <c r="F91" s="119" t="s">
        <v>7340</v>
      </c>
      <c r="G91" s="119" t="s">
        <v>7339</v>
      </c>
      <c r="H91" s="119"/>
      <c r="I91" s="119" t="s">
        <v>7858</v>
      </c>
      <c r="J91" s="119" t="s">
        <v>7859</v>
      </c>
      <c r="K91" s="119" t="s">
        <v>2962</v>
      </c>
      <c r="L91" s="119" t="s">
        <v>7860</v>
      </c>
      <c r="M91" s="119" t="s">
        <v>3011</v>
      </c>
      <c r="N91" s="119" t="s">
        <v>7335</v>
      </c>
      <c r="O91" s="119" t="s">
        <v>8051</v>
      </c>
      <c r="P91" s="119" t="s">
        <v>8052</v>
      </c>
      <c r="Q91" s="119">
        <v>2</v>
      </c>
      <c r="R91" s="119" t="s">
        <v>8053</v>
      </c>
      <c r="S91" s="121">
        <v>45674</v>
      </c>
      <c r="T91" s="121">
        <v>45661</v>
      </c>
      <c r="U91" s="121">
        <v>45674</v>
      </c>
      <c r="V91" s="119">
        <v>14</v>
      </c>
      <c r="W91" s="119" t="s">
        <v>7876</v>
      </c>
      <c r="X91" s="119"/>
      <c r="Y91" s="121">
        <v>44627</v>
      </c>
      <c r="Z91" s="119" t="s">
        <v>7906</v>
      </c>
      <c r="AA91" s="119" t="s">
        <v>7866</v>
      </c>
      <c r="AB91" s="119" t="s">
        <v>7867</v>
      </c>
      <c r="AC91" s="119">
        <v>4</v>
      </c>
      <c r="AD91" s="155">
        <v>10266.76</v>
      </c>
      <c r="AE91" s="155">
        <v>0</v>
      </c>
      <c r="AF91" s="155">
        <v>0</v>
      </c>
      <c r="AG91" s="155">
        <v>0</v>
      </c>
      <c r="AH91" s="155">
        <v>0</v>
      </c>
      <c r="AI91" s="155">
        <v>0</v>
      </c>
      <c r="AJ91" s="155">
        <v>0</v>
      </c>
      <c r="AK91" s="155">
        <v>0</v>
      </c>
      <c r="AL91" s="155">
        <v>0</v>
      </c>
      <c r="AM91" s="155">
        <v>0</v>
      </c>
      <c r="AN91" s="155">
        <v>0</v>
      </c>
      <c r="AO91" s="155">
        <v>4304.95</v>
      </c>
      <c r="AP91" s="155">
        <v>0</v>
      </c>
      <c r="AQ91" s="155">
        <v>344.68</v>
      </c>
      <c r="AR91" s="155">
        <v>2348.39</v>
      </c>
      <c r="AS91" s="155">
        <v>0.04</v>
      </c>
      <c r="AT91" s="155">
        <v>0</v>
      </c>
      <c r="AU91" s="155">
        <v>14571.71</v>
      </c>
      <c r="AV91" s="155">
        <v>0</v>
      </c>
      <c r="AW91" s="155">
        <v>2693.1099999999997</v>
      </c>
      <c r="AX91" s="155">
        <v>0</v>
      </c>
      <c r="AY91" s="156">
        <v>11878.6</v>
      </c>
    </row>
    <row r="92" spans="2:51" ht="15">
      <c r="B92" s="127" t="s">
        <v>7532</v>
      </c>
      <c r="C92" s="119" t="s">
        <v>1828</v>
      </c>
      <c r="D92" s="119" t="s">
        <v>85</v>
      </c>
      <c r="E92" s="119" t="s">
        <v>0</v>
      </c>
      <c r="F92" s="119" t="s">
        <v>7406</v>
      </c>
      <c r="G92" s="119" t="s">
        <v>7405</v>
      </c>
      <c r="H92" s="119"/>
      <c r="I92" s="119" t="s">
        <v>7858</v>
      </c>
      <c r="J92" s="119" t="s">
        <v>7859</v>
      </c>
      <c r="K92" s="119" t="s">
        <v>2962</v>
      </c>
      <c r="L92" s="119" t="s">
        <v>7860</v>
      </c>
      <c r="M92" s="119" t="s">
        <v>3011</v>
      </c>
      <c r="N92" s="119" t="s">
        <v>7335</v>
      </c>
      <c r="O92" s="119" t="s">
        <v>8001</v>
      </c>
      <c r="P92" s="119" t="s">
        <v>8002</v>
      </c>
      <c r="Q92" s="119">
        <v>2</v>
      </c>
      <c r="R92" s="119" t="s">
        <v>8003</v>
      </c>
      <c r="S92" s="121">
        <v>45674</v>
      </c>
      <c r="T92" s="121">
        <v>45661</v>
      </c>
      <c r="U92" s="121">
        <v>45674</v>
      </c>
      <c r="V92" s="119">
        <v>14</v>
      </c>
      <c r="W92" s="119" t="s">
        <v>7885</v>
      </c>
      <c r="X92" s="119"/>
      <c r="Y92" s="121">
        <v>43543</v>
      </c>
      <c r="Z92" s="119" t="s">
        <v>8004</v>
      </c>
      <c r="AA92" s="119" t="s">
        <v>7866</v>
      </c>
      <c r="AB92" s="119" t="s">
        <v>7867</v>
      </c>
      <c r="AC92" s="119">
        <v>4</v>
      </c>
      <c r="AD92" s="155">
        <v>23333.38</v>
      </c>
      <c r="AE92" s="155">
        <v>0</v>
      </c>
      <c r="AF92" s="155">
        <v>0</v>
      </c>
      <c r="AG92" s="155">
        <v>0</v>
      </c>
      <c r="AH92" s="155">
        <v>0</v>
      </c>
      <c r="AI92" s="155">
        <v>0</v>
      </c>
      <c r="AJ92" s="155">
        <v>0</v>
      </c>
      <c r="AK92" s="155">
        <v>0</v>
      </c>
      <c r="AL92" s="155">
        <v>0</v>
      </c>
      <c r="AM92" s="155">
        <v>0</v>
      </c>
      <c r="AN92" s="155">
        <v>0</v>
      </c>
      <c r="AO92" s="155">
        <v>23173.03</v>
      </c>
      <c r="AP92" s="155">
        <v>0</v>
      </c>
      <c r="AQ92" s="155">
        <v>872.7</v>
      </c>
      <c r="AR92" s="155">
        <v>11468.22</v>
      </c>
      <c r="AS92" s="155">
        <v>0</v>
      </c>
      <c r="AT92" s="155">
        <v>0</v>
      </c>
      <c r="AU92" s="155">
        <v>46506.41</v>
      </c>
      <c r="AV92" s="155">
        <v>0</v>
      </c>
      <c r="AW92" s="155">
        <v>12340.92</v>
      </c>
      <c r="AX92" s="155">
        <v>0</v>
      </c>
      <c r="AY92" s="156">
        <v>34165.599999999999</v>
      </c>
    </row>
    <row r="93" spans="2:51" ht="15">
      <c r="B93" s="127" t="s">
        <v>7553</v>
      </c>
      <c r="C93" s="119" t="s">
        <v>1828</v>
      </c>
      <c r="D93" s="119" t="s">
        <v>85</v>
      </c>
      <c r="E93" s="119" t="s">
        <v>0</v>
      </c>
      <c r="F93" s="119" t="s">
        <v>7481</v>
      </c>
      <c r="G93" s="119" t="s">
        <v>7480</v>
      </c>
      <c r="H93" s="119"/>
      <c r="I93" s="119" t="s">
        <v>7858</v>
      </c>
      <c r="J93" s="119" t="s">
        <v>7859</v>
      </c>
      <c r="K93" s="119" t="s">
        <v>2962</v>
      </c>
      <c r="L93" s="119" t="s">
        <v>7860</v>
      </c>
      <c r="M93" s="119" t="s">
        <v>3011</v>
      </c>
      <c r="N93" s="119" t="s">
        <v>7335</v>
      </c>
      <c r="O93" s="119" t="s">
        <v>7861</v>
      </c>
      <c r="P93" s="119" t="s">
        <v>7862</v>
      </c>
      <c r="Q93" s="119">
        <v>2</v>
      </c>
      <c r="R93" s="119" t="s">
        <v>7863</v>
      </c>
      <c r="S93" s="121">
        <v>45674</v>
      </c>
      <c r="T93" s="121">
        <v>45661</v>
      </c>
      <c r="U93" s="121">
        <v>45674</v>
      </c>
      <c r="V93" s="119">
        <v>14</v>
      </c>
      <c r="W93" s="119" t="s">
        <v>7864</v>
      </c>
      <c r="X93" s="119"/>
      <c r="Y93" s="121">
        <v>44235</v>
      </c>
      <c r="Z93" s="119" t="s">
        <v>7865</v>
      </c>
      <c r="AA93" s="119" t="s">
        <v>7866</v>
      </c>
      <c r="AB93" s="119" t="s">
        <v>7867</v>
      </c>
      <c r="AC93" s="119">
        <v>4</v>
      </c>
      <c r="AD93" s="155">
        <v>5600</v>
      </c>
      <c r="AE93" s="155">
        <v>0</v>
      </c>
      <c r="AF93" s="155">
        <v>0</v>
      </c>
      <c r="AG93" s="155">
        <v>0</v>
      </c>
      <c r="AH93" s="155">
        <v>0</v>
      </c>
      <c r="AI93" s="155">
        <v>0</v>
      </c>
      <c r="AJ93" s="155">
        <v>0</v>
      </c>
      <c r="AK93" s="155">
        <v>0</v>
      </c>
      <c r="AL93" s="155">
        <v>0</v>
      </c>
      <c r="AM93" s="155">
        <v>0</v>
      </c>
      <c r="AN93" s="155">
        <v>0</v>
      </c>
      <c r="AO93" s="155">
        <v>0</v>
      </c>
      <c r="AP93" s="155">
        <v>0</v>
      </c>
      <c r="AQ93" s="155">
        <v>145.47</v>
      </c>
      <c r="AR93" s="155">
        <v>487.58</v>
      </c>
      <c r="AS93" s="155">
        <v>0</v>
      </c>
      <c r="AT93" s="155">
        <v>0</v>
      </c>
      <c r="AU93" s="155">
        <v>5600</v>
      </c>
      <c r="AV93" s="155">
        <v>0</v>
      </c>
      <c r="AW93" s="155">
        <v>633.04999999999995</v>
      </c>
      <c r="AX93" s="155">
        <v>0</v>
      </c>
      <c r="AY93" s="156">
        <v>4967</v>
      </c>
    </row>
    <row r="94" spans="2:51" ht="15">
      <c r="B94" s="127" t="s">
        <v>7520</v>
      </c>
      <c r="C94" s="119" t="s">
        <v>1828</v>
      </c>
      <c r="D94" s="119" t="s">
        <v>85</v>
      </c>
      <c r="E94" s="119" t="s">
        <v>0</v>
      </c>
      <c r="F94" s="119" t="s">
        <v>7415</v>
      </c>
      <c r="G94" s="119" t="s">
        <v>7414</v>
      </c>
      <c r="H94" s="119"/>
      <c r="I94" s="119" t="s">
        <v>7858</v>
      </c>
      <c r="J94" s="119" t="s">
        <v>7859</v>
      </c>
      <c r="K94" s="119" t="s">
        <v>2962</v>
      </c>
      <c r="L94" s="119" t="s">
        <v>7860</v>
      </c>
      <c r="M94" s="119" t="s">
        <v>3011</v>
      </c>
      <c r="N94" s="119" t="s">
        <v>7335</v>
      </c>
      <c r="O94" s="119" t="s">
        <v>8060</v>
      </c>
      <c r="P94" s="119" t="s">
        <v>8061</v>
      </c>
      <c r="Q94" s="119">
        <v>2</v>
      </c>
      <c r="R94" s="119" t="s">
        <v>8062</v>
      </c>
      <c r="S94" s="121">
        <v>45674</v>
      </c>
      <c r="T94" s="121">
        <v>45661</v>
      </c>
      <c r="U94" s="121">
        <v>45674</v>
      </c>
      <c r="V94" s="119">
        <v>14</v>
      </c>
      <c r="W94" s="119" t="s">
        <v>7871</v>
      </c>
      <c r="X94" s="119"/>
      <c r="Y94" s="121">
        <v>43696</v>
      </c>
      <c r="Z94" s="119" t="s">
        <v>8063</v>
      </c>
      <c r="AA94" s="119" t="s">
        <v>7866</v>
      </c>
      <c r="AB94" s="119" t="s">
        <v>7867</v>
      </c>
      <c r="AC94" s="119">
        <v>4</v>
      </c>
      <c r="AD94" s="155">
        <v>22324.26</v>
      </c>
      <c r="AE94" s="155">
        <v>0</v>
      </c>
      <c r="AF94" s="155">
        <v>0</v>
      </c>
      <c r="AG94" s="155">
        <v>0</v>
      </c>
      <c r="AH94" s="155">
        <v>0</v>
      </c>
      <c r="AI94" s="155">
        <v>0</v>
      </c>
      <c r="AJ94" s="155">
        <v>0</v>
      </c>
      <c r="AK94" s="155">
        <v>0</v>
      </c>
      <c r="AL94" s="155">
        <v>0</v>
      </c>
      <c r="AM94" s="155">
        <v>0</v>
      </c>
      <c r="AN94" s="155">
        <v>0</v>
      </c>
      <c r="AO94" s="155">
        <v>0</v>
      </c>
      <c r="AP94" s="155">
        <v>0</v>
      </c>
      <c r="AQ94" s="155">
        <v>634.35</v>
      </c>
      <c r="AR94" s="155">
        <v>4171.79</v>
      </c>
      <c r="AS94" s="155">
        <v>0.12</v>
      </c>
      <c r="AT94" s="155">
        <v>0</v>
      </c>
      <c r="AU94" s="155">
        <v>22324.26</v>
      </c>
      <c r="AV94" s="155">
        <v>0</v>
      </c>
      <c r="AW94" s="155">
        <v>4806.26</v>
      </c>
      <c r="AX94" s="155">
        <v>0</v>
      </c>
      <c r="AY94" s="156">
        <v>17518</v>
      </c>
    </row>
    <row r="95" spans="2:51" ht="15">
      <c r="B95" s="127" t="s">
        <v>7512</v>
      </c>
      <c r="C95" s="119" t="s">
        <v>1828</v>
      </c>
      <c r="D95" s="119" t="s">
        <v>85</v>
      </c>
      <c r="E95" s="119" t="s">
        <v>0</v>
      </c>
      <c r="F95" s="119" t="s">
        <v>7346</v>
      </c>
      <c r="G95" s="119" t="s">
        <v>7345</v>
      </c>
      <c r="H95" s="119"/>
      <c r="I95" s="119" t="s">
        <v>7858</v>
      </c>
      <c r="J95" s="119" t="s">
        <v>7859</v>
      </c>
      <c r="K95" s="119" t="s">
        <v>2962</v>
      </c>
      <c r="L95" s="119" t="s">
        <v>7860</v>
      </c>
      <c r="M95" s="119" t="s">
        <v>3011</v>
      </c>
      <c r="N95" s="119" t="s">
        <v>7335</v>
      </c>
      <c r="O95" s="119" t="s">
        <v>7923</v>
      </c>
      <c r="P95" s="119" t="s">
        <v>7924</v>
      </c>
      <c r="Q95" s="119">
        <v>2</v>
      </c>
      <c r="R95" s="119" t="s">
        <v>7925</v>
      </c>
      <c r="S95" s="121">
        <v>45674</v>
      </c>
      <c r="T95" s="121">
        <v>45661</v>
      </c>
      <c r="U95" s="121">
        <v>45674</v>
      </c>
      <c r="V95" s="119">
        <v>14</v>
      </c>
      <c r="W95" s="119" t="s">
        <v>7871</v>
      </c>
      <c r="X95" s="119"/>
      <c r="Y95" s="121">
        <v>43689</v>
      </c>
      <c r="Z95" s="119" t="s">
        <v>7926</v>
      </c>
      <c r="AA95" s="119" t="s">
        <v>7866</v>
      </c>
      <c r="AB95" s="119" t="s">
        <v>7867</v>
      </c>
      <c r="AC95" s="119">
        <v>4</v>
      </c>
      <c r="AD95" s="155">
        <v>34495.160000000003</v>
      </c>
      <c r="AE95" s="155">
        <v>0</v>
      </c>
      <c r="AF95" s="155">
        <v>0</v>
      </c>
      <c r="AG95" s="155">
        <v>0</v>
      </c>
      <c r="AH95" s="155">
        <v>0</v>
      </c>
      <c r="AI95" s="155">
        <v>0</v>
      </c>
      <c r="AJ95" s="155">
        <v>0</v>
      </c>
      <c r="AK95" s="155">
        <v>0</v>
      </c>
      <c r="AL95" s="155">
        <v>0</v>
      </c>
      <c r="AM95" s="155">
        <v>0</v>
      </c>
      <c r="AN95" s="155">
        <v>0</v>
      </c>
      <c r="AO95" s="155">
        <v>0</v>
      </c>
      <c r="AP95" s="155">
        <v>0</v>
      </c>
      <c r="AQ95" s="155">
        <v>989.34</v>
      </c>
      <c r="AR95" s="155">
        <v>7800.45</v>
      </c>
      <c r="AS95" s="155">
        <v>0.17</v>
      </c>
      <c r="AT95" s="155">
        <v>0</v>
      </c>
      <c r="AU95" s="155">
        <v>34495.160000000003</v>
      </c>
      <c r="AV95" s="155">
        <v>0</v>
      </c>
      <c r="AW95" s="155">
        <v>8789.9599999999991</v>
      </c>
      <c r="AX95" s="155">
        <v>0</v>
      </c>
      <c r="AY95" s="156">
        <v>25705.200000000001</v>
      </c>
    </row>
    <row r="96" spans="2:51" ht="15">
      <c r="B96" s="127" t="s">
        <v>7529</v>
      </c>
      <c r="C96" s="119" t="s">
        <v>1828</v>
      </c>
      <c r="D96" s="119" t="s">
        <v>85</v>
      </c>
      <c r="E96" s="119" t="s">
        <v>0</v>
      </c>
      <c r="F96" s="119" t="s">
        <v>7337</v>
      </c>
      <c r="G96" s="119" t="s">
        <v>7336</v>
      </c>
      <c r="H96" s="119"/>
      <c r="I96" s="119" t="s">
        <v>7858</v>
      </c>
      <c r="J96" s="119" t="s">
        <v>7859</v>
      </c>
      <c r="K96" s="119" t="s">
        <v>2962</v>
      </c>
      <c r="L96" s="119" t="s">
        <v>7860</v>
      </c>
      <c r="M96" s="119" t="s">
        <v>3011</v>
      </c>
      <c r="N96" s="119" t="s">
        <v>7335</v>
      </c>
      <c r="O96" s="119" t="s">
        <v>7945</v>
      </c>
      <c r="P96" s="119" t="s">
        <v>7946</v>
      </c>
      <c r="Q96" s="119">
        <v>2</v>
      </c>
      <c r="R96" s="119" t="s">
        <v>7947</v>
      </c>
      <c r="S96" s="121">
        <v>45674</v>
      </c>
      <c r="T96" s="121">
        <v>45661</v>
      </c>
      <c r="U96" s="121">
        <v>45674</v>
      </c>
      <c r="V96" s="119">
        <v>14</v>
      </c>
      <c r="W96" s="119" t="s">
        <v>7885</v>
      </c>
      <c r="X96" s="119"/>
      <c r="Y96" s="121">
        <v>44508</v>
      </c>
      <c r="Z96" s="119" t="s">
        <v>7881</v>
      </c>
      <c r="AA96" s="119" t="s">
        <v>7866</v>
      </c>
      <c r="AB96" s="119" t="s">
        <v>7867</v>
      </c>
      <c r="AC96" s="119">
        <v>4</v>
      </c>
      <c r="AD96" s="155">
        <v>12600</v>
      </c>
      <c r="AE96" s="155">
        <v>0</v>
      </c>
      <c r="AF96" s="155">
        <v>1482.15</v>
      </c>
      <c r="AG96" s="155">
        <v>542.85</v>
      </c>
      <c r="AH96" s="155">
        <v>225</v>
      </c>
      <c r="AI96" s="155">
        <v>0</v>
      </c>
      <c r="AJ96" s="155">
        <v>0</v>
      </c>
      <c r="AK96" s="155">
        <v>0</v>
      </c>
      <c r="AL96" s="155">
        <v>0</v>
      </c>
      <c r="AM96" s="155">
        <v>0</v>
      </c>
      <c r="AN96" s="155">
        <v>0</v>
      </c>
      <c r="AO96" s="155">
        <v>0</v>
      </c>
      <c r="AP96" s="155">
        <v>1800</v>
      </c>
      <c r="AQ96" s="155">
        <v>439.72</v>
      </c>
      <c r="AR96" s="155">
        <v>2709.52</v>
      </c>
      <c r="AS96" s="155">
        <v>0</v>
      </c>
      <c r="AT96" s="155">
        <v>0</v>
      </c>
      <c r="AU96" s="155">
        <v>16107.15</v>
      </c>
      <c r="AV96" s="155">
        <v>542.85</v>
      </c>
      <c r="AW96" s="155">
        <v>3149.24</v>
      </c>
      <c r="AX96" s="155">
        <v>0</v>
      </c>
      <c r="AY96" s="156">
        <v>13500.8</v>
      </c>
    </row>
    <row r="97" spans="2:51" ht="15">
      <c r="B97" s="127" t="s">
        <v>7552</v>
      </c>
      <c r="C97" s="119" t="s">
        <v>1828</v>
      </c>
      <c r="D97" s="119" t="s">
        <v>85</v>
      </c>
      <c r="E97" s="119" t="s">
        <v>0</v>
      </c>
      <c r="F97" s="119" t="s">
        <v>7490</v>
      </c>
      <c r="G97" s="119" t="s">
        <v>7489</v>
      </c>
      <c r="H97" s="119"/>
      <c r="I97" s="119" t="s">
        <v>7858</v>
      </c>
      <c r="J97" s="119" t="s">
        <v>7859</v>
      </c>
      <c r="K97" s="119" t="s">
        <v>2962</v>
      </c>
      <c r="L97" s="119" t="s">
        <v>7860</v>
      </c>
      <c r="M97" s="119" t="s">
        <v>3011</v>
      </c>
      <c r="N97" s="119" t="s">
        <v>7335</v>
      </c>
      <c r="O97" s="119" t="s">
        <v>8008</v>
      </c>
      <c r="P97" s="119" t="s">
        <v>8009</v>
      </c>
      <c r="Q97" s="119">
        <v>2</v>
      </c>
      <c r="R97" s="119" t="s">
        <v>8010</v>
      </c>
      <c r="S97" s="121">
        <v>45674</v>
      </c>
      <c r="T97" s="121">
        <v>45661</v>
      </c>
      <c r="U97" s="121">
        <v>45674</v>
      </c>
      <c r="V97" s="119">
        <v>14</v>
      </c>
      <c r="W97" s="119" t="s">
        <v>7876</v>
      </c>
      <c r="X97" s="119"/>
      <c r="Y97" s="121">
        <v>44271</v>
      </c>
      <c r="Z97" s="119" t="s">
        <v>7906</v>
      </c>
      <c r="AA97" s="119" t="s">
        <v>7866</v>
      </c>
      <c r="AB97" s="119" t="s">
        <v>7867</v>
      </c>
      <c r="AC97" s="119">
        <v>4</v>
      </c>
      <c r="AD97" s="155">
        <v>12600</v>
      </c>
      <c r="AE97" s="155">
        <v>0</v>
      </c>
      <c r="AF97" s="155">
        <v>0</v>
      </c>
      <c r="AG97" s="155">
        <v>0</v>
      </c>
      <c r="AH97" s="155">
        <v>0</v>
      </c>
      <c r="AI97" s="155">
        <v>0</v>
      </c>
      <c r="AJ97" s="155">
        <v>0</v>
      </c>
      <c r="AK97" s="155">
        <v>0</v>
      </c>
      <c r="AL97" s="155">
        <v>0</v>
      </c>
      <c r="AM97" s="155">
        <v>0</v>
      </c>
      <c r="AN97" s="155">
        <v>0</v>
      </c>
      <c r="AO97" s="155">
        <v>2794.44</v>
      </c>
      <c r="AP97" s="155">
        <v>0</v>
      </c>
      <c r="AQ97" s="155">
        <v>350.08</v>
      </c>
      <c r="AR97" s="155">
        <v>2541.9</v>
      </c>
      <c r="AS97" s="155">
        <v>0</v>
      </c>
      <c r="AT97" s="155">
        <v>3712.92</v>
      </c>
      <c r="AU97" s="155">
        <v>15394.44</v>
      </c>
      <c r="AV97" s="155">
        <v>0</v>
      </c>
      <c r="AW97" s="155">
        <v>6604.9</v>
      </c>
      <c r="AX97" s="155">
        <v>0</v>
      </c>
      <c r="AY97" s="156">
        <v>8789.6</v>
      </c>
    </row>
    <row r="98" spans="2:51" ht="15">
      <c r="B98" s="127" t="s">
        <v>7538</v>
      </c>
      <c r="C98" s="119" t="s">
        <v>1828</v>
      </c>
      <c r="D98" s="119" t="s">
        <v>85</v>
      </c>
      <c r="E98" s="119" t="s">
        <v>0</v>
      </c>
      <c r="F98" s="119" t="s">
        <v>7409</v>
      </c>
      <c r="G98" s="119" t="s">
        <v>7408</v>
      </c>
      <c r="H98" s="119"/>
      <c r="I98" s="119" t="s">
        <v>7858</v>
      </c>
      <c r="J98" s="119" t="s">
        <v>7859</v>
      </c>
      <c r="K98" s="119" t="s">
        <v>2962</v>
      </c>
      <c r="L98" s="119" t="s">
        <v>7860</v>
      </c>
      <c r="M98" s="119" t="s">
        <v>3011</v>
      </c>
      <c r="N98" s="119" t="s">
        <v>7335</v>
      </c>
      <c r="O98" s="119" t="s">
        <v>8027</v>
      </c>
      <c r="P98" s="119" t="s">
        <v>8028</v>
      </c>
      <c r="Q98" s="119">
        <v>2</v>
      </c>
      <c r="R98" s="119" t="s">
        <v>8029</v>
      </c>
      <c r="S98" s="121">
        <v>45674</v>
      </c>
      <c r="T98" s="121">
        <v>45661</v>
      </c>
      <c r="U98" s="121">
        <v>45674</v>
      </c>
      <c r="V98" s="119">
        <v>14</v>
      </c>
      <c r="W98" s="119" t="s">
        <v>7951</v>
      </c>
      <c r="X98" s="119"/>
      <c r="Y98" s="121">
        <v>44646</v>
      </c>
      <c r="Z98" s="119" t="s">
        <v>7956</v>
      </c>
      <c r="AA98" s="119" t="s">
        <v>7866</v>
      </c>
      <c r="AB98" s="119" t="s">
        <v>7867</v>
      </c>
      <c r="AC98" s="119">
        <v>4</v>
      </c>
      <c r="AD98" s="155">
        <v>5133.38</v>
      </c>
      <c r="AE98" s="155">
        <v>0</v>
      </c>
      <c r="AF98" s="155">
        <v>0</v>
      </c>
      <c r="AG98" s="155">
        <v>0</v>
      </c>
      <c r="AH98" s="155">
        <v>0</v>
      </c>
      <c r="AI98" s="155">
        <v>0</v>
      </c>
      <c r="AJ98" s="155">
        <v>0</v>
      </c>
      <c r="AK98" s="155">
        <v>0</v>
      </c>
      <c r="AL98" s="155">
        <v>0</v>
      </c>
      <c r="AM98" s="155">
        <v>0</v>
      </c>
      <c r="AN98" s="155">
        <v>0</v>
      </c>
      <c r="AO98" s="155">
        <v>0</v>
      </c>
      <c r="AP98" s="155">
        <v>0</v>
      </c>
      <c r="AQ98" s="155">
        <v>131.62</v>
      </c>
      <c r="AR98" s="155">
        <v>412.92</v>
      </c>
      <c r="AS98" s="155">
        <v>0</v>
      </c>
      <c r="AT98" s="155">
        <v>1130.07</v>
      </c>
      <c r="AU98" s="155">
        <v>5133.38</v>
      </c>
      <c r="AV98" s="155">
        <v>0</v>
      </c>
      <c r="AW98" s="155">
        <v>1674.6100000000001</v>
      </c>
      <c r="AX98" s="155">
        <v>0</v>
      </c>
      <c r="AY98" s="156">
        <v>3458.8</v>
      </c>
    </row>
    <row r="99" spans="2:51" ht="15">
      <c r="B99" s="127" t="s">
        <v>7545</v>
      </c>
      <c r="C99" s="119" t="s">
        <v>1828</v>
      </c>
      <c r="D99" s="119" t="s">
        <v>85</v>
      </c>
      <c r="E99" s="119" t="s">
        <v>0</v>
      </c>
      <c r="F99" s="119" t="s">
        <v>7445</v>
      </c>
      <c r="G99" s="119" t="s">
        <v>7444</v>
      </c>
      <c r="H99" s="119"/>
      <c r="I99" s="119" t="s">
        <v>7858</v>
      </c>
      <c r="J99" s="119" t="s">
        <v>7859</v>
      </c>
      <c r="K99" s="119" t="s">
        <v>2962</v>
      </c>
      <c r="L99" s="119" t="s">
        <v>7860</v>
      </c>
      <c r="M99" s="119" t="s">
        <v>3011</v>
      </c>
      <c r="N99" s="119" t="s">
        <v>7335</v>
      </c>
      <c r="O99" s="119" t="s">
        <v>7887</v>
      </c>
      <c r="P99" s="119" t="s">
        <v>7888</v>
      </c>
      <c r="Q99" s="119">
        <v>2</v>
      </c>
      <c r="R99" s="119" t="s">
        <v>7889</v>
      </c>
      <c r="S99" s="121">
        <v>45674</v>
      </c>
      <c r="T99" s="121">
        <v>45661</v>
      </c>
      <c r="U99" s="121">
        <v>45674</v>
      </c>
      <c r="V99" s="119">
        <v>14</v>
      </c>
      <c r="W99" s="119" t="s">
        <v>7876</v>
      </c>
      <c r="X99" s="119"/>
      <c r="Y99" s="121">
        <v>44144</v>
      </c>
      <c r="Z99" s="119" t="s">
        <v>7877</v>
      </c>
      <c r="AA99" s="119" t="s">
        <v>7866</v>
      </c>
      <c r="AB99" s="119" t="s">
        <v>7867</v>
      </c>
      <c r="AC99" s="119">
        <v>4</v>
      </c>
      <c r="AD99" s="155">
        <v>15069.74</v>
      </c>
      <c r="AE99" s="155">
        <v>0</v>
      </c>
      <c r="AF99" s="155">
        <v>0</v>
      </c>
      <c r="AG99" s="155">
        <v>0</v>
      </c>
      <c r="AH99" s="155">
        <v>0</v>
      </c>
      <c r="AI99" s="155">
        <v>0</v>
      </c>
      <c r="AJ99" s="155">
        <v>0</v>
      </c>
      <c r="AK99" s="155">
        <v>0</v>
      </c>
      <c r="AL99" s="155">
        <v>0</v>
      </c>
      <c r="AM99" s="155">
        <v>0</v>
      </c>
      <c r="AN99" s="155">
        <v>0</v>
      </c>
      <c r="AO99" s="155">
        <v>103364.63</v>
      </c>
      <c r="AP99" s="155">
        <v>0</v>
      </c>
      <c r="AQ99" s="155">
        <v>989.34</v>
      </c>
      <c r="AR99" s="155">
        <v>35699.550000000003</v>
      </c>
      <c r="AS99" s="155">
        <v>0.08</v>
      </c>
      <c r="AT99" s="155">
        <v>0</v>
      </c>
      <c r="AU99" s="155">
        <v>118434.37</v>
      </c>
      <c r="AV99" s="155">
        <v>0</v>
      </c>
      <c r="AW99" s="155">
        <v>36688.97</v>
      </c>
      <c r="AX99" s="155">
        <v>0</v>
      </c>
      <c r="AY99" s="156">
        <v>81745.399999999994</v>
      </c>
    </row>
    <row r="100" spans="2:51" ht="15">
      <c r="B100" s="127" t="s">
        <v>7521</v>
      </c>
      <c r="C100" s="119" t="s">
        <v>1828</v>
      </c>
      <c r="D100" s="119" t="s">
        <v>85</v>
      </c>
      <c r="E100" s="119" t="s">
        <v>0</v>
      </c>
      <c r="F100" s="119" t="s">
        <v>7397</v>
      </c>
      <c r="G100" s="119" t="s">
        <v>7396</v>
      </c>
      <c r="H100" s="119"/>
      <c r="I100" s="119" t="s">
        <v>7858</v>
      </c>
      <c r="J100" s="119" t="s">
        <v>7859</v>
      </c>
      <c r="K100" s="119" t="s">
        <v>2962</v>
      </c>
      <c r="L100" s="119" t="s">
        <v>7860</v>
      </c>
      <c r="M100" s="119" t="s">
        <v>3011</v>
      </c>
      <c r="N100" s="119" t="s">
        <v>7335</v>
      </c>
      <c r="O100" s="119" t="s">
        <v>7878</v>
      </c>
      <c r="P100" s="119" t="s">
        <v>7879</v>
      </c>
      <c r="Q100" s="119">
        <v>2</v>
      </c>
      <c r="R100" s="119" t="s">
        <v>7880</v>
      </c>
      <c r="S100" s="121">
        <v>45674</v>
      </c>
      <c r="T100" s="121">
        <v>45661</v>
      </c>
      <c r="U100" s="121">
        <v>45674</v>
      </c>
      <c r="V100" s="119">
        <v>14</v>
      </c>
      <c r="W100" s="119" t="s">
        <v>7876</v>
      </c>
      <c r="X100" s="119"/>
      <c r="Y100" s="121">
        <v>44271</v>
      </c>
      <c r="Z100" s="119" t="s">
        <v>7881</v>
      </c>
      <c r="AA100" s="119" t="s">
        <v>7866</v>
      </c>
      <c r="AB100" s="119" t="s">
        <v>7867</v>
      </c>
      <c r="AC100" s="119">
        <v>4</v>
      </c>
      <c r="AD100" s="155">
        <v>9417.52</v>
      </c>
      <c r="AE100" s="155">
        <v>0</v>
      </c>
      <c r="AF100" s="155">
        <v>0</v>
      </c>
      <c r="AG100" s="155">
        <v>0</v>
      </c>
      <c r="AH100" s="155">
        <v>336.34</v>
      </c>
      <c r="AI100" s="155">
        <v>0</v>
      </c>
      <c r="AJ100" s="155">
        <v>0</v>
      </c>
      <c r="AK100" s="155">
        <v>0</v>
      </c>
      <c r="AL100" s="155">
        <v>0</v>
      </c>
      <c r="AM100" s="155">
        <v>0</v>
      </c>
      <c r="AN100" s="155">
        <v>0</v>
      </c>
      <c r="AO100" s="155">
        <v>4436.7</v>
      </c>
      <c r="AP100" s="155">
        <v>2690.72</v>
      </c>
      <c r="AQ100" s="155">
        <v>320.31</v>
      </c>
      <c r="AR100" s="155">
        <v>2891.6</v>
      </c>
      <c r="AS100" s="155">
        <v>0</v>
      </c>
      <c r="AT100" s="155">
        <v>1899.38</v>
      </c>
      <c r="AU100" s="155">
        <v>16881.28</v>
      </c>
      <c r="AV100" s="155">
        <v>0</v>
      </c>
      <c r="AW100" s="155">
        <v>5111.29</v>
      </c>
      <c r="AX100" s="155">
        <v>0</v>
      </c>
      <c r="AY100" s="156">
        <v>11770</v>
      </c>
    </row>
    <row r="101" spans="2:51" ht="15">
      <c r="B101" s="127" t="s">
        <v>7557</v>
      </c>
      <c r="C101" s="119" t="s">
        <v>1828</v>
      </c>
      <c r="D101" s="119" t="s">
        <v>85</v>
      </c>
      <c r="E101" s="119" t="s">
        <v>0</v>
      </c>
      <c r="F101" s="119" t="s">
        <v>7424</v>
      </c>
      <c r="G101" s="119" t="s">
        <v>7423</v>
      </c>
      <c r="H101" s="119"/>
      <c r="I101" s="119" t="s">
        <v>7858</v>
      </c>
      <c r="J101" s="119" t="s">
        <v>7859</v>
      </c>
      <c r="K101" s="119" t="s">
        <v>2962</v>
      </c>
      <c r="L101" s="119" t="s">
        <v>7860</v>
      </c>
      <c r="M101" s="119" t="s">
        <v>3011</v>
      </c>
      <c r="N101" s="119" t="s">
        <v>7335</v>
      </c>
      <c r="O101" s="119" t="s">
        <v>7873</v>
      </c>
      <c r="P101" s="119" t="s">
        <v>7874</v>
      </c>
      <c r="Q101" s="119">
        <v>2</v>
      </c>
      <c r="R101" s="119" t="s">
        <v>7875</v>
      </c>
      <c r="S101" s="121">
        <v>45674</v>
      </c>
      <c r="T101" s="121">
        <v>45661</v>
      </c>
      <c r="U101" s="121">
        <v>45674</v>
      </c>
      <c r="V101" s="119">
        <v>14</v>
      </c>
      <c r="W101" s="119" t="s">
        <v>7876</v>
      </c>
      <c r="X101" s="119"/>
      <c r="Y101" s="121">
        <v>44382</v>
      </c>
      <c r="Z101" s="119" t="s">
        <v>7877</v>
      </c>
      <c r="AA101" s="119" t="s">
        <v>7866</v>
      </c>
      <c r="AB101" s="119" t="s">
        <v>7867</v>
      </c>
      <c r="AC101" s="119">
        <v>4</v>
      </c>
      <c r="AD101" s="155">
        <v>10500</v>
      </c>
      <c r="AE101" s="155">
        <v>0</v>
      </c>
      <c r="AF101" s="155">
        <v>0</v>
      </c>
      <c r="AG101" s="155">
        <v>0</v>
      </c>
      <c r="AH101" s="155">
        <v>0</v>
      </c>
      <c r="AI101" s="155">
        <v>0</v>
      </c>
      <c r="AJ101" s="155">
        <v>0</v>
      </c>
      <c r="AK101" s="155">
        <v>0</v>
      </c>
      <c r="AL101" s="155">
        <v>0</v>
      </c>
      <c r="AM101" s="155">
        <v>0</v>
      </c>
      <c r="AN101" s="155">
        <v>0</v>
      </c>
      <c r="AO101" s="155">
        <v>17528.439999999999</v>
      </c>
      <c r="AP101" s="155">
        <v>0</v>
      </c>
      <c r="AQ101" s="155">
        <v>547.80999999999995</v>
      </c>
      <c r="AR101" s="155">
        <v>5860.43</v>
      </c>
      <c r="AS101" s="155">
        <v>0</v>
      </c>
      <c r="AT101" s="155">
        <v>0</v>
      </c>
      <c r="AU101" s="155">
        <v>28028.44</v>
      </c>
      <c r="AV101" s="155">
        <v>0</v>
      </c>
      <c r="AW101" s="155">
        <v>6408.24</v>
      </c>
      <c r="AX101" s="155">
        <v>0</v>
      </c>
      <c r="AY101" s="156">
        <v>21620.2</v>
      </c>
    </row>
    <row r="102" spans="2:51" ht="15">
      <c r="B102" s="127" t="s">
        <v>7533</v>
      </c>
      <c r="C102" s="119" t="s">
        <v>1828</v>
      </c>
      <c r="D102" s="119" t="s">
        <v>85</v>
      </c>
      <c r="E102" s="119" t="s">
        <v>0</v>
      </c>
      <c r="F102" s="119" t="s">
        <v>7493</v>
      </c>
      <c r="G102" s="119" t="s">
        <v>7492</v>
      </c>
      <c r="H102" s="119"/>
      <c r="I102" s="119" t="s">
        <v>7858</v>
      </c>
      <c r="J102" s="119" t="s">
        <v>7859</v>
      </c>
      <c r="K102" s="119" t="s">
        <v>2962</v>
      </c>
      <c r="L102" s="119" t="s">
        <v>7860</v>
      </c>
      <c r="M102" s="119" t="s">
        <v>3011</v>
      </c>
      <c r="N102" s="119" t="s">
        <v>7335</v>
      </c>
      <c r="O102" s="119" t="s">
        <v>7914</v>
      </c>
      <c r="P102" s="119" t="s">
        <v>7915</v>
      </c>
      <c r="Q102" s="119">
        <v>2</v>
      </c>
      <c r="R102" s="119" t="s">
        <v>7916</v>
      </c>
      <c r="S102" s="121">
        <v>45674</v>
      </c>
      <c r="T102" s="121">
        <v>45661</v>
      </c>
      <c r="U102" s="121">
        <v>45674</v>
      </c>
      <c r="V102" s="119">
        <v>14</v>
      </c>
      <c r="W102" s="119" t="s">
        <v>7876</v>
      </c>
      <c r="X102" s="119"/>
      <c r="Y102" s="121">
        <v>44627</v>
      </c>
      <c r="Z102" s="119" t="s">
        <v>7906</v>
      </c>
      <c r="AA102" s="119" t="s">
        <v>7866</v>
      </c>
      <c r="AB102" s="119" t="s">
        <v>7867</v>
      </c>
      <c r="AC102" s="119">
        <v>4</v>
      </c>
      <c r="AD102" s="155">
        <v>9800</v>
      </c>
      <c r="AE102" s="155">
        <v>0</v>
      </c>
      <c r="AF102" s="155">
        <v>0</v>
      </c>
      <c r="AG102" s="155">
        <v>0</v>
      </c>
      <c r="AH102" s="155">
        <v>0</v>
      </c>
      <c r="AI102" s="155">
        <v>0</v>
      </c>
      <c r="AJ102" s="155">
        <v>0</v>
      </c>
      <c r="AK102" s="155">
        <v>0</v>
      </c>
      <c r="AL102" s="155">
        <v>0</v>
      </c>
      <c r="AM102" s="155">
        <v>0</v>
      </c>
      <c r="AN102" s="155">
        <v>0</v>
      </c>
      <c r="AO102" s="155">
        <v>4304.95</v>
      </c>
      <c r="AP102" s="155">
        <v>0</v>
      </c>
      <c r="AQ102" s="155">
        <v>299.79000000000002</v>
      </c>
      <c r="AR102" s="155">
        <v>2244.66</v>
      </c>
      <c r="AS102" s="155">
        <v>0.1</v>
      </c>
      <c r="AT102" s="155">
        <v>0</v>
      </c>
      <c r="AU102" s="155">
        <v>14104.95</v>
      </c>
      <c r="AV102" s="155">
        <v>0</v>
      </c>
      <c r="AW102" s="155">
        <v>2544.5499999999997</v>
      </c>
      <c r="AX102" s="155">
        <v>0</v>
      </c>
      <c r="AY102" s="156">
        <v>11560.4</v>
      </c>
    </row>
    <row r="103" spans="2:51" ht="15">
      <c r="B103" s="127" t="s">
        <v>7517</v>
      </c>
      <c r="C103" s="119" t="s">
        <v>1828</v>
      </c>
      <c r="D103" s="119" t="s">
        <v>85</v>
      </c>
      <c r="E103" s="119" t="s">
        <v>0</v>
      </c>
      <c r="F103" s="119" t="s">
        <v>7361</v>
      </c>
      <c r="G103" s="119" t="s">
        <v>7360</v>
      </c>
      <c r="H103" s="119"/>
      <c r="I103" s="119" t="s">
        <v>7858</v>
      </c>
      <c r="J103" s="119" t="s">
        <v>7859</v>
      </c>
      <c r="K103" s="119" t="s">
        <v>2962</v>
      </c>
      <c r="L103" s="119" t="s">
        <v>7860</v>
      </c>
      <c r="M103" s="119" t="s">
        <v>3011</v>
      </c>
      <c r="N103" s="119" t="s">
        <v>7335</v>
      </c>
      <c r="O103" s="119" t="s">
        <v>7920</v>
      </c>
      <c r="P103" s="119" t="s">
        <v>7921</v>
      </c>
      <c r="Q103" s="119">
        <v>2</v>
      </c>
      <c r="R103" s="119" t="s">
        <v>7922</v>
      </c>
      <c r="S103" s="121">
        <v>45674</v>
      </c>
      <c r="T103" s="121">
        <v>45661</v>
      </c>
      <c r="U103" s="121">
        <v>45674</v>
      </c>
      <c r="V103" s="119">
        <v>14</v>
      </c>
      <c r="W103" s="119" t="s">
        <v>7885</v>
      </c>
      <c r="X103" s="119"/>
      <c r="Y103" s="121">
        <v>43865</v>
      </c>
      <c r="Z103" s="119" t="s">
        <v>7877</v>
      </c>
      <c r="AA103" s="119" t="s">
        <v>7866</v>
      </c>
      <c r="AB103" s="119" t="s">
        <v>7867</v>
      </c>
      <c r="AC103" s="119">
        <v>4</v>
      </c>
      <c r="AD103" s="155">
        <v>13066.76</v>
      </c>
      <c r="AE103" s="155">
        <v>0</v>
      </c>
      <c r="AF103" s="155">
        <v>1557.16</v>
      </c>
      <c r="AG103" s="155">
        <v>542.85</v>
      </c>
      <c r="AH103" s="155">
        <v>233.33</v>
      </c>
      <c r="AI103" s="155">
        <v>0</v>
      </c>
      <c r="AJ103" s="155">
        <v>0</v>
      </c>
      <c r="AK103" s="155">
        <v>0</v>
      </c>
      <c r="AL103" s="155">
        <v>0</v>
      </c>
      <c r="AM103" s="155">
        <v>0</v>
      </c>
      <c r="AN103" s="155">
        <v>0</v>
      </c>
      <c r="AO103" s="155">
        <v>0</v>
      </c>
      <c r="AP103" s="155">
        <v>1866.68</v>
      </c>
      <c r="AQ103" s="155">
        <v>581.83000000000004</v>
      </c>
      <c r="AR103" s="155">
        <v>2854.59</v>
      </c>
      <c r="AS103" s="155">
        <v>0.16</v>
      </c>
      <c r="AT103" s="155">
        <v>0</v>
      </c>
      <c r="AU103" s="155">
        <v>16723.93</v>
      </c>
      <c r="AV103" s="155">
        <v>542.85</v>
      </c>
      <c r="AW103" s="155">
        <v>3436.58</v>
      </c>
      <c r="AX103" s="155">
        <v>0</v>
      </c>
      <c r="AY103" s="156">
        <v>13830.2</v>
      </c>
    </row>
    <row r="104" spans="2:51" ht="15">
      <c r="B104" s="127" t="s">
        <v>7524</v>
      </c>
      <c r="C104" s="119" t="s">
        <v>1828</v>
      </c>
      <c r="D104" s="119" t="s">
        <v>85</v>
      </c>
      <c r="E104" s="119" t="s">
        <v>0</v>
      </c>
      <c r="F104" s="119" t="s">
        <v>7355</v>
      </c>
      <c r="G104" s="119" t="s">
        <v>7354</v>
      </c>
      <c r="H104" s="119"/>
      <c r="I104" s="119" t="s">
        <v>7858</v>
      </c>
      <c r="J104" s="119" t="s">
        <v>7859</v>
      </c>
      <c r="K104" s="119" t="s">
        <v>2962</v>
      </c>
      <c r="L104" s="119" t="s">
        <v>7860</v>
      </c>
      <c r="M104" s="119" t="s">
        <v>3011</v>
      </c>
      <c r="N104" s="119" t="s">
        <v>7335</v>
      </c>
      <c r="O104" s="119" t="s">
        <v>7868</v>
      </c>
      <c r="P104" s="119" t="s">
        <v>7869</v>
      </c>
      <c r="Q104" s="119">
        <v>2</v>
      </c>
      <c r="R104" s="119" t="s">
        <v>7870</v>
      </c>
      <c r="S104" s="121">
        <v>45674</v>
      </c>
      <c r="T104" s="121">
        <v>45661</v>
      </c>
      <c r="U104" s="121">
        <v>45674</v>
      </c>
      <c r="V104" s="119">
        <v>14</v>
      </c>
      <c r="W104" s="119" t="s">
        <v>7871</v>
      </c>
      <c r="X104" s="119"/>
      <c r="Y104" s="121">
        <v>44944</v>
      </c>
      <c r="Z104" s="119" t="s">
        <v>7872</v>
      </c>
      <c r="AA104" s="119" t="s">
        <v>7866</v>
      </c>
      <c r="AB104" s="119" t="s">
        <v>7867</v>
      </c>
      <c r="AC104" s="119">
        <v>4</v>
      </c>
      <c r="AD104" s="155">
        <v>17733.38</v>
      </c>
      <c r="AE104" s="155">
        <v>0</v>
      </c>
      <c r="AF104" s="155">
        <v>0</v>
      </c>
      <c r="AG104" s="155">
        <v>0</v>
      </c>
      <c r="AH104" s="155">
        <v>0</v>
      </c>
      <c r="AI104" s="155">
        <v>0</v>
      </c>
      <c r="AJ104" s="155">
        <v>0</v>
      </c>
      <c r="AK104" s="155">
        <v>0</v>
      </c>
      <c r="AL104" s="155">
        <v>0</v>
      </c>
      <c r="AM104" s="155">
        <v>0</v>
      </c>
      <c r="AN104" s="155">
        <v>0</v>
      </c>
      <c r="AO104" s="155">
        <v>0</v>
      </c>
      <c r="AP104" s="155">
        <v>0</v>
      </c>
      <c r="AQ104" s="155">
        <v>498.13</v>
      </c>
      <c r="AR104" s="155">
        <v>3092.01</v>
      </c>
      <c r="AS104" s="155">
        <v>0.04</v>
      </c>
      <c r="AT104" s="155">
        <v>0</v>
      </c>
      <c r="AU104" s="155">
        <v>17733.38</v>
      </c>
      <c r="AV104" s="155">
        <v>0</v>
      </c>
      <c r="AW104" s="155">
        <v>3590.1800000000003</v>
      </c>
      <c r="AX104" s="155">
        <v>0</v>
      </c>
      <c r="AY104" s="156">
        <v>14143.2</v>
      </c>
    </row>
    <row r="105" spans="2:51" ht="15">
      <c r="B105" s="127" t="s">
        <v>7525</v>
      </c>
      <c r="C105" s="119" t="s">
        <v>1828</v>
      </c>
      <c r="D105" s="119" t="s">
        <v>85</v>
      </c>
      <c r="E105" s="119" t="s">
        <v>0</v>
      </c>
      <c r="F105" s="119" t="s">
        <v>7418</v>
      </c>
      <c r="G105" s="119" t="s">
        <v>7417</v>
      </c>
      <c r="H105" s="119"/>
      <c r="I105" s="119" t="s">
        <v>7858</v>
      </c>
      <c r="J105" s="119" t="s">
        <v>7859</v>
      </c>
      <c r="K105" s="119" t="s">
        <v>2962</v>
      </c>
      <c r="L105" s="119" t="s">
        <v>7860</v>
      </c>
      <c r="M105" s="119" t="s">
        <v>3011</v>
      </c>
      <c r="N105" s="119" t="s">
        <v>7335</v>
      </c>
      <c r="O105" s="119" t="s">
        <v>7948</v>
      </c>
      <c r="P105" s="119" t="s">
        <v>7949</v>
      </c>
      <c r="Q105" s="119">
        <v>2</v>
      </c>
      <c r="R105" s="119" t="s">
        <v>7950</v>
      </c>
      <c r="S105" s="121">
        <v>45674</v>
      </c>
      <c r="T105" s="121">
        <v>45661</v>
      </c>
      <c r="U105" s="121">
        <v>45674</v>
      </c>
      <c r="V105" s="119">
        <v>14</v>
      </c>
      <c r="W105" s="119" t="s">
        <v>7951</v>
      </c>
      <c r="X105" s="119"/>
      <c r="Y105" s="121">
        <v>44229</v>
      </c>
      <c r="Z105" s="119" t="s">
        <v>7952</v>
      </c>
      <c r="AA105" s="119" t="s">
        <v>7866</v>
      </c>
      <c r="AB105" s="119" t="s">
        <v>7867</v>
      </c>
      <c r="AC105" s="119">
        <v>4</v>
      </c>
      <c r="AD105" s="155">
        <v>5506.62</v>
      </c>
      <c r="AE105" s="155">
        <v>0</v>
      </c>
      <c r="AF105" s="155">
        <v>0</v>
      </c>
      <c r="AG105" s="155">
        <v>0</v>
      </c>
      <c r="AH105" s="155">
        <v>0</v>
      </c>
      <c r="AI105" s="155">
        <v>0</v>
      </c>
      <c r="AJ105" s="155">
        <v>0</v>
      </c>
      <c r="AK105" s="155">
        <v>0</v>
      </c>
      <c r="AL105" s="155">
        <v>0</v>
      </c>
      <c r="AM105" s="155">
        <v>0</v>
      </c>
      <c r="AN105" s="155">
        <v>0</v>
      </c>
      <c r="AO105" s="155">
        <v>0</v>
      </c>
      <c r="AP105" s="155">
        <v>0</v>
      </c>
      <c r="AQ105" s="155">
        <v>142.72</v>
      </c>
      <c r="AR105" s="155">
        <v>472.64</v>
      </c>
      <c r="AS105" s="155">
        <v>0.06</v>
      </c>
      <c r="AT105" s="155">
        <v>0</v>
      </c>
      <c r="AU105" s="155">
        <v>5506.62</v>
      </c>
      <c r="AV105" s="155">
        <v>0</v>
      </c>
      <c r="AW105" s="155">
        <v>615.41999999999996</v>
      </c>
      <c r="AX105" s="155">
        <v>0</v>
      </c>
      <c r="AY105" s="156">
        <v>4891.2</v>
      </c>
    </row>
    <row r="106" spans="2:51" ht="15">
      <c r="B106" s="127" t="s">
        <v>7510</v>
      </c>
      <c r="C106" s="119" t="s">
        <v>1828</v>
      </c>
      <c r="D106" s="119" t="s">
        <v>85</v>
      </c>
      <c r="E106" s="119" t="s">
        <v>0</v>
      </c>
      <c r="F106" s="119" t="s">
        <v>7466</v>
      </c>
      <c r="G106" s="119" t="s">
        <v>7465</v>
      </c>
      <c r="H106" s="119"/>
      <c r="I106" s="119" t="s">
        <v>7858</v>
      </c>
      <c r="J106" s="119" t="s">
        <v>7859</v>
      </c>
      <c r="K106" s="119" t="s">
        <v>2962</v>
      </c>
      <c r="L106" s="119" t="s">
        <v>7860</v>
      </c>
      <c r="M106" s="119" t="s">
        <v>3011</v>
      </c>
      <c r="N106" s="119" t="s">
        <v>7335</v>
      </c>
      <c r="O106" s="119" t="s">
        <v>7997</v>
      </c>
      <c r="P106" s="119" t="s">
        <v>7998</v>
      </c>
      <c r="Q106" s="119">
        <v>2</v>
      </c>
      <c r="R106" s="119" t="s">
        <v>7999</v>
      </c>
      <c r="S106" s="121">
        <v>45674</v>
      </c>
      <c r="T106" s="121">
        <v>45661</v>
      </c>
      <c r="U106" s="121">
        <v>45674</v>
      </c>
      <c r="V106" s="119">
        <v>14</v>
      </c>
      <c r="W106" s="119" t="s">
        <v>7871</v>
      </c>
      <c r="X106" s="119"/>
      <c r="Y106" s="121">
        <v>44944</v>
      </c>
      <c r="Z106" s="119" t="s">
        <v>8000</v>
      </c>
      <c r="AA106" s="119" t="s">
        <v>7866</v>
      </c>
      <c r="AB106" s="119" t="s">
        <v>7867</v>
      </c>
      <c r="AC106" s="119">
        <v>4</v>
      </c>
      <c r="AD106" s="155">
        <v>23333.38</v>
      </c>
      <c r="AE106" s="155">
        <v>0</v>
      </c>
      <c r="AF106" s="155">
        <v>0</v>
      </c>
      <c r="AG106" s="155">
        <v>0</v>
      </c>
      <c r="AH106" s="155">
        <v>0</v>
      </c>
      <c r="AI106" s="155">
        <v>0</v>
      </c>
      <c r="AJ106" s="155">
        <v>0</v>
      </c>
      <c r="AK106" s="155">
        <v>0</v>
      </c>
      <c r="AL106" s="155">
        <v>0</v>
      </c>
      <c r="AM106" s="155">
        <v>0</v>
      </c>
      <c r="AN106" s="155">
        <v>0</v>
      </c>
      <c r="AO106" s="155">
        <v>0</v>
      </c>
      <c r="AP106" s="155">
        <v>0</v>
      </c>
      <c r="AQ106" s="155">
        <v>661.18</v>
      </c>
      <c r="AR106" s="155">
        <v>4451.92</v>
      </c>
      <c r="AS106" s="155">
        <v>0.08</v>
      </c>
      <c r="AT106" s="155">
        <v>0</v>
      </c>
      <c r="AU106" s="155">
        <v>23333.38</v>
      </c>
      <c r="AV106" s="155">
        <v>0</v>
      </c>
      <c r="AW106" s="155">
        <v>5113.18</v>
      </c>
      <c r="AX106" s="155">
        <v>0</v>
      </c>
      <c r="AY106" s="156">
        <v>18220.2</v>
      </c>
    </row>
    <row r="107" spans="2:51" ht="15">
      <c r="B107" s="127" t="s">
        <v>7549</v>
      </c>
      <c r="C107" s="119" t="s">
        <v>1828</v>
      </c>
      <c r="D107" s="119" t="s">
        <v>85</v>
      </c>
      <c r="E107" s="119" t="s">
        <v>0</v>
      </c>
      <c r="F107" s="119" t="s">
        <v>7439</v>
      </c>
      <c r="G107" s="119" t="s">
        <v>7438</v>
      </c>
      <c r="H107" s="119"/>
      <c r="I107" s="119" t="s">
        <v>7858</v>
      </c>
      <c r="J107" s="119" t="s">
        <v>7859</v>
      </c>
      <c r="K107" s="119" t="s">
        <v>2962</v>
      </c>
      <c r="L107" s="119" t="s">
        <v>7860</v>
      </c>
      <c r="M107" s="119" t="s">
        <v>3011</v>
      </c>
      <c r="N107" s="119" t="s">
        <v>7335</v>
      </c>
      <c r="O107" s="119" t="s">
        <v>8064</v>
      </c>
      <c r="P107" s="119" t="s">
        <v>8065</v>
      </c>
      <c r="Q107" s="119">
        <v>2</v>
      </c>
      <c r="R107" s="119" t="s">
        <v>8066</v>
      </c>
      <c r="S107" s="121">
        <v>45674</v>
      </c>
      <c r="T107" s="121">
        <v>45661</v>
      </c>
      <c r="U107" s="121">
        <v>45674</v>
      </c>
      <c r="V107" s="119">
        <v>14</v>
      </c>
      <c r="W107" s="119" t="s">
        <v>7885</v>
      </c>
      <c r="X107" s="119"/>
      <c r="Y107" s="121">
        <v>42919</v>
      </c>
      <c r="Z107" s="119" t="s">
        <v>7877</v>
      </c>
      <c r="AA107" s="119" t="s">
        <v>7867</v>
      </c>
      <c r="AB107" s="119" t="s">
        <v>7867</v>
      </c>
      <c r="AC107" s="119">
        <v>4</v>
      </c>
      <c r="AD107" s="155">
        <v>18780.02</v>
      </c>
      <c r="AE107" s="155">
        <v>0</v>
      </c>
      <c r="AF107" s="155">
        <v>2475.37</v>
      </c>
      <c r="AG107" s="155">
        <v>542.85</v>
      </c>
      <c r="AH107" s="155">
        <v>335.35</v>
      </c>
      <c r="AI107" s="155">
        <v>0</v>
      </c>
      <c r="AJ107" s="155">
        <v>0</v>
      </c>
      <c r="AK107" s="155">
        <v>0</v>
      </c>
      <c r="AL107" s="155">
        <v>0</v>
      </c>
      <c r="AM107" s="155">
        <v>0</v>
      </c>
      <c r="AN107" s="155">
        <v>0</v>
      </c>
      <c r="AO107" s="155">
        <v>0</v>
      </c>
      <c r="AP107" s="155">
        <v>2682.86</v>
      </c>
      <c r="AQ107" s="155">
        <v>642.19000000000005</v>
      </c>
      <c r="AR107" s="155">
        <v>4733.9799999999996</v>
      </c>
      <c r="AS107" s="155">
        <v>0.08</v>
      </c>
      <c r="AT107" s="155">
        <v>0</v>
      </c>
      <c r="AU107" s="155">
        <v>24273.599999999999</v>
      </c>
      <c r="AV107" s="155">
        <v>542.85</v>
      </c>
      <c r="AW107" s="155">
        <v>5376.25</v>
      </c>
      <c r="AX107" s="155">
        <v>0</v>
      </c>
      <c r="AY107" s="156">
        <v>19440.2</v>
      </c>
    </row>
    <row r="108" spans="2:51" ht="15">
      <c r="B108" s="127" t="s">
        <v>7556</v>
      </c>
      <c r="C108" s="119" t="s">
        <v>1828</v>
      </c>
      <c r="D108" s="119" t="s">
        <v>85</v>
      </c>
      <c r="E108" s="119" t="s">
        <v>0</v>
      </c>
      <c r="F108" s="119" t="s">
        <v>7364</v>
      </c>
      <c r="G108" s="119" t="s">
        <v>7363</v>
      </c>
      <c r="H108" s="119"/>
      <c r="I108" s="119" t="s">
        <v>7858</v>
      </c>
      <c r="J108" s="119" t="s">
        <v>7859</v>
      </c>
      <c r="K108" s="119" t="s">
        <v>2962</v>
      </c>
      <c r="L108" s="119" t="s">
        <v>7860</v>
      </c>
      <c r="M108" s="119" t="s">
        <v>3011</v>
      </c>
      <c r="N108" s="119" t="s">
        <v>7335</v>
      </c>
      <c r="O108" s="119" t="s">
        <v>7990</v>
      </c>
      <c r="P108" s="119" t="s">
        <v>7991</v>
      </c>
      <c r="Q108" s="119">
        <v>2</v>
      </c>
      <c r="R108" s="119" t="s">
        <v>7992</v>
      </c>
      <c r="S108" s="121">
        <v>45674</v>
      </c>
      <c r="T108" s="121">
        <v>45661</v>
      </c>
      <c r="U108" s="121">
        <v>45674</v>
      </c>
      <c r="V108" s="119">
        <v>14</v>
      </c>
      <c r="W108" s="119" t="s">
        <v>7893</v>
      </c>
      <c r="X108" s="119"/>
      <c r="Y108" s="121">
        <v>45362</v>
      </c>
      <c r="Z108" s="119" t="s">
        <v>7993</v>
      </c>
      <c r="AA108" s="119" t="s">
        <v>7866</v>
      </c>
      <c r="AB108" s="119" t="s">
        <v>7867</v>
      </c>
      <c r="AC108" s="119">
        <v>4</v>
      </c>
      <c r="AD108" s="155">
        <v>11666.62</v>
      </c>
      <c r="AE108" s="155">
        <v>0</v>
      </c>
      <c r="AF108" s="155">
        <v>0</v>
      </c>
      <c r="AG108" s="155">
        <v>0</v>
      </c>
      <c r="AH108" s="155">
        <v>0</v>
      </c>
      <c r="AI108" s="155">
        <v>0</v>
      </c>
      <c r="AJ108" s="155">
        <v>0</v>
      </c>
      <c r="AK108" s="155">
        <v>0</v>
      </c>
      <c r="AL108" s="155">
        <v>0</v>
      </c>
      <c r="AM108" s="155">
        <v>0</v>
      </c>
      <c r="AN108" s="155">
        <v>0</v>
      </c>
      <c r="AO108" s="155">
        <v>4304.95</v>
      </c>
      <c r="AP108" s="155">
        <v>0</v>
      </c>
      <c r="AQ108" s="155">
        <v>321.47000000000003</v>
      </c>
      <c r="AR108" s="155">
        <v>2677.64</v>
      </c>
      <c r="AS108" s="155">
        <v>0.06</v>
      </c>
      <c r="AT108" s="155">
        <v>0</v>
      </c>
      <c r="AU108" s="155">
        <v>15971.57</v>
      </c>
      <c r="AV108" s="155">
        <v>0</v>
      </c>
      <c r="AW108" s="155">
        <v>2999.1699999999996</v>
      </c>
      <c r="AX108" s="155">
        <v>0</v>
      </c>
      <c r="AY108" s="156">
        <v>12972.4</v>
      </c>
    </row>
    <row r="109" spans="2:51" ht="15">
      <c r="B109" s="127" t="s">
        <v>7523</v>
      </c>
      <c r="C109" s="119" t="s">
        <v>1828</v>
      </c>
      <c r="D109" s="119" t="s">
        <v>85</v>
      </c>
      <c r="E109" s="119" t="s">
        <v>0</v>
      </c>
      <c r="F109" s="119" t="s">
        <v>7433</v>
      </c>
      <c r="G109" s="119" t="s">
        <v>7432</v>
      </c>
      <c r="H109" s="119"/>
      <c r="I109" s="119" t="s">
        <v>7858</v>
      </c>
      <c r="J109" s="119" t="s">
        <v>7859</v>
      </c>
      <c r="K109" s="119" t="s">
        <v>2962</v>
      </c>
      <c r="L109" s="119" t="s">
        <v>7860</v>
      </c>
      <c r="M109" s="119" t="s">
        <v>3011</v>
      </c>
      <c r="N109" s="119" t="s">
        <v>7335</v>
      </c>
      <c r="O109" s="119" t="s">
        <v>8043</v>
      </c>
      <c r="P109" s="119" t="s">
        <v>8044</v>
      </c>
      <c r="Q109" s="119">
        <v>2</v>
      </c>
      <c r="R109" s="119" t="s">
        <v>8045</v>
      </c>
      <c r="S109" s="121">
        <v>45674</v>
      </c>
      <c r="T109" s="121">
        <v>45661</v>
      </c>
      <c r="U109" s="121">
        <v>45674</v>
      </c>
      <c r="V109" s="119">
        <v>14</v>
      </c>
      <c r="W109" s="119" t="s">
        <v>7966</v>
      </c>
      <c r="X109" s="119"/>
      <c r="Y109" s="121">
        <v>45337</v>
      </c>
      <c r="Z109" s="119" t="s">
        <v>8046</v>
      </c>
      <c r="AA109" s="119" t="s">
        <v>7866</v>
      </c>
      <c r="AB109" s="119" t="s">
        <v>7867</v>
      </c>
      <c r="AC109" s="119">
        <v>4</v>
      </c>
      <c r="AD109" s="155">
        <v>11666.62</v>
      </c>
      <c r="AE109" s="155">
        <v>0</v>
      </c>
      <c r="AF109" s="155">
        <v>0</v>
      </c>
      <c r="AG109" s="155">
        <v>0</v>
      </c>
      <c r="AH109" s="155">
        <v>0</v>
      </c>
      <c r="AI109" s="155">
        <v>0</v>
      </c>
      <c r="AJ109" s="155">
        <v>0</v>
      </c>
      <c r="AK109" s="155">
        <v>0</v>
      </c>
      <c r="AL109" s="155">
        <v>0</v>
      </c>
      <c r="AM109" s="155">
        <v>0</v>
      </c>
      <c r="AN109" s="155">
        <v>0</v>
      </c>
      <c r="AO109" s="155">
        <v>0</v>
      </c>
      <c r="AP109" s="155">
        <v>0</v>
      </c>
      <c r="AQ109" s="155">
        <v>321.47000000000003</v>
      </c>
      <c r="AR109" s="155">
        <v>1723.83</v>
      </c>
      <c r="AS109" s="155">
        <v>0</v>
      </c>
      <c r="AT109" s="155">
        <v>0</v>
      </c>
      <c r="AU109" s="155">
        <v>11666.62</v>
      </c>
      <c r="AV109" s="155">
        <v>0</v>
      </c>
      <c r="AW109" s="155">
        <v>2045.3</v>
      </c>
      <c r="AX109" s="155">
        <v>0</v>
      </c>
      <c r="AY109" s="156">
        <v>9621.4</v>
      </c>
    </row>
    <row r="110" spans="2:51" ht="15">
      <c r="B110" s="127" t="s">
        <v>7558</v>
      </c>
      <c r="C110" s="119" t="s">
        <v>1828</v>
      </c>
      <c r="D110" s="119" t="s">
        <v>85</v>
      </c>
      <c r="E110" s="119" t="s">
        <v>0</v>
      </c>
      <c r="F110" s="119" t="s">
        <v>7457</v>
      </c>
      <c r="G110" s="119" t="s">
        <v>7456</v>
      </c>
      <c r="H110" s="119"/>
      <c r="I110" s="119" t="s">
        <v>7858</v>
      </c>
      <c r="J110" s="119" t="s">
        <v>7859</v>
      </c>
      <c r="K110" s="119" t="s">
        <v>2962</v>
      </c>
      <c r="L110" s="119" t="s">
        <v>7860</v>
      </c>
      <c r="M110" s="119" t="s">
        <v>3011</v>
      </c>
      <c r="N110" s="119" t="s">
        <v>7335</v>
      </c>
      <c r="O110" s="119" t="s">
        <v>7917</v>
      </c>
      <c r="P110" s="119" t="s">
        <v>7918</v>
      </c>
      <c r="Q110" s="119">
        <v>2</v>
      </c>
      <c r="R110" s="119" t="s">
        <v>7919</v>
      </c>
      <c r="S110" s="121">
        <v>45674</v>
      </c>
      <c r="T110" s="121">
        <v>45661</v>
      </c>
      <c r="U110" s="121">
        <v>45674</v>
      </c>
      <c r="V110" s="119">
        <v>14</v>
      </c>
      <c r="W110" s="119" t="s">
        <v>7876</v>
      </c>
      <c r="X110" s="119"/>
      <c r="Y110" s="121">
        <v>45476</v>
      </c>
      <c r="Z110" s="119" t="s">
        <v>7906</v>
      </c>
      <c r="AA110" s="119" t="s">
        <v>7866</v>
      </c>
      <c r="AB110" s="119" t="s">
        <v>7867</v>
      </c>
      <c r="AC110" s="119">
        <v>4</v>
      </c>
      <c r="AD110" s="155">
        <v>12133.24</v>
      </c>
      <c r="AE110" s="155">
        <v>0</v>
      </c>
      <c r="AF110" s="155">
        <v>0</v>
      </c>
      <c r="AG110" s="155">
        <v>0</v>
      </c>
      <c r="AH110" s="155">
        <v>0</v>
      </c>
      <c r="AI110" s="155">
        <v>0</v>
      </c>
      <c r="AJ110" s="155">
        <v>0</v>
      </c>
      <c r="AK110" s="155">
        <v>0</v>
      </c>
      <c r="AL110" s="155">
        <v>0</v>
      </c>
      <c r="AM110" s="155">
        <v>0</v>
      </c>
      <c r="AN110" s="155">
        <v>0</v>
      </c>
      <c r="AO110" s="155">
        <v>4304.95</v>
      </c>
      <c r="AP110" s="155">
        <v>0</v>
      </c>
      <c r="AQ110" s="155">
        <v>335.06</v>
      </c>
      <c r="AR110" s="155">
        <v>2787.39</v>
      </c>
      <c r="AS110" s="155">
        <v>0</v>
      </c>
      <c r="AT110" s="155">
        <v>0</v>
      </c>
      <c r="AU110" s="155">
        <v>16438.189999999999</v>
      </c>
      <c r="AV110" s="155">
        <v>0</v>
      </c>
      <c r="AW110" s="155">
        <v>3122.45</v>
      </c>
      <c r="AX110" s="155">
        <v>0</v>
      </c>
      <c r="AY110" s="156">
        <v>13315.8</v>
      </c>
    </row>
    <row r="111" spans="2:51" ht="15">
      <c r="B111" s="127" t="s">
        <v>7547</v>
      </c>
      <c r="C111" s="119" t="s">
        <v>1828</v>
      </c>
      <c r="D111" s="119" t="s">
        <v>85</v>
      </c>
      <c r="E111" s="119" t="s">
        <v>0</v>
      </c>
      <c r="F111" s="119" t="s">
        <v>7376</v>
      </c>
      <c r="G111" s="119" t="s">
        <v>7375</v>
      </c>
      <c r="H111" s="119"/>
      <c r="I111" s="119" t="s">
        <v>7858</v>
      </c>
      <c r="J111" s="119" t="s">
        <v>7859</v>
      </c>
      <c r="K111" s="119" t="s">
        <v>2962</v>
      </c>
      <c r="L111" s="119" t="s">
        <v>7860</v>
      </c>
      <c r="M111" s="119" t="s">
        <v>3011</v>
      </c>
      <c r="N111" s="119" t="s">
        <v>7335</v>
      </c>
      <c r="O111" s="119" t="s">
        <v>7968</v>
      </c>
      <c r="P111" s="119" t="s">
        <v>7969</v>
      </c>
      <c r="Q111" s="119">
        <v>2</v>
      </c>
      <c r="R111" s="119" t="s">
        <v>7970</v>
      </c>
      <c r="S111" s="121">
        <v>45674</v>
      </c>
      <c r="T111" s="121">
        <v>45661</v>
      </c>
      <c r="U111" s="121">
        <v>45674</v>
      </c>
      <c r="V111" s="119">
        <v>14</v>
      </c>
      <c r="W111" s="119" t="s">
        <v>7893</v>
      </c>
      <c r="X111" s="119"/>
      <c r="Y111" s="121">
        <v>45544</v>
      </c>
      <c r="Z111" s="119" t="s">
        <v>7944</v>
      </c>
      <c r="AA111" s="119" t="s">
        <v>7866</v>
      </c>
      <c r="AB111" s="119" t="s">
        <v>7867</v>
      </c>
      <c r="AC111" s="119">
        <v>4</v>
      </c>
      <c r="AD111" s="155">
        <v>9566.6200000000008</v>
      </c>
      <c r="AE111" s="155">
        <v>0</v>
      </c>
      <c r="AF111" s="155">
        <v>0</v>
      </c>
      <c r="AG111" s="155">
        <v>0</v>
      </c>
      <c r="AH111" s="155">
        <v>0</v>
      </c>
      <c r="AI111" s="155">
        <v>0</v>
      </c>
      <c r="AJ111" s="155">
        <v>0</v>
      </c>
      <c r="AK111" s="155">
        <v>0</v>
      </c>
      <c r="AL111" s="155">
        <v>0</v>
      </c>
      <c r="AM111" s="155">
        <v>0</v>
      </c>
      <c r="AN111" s="155">
        <v>0</v>
      </c>
      <c r="AO111" s="155">
        <v>0</v>
      </c>
      <c r="AP111" s="155">
        <v>0</v>
      </c>
      <c r="AQ111" s="155">
        <v>260.32</v>
      </c>
      <c r="AR111" s="155">
        <v>1275.27</v>
      </c>
      <c r="AS111" s="155">
        <v>0.03</v>
      </c>
      <c r="AT111" s="155">
        <v>0</v>
      </c>
      <c r="AU111" s="155">
        <v>9566.6200000000008</v>
      </c>
      <c r="AV111" s="155">
        <v>0</v>
      </c>
      <c r="AW111" s="155">
        <v>1535.62</v>
      </c>
      <c r="AX111" s="155">
        <v>0</v>
      </c>
      <c r="AY111" s="156">
        <v>8031</v>
      </c>
    </row>
    <row r="112" spans="2:51" ht="15">
      <c r="B112" s="127" t="s">
        <v>7508</v>
      </c>
      <c r="C112" s="119" t="s">
        <v>1828</v>
      </c>
      <c r="D112" s="119" t="s">
        <v>85</v>
      </c>
      <c r="E112" s="119" t="s">
        <v>0</v>
      </c>
      <c r="F112" s="119" t="s">
        <v>7382</v>
      </c>
      <c r="G112" s="119" t="s">
        <v>7381</v>
      </c>
      <c r="H112" s="119"/>
      <c r="I112" s="119" t="s">
        <v>7858</v>
      </c>
      <c r="J112" s="119" t="s">
        <v>7859</v>
      </c>
      <c r="K112" s="119" t="s">
        <v>2962</v>
      </c>
      <c r="L112" s="119" t="s">
        <v>7860</v>
      </c>
      <c r="M112" s="119" t="s">
        <v>3011</v>
      </c>
      <c r="N112" s="119" t="s">
        <v>7335</v>
      </c>
      <c r="O112" s="119" t="s">
        <v>8021</v>
      </c>
      <c r="P112" s="119" t="s">
        <v>8022</v>
      </c>
      <c r="Q112" s="119">
        <v>2</v>
      </c>
      <c r="R112" s="119" t="s">
        <v>8023</v>
      </c>
      <c r="S112" s="121">
        <v>45674</v>
      </c>
      <c r="T112" s="121">
        <v>45661</v>
      </c>
      <c r="U112" s="121">
        <v>45674</v>
      </c>
      <c r="V112" s="119">
        <v>14</v>
      </c>
      <c r="W112" s="119" t="s">
        <v>7876</v>
      </c>
      <c r="X112" s="119"/>
      <c r="Y112" s="121">
        <v>45432</v>
      </c>
      <c r="Z112" s="119" t="s">
        <v>7906</v>
      </c>
      <c r="AA112" s="119" t="s">
        <v>7866</v>
      </c>
      <c r="AB112" s="119" t="s">
        <v>7867</v>
      </c>
      <c r="AC112" s="119">
        <v>4</v>
      </c>
      <c r="AD112" s="155">
        <v>12500.04</v>
      </c>
      <c r="AE112" s="155">
        <v>0</v>
      </c>
      <c r="AF112" s="155">
        <v>0</v>
      </c>
      <c r="AG112" s="155">
        <v>0</v>
      </c>
      <c r="AH112" s="155">
        <v>446.42</v>
      </c>
      <c r="AI112" s="155">
        <v>0</v>
      </c>
      <c r="AJ112" s="155">
        <v>0</v>
      </c>
      <c r="AK112" s="155">
        <v>0</v>
      </c>
      <c r="AL112" s="155">
        <v>0</v>
      </c>
      <c r="AM112" s="155">
        <v>0</v>
      </c>
      <c r="AN112" s="155">
        <v>0</v>
      </c>
      <c r="AO112" s="155">
        <v>4304.95</v>
      </c>
      <c r="AP112" s="155">
        <v>0</v>
      </c>
      <c r="AQ112" s="155">
        <v>345.75</v>
      </c>
      <c r="AR112" s="155">
        <v>2978.65</v>
      </c>
      <c r="AS112" s="155">
        <v>0.01</v>
      </c>
      <c r="AT112" s="155">
        <v>0</v>
      </c>
      <c r="AU112" s="155">
        <v>17251.41</v>
      </c>
      <c r="AV112" s="155">
        <v>0</v>
      </c>
      <c r="AW112" s="155">
        <v>3324.4100000000003</v>
      </c>
      <c r="AX112" s="155">
        <v>0</v>
      </c>
      <c r="AY112" s="156">
        <v>13927</v>
      </c>
    </row>
    <row r="113" spans="2:51" ht="15">
      <c r="B113" s="127" t="s">
        <v>7555</v>
      </c>
      <c r="C113" s="119" t="s">
        <v>1828</v>
      </c>
      <c r="D113" s="119" t="s">
        <v>85</v>
      </c>
      <c r="E113" s="119" t="s">
        <v>0</v>
      </c>
      <c r="F113" s="119" t="s">
        <v>7501</v>
      </c>
      <c r="G113" s="119" t="s">
        <v>7500</v>
      </c>
      <c r="H113" s="119"/>
      <c r="I113" s="119" t="s">
        <v>7858</v>
      </c>
      <c r="J113" s="119" t="s">
        <v>7859</v>
      </c>
      <c r="K113" s="119" t="s">
        <v>2962</v>
      </c>
      <c r="L113" s="119" t="s">
        <v>7860</v>
      </c>
      <c r="M113" s="119" t="s">
        <v>3011</v>
      </c>
      <c r="N113" s="119" t="s">
        <v>7335</v>
      </c>
      <c r="O113" s="119" t="s">
        <v>7941</v>
      </c>
      <c r="P113" s="119" t="s">
        <v>7942</v>
      </c>
      <c r="Q113" s="119">
        <v>2</v>
      </c>
      <c r="R113" s="119" t="s">
        <v>7943</v>
      </c>
      <c r="S113" s="121">
        <v>45674</v>
      </c>
      <c r="T113" s="121">
        <v>45661</v>
      </c>
      <c r="U113" s="121">
        <v>45674</v>
      </c>
      <c r="V113" s="119">
        <v>14</v>
      </c>
      <c r="W113" s="119" t="s">
        <v>7898</v>
      </c>
      <c r="X113" s="119"/>
      <c r="Y113" s="121">
        <v>45565</v>
      </c>
      <c r="Z113" s="119" t="s">
        <v>7944</v>
      </c>
      <c r="AA113" s="119" t="s">
        <v>7866</v>
      </c>
      <c r="AB113" s="119" t="s">
        <v>7867</v>
      </c>
      <c r="AC113" s="119">
        <v>4</v>
      </c>
      <c r="AD113" s="155">
        <v>12133.24</v>
      </c>
      <c r="AE113" s="155">
        <v>0</v>
      </c>
      <c r="AF113" s="155">
        <v>0</v>
      </c>
      <c r="AG113" s="155">
        <v>0</v>
      </c>
      <c r="AH113" s="155">
        <v>433.32</v>
      </c>
      <c r="AI113" s="155">
        <v>0</v>
      </c>
      <c r="AJ113" s="155">
        <v>0</v>
      </c>
      <c r="AK113" s="155">
        <v>0</v>
      </c>
      <c r="AL113" s="155">
        <v>0</v>
      </c>
      <c r="AM113" s="155">
        <v>0</v>
      </c>
      <c r="AN113" s="155">
        <v>0</v>
      </c>
      <c r="AO113" s="155">
        <v>0</v>
      </c>
      <c r="AP113" s="155">
        <v>0</v>
      </c>
      <c r="AQ113" s="155">
        <v>335.06</v>
      </c>
      <c r="AR113" s="155">
        <v>1916.06</v>
      </c>
      <c r="AS113" s="155">
        <v>0</v>
      </c>
      <c r="AT113" s="155">
        <v>0</v>
      </c>
      <c r="AU113" s="155">
        <v>12566.56</v>
      </c>
      <c r="AV113" s="155">
        <v>0</v>
      </c>
      <c r="AW113" s="155">
        <v>2251.12</v>
      </c>
      <c r="AX113" s="155">
        <v>0</v>
      </c>
      <c r="AY113" s="156">
        <v>10315.6</v>
      </c>
    </row>
    <row r="114" spans="2:51" ht="15">
      <c r="B114" s="127" t="s">
        <v>7543</v>
      </c>
      <c r="C114" s="119" t="s">
        <v>1828</v>
      </c>
      <c r="D114" s="119" t="s">
        <v>85</v>
      </c>
      <c r="E114" s="119" t="s">
        <v>0</v>
      </c>
      <c r="F114" s="119" t="s">
        <v>7460</v>
      </c>
      <c r="G114" s="119" t="s">
        <v>7459</v>
      </c>
      <c r="H114" s="119"/>
      <c r="I114" s="119" t="s">
        <v>7858</v>
      </c>
      <c r="J114" s="119" t="s">
        <v>7859</v>
      </c>
      <c r="K114" s="119" t="s">
        <v>2962</v>
      </c>
      <c r="L114" s="119" t="s">
        <v>7860</v>
      </c>
      <c r="M114" s="119" t="s">
        <v>3011</v>
      </c>
      <c r="N114" s="119" t="s">
        <v>7335</v>
      </c>
      <c r="O114" s="119" t="s">
        <v>7977</v>
      </c>
      <c r="P114" s="119" t="s">
        <v>7978</v>
      </c>
      <c r="Q114" s="119">
        <v>2</v>
      </c>
      <c r="R114" s="119" t="s">
        <v>7979</v>
      </c>
      <c r="S114" s="121">
        <v>45674</v>
      </c>
      <c r="T114" s="121">
        <v>45661</v>
      </c>
      <c r="U114" s="121">
        <v>45674</v>
      </c>
      <c r="V114" s="119">
        <v>14</v>
      </c>
      <c r="W114" s="119" t="s">
        <v>7898</v>
      </c>
      <c r="X114" s="119"/>
      <c r="Y114" s="121">
        <v>45565</v>
      </c>
      <c r="Z114" s="119" t="s">
        <v>7906</v>
      </c>
      <c r="AA114" s="119" t="s">
        <v>7866</v>
      </c>
      <c r="AB114" s="119" t="s">
        <v>7867</v>
      </c>
      <c r="AC114" s="119">
        <v>4</v>
      </c>
      <c r="AD114" s="155">
        <v>12133.24</v>
      </c>
      <c r="AE114" s="155">
        <v>0</v>
      </c>
      <c r="AF114" s="155">
        <v>0</v>
      </c>
      <c r="AG114" s="155">
        <v>0</v>
      </c>
      <c r="AH114" s="155">
        <v>0</v>
      </c>
      <c r="AI114" s="155">
        <v>0</v>
      </c>
      <c r="AJ114" s="155">
        <v>0</v>
      </c>
      <c r="AK114" s="155">
        <v>0</v>
      </c>
      <c r="AL114" s="155">
        <v>0</v>
      </c>
      <c r="AM114" s="155">
        <v>0</v>
      </c>
      <c r="AN114" s="155">
        <v>0</v>
      </c>
      <c r="AO114" s="155">
        <v>0</v>
      </c>
      <c r="AP114" s="155">
        <v>0</v>
      </c>
      <c r="AQ114" s="155">
        <v>335.06</v>
      </c>
      <c r="AR114" s="155">
        <v>1823.5</v>
      </c>
      <c r="AS114" s="155">
        <v>0</v>
      </c>
      <c r="AT114" s="155">
        <v>0</v>
      </c>
      <c r="AU114" s="155">
        <v>12133.24</v>
      </c>
      <c r="AV114" s="155">
        <v>0</v>
      </c>
      <c r="AW114" s="155">
        <v>2158.56</v>
      </c>
      <c r="AX114" s="155">
        <v>0</v>
      </c>
      <c r="AY114" s="156">
        <v>9974.7999999999993</v>
      </c>
    </row>
    <row r="115" spans="2:51" ht="15">
      <c r="B115" s="127" t="s">
        <v>7519</v>
      </c>
      <c r="C115" s="119" t="s">
        <v>1828</v>
      </c>
      <c r="D115" s="119" t="s">
        <v>85</v>
      </c>
      <c r="E115" s="119" t="s">
        <v>0</v>
      </c>
      <c r="F115" s="119" t="s">
        <v>7496</v>
      </c>
      <c r="G115" s="119" t="s">
        <v>7495</v>
      </c>
      <c r="H115" s="119"/>
      <c r="I115" s="119" t="s">
        <v>7858</v>
      </c>
      <c r="J115" s="119" t="s">
        <v>7859</v>
      </c>
      <c r="K115" s="119" t="s">
        <v>2962</v>
      </c>
      <c r="L115" s="119" t="s">
        <v>7860</v>
      </c>
      <c r="M115" s="119" t="s">
        <v>3011</v>
      </c>
      <c r="N115" s="119" t="s">
        <v>7335</v>
      </c>
      <c r="O115" s="119" t="s">
        <v>7980</v>
      </c>
      <c r="P115" s="119" t="s">
        <v>7981</v>
      </c>
      <c r="Q115" s="119">
        <v>2</v>
      </c>
      <c r="R115" s="119" t="s">
        <v>7982</v>
      </c>
      <c r="S115" s="121">
        <v>45674</v>
      </c>
      <c r="T115" s="121">
        <v>45661</v>
      </c>
      <c r="U115" s="121">
        <v>45674</v>
      </c>
      <c r="V115" s="119">
        <v>14</v>
      </c>
      <c r="W115" s="119" t="s">
        <v>7966</v>
      </c>
      <c r="X115" s="119"/>
      <c r="Y115" s="121">
        <v>45294</v>
      </c>
      <c r="Z115" s="119" t="s">
        <v>7983</v>
      </c>
      <c r="AA115" s="119" t="s">
        <v>7866</v>
      </c>
      <c r="AB115" s="119" t="s">
        <v>7867</v>
      </c>
      <c r="AC115" s="119">
        <v>4</v>
      </c>
      <c r="AD115" s="155">
        <v>12600</v>
      </c>
      <c r="AE115" s="155">
        <v>0</v>
      </c>
      <c r="AF115" s="155">
        <v>0</v>
      </c>
      <c r="AG115" s="155">
        <v>0</v>
      </c>
      <c r="AH115" s="155">
        <v>0</v>
      </c>
      <c r="AI115" s="155">
        <v>1071.45</v>
      </c>
      <c r="AJ115" s="155">
        <v>1628.55</v>
      </c>
      <c r="AK115" s="155">
        <v>0</v>
      </c>
      <c r="AL115" s="155">
        <v>0</v>
      </c>
      <c r="AM115" s="155">
        <v>0</v>
      </c>
      <c r="AN115" s="155">
        <v>0</v>
      </c>
      <c r="AO115" s="155">
        <v>4304.95</v>
      </c>
      <c r="AP115" s="155">
        <v>0</v>
      </c>
      <c r="AQ115" s="155">
        <v>348.65</v>
      </c>
      <c r="AR115" s="155">
        <v>3126.03</v>
      </c>
      <c r="AS115" s="155">
        <v>7.0000000000000007E-2</v>
      </c>
      <c r="AT115" s="155">
        <v>0</v>
      </c>
      <c r="AU115" s="155">
        <v>17976.400000000001</v>
      </c>
      <c r="AV115" s="155">
        <v>1628.55</v>
      </c>
      <c r="AW115" s="155">
        <v>3474.7500000000005</v>
      </c>
      <c r="AX115" s="155">
        <v>0</v>
      </c>
      <c r="AY115" s="156">
        <v>16130.2</v>
      </c>
    </row>
    <row r="116" spans="2:51" ht="15">
      <c r="B116" s="127" t="s">
        <v>7616</v>
      </c>
      <c r="C116" s="119" t="s">
        <v>1828</v>
      </c>
      <c r="D116" s="119" t="s">
        <v>85</v>
      </c>
      <c r="E116" s="119" t="s">
        <v>0</v>
      </c>
      <c r="F116" s="119" t="s">
        <v>7409</v>
      </c>
      <c r="G116" s="119" t="s">
        <v>7408</v>
      </c>
      <c r="H116" s="119"/>
      <c r="I116" s="119" t="s">
        <v>7858</v>
      </c>
      <c r="J116" s="119" t="s">
        <v>7859</v>
      </c>
      <c r="K116" s="119" t="s">
        <v>3029</v>
      </c>
      <c r="L116" s="119" t="s">
        <v>7860</v>
      </c>
      <c r="M116" s="119" t="s">
        <v>3011</v>
      </c>
      <c r="N116" s="119" t="s">
        <v>7335</v>
      </c>
      <c r="O116" s="119" t="s">
        <v>8027</v>
      </c>
      <c r="P116" s="119" t="s">
        <v>8028</v>
      </c>
      <c r="Q116" s="119">
        <v>2</v>
      </c>
      <c r="R116" s="119" t="s">
        <v>8029</v>
      </c>
      <c r="S116" s="121">
        <v>45688</v>
      </c>
      <c r="T116" s="121">
        <v>45675</v>
      </c>
      <c r="U116" s="121">
        <v>45688</v>
      </c>
      <c r="V116" s="119">
        <v>14</v>
      </c>
      <c r="W116" s="119" t="s">
        <v>7951</v>
      </c>
      <c r="X116" s="119"/>
      <c r="Y116" s="121">
        <v>44646</v>
      </c>
      <c r="Z116" s="119" t="s">
        <v>7956</v>
      </c>
      <c r="AA116" s="119" t="s">
        <v>7866</v>
      </c>
      <c r="AB116" s="119" t="s">
        <v>7867</v>
      </c>
      <c r="AC116" s="119">
        <v>4</v>
      </c>
      <c r="AD116" s="155">
        <v>5133.38</v>
      </c>
      <c r="AE116" s="155">
        <v>0</v>
      </c>
      <c r="AF116" s="155">
        <v>0</v>
      </c>
      <c r="AG116" s="155">
        <v>0</v>
      </c>
      <c r="AH116" s="155">
        <v>0</v>
      </c>
      <c r="AI116" s="155">
        <v>0</v>
      </c>
      <c r="AJ116" s="155">
        <v>0</v>
      </c>
      <c r="AK116" s="155">
        <v>0</v>
      </c>
      <c r="AL116" s="155">
        <v>0</v>
      </c>
      <c r="AM116" s="155">
        <v>0</v>
      </c>
      <c r="AN116" s="155">
        <v>0</v>
      </c>
      <c r="AO116" s="155">
        <v>0</v>
      </c>
      <c r="AP116" s="155">
        <v>0</v>
      </c>
      <c r="AQ116" s="155">
        <v>131.62</v>
      </c>
      <c r="AR116" s="155">
        <v>798.64</v>
      </c>
      <c r="AS116" s="155">
        <v>0.05</v>
      </c>
      <c r="AT116" s="155">
        <v>1130.07</v>
      </c>
      <c r="AU116" s="155">
        <v>5133.38</v>
      </c>
      <c r="AV116" s="155">
        <v>0</v>
      </c>
      <c r="AW116" s="155">
        <v>2060.38</v>
      </c>
      <c r="AX116" s="155">
        <v>0</v>
      </c>
      <c r="AY116" s="156">
        <v>3073</v>
      </c>
    </row>
    <row r="117" spans="2:51" ht="15">
      <c r="B117" s="127" t="s">
        <v>7573</v>
      </c>
      <c r="C117" s="119" t="s">
        <v>1828</v>
      </c>
      <c r="D117" s="119" t="s">
        <v>85</v>
      </c>
      <c r="E117" s="119" t="s">
        <v>0</v>
      </c>
      <c r="F117" s="119" t="s">
        <v>7439</v>
      </c>
      <c r="G117" s="119" t="s">
        <v>7438</v>
      </c>
      <c r="H117" s="119"/>
      <c r="I117" s="119" t="s">
        <v>7858</v>
      </c>
      <c r="J117" s="119" t="s">
        <v>7859</v>
      </c>
      <c r="K117" s="119" t="s">
        <v>3029</v>
      </c>
      <c r="L117" s="119" t="s">
        <v>7860</v>
      </c>
      <c r="M117" s="119" t="s">
        <v>3011</v>
      </c>
      <c r="N117" s="119" t="s">
        <v>7335</v>
      </c>
      <c r="O117" s="119" t="s">
        <v>8064</v>
      </c>
      <c r="P117" s="119" t="s">
        <v>8065</v>
      </c>
      <c r="Q117" s="119">
        <v>2</v>
      </c>
      <c r="R117" s="119" t="s">
        <v>8066</v>
      </c>
      <c r="S117" s="121">
        <v>45688</v>
      </c>
      <c r="T117" s="121">
        <v>45675</v>
      </c>
      <c r="U117" s="121">
        <v>45688</v>
      </c>
      <c r="V117" s="119">
        <v>14</v>
      </c>
      <c r="W117" s="119" t="s">
        <v>7885</v>
      </c>
      <c r="X117" s="119"/>
      <c r="Y117" s="121">
        <v>42919</v>
      </c>
      <c r="Z117" s="119" t="s">
        <v>7877</v>
      </c>
      <c r="AA117" s="119" t="s">
        <v>7867</v>
      </c>
      <c r="AB117" s="119" t="s">
        <v>7867</v>
      </c>
      <c r="AC117" s="119">
        <v>4</v>
      </c>
      <c r="AD117" s="155">
        <v>18780.02</v>
      </c>
      <c r="AE117" s="155">
        <v>0</v>
      </c>
      <c r="AF117" s="155">
        <v>0</v>
      </c>
      <c r="AG117" s="155">
        <v>0</v>
      </c>
      <c r="AH117" s="155">
        <v>0</v>
      </c>
      <c r="AI117" s="155">
        <v>0</v>
      </c>
      <c r="AJ117" s="155">
        <v>0</v>
      </c>
      <c r="AK117" s="155">
        <v>0</v>
      </c>
      <c r="AL117" s="155">
        <v>0</v>
      </c>
      <c r="AM117" s="155">
        <v>0</v>
      </c>
      <c r="AN117" s="155">
        <v>0</v>
      </c>
      <c r="AO117" s="155">
        <v>401.12</v>
      </c>
      <c r="AP117" s="155">
        <v>0</v>
      </c>
      <c r="AQ117" s="155">
        <v>642.19000000000005</v>
      </c>
      <c r="AR117" s="155">
        <v>5239.1000000000004</v>
      </c>
      <c r="AS117" s="155">
        <v>0.05</v>
      </c>
      <c r="AT117" s="155">
        <v>0</v>
      </c>
      <c r="AU117" s="155">
        <v>19181.14</v>
      </c>
      <c r="AV117" s="155">
        <v>0</v>
      </c>
      <c r="AW117" s="155">
        <v>5881.3400000000011</v>
      </c>
      <c r="AX117" s="155">
        <v>0</v>
      </c>
      <c r="AY117" s="156">
        <v>13299.8</v>
      </c>
    </row>
    <row r="118" spans="2:51" ht="15">
      <c r="B118" s="127" t="s">
        <v>7581</v>
      </c>
      <c r="C118" s="119" t="s">
        <v>1828</v>
      </c>
      <c r="D118" s="119" t="s">
        <v>85</v>
      </c>
      <c r="E118" s="119" t="s">
        <v>0</v>
      </c>
      <c r="F118" s="119" t="s">
        <v>7463</v>
      </c>
      <c r="G118" s="119" t="s">
        <v>7462</v>
      </c>
      <c r="H118" s="119"/>
      <c r="I118" s="119" t="s">
        <v>7858</v>
      </c>
      <c r="J118" s="119" t="s">
        <v>7859</v>
      </c>
      <c r="K118" s="119" t="s">
        <v>3029</v>
      </c>
      <c r="L118" s="119" t="s">
        <v>7860</v>
      </c>
      <c r="M118" s="119" t="s">
        <v>3011</v>
      </c>
      <c r="N118" s="119" t="s">
        <v>7335</v>
      </c>
      <c r="O118" s="119" t="s">
        <v>7987</v>
      </c>
      <c r="P118" s="119" t="s">
        <v>7988</v>
      </c>
      <c r="Q118" s="119">
        <v>2</v>
      </c>
      <c r="R118" s="119" t="s">
        <v>7989</v>
      </c>
      <c r="S118" s="121">
        <v>45688</v>
      </c>
      <c r="T118" s="121">
        <v>45675</v>
      </c>
      <c r="U118" s="121">
        <v>45688</v>
      </c>
      <c r="V118" s="119">
        <v>29</v>
      </c>
      <c r="W118" s="119" t="s">
        <v>7885</v>
      </c>
      <c r="X118" s="119"/>
      <c r="Y118" s="121">
        <v>44627</v>
      </c>
      <c r="Z118" s="119" t="s">
        <v>7906</v>
      </c>
      <c r="AA118" s="119" t="s">
        <v>7866</v>
      </c>
      <c r="AB118" s="119" t="s">
        <v>7867</v>
      </c>
      <c r="AC118" s="119">
        <v>4</v>
      </c>
      <c r="AD118" s="155">
        <v>19481.740000000002</v>
      </c>
      <c r="AE118" s="155">
        <v>867.84</v>
      </c>
      <c r="AF118" s="155">
        <v>994.67</v>
      </c>
      <c r="AG118" s="155">
        <v>542.85</v>
      </c>
      <c r="AH118" s="155">
        <v>170.84</v>
      </c>
      <c r="AI118" s="155">
        <v>851.97</v>
      </c>
      <c r="AJ118" s="155">
        <v>1628.55</v>
      </c>
      <c r="AK118" s="155">
        <v>0</v>
      </c>
      <c r="AL118" s="155">
        <v>0</v>
      </c>
      <c r="AM118" s="155">
        <v>0</v>
      </c>
      <c r="AN118" s="155">
        <v>0</v>
      </c>
      <c r="AO118" s="155">
        <v>0</v>
      </c>
      <c r="AP118" s="155">
        <v>1366.68</v>
      </c>
      <c r="AQ118" s="155">
        <v>347.66</v>
      </c>
      <c r="AR118" s="155">
        <v>5021.25</v>
      </c>
      <c r="AS118" s="155">
        <v>0.14000000000000001</v>
      </c>
      <c r="AT118" s="155">
        <v>0</v>
      </c>
      <c r="AU118" s="155">
        <v>22865.9</v>
      </c>
      <c r="AV118" s="155">
        <v>3039.24</v>
      </c>
      <c r="AW118" s="155">
        <v>5369.05</v>
      </c>
      <c r="AX118" s="155">
        <v>0</v>
      </c>
      <c r="AY118" s="156">
        <v>20536.09</v>
      </c>
    </row>
    <row r="119" spans="2:51" ht="15">
      <c r="B119" s="127" t="s">
        <v>7568</v>
      </c>
      <c r="C119" s="119" t="s">
        <v>1828</v>
      </c>
      <c r="D119" s="119" t="s">
        <v>85</v>
      </c>
      <c r="E119" s="119" t="s">
        <v>0</v>
      </c>
      <c r="F119" s="119" t="s">
        <v>7451</v>
      </c>
      <c r="G119" s="119" t="s">
        <v>7450</v>
      </c>
      <c r="H119" s="119"/>
      <c r="I119" s="119" t="s">
        <v>7858</v>
      </c>
      <c r="J119" s="119" t="s">
        <v>7859</v>
      </c>
      <c r="K119" s="119" t="s">
        <v>3029</v>
      </c>
      <c r="L119" s="119" t="s">
        <v>7860</v>
      </c>
      <c r="M119" s="119" t="s">
        <v>3011</v>
      </c>
      <c r="N119" s="119" t="s">
        <v>7335</v>
      </c>
      <c r="O119" s="119" t="s">
        <v>8024</v>
      </c>
      <c r="P119" s="119" t="s">
        <v>8025</v>
      </c>
      <c r="Q119" s="119">
        <v>2</v>
      </c>
      <c r="R119" s="119" t="s">
        <v>8026</v>
      </c>
      <c r="S119" s="121">
        <v>45688</v>
      </c>
      <c r="T119" s="121">
        <v>45675</v>
      </c>
      <c r="U119" s="121">
        <v>45688</v>
      </c>
      <c r="V119" s="119">
        <v>14</v>
      </c>
      <c r="W119" s="119" t="s">
        <v>7876</v>
      </c>
      <c r="X119" s="119"/>
      <c r="Y119" s="121">
        <v>44634</v>
      </c>
      <c r="Z119" s="119" t="s">
        <v>7906</v>
      </c>
      <c r="AA119" s="119" t="s">
        <v>7866</v>
      </c>
      <c r="AB119" s="119" t="s">
        <v>7867</v>
      </c>
      <c r="AC119" s="119">
        <v>4</v>
      </c>
      <c r="AD119" s="155">
        <v>9100</v>
      </c>
      <c r="AE119" s="155">
        <v>0</v>
      </c>
      <c r="AF119" s="155">
        <v>0</v>
      </c>
      <c r="AG119" s="155">
        <v>0</v>
      </c>
      <c r="AH119" s="155">
        <v>0</v>
      </c>
      <c r="AI119" s="155">
        <v>0</v>
      </c>
      <c r="AJ119" s="155">
        <v>0</v>
      </c>
      <c r="AK119" s="155">
        <v>0</v>
      </c>
      <c r="AL119" s="155">
        <v>0</v>
      </c>
      <c r="AM119" s="155">
        <v>0</v>
      </c>
      <c r="AN119" s="155">
        <v>0</v>
      </c>
      <c r="AO119" s="155">
        <v>2843.3</v>
      </c>
      <c r="AP119" s="155">
        <v>0</v>
      </c>
      <c r="AQ119" s="155">
        <v>337.71</v>
      </c>
      <c r="AR119" s="155">
        <v>2516.86</v>
      </c>
      <c r="AS119" s="155">
        <v>0</v>
      </c>
      <c r="AT119" s="155">
        <v>0</v>
      </c>
      <c r="AU119" s="155">
        <v>11943.3</v>
      </c>
      <c r="AV119" s="155">
        <v>0</v>
      </c>
      <c r="AW119" s="155">
        <v>2854.57</v>
      </c>
      <c r="AX119" s="155">
        <v>0</v>
      </c>
      <c r="AY119" s="156">
        <v>9088.7999999999993</v>
      </c>
    </row>
    <row r="120" spans="2:51" ht="15">
      <c r="B120" s="127" t="s">
        <v>7585</v>
      </c>
      <c r="C120" s="119" t="s">
        <v>1828</v>
      </c>
      <c r="D120" s="119" t="s">
        <v>85</v>
      </c>
      <c r="E120" s="119" t="s">
        <v>0</v>
      </c>
      <c r="F120" s="119" t="s">
        <v>7391</v>
      </c>
      <c r="G120" s="119" t="s">
        <v>7390</v>
      </c>
      <c r="H120" s="119"/>
      <c r="I120" s="119" t="s">
        <v>7858</v>
      </c>
      <c r="J120" s="119" t="s">
        <v>7859</v>
      </c>
      <c r="K120" s="119" t="s">
        <v>3029</v>
      </c>
      <c r="L120" s="119" t="s">
        <v>7860</v>
      </c>
      <c r="M120" s="119" t="s">
        <v>3011</v>
      </c>
      <c r="N120" s="119" t="s">
        <v>7335</v>
      </c>
      <c r="O120" s="119" t="s">
        <v>7984</v>
      </c>
      <c r="P120" s="119" t="s">
        <v>7985</v>
      </c>
      <c r="Q120" s="119">
        <v>2</v>
      </c>
      <c r="R120" s="119" t="s">
        <v>7986</v>
      </c>
      <c r="S120" s="121">
        <v>45688</v>
      </c>
      <c r="T120" s="121">
        <v>45675</v>
      </c>
      <c r="U120" s="121">
        <v>45688</v>
      </c>
      <c r="V120" s="119">
        <v>14</v>
      </c>
      <c r="W120" s="119" t="s">
        <v>7876</v>
      </c>
      <c r="X120" s="119"/>
      <c r="Y120" s="121">
        <v>45261</v>
      </c>
      <c r="Z120" s="119" t="s">
        <v>7906</v>
      </c>
      <c r="AA120" s="119" t="s">
        <v>7866</v>
      </c>
      <c r="AB120" s="119" t="s">
        <v>7867</v>
      </c>
      <c r="AC120" s="119">
        <v>4</v>
      </c>
      <c r="AD120" s="155">
        <v>12600</v>
      </c>
      <c r="AE120" s="155">
        <v>0</v>
      </c>
      <c r="AF120" s="155">
        <v>0</v>
      </c>
      <c r="AG120" s="155">
        <v>0</v>
      </c>
      <c r="AH120" s="155">
        <v>0</v>
      </c>
      <c r="AI120" s="155">
        <v>0</v>
      </c>
      <c r="AJ120" s="155">
        <v>0</v>
      </c>
      <c r="AK120" s="155">
        <v>0</v>
      </c>
      <c r="AL120" s="155">
        <v>0</v>
      </c>
      <c r="AM120" s="155">
        <v>0</v>
      </c>
      <c r="AN120" s="155">
        <v>0</v>
      </c>
      <c r="AO120" s="155">
        <v>1653.63</v>
      </c>
      <c r="AP120" s="155">
        <v>0</v>
      </c>
      <c r="AQ120" s="155">
        <v>348.65</v>
      </c>
      <c r="AR120" s="155">
        <v>3128.95</v>
      </c>
      <c r="AS120" s="155">
        <v>0</v>
      </c>
      <c r="AT120" s="155">
        <v>0</v>
      </c>
      <c r="AU120" s="155">
        <v>14253.63</v>
      </c>
      <c r="AV120" s="155">
        <v>0</v>
      </c>
      <c r="AW120" s="155">
        <v>3477.6</v>
      </c>
      <c r="AX120" s="155">
        <v>0</v>
      </c>
      <c r="AY120" s="156">
        <v>10776.2</v>
      </c>
    </row>
    <row r="121" spans="2:51" ht="15">
      <c r="B121" s="127" t="s">
        <v>7587</v>
      </c>
      <c r="C121" s="119" t="s">
        <v>1828</v>
      </c>
      <c r="D121" s="119" t="s">
        <v>85</v>
      </c>
      <c r="E121" s="119" t="s">
        <v>0</v>
      </c>
      <c r="F121" s="119" t="s">
        <v>7501</v>
      </c>
      <c r="G121" s="119" t="s">
        <v>7500</v>
      </c>
      <c r="H121" s="119"/>
      <c r="I121" s="119" t="s">
        <v>7858</v>
      </c>
      <c r="J121" s="119" t="s">
        <v>7859</v>
      </c>
      <c r="K121" s="119" t="s">
        <v>3029</v>
      </c>
      <c r="L121" s="119" t="s">
        <v>7860</v>
      </c>
      <c r="M121" s="119" t="s">
        <v>3011</v>
      </c>
      <c r="N121" s="119" t="s">
        <v>7335</v>
      </c>
      <c r="O121" s="119" t="s">
        <v>7941</v>
      </c>
      <c r="P121" s="119" t="s">
        <v>7942</v>
      </c>
      <c r="Q121" s="119">
        <v>2</v>
      </c>
      <c r="R121" s="119" t="s">
        <v>7943</v>
      </c>
      <c r="S121" s="121">
        <v>45688</v>
      </c>
      <c r="T121" s="121">
        <v>45675</v>
      </c>
      <c r="U121" s="121">
        <v>45688</v>
      </c>
      <c r="V121" s="119">
        <v>14</v>
      </c>
      <c r="W121" s="119" t="s">
        <v>7898</v>
      </c>
      <c r="X121" s="119"/>
      <c r="Y121" s="121">
        <v>45565</v>
      </c>
      <c r="Z121" s="119" t="s">
        <v>7944</v>
      </c>
      <c r="AA121" s="119" t="s">
        <v>7866</v>
      </c>
      <c r="AB121" s="119" t="s">
        <v>7867</v>
      </c>
      <c r="AC121" s="119">
        <v>4</v>
      </c>
      <c r="AD121" s="155">
        <v>12133.24</v>
      </c>
      <c r="AE121" s="155">
        <v>0</v>
      </c>
      <c r="AF121" s="155">
        <v>0</v>
      </c>
      <c r="AG121" s="155">
        <v>0</v>
      </c>
      <c r="AH121" s="155">
        <v>433.32</v>
      </c>
      <c r="AI121" s="155">
        <v>0</v>
      </c>
      <c r="AJ121" s="155">
        <v>0</v>
      </c>
      <c r="AK121" s="155">
        <v>0</v>
      </c>
      <c r="AL121" s="155">
        <v>0</v>
      </c>
      <c r="AM121" s="155">
        <v>0</v>
      </c>
      <c r="AN121" s="155">
        <v>0</v>
      </c>
      <c r="AO121" s="155">
        <v>0</v>
      </c>
      <c r="AP121" s="155">
        <v>0</v>
      </c>
      <c r="AQ121" s="155">
        <v>335.06</v>
      </c>
      <c r="AR121" s="155">
        <v>2692.14</v>
      </c>
      <c r="AS121" s="155">
        <v>0.16</v>
      </c>
      <c r="AT121" s="155">
        <v>0</v>
      </c>
      <c r="AU121" s="155">
        <v>12566.56</v>
      </c>
      <c r="AV121" s="155">
        <v>0</v>
      </c>
      <c r="AW121" s="155">
        <v>3027.3599999999997</v>
      </c>
      <c r="AX121" s="155">
        <v>0</v>
      </c>
      <c r="AY121" s="156">
        <v>9539.2000000000007</v>
      </c>
    </row>
    <row r="122" spans="2:51" ht="15">
      <c r="B122" s="127" t="s">
        <v>7615</v>
      </c>
      <c r="C122" s="119" t="s">
        <v>1828</v>
      </c>
      <c r="D122" s="119" t="s">
        <v>85</v>
      </c>
      <c r="E122" s="119" t="s">
        <v>0</v>
      </c>
      <c r="F122" s="119" t="s">
        <v>7436</v>
      </c>
      <c r="G122" s="119" t="s">
        <v>7435</v>
      </c>
      <c r="H122" s="119"/>
      <c r="I122" s="119" t="s">
        <v>7858</v>
      </c>
      <c r="J122" s="119" t="s">
        <v>7859</v>
      </c>
      <c r="K122" s="119" t="s">
        <v>3029</v>
      </c>
      <c r="L122" s="119" t="s">
        <v>7860</v>
      </c>
      <c r="M122" s="119" t="s">
        <v>3011</v>
      </c>
      <c r="N122" s="119" t="s">
        <v>7335</v>
      </c>
      <c r="O122" s="119" t="s">
        <v>8018</v>
      </c>
      <c r="P122" s="119" t="s">
        <v>8019</v>
      </c>
      <c r="Q122" s="119">
        <v>2</v>
      </c>
      <c r="R122" s="119" t="s">
        <v>8020</v>
      </c>
      <c r="S122" s="121">
        <v>45688</v>
      </c>
      <c r="T122" s="121">
        <v>45675</v>
      </c>
      <c r="U122" s="121">
        <v>45688</v>
      </c>
      <c r="V122" s="119">
        <v>14</v>
      </c>
      <c r="W122" s="119" t="s">
        <v>7876</v>
      </c>
      <c r="X122" s="119"/>
      <c r="Y122" s="121">
        <v>44683</v>
      </c>
      <c r="Z122" s="119" t="s">
        <v>7881</v>
      </c>
      <c r="AA122" s="119" t="s">
        <v>7866</v>
      </c>
      <c r="AB122" s="119" t="s">
        <v>7867</v>
      </c>
      <c r="AC122" s="119">
        <v>4</v>
      </c>
      <c r="AD122" s="155">
        <v>11200</v>
      </c>
      <c r="AE122" s="155">
        <v>0</v>
      </c>
      <c r="AF122" s="155">
        <v>0</v>
      </c>
      <c r="AG122" s="155">
        <v>0</v>
      </c>
      <c r="AH122" s="155">
        <v>0</v>
      </c>
      <c r="AI122" s="155">
        <v>0</v>
      </c>
      <c r="AJ122" s="155">
        <v>0</v>
      </c>
      <c r="AK122" s="155">
        <v>0</v>
      </c>
      <c r="AL122" s="155">
        <v>0</v>
      </c>
      <c r="AM122" s="155">
        <v>0</v>
      </c>
      <c r="AN122" s="155">
        <v>0</v>
      </c>
      <c r="AO122" s="155">
        <v>2843.3</v>
      </c>
      <c r="AP122" s="155">
        <v>0</v>
      </c>
      <c r="AQ122" s="155">
        <v>399.02</v>
      </c>
      <c r="AR122" s="155">
        <v>3049.23</v>
      </c>
      <c r="AS122" s="155">
        <v>0.05</v>
      </c>
      <c r="AT122" s="155">
        <v>0</v>
      </c>
      <c r="AU122" s="155">
        <v>14043.3</v>
      </c>
      <c r="AV122" s="155">
        <v>0</v>
      </c>
      <c r="AW122" s="155">
        <v>3448.3</v>
      </c>
      <c r="AX122" s="155">
        <v>0</v>
      </c>
      <c r="AY122" s="156">
        <v>10595</v>
      </c>
    </row>
    <row r="123" spans="2:51" ht="15">
      <c r="B123" s="127" t="s">
        <v>7589</v>
      </c>
      <c r="C123" s="119" t="s">
        <v>1828</v>
      </c>
      <c r="D123" s="119" t="s">
        <v>85</v>
      </c>
      <c r="E123" s="119" t="s">
        <v>0</v>
      </c>
      <c r="F123" s="119" t="s">
        <v>7472</v>
      </c>
      <c r="G123" s="119" t="s">
        <v>7471</v>
      </c>
      <c r="H123" s="119"/>
      <c r="I123" s="119" t="s">
        <v>7858</v>
      </c>
      <c r="J123" s="119" t="s">
        <v>7859</v>
      </c>
      <c r="K123" s="119" t="s">
        <v>3029</v>
      </c>
      <c r="L123" s="119" t="s">
        <v>7860</v>
      </c>
      <c r="M123" s="119" t="s">
        <v>3011</v>
      </c>
      <c r="N123" s="119" t="s">
        <v>7335</v>
      </c>
      <c r="O123" s="119" t="s">
        <v>7895</v>
      </c>
      <c r="P123" s="119" t="s">
        <v>7896</v>
      </c>
      <c r="Q123" s="119">
        <v>2</v>
      </c>
      <c r="R123" s="119" t="s">
        <v>7897</v>
      </c>
      <c r="S123" s="121">
        <v>45688</v>
      </c>
      <c r="T123" s="121">
        <v>45675</v>
      </c>
      <c r="U123" s="121">
        <v>45688</v>
      </c>
      <c r="V123" s="119">
        <v>16</v>
      </c>
      <c r="W123" s="119" t="s">
        <v>7898</v>
      </c>
      <c r="X123" s="119"/>
      <c r="Y123" s="121">
        <v>45635</v>
      </c>
      <c r="Z123" s="119" t="s">
        <v>7898</v>
      </c>
      <c r="AA123" s="119" t="s">
        <v>7866</v>
      </c>
      <c r="AB123" s="119" t="s">
        <v>7867</v>
      </c>
      <c r="AC123" s="119">
        <v>4</v>
      </c>
      <c r="AD123" s="155">
        <v>14460.31</v>
      </c>
      <c r="AE123" s="155">
        <v>1164.1600000000001</v>
      </c>
      <c r="AF123" s="155">
        <v>0</v>
      </c>
      <c r="AG123" s="155">
        <v>0</v>
      </c>
      <c r="AH123" s="155">
        <v>458.33</v>
      </c>
      <c r="AI123" s="155">
        <v>0</v>
      </c>
      <c r="AJ123" s="155">
        <v>407</v>
      </c>
      <c r="AK123" s="155">
        <v>0</v>
      </c>
      <c r="AL123" s="155">
        <v>0</v>
      </c>
      <c r="AM123" s="155">
        <v>0</v>
      </c>
      <c r="AN123" s="155">
        <v>0</v>
      </c>
      <c r="AO123" s="155">
        <v>0</v>
      </c>
      <c r="AP123" s="155">
        <v>0</v>
      </c>
      <c r="AQ123" s="155">
        <v>355.44</v>
      </c>
      <c r="AR123" s="155">
        <v>3300.29</v>
      </c>
      <c r="AS123" s="155">
        <v>0.04</v>
      </c>
      <c r="AT123" s="155">
        <v>3954.27</v>
      </c>
      <c r="AU123" s="155">
        <v>14918.64</v>
      </c>
      <c r="AV123" s="155">
        <v>1571.16</v>
      </c>
      <c r="AW123" s="155">
        <v>7610.0399999999991</v>
      </c>
      <c r="AX123" s="155">
        <v>0</v>
      </c>
      <c r="AY123" s="156">
        <v>8879.76</v>
      </c>
    </row>
    <row r="124" spans="2:51" ht="15">
      <c r="B124" s="127" t="s">
        <v>7571</v>
      </c>
      <c r="C124" s="119" t="s">
        <v>1828</v>
      </c>
      <c r="D124" s="119" t="s">
        <v>85</v>
      </c>
      <c r="E124" s="119" t="s">
        <v>0</v>
      </c>
      <c r="F124" s="119" t="s">
        <v>7415</v>
      </c>
      <c r="G124" s="119" t="s">
        <v>7414</v>
      </c>
      <c r="H124" s="119"/>
      <c r="I124" s="119" t="s">
        <v>7858</v>
      </c>
      <c r="J124" s="119" t="s">
        <v>7859</v>
      </c>
      <c r="K124" s="119" t="s">
        <v>3029</v>
      </c>
      <c r="L124" s="119" t="s">
        <v>7860</v>
      </c>
      <c r="M124" s="119" t="s">
        <v>3011</v>
      </c>
      <c r="N124" s="119" t="s">
        <v>7335</v>
      </c>
      <c r="O124" s="119" t="s">
        <v>8060</v>
      </c>
      <c r="P124" s="119" t="s">
        <v>8061</v>
      </c>
      <c r="Q124" s="119">
        <v>2</v>
      </c>
      <c r="R124" s="119" t="s">
        <v>8062</v>
      </c>
      <c r="S124" s="121">
        <v>45688</v>
      </c>
      <c r="T124" s="121">
        <v>45675</v>
      </c>
      <c r="U124" s="121">
        <v>45688</v>
      </c>
      <c r="V124" s="119">
        <v>14</v>
      </c>
      <c r="W124" s="119" t="s">
        <v>7871</v>
      </c>
      <c r="X124" s="119"/>
      <c r="Y124" s="121">
        <v>43696</v>
      </c>
      <c r="Z124" s="119" t="s">
        <v>8063</v>
      </c>
      <c r="AA124" s="119" t="s">
        <v>7866</v>
      </c>
      <c r="AB124" s="119" t="s">
        <v>7867</v>
      </c>
      <c r="AC124" s="119">
        <v>4</v>
      </c>
      <c r="AD124" s="155">
        <v>22324.26</v>
      </c>
      <c r="AE124" s="155">
        <v>0</v>
      </c>
      <c r="AF124" s="155">
        <v>0</v>
      </c>
      <c r="AG124" s="155">
        <v>0</v>
      </c>
      <c r="AH124" s="155">
        <v>0</v>
      </c>
      <c r="AI124" s="155">
        <v>0</v>
      </c>
      <c r="AJ124" s="155">
        <v>0</v>
      </c>
      <c r="AK124" s="155">
        <v>0</v>
      </c>
      <c r="AL124" s="155">
        <v>0</v>
      </c>
      <c r="AM124" s="155">
        <v>0</v>
      </c>
      <c r="AN124" s="155">
        <v>0</v>
      </c>
      <c r="AO124" s="155">
        <v>0</v>
      </c>
      <c r="AP124" s="155">
        <v>0</v>
      </c>
      <c r="AQ124" s="155">
        <v>634.35</v>
      </c>
      <c r="AR124" s="155">
        <v>6215.24</v>
      </c>
      <c r="AS124" s="155">
        <v>0</v>
      </c>
      <c r="AT124" s="155">
        <v>0</v>
      </c>
      <c r="AU124" s="155">
        <v>22324.26</v>
      </c>
      <c r="AV124" s="155">
        <v>0</v>
      </c>
      <c r="AW124" s="155">
        <v>6849.59</v>
      </c>
      <c r="AX124" s="155">
        <v>0</v>
      </c>
      <c r="AY124" s="156">
        <v>15474.8</v>
      </c>
    </row>
    <row r="125" spans="2:51" ht="15">
      <c r="B125" s="127" t="s">
        <v>7609</v>
      </c>
      <c r="C125" s="119" t="s">
        <v>1828</v>
      </c>
      <c r="D125" s="119" t="s">
        <v>85</v>
      </c>
      <c r="E125" s="119" t="s">
        <v>0</v>
      </c>
      <c r="F125" s="119" t="s">
        <v>7337</v>
      </c>
      <c r="G125" s="119" t="s">
        <v>7336</v>
      </c>
      <c r="H125" s="119"/>
      <c r="I125" s="119" t="s">
        <v>7858</v>
      </c>
      <c r="J125" s="119" t="s">
        <v>7859</v>
      </c>
      <c r="K125" s="119" t="s">
        <v>3029</v>
      </c>
      <c r="L125" s="119" t="s">
        <v>7860</v>
      </c>
      <c r="M125" s="119" t="s">
        <v>3011</v>
      </c>
      <c r="N125" s="119" t="s">
        <v>7335</v>
      </c>
      <c r="O125" s="119" t="s">
        <v>7945</v>
      </c>
      <c r="P125" s="119" t="s">
        <v>7946</v>
      </c>
      <c r="Q125" s="119">
        <v>2</v>
      </c>
      <c r="R125" s="119" t="s">
        <v>7947</v>
      </c>
      <c r="S125" s="121">
        <v>45688</v>
      </c>
      <c r="T125" s="121">
        <v>45675</v>
      </c>
      <c r="U125" s="121">
        <v>45688</v>
      </c>
      <c r="V125" s="119">
        <v>14</v>
      </c>
      <c r="W125" s="119" t="s">
        <v>7885</v>
      </c>
      <c r="X125" s="119"/>
      <c r="Y125" s="121">
        <v>44508</v>
      </c>
      <c r="Z125" s="119" t="s">
        <v>7881</v>
      </c>
      <c r="AA125" s="119" t="s">
        <v>7866</v>
      </c>
      <c r="AB125" s="119" t="s">
        <v>7867</v>
      </c>
      <c r="AC125" s="119">
        <v>4</v>
      </c>
      <c r="AD125" s="155">
        <v>12600</v>
      </c>
      <c r="AE125" s="155">
        <v>0</v>
      </c>
      <c r="AF125" s="155">
        <v>0</v>
      </c>
      <c r="AG125" s="155">
        <v>0</v>
      </c>
      <c r="AH125" s="155">
        <v>0</v>
      </c>
      <c r="AI125" s="155">
        <v>0</v>
      </c>
      <c r="AJ125" s="155">
        <v>0</v>
      </c>
      <c r="AK125" s="155">
        <v>0</v>
      </c>
      <c r="AL125" s="155">
        <v>0</v>
      </c>
      <c r="AM125" s="155">
        <v>0</v>
      </c>
      <c r="AN125" s="155">
        <v>0</v>
      </c>
      <c r="AO125" s="155">
        <v>0</v>
      </c>
      <c r="AP125" s="155">
        <v>0</v>
      </c>
      <c r="AQ125" s="155">
        <v>439.72</v>
      </c>
      <c r="AR125" s="155">
        <v>2778.58</v>
      </c>
      <c r="AS125" s="155">
        <v>0</v>
      </c>
      <c r="AT125" s="155">
        <v>0</v>
      </c>
      <c r="AU125" s="155">
        <v>12600</v>
      </c>
      <c r="AV125" s="155">
        <v>0</v>
      </c>
      <c r="AW125" s="155">
        <v>3218.3</v>
      </c>
      <c r="AX125" s="155">
        <v>0</v>
      </c>
      <c r="AY125" s="156">
        <v>9381.7999999999993</v>
      </c>
    </row>
    <row r="126" spans="2:51" ht="15">
      <c r="B126" s="127" t="s">
        <v>7567</v>
      </c>
      <c r="C126" s="119" t="s">
        <v>1828</v>
      </c>
      <c r="D126" s="119" t="s">
        <v>85</v>
      </c>
      <c r="E126" s="119" t="s">
        <v>0</v>
      </c>
      <c r="F126" s="119" t="s">
        <v>7460</v>
      </c>
      <c r="G126" s="119" t="s">
        <v>7459</v>
      </c>
      <c r="H126" s="119"/>
      <c r="I126" s="119" t="s">
        <v>7858</v>
      </c>
      <c r="J126" s="119" t="s">
        <v>7859</v>
      </c>
      <c r="K126" s="119" t="s">
        <v>3029</v>
      </c>
      <c r="L126" s="119" t="s">
        <v>7860</v>
      </c>
      <c r="M126" s="119" t="s">
        <v>3011</v>
      </c>
      <c r="N126" s="119" t="s">
        <v>7335</v>
      </c>
      <c r="O126" s="119" t="s">
        <v>7977</v>
      </c>
      <c r="P126" s="119" t="s">
        <v>7978</v>
      </c>
      <c r="Q126" s="119">
        <v>2</v>
      </c>
      <c r="R126" s="119" t="s">
        <v>7979</v>
      </c>
      <c r="S126" s="121">
        <v>45688</v>
      </c>
      <c r="T126" s="121">
        <v>45675</v>
      </c>
      <c r="U126" s="121">
        <v>45688</v>
      </c>
      <c r="V126" s="119">
        <v>14</v>
      </c>
      <c r="W126" s="119" t="s">
        <v>7898</v>
      </c>
      <c r="X126" s="119"/>
      <c r="Y126" s="121">
        <v>45565</v>
      </c>
      <c r="Z126" s="119" t="s">
        <v>7906</v>
      </c>
      <c r="AA126" s="119" t="s">
        <v>7866</v>
      </c>
      <c r="AB126" s="119" t="s">
        <v>7867</v>
      </c>
      <c r="AC126" s="119">
        <v>4</v>
      </c>
      <c r="AD126" s="155">
        <v>12133.24</v>
      </c>
      <c r="AE126" s="155">
        <v>0</v>
      </c>
      <c r="AF126" s="155">
        <v>0</v>
      </c>
      <c r="AG126" s="155">
        <v>0</v>
      </c>
      <c r="AH126" s="155">
        <v>0</v>
      </c>
      <c r="AI126" s="155">
        <v>0</v>
      </c>
      <c r="AJ126" s="155">
        <v>0</v>
      </c>
      <c r="AK126" s="155">
        <v>0</v>
      </c>
      <c r="AL126" s="155">
        <v>0</v>
      </c>
      <c r="AM126" s="155">
        <v>0</v>
      </c>
      <c r="AN126" s="155">
        <v>0</v>
      </c>
      <c r="AO126" s="155">
        <v>0</v>
      </c>
      <c r="AP126" s="155">
        <v>0</v>
      </c>
      <c r="AQ126" s="155">
        <v>335.06</v>
      </c>
      <c r="AR126" s="155">
        <v>2620.15</v>
      </c>
      <c r="AS126" s="155">
        <v>0.03</v>
      </c>
      <c r="AT126" s="155">
        <v>0</v>
      </c>
      <c r="AU126" s="155">
        <v>12133.24</v>
      </c>
      <c r="AV126" s="155">
        <v>0</v>
      </c>
      <c r="AW126" s="155">
        <v>2955.2400000000002</v>
      </c>
      <c r="AX126" s="155">
        <v>0</v>
      </c>
      <c r="AY126" s="156">
        <v>9178</v>
      </c>
    </row>
    <row r="127" spans="2:51" ht="15">
      <c r="B127" s="127" t="s">
        <v>7586</v>
      </c>
      <c r="C127" s="119" t="s">
        <v>1828</v>
      </c>
      <c r="D127" s="119" t="s">
        <v>85</v>
      </c>
      <c r="E127" s="119" t="s">
        <v>0</v>
      </c>
      <c r="F127" s="119" t="s">
        <v>7427</v>
      </c>
      <c r="G127" s="119" t="s">
        <v>7426</v>
      </c>
      <c r="H127" s="119"/>
      <c r="I127" s="119" t="s">
        <v>7858</v>
      </c>
      <c r="J127" s="119" t="s">
        <v>7859</v>
      </c>
      <c r="K127" s="119" t="s">
        <v>3029</v>
      </c>
      <c r="L127" s="119" t="s">
        <v>7860</v>
      </c>
      <c r="M127" s="119" t="s">
        <v>3011</v>
      </c>
      <c r="N127" s="119" t="s">
        <v>7335</v>
      </c>
      <c r="O127" s="119" t="s">
        <v>7994</v>
      </c>
      <c r="P127" s="119" t="s">
        <v>7995</v>
      </c>
      <c r="Q127" s="119">
        <v>2</v>
      </c>
      <c r="R127" s="119" t="s">
        <v>7996</v>
      </c>
      <c r="S127" s="121">
        <v>45688</v>
      </c>
      <c r="T127" s="121">
        <v>45675</v>
      </c>
      <c r="U127" s="121">
        <v>45688</v>
      </c>
      <c r="V127" s="119">
        <v>14</v>
      </c>
      <c r="W127" s="119" t="s">
        <v>7876</v>
      </c>
      <c r="X127" s="119"/>
      <c r="Y127" s="121">
        <v>44146</v>
      </c>
      <c r="Z127" s="119" t="s">
        <v>7877</v>
      </c>
      <c r="AA127" s="119" t="s">
        <v>7866</v>
      </c>
      <c r="AB127" s="119" t="s">
        <v>7867</v>
      </c>
      <c r="AC127" s="119">
        <v>4</v>
      </c>
      <c r="AD127" s="155">
        <v>9585.7999999999993</v>
      </c>
      <c r="AE127" s="155">
        <v>0</v>
      </c>
      <c r="AF127" s="155">
        <v>0</v>
      </c>
      <c r="AG127" s="155">
        <v>0</v>
      </c>
      <c r="AH127" s="155">
        <v>0</v>
      </c>
      <c r="AI127" s="155">
        <v>0</v>
      </c>
      <c r="AJ127" s="155">
        <v>0</v>
      </c>
      <c r="AK127" s="155">
        <v>0</v>
      </c>
      <c r="AL127" s="155">
        <v>0</v>
      </c>
      <c r="AM127" s="155">
        <v>0</v>
      </c>
      <c r="AN127" s="155">
        <v>0</v>
      </c>
      <c r="AO127" s="155">
        <v>28828.03</v>
      </c>
      <c r="AP127" s="155">
        <v>0</v>
      </c>
      <c r="AQ127" s="155">
        <v>623.84</v>
      </c>
      <c r="AR127" s="155">
        <v>10135.61</v>
      </c>
      <c r="AS127" s="155">
        <v>0</v>
      </c>
      <c r="AT127" s="155">
        <v>0</v>
      </c>
      <c r="AU127" s="155">
        <v>38413.83</v>
      </c>
      <c r="AV127" s="155">
        <v>0</v>
      </c>
      <c r="AW127" s="155">
        <v>10759.45</v>
      </c>
      <c r="AX127" s="155">
        <v>0</v>
      </c>
      <c r="AY127" s="156">
        <v>27654.400000000001</v>
      </c>
    </row>
    <row r="128" spans="2:51" ht="15">
      <c r="B128" s="127" t="s">
        <v>7601</v>
      </c>
      <c r="C128" s="119" t="s">
        <v>1828</v>
      </c>
      <c r="D128" s="119" t="s">
        <v>85</v>
      </c>
      <c r="E128" s="119" t="s">
        <v>0</v>
      </c>
      <c r="F128" s="119" t="s">
        <v>7385</v>
      </c>
      <c r="G128" s="119" t="s">
        <v>7384</v>
      </c>
      <c r="H128" s="119"/>
      <c r="I128" s="119" t="s">
        <v>7858</v>
      </c>
      <c r="J128" s="119" t="s">
        <v>7859</v>
      </c>
      <c r="K128" s="119" t="s">
        <v>3029</v>
      </c>
      <c r="L128" s="119" t="s">
        <v>7860</v>
      </c>
      <c r="M128" s="119" t="s">
        <v>3011</v>
      </c>
      <c r="N128" s="119" t="s">
        <v>7335</v>
      </c>
      <c r="O128" s="119" t="s">
        <v>7890</v>
      </c>
      <c r="P128" s="119" t="s">
        <v>7891</v>
      </c>
      <c r="Q128" s="119">
        <v>2</v>
      </c>
      <c r="R128" s="119" t="s">
        <v>7892</v>
      </c>
      <c r="S128" s="121">
        <v>45688</v>
      </c>
      <c r="T128" s="121">
        <v>45675</v>
      </c>
      <c r="U128" s="121">
        <v>45688</v>
      </c>
      <c r="V128" s="119">
        <v>14</v>
      </c>
      <c r="W128" s="119" t="s">
        <v>7893</v>
      </c>
      <c r="X128" s="119"/>
      <c r="Y128" s="121">
        <v>45509</v>
      </c>
      <c r="Z128" s="119" t="s">
        <v>7894</v>
      </c>
      <c r="AA128" s="119" t="s">
        <v>7866</v>
      </c>
      <c r="AB128" s="119" t="s">
        <v>7867</v>
      </c>
      <c r="AC128" s="119">
        <v>4</v>
      </c>
      <c r="AD128" s="155">
        <v>9333.3799999999992</v>
      </c>
      <c r="AE128" s="155">
        <v>0</v>
      </c>
      <c r="AF128" s="155">
        <v>0</v>
      </c>
      <c r="AG128" s="155">
        <v>0</v>
      </c>
      <c r="AH128" s="155">
        <v>0</v>
      </c>
      <c r="AI128" s="155">
        <v>0</v>
      </c>
      <c r="AJ128" s="155">
        <v>0</v>
      </c>
      <c r="AK128" s="155">
        <v>0</v>
      </c>
      <c r="AL128" s="155">
        <v>0</v>
      </c>
      <c r="AM128" s="155">
        <v>0</v>
      </c>
      <c r="AN128" s="155">
        <v>0</v>
      </c>
      <c r="AO128" s="155">
        <v>0</v>
      </c>
      <c r="AP128" s="155">
        <v>0</v>
      </c>
      <c r="AQ128" s="155">
        <v>253.53</v>
      </c>
      <c r="AR128" s="155">
        <v>1861.93</v>
      </c>
      <c r="AS128" s="155">
        <v>0</v>
      </c>
      <c r="AT128" s="155">
        <v>0</v>
      </c>
      <c r="AU128" s="155">
        <v>9333.3799999999992</v>
      </c>
      <c r="AV128" s="155">
        <v>0</v>
      </c>
      <c r="AW128" s="155">
        <v>2115.46</v>
      </c>
      <c r="AX128" s="155">
        <v>0</v>
      </c>
      <c r="AY128" s="156">
        <v>7218</v>
      </c>
    </row>
    <row r="129" spans="2:51" ht="15">
      <c r="B129" s="127" t="s">
        <v>7572</v>
      </c>
      <c r="C129" s="119" t="s">
        <v>1828</v>
      </c>
      <c r="D129" s="119" t="s">
        <v>85</v>
      </c>
      <c r="E129" s="119" t="s">
        <v>0</v>
      </c>
      <c r="F129" s="119" t="s">
        <v>7475</v>
      </c>
      <c r="G129" s="119" t="s">
        <v>7474</v>
      </c>
      <c r="H129" s="119"/>
      <c r="I129" s="119" t="s">
        <v>7858</v>
      </c>
      <c r="J129" s="119" t="s">
        <v>7859</v>
      </c>
      <c r="K129" s="119" t="s">
        <v>3029</v>
      </c>
      <c r="L129" s="119" t="s">
        <v>7860</v>
      </c>
      <c r="M129" s="119" t="s">
        <v>3011</v>
      </c>
      <c r="N129" s="119" t="s">
        <v>7335</v>
      </c>
      <c r="O129" s="119" t="s">
        <v>7971</v>
      </c>
      <c r="P129" s="119" t="s">
        <v>7972</v>
      </c>
      <c r="Q129" s="119">
        <v>2</v>
      </c>
      <c r="R129" s="119" t="s">
        <v>7973</v>
      </c>
      <c r="S129" s="121">
        <v>45688</v>
      </c>
      <c r="T129" s="121">
        <v>45675</v>
      </c>
      <c r="U129" s="121">
        <v>45688</v>
      </c>
      <c r="V129" s="119">
        <v>16</v>
      </c>
      <c r="W129" s="119" t="s">
        <v>7898</v>
      </c>
      <c r="X129" s="119"/>
      <c r="Y129" s="121">
        <v>45615</v>
      </c>
      <c r="Z129" s="119" t="s">
        <v>7898</v>
      </c>
      <c r="AA129" s="119" t="s">
        <v>7866</v>
      </c>
      <c r="AB129" s="119" t="s">
        <v>7867</v>
      </c>
      <c r="AC129" s="119">
        <v>4</v>
      </c>
      <c r="AD129" s="155">
        <v>14515.76</v>
      </c>
      <c r="AE129" s="155">
        <v>1121.83</v>
      </c>
      <c r="AF129" s="155">
        <v>0</v>
      </c>
      <c r="AG129" s="155">
        <v>0</v>
      </c>
      <c r="AH129" s="155">
        <v>0</v>
      </c>
      <c r="AI129" s="155">
        <v>0</v>
      </c>
      <c r="AJ129" s="155">
        <v>537.05999999999995</v>
      </c>
      <c r="AK129" s="155">
        <v>0</v>
      </c>
      <c r="AL129" s="155">
        <v>0</v>
      </c>
      <c r="AM129" s="155">
        <v>0</v>
      </c>
      <c r="AN129" s="155">
        <v>0</v>
      </c>
      <c r="AO129" s="155">
        <v>0</v>
      </c>
      <c r="AP129" s="155">
        <v>0</v>
      </c>
      <c r="AQ129" s="155">
        <v>341.86</v>
      </c>
      <c r="AR129" s="155">
        <v>3185.56</v>
      </c>
      <c r="AS129" s="155">
        <v>0</v>
      </c>
      <c r="AT129" s="155">
        <v>0</v>
      </c>
      <c r="AU129" s="155">
        <v>14515.76</v>
      </c>
      <c r="AV129" s="155">
        <v>1658.89</v>
      </c>
      <c r="AW129" s="155">
        <v>3527.42</v>
      </c>
      <c r="AX129" s="155">
        <v>0</v>
      </c>
      <c r="AY129" s="156">
        <v>12647.28</v>
      </c>
    </row>
    <row r="130" spans="2:51" ht="15">
      <c r="B130" s="127" t="s">
        <v>7561</v>
      </c>
      <c r="C130" s="119" t="s">
        <v>1828</v>
      </c>
      <c r="D130" s="119" t="s">
        <v>85</v>
      </c>
      <c r="E130" s="119" t="s">
        <v>0</v>
      </c>
      <c r="F130" s="119" t="s">
        <v>7349</v>
      </c>
      <c r="G130" s="119" t="s">
        <v>7348</v>
      </c>
      <c r="H130" s="119"/>
      <c r="I130" s="119" t="s">
        <v>7858</v>
      </c>
      <c r="J130" s="119" t="s">
        <v>7859</v>
      </c>
      <c r="K130" s="119" t="s">
        <v>3029</v>
      </c>
      <c r="L130" s="119" t="s">
        <v>7860</v>
      </c>
      <c r="M130" s="119" t="s">
        <v>3011</v>
      </c>
      <c r="N130" s="119" t="s">
        <v>7335</v>
      </c>
      <c r="O130" s="119" t="s">
        <v>7938</v>
      </c>
      <c r="P130" s="119" t="s">
        <v>7939</v>
      </c>
      <c r="Q130" s="119">
        <v>2</v>
      </c>
      <c r="R130" s="119" t="s">
        <v>7940</v>
      </c>
      <c r="S130" s="121">
        <v>45688</v>
      </c>
      <c r="T130" s="121">
        <v>45675</v>
      </c>
      <c r="U130" s="121">
        <v>45688</v>
      </c>
      <c r="V130" s="119">
        <v>14</v>
      </c>
      <c r="W130" s="119" t="s">
        <v>7876</v>
      </c>
      <c r="X130" s="119"/>
      <c r="Y130" s="121">
        <v>45252</v>
      </c>
      <c r="Z130" s="119" t="s">
        <v>7906</v>
      </c>
      <c r="AA130" s="119" t="s">
        <v>7866</v>
      </c>
      <c r="AB130" s="119" t="s">
        <v>7867</v>
      </c>
      <c r="AC130" s="119">
        <v>4</v>
      </c>
      <c r="AD130" s="155">
        <v>10500</v>
      </c>
      <c r="AE130" s="155">
        <v>0</v>
      </c>
      <c r="AF130" s="155">
        <v>0</v>
      </c>
      <c r="AG130" s="155">
        <v>0</v>
      </c>
      <c r="AH130" s="155">
        <v>0</v>
      </c>
      <c r="AI130" s="155">
        <v>0</v>
      </c>
      <c r="AJ130" s="155">
        <v>0</v>
      </c>
      <c r="AK130" s="155">
        <v>0</v>
      </c>
      <c r="AL130" s="155">
        <v>0</v>
      </c>
      <c r="AM130" s="155">
        <v>0</v>
      </c>
      <c r="AN130" s="155">
        <v>0</v>
      </c>
      <c r="AO130" s="155">
        <v>2437.0300000000002</v>
      </c>
      <c r="AP130" s="155">
        <v>0</v>
      </c>
      <c r="AQ130" s="155">
        <v>287.5</v>
      </c>
      <c r="AR130" s="155">
        <v>2782.02</v>
      </c>
      <c r="AS130" s="155">
        <v>0</v>
      </c>
      <c r="AT130" s="155">
        <v>0</v>
      </c>
      <c r="AU130" s="155">
        <v>12937.03</v>
      </c>
      <c r="AV130" s="155">
        <v>0</v>
      </c>
      <c r="AW130" s="155">
        <v>3069.52</v>
      </c>
      <c r="AX130" s="155">
        <v>0</v>
      </c>
      <c r="AY130" s="156">
        <v>9867.6</v>
      </c>
    </row>
    <row r="131" spans="2:51" ht="15">
      <c r="B131" s="127" t="s">
        <v>7608</v>
      </c>
      <c r="C131" s="119" t="s">
        <v>1828</v>
      </c>
      <c r="D131" s="119" t="s">
        <v>85</v>
      </c>
      <c r="E131" s="119" t="s">
        <v>0</v>
      </c>
      <c r="F131" s="119" t="s">
        <v>7484</v>
      </c>
      <c r="G131" s="119" t="s">
        <v>7483</v>
      </c>
      <c r="H131" s="119"/>
      <c r="I131" s="119" t="s">
        <v>7858</v>
      </c>
      <c r="J131" s="119" t="s">
        <v>7859</v>
      </c>
      <c r="K131" s="119" t="s">
        <v>3029</v>
      </c>
      <c r="L131" s="119" t="s">
        <v>7860</v>
      </c>
      <c r="M131" s="119" t="s">
        <v>3011</v>
      </c>
      <c r="N131" s="119" t="s">
        <v>7335</v>
      </c>
      <c r="O131" s="119" t="s">
        <v>7882</v>
      </c>
      <c r="P131" s="119" t="s">
        <v>7883</v>
      </c>
      <c r="Q131" s="119">
        <v>2</v>
      </c>
      <c r="R131" s="119" t="s">
        <v>7884</v>
      </c>
      <c r="S131" s="121">
        <v>45688</v>
      </c>
      <c r="T131" s="121">
        <v>45675</v>
      </c>
      <c r="U131" s="121">
        <v>45688</v>
      </c>
      <c r="V131" s="119">
        <v>14</v>
      </c>
      <c r="W131" s="119" t="s">
        <v>7885</v>
      </c>
      <c r="X131" s="119"/>
      <c r="Y131" s="121">
        <v>44879</v>
      </c>
      <c r="Z131" s="119" t="s">
        <v>7886</v>
      </c>
      <c r="AA131" s="119" t="s">
        <v>7866</v>
      </c>
      <c r="AB131" s="119" t="s">
        <v>7867</v>
      </c>
      <c r="AC131" s="119">
        <v>4</v>
      </c>
      <c r="AD131" s="155">
        <v>13230</v>
      </c>
      <c r="AE131" s="155">
        <v>0</v>
      </c>
      <c r="AF131" s="155">
        <v>1583.4</v>
      </c>
      <c r="AG131" s="155">
        <v>542.85</v>
      </c>
      <c r="AH131" s="155">
        <v>236.25</v>
      </c>
      <c r="AI131" s="155">
        <v>0</v>
      </c>
      <c r="AJ131" s="155">
        <v>0</v>
      </c>
      <c r="AK131" s="155">
        <v>0</v>
      </c>
      <c r="AL131" s="155">
        <v>0</v>
      </c>
      <c r="AM131" s="155">
        <v>0</v>
      </c>
      <c r="AN131" s="155">
        <v>0</v>
      </c>
      <c r="AO131" s="155">
        <v>0</v>
      </c>
      <c r="AP131" s="155">
        <v>1890</v>
      </c>
      <c r="AQ131" s="155">
        <v>386.16</v>
      </c>
      <c r="AR131" s="155">
        <v>4008.21</v>
      </c>
      <c r="AS131" s="155">
        <v>0.13</v>
      </c>
      <c r="AT131" s="155">
        <v>0</v>
      </c>
      <c r="AU131" s="155">
        <v>16939.650000000001</v>
      </c>
      <c r="AV131" s="155">
        <v>542.85</v>
      </c>
      <c r="AW131" s="155">
        <v>4394.5</v>
      </c>
      <c r="AX131" s="155">
        <v>0</v>
      </c>
      <c r="AY131" s="156">
        <v>13088</v>
      </c>
    </row>
    <row r="132" spans="2:51" ht="15">
      <c r="B132" s="127" t="s">
        <v>7603</v>
      </c>
      <c r="C132" s="119" t="s">
        <v>1828</v>
      </c>
      <c r="D132" s="119" t="s">
        <v>85</v>
      </c>
      <c r="E132" s="119" t="s">
        <v>0</v>
      </c>
      <c r="F132" s="119" t="s">
        <v>7370</v>
      </c>
      <c r="G132" s="119" t="s">
        <v>7369</v>
      </c>
      <c r="H132" s="119"/>
      <c r="I132" s="119" t="s">
        <v>7858</v>
      </c>
      <c r="J132" s="119" t="s">
        <v>7859</v>
      </c>
      <c r="K132" s="119" t="s">
        <v>3029</v>
      </c>
      <c r="L132" s="119" t="s">
        <v>7860</v>
      </c>
      <c r="M132" s="119" t="s">
        <v>3011</v>
      </c>
      <c r="N132" s="119" t="s">
        <v>7335</v>
      </c>
      <c r="O132" s="119" t="s">
        <v>7899</v>
      </c>
      <c r="P132" s="119" t="s">
        <v>7900</v>
      </c>
      <c r="Q132" s="119">
        <v>2</v>
      </c>
      <c r="R132" s="119" t="s">
        <v>7901</v>
      </c>
      <c r="S132" s="121">
        <v>45688</v>
      </c>
      <c r="T132" s="121">
        <v>45675</v>
      </c>
      <c r="U132" s="121">
        <v>45688</v>
      </c>
      <c r="V132" s="119">
        <v>14</v>
      </c>
      <c r="W132" s="119" t="s">
        <v>7885</v>
      </c>
      <c r="X132" s="119"/>
      <c r="Y132" s="121">
        <v>45145</v>
      </c>
      <c r="Z132" s="119" t="s">
        <v>7902</v>
      </c>
      <c r="AA132" s="119" t="s">
        <v>7866</v>
      </c>
      <c r="AB132" s="119" t="s">
        <v>7867</v>
      </c>
      <c r="AC132" s="119">
        <v>4</v>
      </c>
      <c r="AD132" s="155">
        <v>20300</v>
      </c>
      <c r="AE132" s="155">
        <v>0</v>
      </c>
      <c r="AF132" s="155">
        <v>2719.65</v>
      </c>
      <c r="AG132" s="155">
        <v>542.85</v>
      </c>
      <c r="AH132" s="155">
        <v>362.5</v>
      </c>
      <c r="AI132" s="155">
        <v>0</v>
      </c>
      <c r="AJ132" s="155">
        <v>0</v>
      </c>
      <c r="AK132" s="155">
        <v>0</v>
      </c>
      <c r="AL132" s="155">
        <v>0</v>
      </c>
      <c r="AM132" s="155">
        <v>0</v>
      </c>
      <c r="AN132" s="155">
        <v>0</v>
      </c>
      <c r="AO132" s="155">
        <v>20.72</v>
      </c>
      <c r="AP132" s="155">
        <v>2900</v>
      </c>
      <c r="AQ132" s="155">
        <v>695.44</v>
      </c>
      <c r="AR132" s="155">
        <v>7454.04</v>
      </c>
      <c r="AS132" s="155">
        <v>0.09</v>
      </c>
      <c r="AT132" s="155">
        <v>6483.35</v>
      </c>
      <c r="AU132" s="155">
        <v>26302.87</v>
      </c>
      <c r="AV132" s="155">
        <v>542.85</v>
      </c>
      <c r="AW132" s="155">
        <v>14632.92</v>
      </c>
      <c r="AX132" s="155">
        <v>0</v>
      </c>
      <c r="AY132" s="156">
        <v>12212.8</v>
      </c>
    </row>
    <row r="133" spans="2:51" ht="15">
      <c r="B133" s="127" t="s">
        <v>7588</v>
      </c>
      <c r="C133" s="119" t="s">
        <v>1828</v>
      </c>
      <c r="D133" s="119" t="s">
        <v>85</v>
      </c>
      <c r="E133" s="119" t="s">
        <v>0</v>
      </c>
      <c r="F133" s="119" t="s">
        <v>7352</v>
      </c>
      <c r="G133" s="119" t="s">
        <v>7351</v>
      </c>
      <c r="H133" s="119"/>
      <c r="I133" s="119" t="s">
        <v>7858</v>
      </c>
      <c r="J133" s="119" t="s">
        <v>7859</v>
      </c>
      <c r="K133" s="119" t="s">
        <v>3029</v>
      </c>
      <c r="L133" s="119" t="s">
        <v>7860</v>
      </c>
      <c r="M133" s="119" t="s">
        <v>3011</v>
      </c>
      <c r="N133" s="119" t="s">
        <v>7335</v>
      </c>
      <c r="O133" s="119" t="s">
        <v>7933</v>
      </c>
      <c r="P133" s="119" t="s">
        <v>7934</v>
      </c>
      <c r="Q133" s="119">
        <v>2</v>
      </c>
      <c r="R133" s="119" t="s">
        <v>7935</v>
      </c>
      <c r="S133" s="121">
        <v>45688</v>
      </c>
      <c r="T133" s="121">
        <v>45675</v>
      </c>
      <c r="U133" s="121">
        <v>45688</v>
      </c>
      <c r="V133" s="119">
        <v>14</v>
      </c>
      <c r="W133" s="119" t="s">
        <v>7936</v>
      </c>
      <c r="X133" s="119"/>
      <c r="Y133" s="121">
        <v>43451</v>
      </c>
      <c r="Z133" s="119" t="s">
        <v>7937</v>
      </c>
      <c r="AA133" s="119" t="s">
        <v>7867</v>
      </c>
      <c r="AB133" s="119" t="s">
        <v>7867</v>
      </c>
      <c r="AC133" s="119">
        <v>4</v>
      </c>
      <c r="AD133" s="155">
        <v>15501.5</v>
      </c>
      <c r="AE133" s="155">
        <v>0</v>
      </c>
      <c r="AF133" s="155">
        <v>0</v>
      </c>
      <c r="AG133" s="155">
        <v>0</v>
      </c>
      <c r="AH133" s="155">
        <v>0</v>
      </c>
      <c r="AI133" s="155">
        <v>0</v>
      </c>
      <c r="AJ133" s="155">
        <v>0</v>
      </c>
      <c r="AK133" s="155">
        <v>0</v>
      </c>
      <c r="AL133" s="155">
        <v>0</v>
      </c>
      <c r="AM133" s="155">
        <v>0</v>
      </c>
      <c r="AN133" s="155">
        <v>0</v>
      </c>
      <c r="AO133" s="155">
        <v>0</v>
      </c>
      <c r="AP133" s="155">
        <v>0</v>
      </c>
      <c r="AQ133" s="155">
        <v>435.5</v>
      </c>
      <c r="AR133" s="155">
        <v>3460.99</v>
      </c>
      <c r="AS133" s="155">
        <v>0.01</v>
      </c>
      <c r="AT133" s="155">
        <v>0</v>
      </c>
      <c r="AU133" s="155">
        <v>15501.5</v>
      </c>
      <c r="AV133" s="155">
        <v>0</v>
      </c>
      <c r="AW133" s="155">
        <v>3896.5</v>
      </c>
      <c r="AX133" s="155">
        <v>0</v>
      </c>
      <c r="AY133" s="156">
        <v>11605</v>
      </c>
    </row>
    <row r="134" spans="2:51" ht="15">
      <c r="B134" s="127" t="s">
        <v>7596</v>
      </c>
      <c r="C134" s="119" t="s">
        <v>1828</v>
      </c>
      <c r="D134" s="119" t="s">
        <v>85</v>
      </c>
      <c r="E134" s="119" t="s">
        <v>0</v>
      </c>
      <c r="F134" s="119" t="s">
        <v>7394</v>
      </c>
      <c r="G134" s="119" t="s">
        <v>7393</v>
      </c>
      <c r="H134" s="119"/>
      <c r="I134" s="119" t="s">
        <v>7858</v>
      </c>
      <c r="J134" s="119" t="s">
        <v>7859</v>
      </c>
      <c r="K134" s="119" t="s">
        <v>3029</v>
      </c>
      <c r="L134" s="119" t="s">
        <v>7860</v>
      </c>
      <c r="M134" s="119" t="s">
        <v>3011</v>
      </c>
      <c r="N134" s="119" t="s">
        <v>7335</v>
      </c>
      <c r="O134" s="119" t="s">
        <v>7963</v>
      </c>
      <c r="P134" s="119" t="s">
        <v>7964</v>
      </c>
      <c r="Q134" s="119">
        <v>2</v>
      </c>
      <c r="R134" s="119" t="s">
        <v>7965</v>
      </c>
      <c r="S134" s="121">
        <v>45688</v>
      </c>
      <c r="T134" s="121">
        <v>45675</v>
      </c>
      <c r="U134" s="121">
        <v>45688</v>
      </c>
      <c r="V134" s="119">
        <v>14</v>
      </c>
      <c r="W134" s="119" t="s">
        <v>7966</v>
      </c>
      <c r="X134" s="119"/>
      <c r="Y134" s="121">
        <v>44249</v>
      </c>
      <c r="Z134" s="119" t="s">
        <v>7967</v>
      </c>
      <c r="AA134" s="119" t="s">
        <v>7866</v>
      </c>
      <c r="AB134" s="119" t="s">
        <v>7867</v>
      </c>
      <c r="AC134" s="119">
        <v>4</v>
      </c>
      <c r="AD134" s="155">
        <v>11984</v>
      </c>
      <c r="AE134" s="155">
        <v>0</v>
      </c>
      <c r="AF134" s="155">
        <v>0</v>
      </c>
      <c r="AG134" s="155">
        <v>0</v>
      </c>
      <c r="AH134" s="155">
        <v>0</v>
      </c>
      <c r="AI134" s="155">
        <v>0</v>
      </c>
      <c r="AJ134" s="155">
        <v>0</v>
      </c>
      <c r="AK134" s="155">
        <v>0</v>
      </c>
      <c r="AL134" s="155">
        <v>0</v>
      </c>
      <c r="AM134" s="155">
        <v>0</v>
      </c>
      <c r="AN134" s="155">
        <v>0</v>
      </c>
      <c r="AO134" s="155">
        <v>0</v>
      </c>
      <c r="AP134" s="155">
        <v>3424</v>
      </c>
      <c r="AQ134" s="155">
        <v>330.72</v>
      </c>
      <c r="AR134" s="155">
        <v>3439.02</v>
      </c>
      <c r="AS134" s="155">
        <v>0.06</v>
      </c>
      <c r="AT134" s="155">
        <v>0</v>
      </c>
      <c r="AU134" s="155">
        <v>15408</v>
      </c>
      <c r="AV134" s="155">
        <v>0</v>
      </c>
      <c r="AW134" s="155">
        <v>3769.7999999999997</v>
      </c>
      <c r="AX134" s="155">
        <v>0</v>
      </c>
      <c r="AY134" s="156">
        <v>11638.2</v>
      </c>
    </row>
    <row r="135" spans="2:51" ht="15">
      <c r="B135" s="127" t="s">
        <v>7611</v>
      </c>
      <c r="C135" s="119" t="s">
        <v>1828</v>
      </c>
      <c r="D135" s="119" t="s">
        <v>85</v>
      </c>
      <c r="E135" s="119" t="s">
        <v>0</v>
      </c>
      <c r="F135" s="119" t="s">
        <v>7472</v>
      </c>
      <c r="G135" s="119" t="s">
        <v>7471</v>
      </c>
      <c r="H135" s="119"/>
      <c r="I135" s="119" t="s">
        <v>7858</v>
      </c>
      <c r="J135" s="119" t="s">
        <v>7859</v>
      </c>
      <c r="K135" s="119" t="s">
        <v>3029</v>
      </c>
      <c r="L135" s="119" t="s">
        <v>7860</v>
      </c>
      <c r="M135" s="119" t="s">
        <v>3011</v>
      </c>
      <c r="N135" s="119"/>
      <c r="O135" s="119" t="s">
        <v>7895</v>
      </c>
      <c r="P135" s="119" t="s">
        <v>7896</v>
      </c>
      <c r="Q135" s="119">
        <v>13</v>
      </c>
      <c r="R135" s="119"/>
      <c r="S135" s="121">
        <v>45688</v>
      </c>
      <c r="T135" s="121">
        <v>45688</v>
      </c>
      <c r="U135" s="121">
        <v>45688</v>
      </c>
      <c r="V135" s="119">
        <v>1</v>
      </c>
      <c r="W135" s="119" t="s">
        <v>7898</v>
      </c>
      <c r="X135" s="119"/>
      <c r="Y135" s="121"/>
      <c r="Z135" s="119" t="s">
        <v>7898</v>
      </c>
      <c r="AA135" s="119" t="s">
        <v>7866</v>
      </c>
      <c r="AB135" s="119" t="s">
        <v>8067</v>
      </c>
      <c r="AC135" s="119"/>
      <c r="AD135" s="155">
        <v>0</v>
      </c>
      <c r="AE135" s="155">
        <v>0</v>
      </c>
      <c r="AF135" s="155">
        <v>0</v>
      </c>
      <c r="AG135" s="155">
        <v>0</v>
      </c>
      <c r="AH135" s="155">
        <v>0</v>
      </c>
      <c r="AI135" s="155">
        <v>0</v>
      </c>
      <c r="AJ135" s="155">
        <v>0</v>
      </c>
      <c r="AK135" s="155">
        <v>0</v>
      </c>
      <c r="AL135" s="155">
        <v>0</v>
      </c>
      <c r="AM135" s="155">
        <v>27499.8</v>
      </c>
      <c r="AN135" s="155">
        <v>0</v>
      </c>
      <c r="AO135" s="155">
        <v>0</v>
      </c>
      <c r="AP135" s="155">
        <v>0</v>
      </c>
      <c r="AQ135" s="155">
        <v>0</v>
      </c>
      <c r="AR135" s="155">
        <v>4205.96</v>
      </c>
      <c r="AS135" s="155">
        <v>0</v>
      </c>
      <c r="AT135" s="155">
        <v>0</v>
      </c>
      <c r="AU135" s="155">
        <v>27499.8</v>
      </c>
      <c r="AV135" s="155">
        <v>0</v>
      </c>
      <c r="AW135" s="155">
        <v>4205.96</v>
      </c>
      <c r="AX135" s="155">
        <v>0</v>
      </c>
      <c r="AY135" s="156">
        <v>23293.84</v>
      </c>
    </row>
    <row r="136" spans="2:51" ht="15">
      <c r="B136" s="127" t="s">
        <v>7564</v>
      </c>
      <c r="C136" s="119" t="s">
        <v>1828</v>
      </c>
      <c r="D136" s="119" t="s">
        <v>85</v>
      </c>
      <c r="E136" s="119" t="s">
        <v>0</v>
      </c>
      <c r="F136" s="119" t="s">
        <v>7373</v>
      </c>
      <c r="G136" s="119" t="s">
        <v>7372</v>
      </c>
      <c r="H136" s="119"/>
      <c r="I136" s="119" t="s">
        <v>7858</v>
      </c>
      <c r="J136" s="119" t="s">
        <v>7859</v>
      </c>
      <c r="K136" s="119" t="s">
        <v>3029</v>
      </c>
      <c r="L136" s="119" t="s">
        <v>7860</v>
      </c>
      <c r="M136" s="119" t="s">
        <v>3011</v>
      </c>
      <c r="N136" s="119" t="s">
        <v>7335</v>
      </c>
      <c r="O136" s="119" t="s">
        <v>8030</v>
      </c>
      <c r="P136" s="119" t="s">
        <v>8031</v>
      </c>
      <c r="Q136" s="119">
        <v>2</v>
      </c>
      <c r="R136" s="119" t="s">
        <v>8032</v>
      </c>
      <c r="S136" s="121">
        <v>45688</v>
      </c>
      <c r="T136" s="121">
        <v>45675</v>
      </c>
      <c r="U136" s="121">
        <v>45688</v>
      </c>
      <c r="V136" s="119">
        <v>14</v>
      </c>
      <c r="W136" s="119" t="s">
        <v>8033</v>
      </c>
      <c r="X136" s="119"/>
      <c r="Y136" s="121">
        <v>45166</v>
      </c>
      <c r="Z136" s="119" t="s">
        <v>8034</v>
      </c>
      <c r="AA136" s="119" t="s">
        <v>7866</v>
      </c>
      <c r="AB136" s="119" t="s">
        <v>7867</v>
      </c>
      <c r="AC136" s="119">
        <v>4</v>
      </c>
      <c r="AD136" s="155">
        <v>17033.38</v>
      </c>
      <c r="AE136" s="155">
        <v>0</v>
      </c>
      <c r="AF136" s="155">
        <v>0</v>
      </c>
      <c r="AG136" s="155">
        <v>0</v>
      </c>
      <c r="AH136" s="155">
        <v>0</v>
      </c>
      <c r="AI136" s="155">
        <v>0</v>
      </c>
      <c r="AJ136" s="155">
        <v>0</v>
      </c>
      <c r="AK136" s="155">
        <v>0</v>
      </c>
      <c r="AL136" s="155">
        <v>0</v>
      </c>
      <c r="AM136" s="155">
        <v>0</v>
      </c>
      <c r="AN136" s="155">
        <v>0</v>
      </c>
      <c r="AO136" s="155">
        <v>0</v>
      </c>
      <c r="AP136" s="155">
        <v>0</v>
      </c>
      <c r="AQ136" s="155">
        <v>477.75</v>
      </c>
      <c r="AR136" s="155">
        <v>3942.29</v>
      </c>
      <c r="AS136" s="155">
        <v>0.14000000000000001</v>
      </c>
      <c r="AT136" s="155">
        <v>0</v>
      </c>
      <c r="AU136" s="155">
        <v>17033.38</v>
      </c>
      <c r="AV136" s="155">
        <v>0</v>
      </c>
      <c r="AW136" s="155">
        <v>4420.18</v>
      </c>
      <c r="AX136" s="155">
        <v>0</v>
      </c>
      <c r="AY136" s="156">
        <v>12613.2</v>
      </c>
    </row>
    <row r="137" spans="2:51" ht="15">
      <c r="B137" s="127" t="s">
        <v>7598</v>
      </c>
      <c r="C137" s="119" t="s">
        <v>1828</v>
      </c>
      <c r="D137" s="119" t="s">
        <v>85</v>
      </c>
      <c r="E137" s="119" t="s">
        <v>0</v>
      </c>
      <c r="F137" s="119" t="s">
        <v>7493</v>
      </c>
      <c r="G137" s="119" t="s">
        <v>7492</v>
      </c>
      <c r="H137" s="119"/>
      <c r="I137" s="119" t="s">
        <v>7858</v>
      </c>
      <c r="J137" s="119" t="s">
        <v>7859</v>
      </c>
      <c r="K137" s="119" t="s">
        <v>3029</v>
      </c>
      <c r="L137" s="119" t="s">
        <v>7860</v>
      </c>
      <c r="M137" s="119" t="s">
        <v>3011</v>
      </c>
      <c r="N137" s="119" t="s">
        <v>7335</v>
      </c>
      <c r="O137" s="119" t="s">
        <v>7914</v>
      </c>
      <c r="P137" s="119" t="s">
        <v>7915</v>
      </c>
      <c r="Q137" s="119">
        <v>2</v>
      </c>
      <c r="R137" s="119" t="s">
        <v>7916</v>
      </c>
      <c r="S137" s="121">
        <v>45688</v>
      </c>
      <c r="T137" s="121">
        <v>45675</v>
      </c>
      <c r="U137" s="121">
        <v>45688</v>
      </c>
      <c r="V137" s="119">
        <v>14</v>
      </c>
      <c r="W137" s="119" t="s">
        <v>7876</v>
      </c>
      <c r="X137" s="119"/>
      <c r="Y137" s="121">
        <v>44627</v>
      </c>
      <c r="Z137" s="119" t="s">
        <v>7906</v>
      </c>
      <c r="AA137" s="119" t="s">
        <v>7866</v>
      </c>
      <c r="AB137" s="119" t="s">
        <v>7867</v>
      </c>
      <c r="AC137" s="119">
        <v>4</v>
      </c>
      <c r="AD137" s="155">
        <v>9800</v>
      </c>
      <c r="AE137" s="155">
        <v>0</v>
      </c>
      <c r="AF137" s="155">
        <v>0</v>
      </c>
      <c r="AG137" s="155">
        <v>0</v>
      </c>
      <c r="AH137" s="155">
        <v>0</v>
      </c>
      <c r="AI137" s="155">
        <v>0</v>
      </c>
      <c r="AJ137" s="155">
        <v>0</v>
      </c>
      <c r="AK137" s="155">
        <v>0</v>
      </c>
      <c r="AL137" s="155">
        <v>0</v>
      </c>
      <c r="AM137" s="155">
        <v>0</v>
      </c>
      <c r="AN137" s="155">
        <v>0</v>
      </c>
      <c r="AO137" s="155">
        <v>0</v>
      </c>
      <c r="AP137" s="155">
        <v>0</v>
      </c>
      <c r="AQ137" s="155">
        <v>299.79000000000002</v>
      </c>
      <c r="AR137" s="155">
        <v>1984.68</v>
      </c>
      <c r="AS137" s="155">
        <v>0</v>
      </c>
      <c r="AT137" s="155">
        <v>0</v>
      </c>
      <c r="AU137" s="155">
        <v>9800</v>
      </c>
      <c r="AV137" s="155">
        <v>0</v>
      </c>
      <c r="AW137" s="155">
        <v>2284.4700000000003</v>
      </c>
      <c r="AX137" s="155">
        <v>0</v>
      </c>
      <c r="AY137" s="156">
        <v>7515.6</v>
      </c>
    </row>
    <row r="138" spans="2:51" ht="15">
      <c r="B138" s="127" t="s">
        <v>7562</v>
      </c>
      <c r="C138" s="119" t="s">
        <v>1828</v>
      </c>
      <c r="D138" s="119" t="s">
        <v>85</v>
      </c>
      <c r="E138" s="119" t="s">
        <v>0</v>
      </c>
      <c r="F138" s="119" t="s">
        <v>7376</v>
      </c>
      <c r="G138" s="119" t="s">
        <v>7375</v>
      </c>
      <c r="H138" s="119"/>
      <c r="I138" s="119" t="s">
        <v>7858</v>
      </c>
      <c r="J138" s="119" t="s">
        <v>7859</v>
      </c>
      <c r="K138" s="119" t="s">
        <v>3029</v>
      </c>
      <c r="L138" s="119" t="s">
        <v>7860</v>
      </c>
      <c r="M138" s="119" t="s">
        <v>3011</v>
      </c>
      <c r="N138" s="119" t="s">
        <v>7335</v>
      </c>
      <c r="O138" s="119" t="s">
        <v>7968</v>
      </c>
      <c r="P138" s="119" t="s">
        <v>7969</v>
      </c>
      <c r="Q138" s="119">
        <v>2</v>
      </c>
      <c r="R138" s="119" t="s">
        <v>7970</v>
      </c>
      <c r="S138" s="121">
        <v>45688</v>
      </c>
      <c r="T138" s="121">
        <v>45675</v>
      </c>
      <c r="U138" s="121">
        <v>45688</v>
      </c>
      <c r="V138" s="119">
        <v>14</v>
      </c>
      <c r="W138" s="119" t="s">
        <v>7893</v>
      </c>
      <c r="X138" s="119"/>
      <c r="Y138" s="121">
        <v>45544</v>
      </c>
      <c r="Z138" s="119" t="s">
        <v>7944</v>
      </c>
      <c r="AA138" s="119" t="s">
        <v>7866</v>
      </c>
      <c r="AB138" s="119" t="s">
        <v>7867</v>
      </c>
      <c r="AC138" s="119">
        <v>4</v>
      </c>
      <c r="AD138" s="155">
        <v>9566.6200000000008</v>
      </c>
      <c r="AE138" s="155">
        <v>0</v>
      </c>
      <c r="AF138" s="155">
        <v>0</v>
      </c>
      <c r="AG138" s="155">
        <v>0</v>
      </c>
      <c r="AH138" s="155">
        <v>0</v>
      </c>
      <c r="AI138" s="155">
        <v>0</v>
      </c>
      <c r="AJ138" s="155">
        <v>0</v>
      </c>
      <c r="AK138" s="155">
        <v>0</v>
      </c>
      <c r="AL138" s="155">
        <v>0</v>
      </c>
      <c r="AM138" s="155">
        <v>0</v>
      </c>
      <c r="AN138" s="155">
        <v>0</v>
      </c>
      <c r="AO138" s="155">
        <v>0</v>
      </c>
      <c r="AP138" s="155">
        <v>0</v>
      </c>
      <c r="AQ138" s="155">
        <v>260.32</v>
      </c>
      <c r="AR138" s="155">
        <v>1911.75</v>
      </c>
      <c r="AS138" s="155">
        <v>0</v>
      </c>
      <c r="AT138" s="155">
        <v>0</v>
      </c>
      <c r="AU138" s="155">
        <v>9566.6200000000008</v>
      </c>
      <c r="AV138" s="155">
        <v>0</v>
      </c>
      <c r="AW138" s="155">
        <v>2172.0700000000002</v>
      </c>
      <c r="AX138" s="155">
        <v>0</v>
      </c>
      <c r="AY138" s="156">
        <v>7394.6</v>
      </c>
    </row>
    <row r="139" spans="2:51" ht="15">
      <c r="B139" s="127" t="s">
        <v>7570</v>
      </c>
      <c r="C139" s="119" t="s">
        <v>1828</v>
      </c>
      <c r="D139" s="119" t="s">
        <v>85</v>
      </c>
      <c r="E139" s="119" t="s">
        <v>0</v>
      </c>
      <c r="F139" s="119" t="s">
        <v>7442</v>
      </c>
      <c r="G139" s="119" t="s">
        <v>7441</v>
      </c>
      <c r="H139" s="119"/>
      <c r="I139" s="119" t="s">
        <v>7858</v>
      </c>
      <c r="J139" s="119" t="s">
        <v>7859</v>
      </c>
      <c r="K139" s="119" t="s">
        <v>3029</v>
      </c>
      <c r="L139" s="119" t="s">
        <v>7860</v>
      </c>
      <c r="M139" s="119" t="s">
        <v>3011</v>
      </c>
      <c r="N139" s="119" t="s">
        <v>7335</v>
      </c>
      <c r="O139" s="119" t="s">
        <v>7957</v>
      </c>
      <c r="P139" s="119" t="s">
        <v>7958</v>
      </c>
      <c r="Q139" s="119">
        <v>2</v>
      </c>
      <c r="R139" s="119" t="s">
        <v>7959</v>
      </c>
      <c r="S139" s="121">
        <v>45688</v>
      </c>
      <c r="T139" s="121">
        <v>45675</v>
      </c>
      <c r="U139" s="121">
        <v>45688</v>
      </c>
      <c r="V139" s="119">
        <v>14</v>
      </c>
      <c r="W139" s="119" t="s">
        <v>7885</v>
      </c>
      <c r="X139" s="119"/>
      <c r="Y139" s="121">
        <v>44942</v>
      </c>
      <c r="Z139" s="119" t="s">
        <v>7881</v>
      </c>
      <c r="AA139" s="119" t="s">
        <v>7866</v>
      </c>
      <c r="AB139" s="119" t="s">
        <v>7867</v>
      </c>
      <c r="AC139" s="119">
        <v>4</v>
      </c>
      <c r="AD139" s="155">
        <v>12133.38</v>
      </c>
      <c r="AE139" s="155">
        <v>0</v>
      </c>
      <c r="AF139" s="155">
        <v>0</v>
      </c>
      <c r="AG139" s="155">
        <v>0</v>
      </c>
      <c r="AH139" s="155">
        <v>0</v>
      </c>
      <c r="AI139" s="155">
        <v>0</v>
      </c>
      <c r="AJ139" s="155">
        <v>0</v>
      </c>
      <c r="AK139" s="155">
        <v>0</v>
      </c>
      <c r="AL139" s="155">
        <v>0</v>
      </c>
      <c r="AM139" s="155">
        <v>0</v>
      </c>
      <c r="AN139" s="155">
        <v>0</v>
      </c>
      <c r="AO139" s="155">
        <v>0</v>
      </c>
      <c r="AP139" s="155">
        <v>0</v>
      </c>
      <c r="AQ139" s="155">
        <v>384.07</v>
      </c>
      <c r="AR139" s="155">
        <v>2620.1799999999998</v>
      </c>
      <c r="AS139" s="155">
        <v>0.13</v>
      </c>
      <c r="AT139" s="155">
        <v>0</v>
      </c>
      <c r="AU139" s="155">
        <v>12133.38</v>
      </c>
      <c r="AV139" s="155">
        <v>0</v>
      </c>
      <c r="AW139" s="155">
        <v>3004.38</v>
      </c>
      <c r="AX139" s="155">
        <v>0</v>
      </c>
      <c r="AY139" s="156">
        <v>9129</v>
      </c>
    </row>
    <row r="140" spans="2:51" ht="15">
      <c r="B140" s="127" t="s">
        <v>7565</v>
      </c>
      <c r="C140" s="119" t="s">
        <v>1828</v>
      </c>
      <c r="D140" s="119" t="s">
        <v>85</v>
      </c>
      <c r="E140" s="119" t="s">
        <v>0</v>
      </c>
      <c r="F140" s="119" t="s">
        <v>7361</v>
      </c>
      <c r="G140" s="119" t="s">
        <v>7360</v>
      </c>
      <c r="H140" s="119"/>
      <c r="I140" s="119" t="s">
        <v>7858</v>
      </c>
      <c r="J140" s="119" t="s">
        <v>7859</v>
      </c>
      <c r="K140" s="119" t="s">
        <v>3029</v>
      </c>
      <c r="L140" s="119" t="s">
        <v>7860</v>
      </c>
      <c r="M140" s="119" t="s">
        <v>3011</v>
      </c>
      <c r="N140" s="119" t="s">
        <v>7335</v>
      </c>
      <c r="O140" s="119" t="s">
        <v>7920</v>
      </c>
      <c r="P140" s="119" t="s">
        <v>7921</v>
      </c>
      <c r="Q140" s="119">
        <v>2</v>
      </c>
      <c r="R140" s="119" t="s">
        <v>7922</v>
      </c>
      <c r="S140" s="121">
        <v>45688</v>
      </c>
      <c r="T140" s="121">
        <v>45675</v>
      </c>
      <c r="U140" s="121">
        <v>45688</v>
      </c>
      <c r="V140" s="119">
        <v>14</v>
      </c>
      <c r="W140" s="119" t="s">
        <v>7885</v>
      </c>
      <c r="X140" s="119"/>
      <c r="Y140" s="121">
        <v>43865</v>
      </c>
      <c r="Z140" s="119" t="s">
        <v>7877</v>
      </c>
      <c r="AA140" s="119" t="s">
        <v>7866</v>
      </c>
      <c r="AB140" s="119" t="s">
        <v>7867</v>
      </c>
      <c r="AC140" s="119">
        <v>4</v>
      </c>
      <c r="AD140" s="155">
        <v>13066.76</v>
      </c>
      <c r="AE140" s="155">
        <v>0</v>
      </c>
      <c r="AF140" s="155">
        <v>0</v>
      </c>
      <c r="AG140" s="155">
        <v>0</v>
      </c>
      <c r="AH140" s="155">
        <v>0</v>
      </c>
      <c r="AI140" s="155">
        <v>0</v>
      </c>
      <c r="AJ140" s="155">
        <v>0</v>
      </c>
      <c r="AK140" s="155">
        <v>0</v>
      </c>
      <c r="AL140" s="155">
        <v>0</v>
      </c>
      <c r="AM140" s="155">
        <v>0</v>
      </c>
      <c r="AN140" s="155">
        <v>0</v>
      </c>
      <c r="AO140" s="155">
        <v>91.09</v>
      </c>
      <c r="AP140" s="155">
        <v>0</v>
      </c>
      <c r="AQ140" s="155">
        <v>581.83000000000004</v>
      </c>
      <c r="AR140" s="155">
        <v>2909.78</v>
      </c>
      <c r="AS140" s="155">
        <v>0</v>
      </c>
      <c r="AT140" s="155">
        <v>0</v>
      </c>
      <c r="AU140" s="155">
        <v>13157.85</v>
      </c>
      <c r="AV140" s="155">
        <v>0</v>
      </c>
      <c r="AW140" s="155">
        <v>3491.61</v>
      </c>
      <c r="AX140" s="155">
        <v>0</v>
      </c>
      <c r="AY140" s="156">
        <v>9666.4</v>
      </c>
    </row>
    <row r="141" spans="2:51" ht="15">
      <c r="B141" s="127" t="s">
        <v>7607</v>
      </c>
      <c r="C141" s="119" t="s">
        <v>1828</v>
      </c>
      <c r="D141" s="119" t="s">
        <v>85</v>
      </c>
      <c r="E141" s="119" t="s">
        <v>0</v>
      </c>
      <c r="F141" s="119" t="s">
        <v>7340</v>
      </c>
      <c r="G141" s="119" t="s">
        <v>7339</v>
      </c>
      <c r="H141" s="119"/>
      <c r="I141" s="119" t="s">
        <v>7858</v>
      </c>
      <c r="J141" s="119" t="s">
        <v>7859</v>
      </c>
      <c r="K141" s="119" t="s">
        <v>3029</v>
      </c>
      <c r="L141" s="119" t="s">
        <v>7860</v>
      </c>
      <c r="M141" s="119" t="s">
        <v>3011</v>
      </c>
      <c r="N141" s="119" t="s">
        <v>7335</v>
      </c>
      <c r="O141" s="119" t="s">
        <v>8051</v>
      </c>
      <c r="P141" s="119" t="s">
        <v>8052</v>
      </c>
      <c r="Q141" s="119">
        <v>2</v>
      </c>
      <c r="R141" s="119" t="s">
        <v>8053</v>
      </c>
      <c r="S141" s="121">
        <v>45688</v>
      </c>
      <c r="T141" s="121">
        <v>45675</v>
      </c>
      <c r="U141" s="121">
        <v>45688</v>
      </c>
      <c r="V141" s="119">
        <v>14</v>
      </c>
      <c r="W141" s="119" t="s">
        <v>7876</v>
      </c>
      <c r="X141" s="119"/>
      <c r="Y141" s="121">
        <v>44627</v>
      </c>
      <c r="Z141" s="119" t="s">
        <v>7906</v>
      </c>
      <c r="AA141" s="119" t="s">
        <v>7866</v>
      </c>
      <c r="AB141" s="119" t="s">
        <v>7867</v>
      </c>
      <c r="AC141" s="119">
        <v>4</v>
      </c>
      <c r="AD141" s="155">
        <v>10266.76</v>
      </c>
      <c r="AE141" s="155">
        <v>0</v>
      </c>
      <c r="AF141" s="155">
        <v>0</v>
      </c>
      <c r="AG141" s="155">
        <v>0</v>
      </c>
      <c r="AH141" s="155">
        <v>0</v>
      </c>
      <c r="AI141" s="155">
        <v>0</v>
      </c>
      <c r="AJ141" s="155">
        <v>0</v>
      </c>
      <c r="AK141" s="155">
        <v>0</v>
      </c>
      <c r="AL141" s="155">
        <v>0</v>
      </c>
      <c r="AM141" s="155">
        <v>0</v>
      </c>
      <c r="AN141" s="155">
        <v>0</v>
      </c>
      <c r="AO141" s="155">
        <v>2843.3</v>
      </c>
      <c r="AP141" s="155">
        <v>0</v>
      </c>
      <c r="AQ141" s="155">
        <v>344.68</v>
      </c>
      <c r="AR141" s="155">
        <v>2872.94</v>
      </c>
      <c r="AS141" s="155">
        <v>0.04</v>
      </c>
      <c r="AT141" s="155">
        <v>0</v>
      </c>
      <c r="AU141" s="155">
        <v>13110.06</v>
      </c>
      <c r="AV141" s="155">
        <v>0</v>
      </c>
      <c r="AW141" s="155">
        <v>3217.66</v>
      </c>
      <c r="AX141" s="155">
        <v>0</v>
      </c>
      <c r="AY141" s="156">
        <v>9892.4</v>
      </c>
    </row>
    <row r="142" spans="2:51" ht="15">
      <c r="B142" s="127" t="s">
        <v>7575</v>
      </c>
      <c r="C142" s="119" t="s">
        <v>1828</v>
      </c>
      <c r="D142" s="119" t="s">
        <v>85</v>
      </c>
      <c r="E142" s="119" t="s">
        <v>0</v>
      </c>
      <c r="F142" s="119" t="s">
        <v>7400</v>
      </c>
      <c r="G142" s="119" t="s">
        <v>7399</v>
      </c>
      <c r="H142" s="119"/>
      <c r="I142" s="119" t="s">
        <v>7858</v>
      </c>
      <c r="J142" s="119" t="s">
        <v>7859</v>
      </c>
      <c r="K142" s="119" t="s">
        <v>3029</v>
      </c>
      <c r="L142" s="119" t="s">
        <v>7860</v>
      </c>
      <c r="M142" s="119" t="s">
        <v>3011</v>
      </c>
      <c r="N142" s="119" t="s">
        <v>7335</v>
      </c>
      <c r="O142" s="119" t="s">
        <v>8011</v>
      </c>
      <c r="P142" s="119" t="s">
        <v>8012</v>
      </c>
      <c r="Q142" s="119">
        <v>2</v>
      </c>
      <c r="R142" s="119" t="s">
        <v>8013</v>
      </c>
      <c r="S142" s="121">
        <v>45688</v>
      </c>
      <c r="T142" s="121">
        <v>45675</v>
      </c>
      <c r="U142" s="121">
        <v>45688</v>
      </c>
      <c r="V142" s="119">
        <v>14</v>
      </c>
      <c r="W142" s="119" t="s">
        <v>7871</v>
      </c>
      <c r="X142" s="119"/>
      <c r="Y142" s="121">
        <v>44452</v>
      </c>
      <c r="Z142" s="119" t="s">
        <v>8014</v>
      </c>
      <c r="AA142" s="119" t="s">
        <v>7866</v>
      </c>
      <c r="AB142" s="119" t="s">
        <v>7867</v>
      </c>
      <c r="AC142" s="119">
        <v>4</v>
      </c>
      <c r="AD142" s="155">
        <v>30800</v>
      </c>
      <c r="AE142" s="155">
        <v>0</v>
      </c>
      <c r="AF142" s="155">
        <v>0</v>
      </c>
      <c r="AG142" s="155">
        <v>0</v>
      </c>
      <c r="AH142" s="155">
        <v>0</v>
      </c>
      <c r="AI142" s="155">
        <v>0</v>
      </c>
      <c r="AJ142" s="155">
        <v>0</v>
      </c>
      <c r="AK142" s="155">
        <v>0</v>
      </c>
      <c r="AL142" s="155">
        <v>0</v>
      </c>
      <c r="AM142" s="155">
        <v>0</v>
      </c>
      <c r="AN142" s="155">
        <v>0</v>
      </c>
      <c r="AO142" s="155">
        <v>0</v>
      </c>
      <c r="AP142" s="155">
        <v>0</v>
      </c>
      <c r="AQ142" s="155">
        <v>879.77</v>
      </c>
      <c r="AR142" s="155">
        <v>8803.19</v>
      </c>
      <c r="AS142" s="155">
        <v>0.04</v>
      </c>
      <c r="AT142" s="155">
        <v>0</v>
      </c>
      <c r="AU142" s="155">
        <v>30800</v>
      </c>
      <c r="AV142" s="155">
        <v>0</v>
      </c>
      <c r="AW142" s="155">
        <v>9683.0000000000018</v>
      </c>
      <c r="AX142" s="155">
        <v>0</v>
      </c>
      <c r="AY142" s="156">
        <v>21117</v>
      </c>
    </row>
    <row r="143" spans="2:51" ht="15">
      <c r="B143" s="127" t="s">
        <v>7592</v>
      </c>
      <c r="C143" s="119" t="s">
        <v>1828</v>
      </c>
      <c r="D143" s="119" t="s">
        <v>85</v>
      </c>
      <c r="E143" s="119" t="s">
        <v>0</v>
      </c>
      <c r="F143" s="119" t="s">
        <v>7406</v>
      </c>
      <c r="G143" s="119" t="s">
        <v>7405</v>
      </c>
      <c r="H143" s="119"/>
      <c r="I143" s="119" t="s">
        <v>7858</v>
      </c>
      <c r="J143" s="119" t="s">
        <v>7859</v>
      </c>
      <c r="K143" s="119" t="s">
        <v>3029</v>
      </c>
      <c r="L143" s="119" t="s">
        <v>7860</v>
      </c>
      <c r="M143" s="119" t="s">
        <v>3011</v>
      </c>
      <c r="N143" s="119" t="s">
        <v>7335</v>
      </c>
      <c r="O143" s="119" t="s">
        <v>8001</v>
      </c>
      <c r="P143" s="119" t="s">
        <v>8002</v>
      </c>
      <c r="Q143" s="119">
        <v>2</v>
      </c>
      <c r="R143" s="119" t="s">
        <v>8003</v>
      </c>
      <c r="S143" s="121">
        <v>45688</v>
      </c>
      <c r="T143" s="121">
        <v>45675</v>
      </c>
      <c r="U143" s="121">
        <v>45688</v>
      </c>
      <c r="V143" s="119">
        <v>14</v>
      </c>
      <c r="W143" s="119" t="s">
        <v>7885</v>
      </c>
      <c r="X143" s="119"/>
      <c r="Y143" s="121">
        <v>43543</v>
      </c>
      <c r="Z143" s="119" t="s">
        <v>8004</v>
      </c>
      <c r="AA143" s="119" t="s">
        <v>7866</v>
      </c>
      <c r="AB143" s="119" t="s">
        <v>7867</v>
      </c>
      <c r="AC143" s="119">
        <v>4</v>
      </c>
      <c r="AD143" s="155">
        <v>23333.38</v>
      </c>
      <c r="AE143" s="155">
        <v>0</v>
      </c>
      <c r="AF143" s="155">
        <v>0</v>
      </c>
      <c r="AG143" s="155">
        <v>0</v>
      </c>
      <c r="AH143" s="155">
        <v>0</v>
      </c>
      <c r="AI143" s="155">
        <v>0</v>
      </c>
      <c r="AJ143" s="155">
        <v>0</v>
      </c>
      <c r="AK143" s="155">
        <v>0</v>
      </c>
      <c r="AL143" s="155">
        <v>0</v>
      </c>
      <c r="AM143" s="155">
        <v>0</v>
      </c>
      <c r="AN143" s="155">
        <v>0</v>
      </c>
      <c r="AO143" s="155">
        <v>0</v>
      </c>
      <c r="AP143" s="155">
        <v>0</v>
      </c>
      <c r="AQ143" s="155">
        <v>872.7</v>
      </c>
      <c r="AR143" s="155">
        <v>6498.8</v>
      </c>
      <c r="AS143" s="155">
        <v>0.08</v>
      </c>
      <c r="AT143" s="155">
        <v>0</v>
      </c>
      <c r="AU143" s="155">
        <v>23333.38</v>
      </c>
      <c r="AV143" s="155">
        <v>0</v>
      </c>
      <c r="AW143" s="155">
        <v>7371.58</v>
      </c>
      <c r="AX143" s="155">
        <v>0</v>
      </c>
      <c r="AY143" s="156">
        <v>15961.8</v>
      </c>
    </row>
    <row r="144" spans="2:51" ht="15">
      <c r="B144" s="127" t="s">
        <v>7583</v>
      </c>
      <c r="C144" s="119" t="s">
        <v>1828</v>
      </c>
      <c r="D144" s="119" t="s">
        <v>85</v>
      </c>
      <c r="E144" s="119" t="s">
        <v>0</v>
      </c>
      <c r="F144" s="119" t="s">
        <v>7487</v>
      </c>
      <c r="G144" s="119" t="s">
        <v>7486</v>
      </c>
      <c r="H144" s="119"/>
      <c r="I144" s="119" t="s">
        <v>7858</v>
      </c>
      <c r="J144" s="119" t="s">
        <v>7859</v>
      </c>
      <c r="K144" s="119" t="s">
        <v>3029</v>
      </c>
      <c r="L144" s="119" t="s">
        <v>7860</v>
      </c>
      <c r="M144" s="119" t="s">
        <v>3011</v>
      </c>
      <c r="N144" s="119" t="s">
        <v>7335</v>
      </c>
      <c r="O144" s="119" t="s">
        <v>7907</v>
      </c>
      <c r="P144" s="119" t="s">
        <v>7908</v>
      </c>
      <c r="Q144" s="119">
        <v>2</v>
      </c>
      <c r="R144" s="119" t="s">
        <v>7909</v>
      </c>
      <c r="S144" s="121">
        <v>45688</v>
      </c>
      <c r="T144" s="121">
        <v>45675</v>
      </c>
      <c r="U144" s="121">
        <v>45688</v>
      </c>
      <c r="V144" s="119">
        <v>14</v>
      </c>
      <c r="W144" s="119" t="s">
        <v>7864</v>
      </c>
      <c r="X144" s="119"/>
      <c r="Y144" s="121">
        <v>44350</v>
      </c>
      <c r="Z144" s="119" t="s">
        <v>7910</v>
      </c>
      <c r="AA144" s="119" t="s">
        <v>7866</v>
      </c>
      <c r="AB144" s="119" t="s">
        <v>7867</v>
      </c>
      <c r="AC144" s="119">
        <v>4</v>
      </c>
      <c r="AD144" s="155">
        <v>21000</v>
      </c>
      <c r="AE144" s="155">
        <v>0</v>
      </c>
      <c r="AF144" s="155">
        <v>0</v>
      </c>
      <c r="AG144" s="155">
        <v>0</v>
      </c>
      <c r="AH144" s="155">
        <v>0</v>
      </c>
      <c r="AI144" s="155">
        <v>0</v>
      </c>
      <c r="AJ144" s="155">
        <v>0</v>
      </c>
      <c r="AK144" s="155">
        <v>0</v>
      </c>
      <c r="AL144" s="155">
        <v>0</v>
      </c>
      <c r="AM144" s="155">
        <v>0</v>
      </c>
      <c r="AN144" s="155">
        <v>0</v>
      </c>
      <c r="AO144" s="155">
        <v>0</v>
      </c>
      <c r="AP144" s="155">
        <v>0</v>
      </c>
      <c r="AQ144" s="155">
        <v>595.64</v>
      </c>
      <c r="AR144" s="155">
        <v>5646.35</v>
      </c>
      <c r="AS144" s="155">
        <v>0.01</v>
      </c>
      <c r="AT144" s="155">
        <v>0</v>
      </c>
      <c r="AU144" s="155">
        <v>21000</v>
      </c>
      <c r="AV144" s="155">
        <v>0</v>
      </c>
      <c r="AW144" s="155">
        <v>6242.0000000000009</v>
      </c>
      <c r="AX144" s="155">
        <v>0</v>
      </c>
      <c r="AY144" s="156">
        <v>14758</v>
      </c>
    </row>
    <row r="145" spans="2:51" ht="15">
      <c r="B145" s="127" t="s">
        <v>7613</v>
      </c>
      <c r="C145" s="119" t="s">
        <v>1828</v>
      </c>
      <c r="D145" s="119" t="s">
        <v>85</v>
      </c>
      <c r="E145" s="119" t="s">
        <v>0</v>
      </c>
      <c r="F145" s="119" t="s">
        <v>7364</v>
      </c>
      <c r="G145" s="119" t="s">
        <v>7363</v>
      </c>
      <c r="H145" s="119"/>
      <c r="I145" s="119" t="s">
        <v>7858</v>
      </c>
      <c r="J145" s="119" t="s">
        <v>7859</v>
      </c>
      <c r="K145" s="119" t="s">
        <v>3029</v>
      </c>
      <c r="L145" s="119" t="s">
        <v>7860</v>
      </c>
      <c r="M145" s="119" t="s">
        <v>3011</v>
      </c>
      <c r="N145" s="119" t="s">
        <v>7335</v>
      </c>
      <c r="O145" s="119" t="s">
        <v>7990</v>
      </c>
      <c r="P145" s="119" t="s">
        <v>7991</v>
      </c>
      <c r="Q145" s="119">
        <v>2</v>
      </c>
      <c r="R145" s="119" t="s">
        <v>7992</v>
      </c>
      <c r="S145" s="121">
        <v>45688</v>
      </c>
      <c r="T145" s="121">
        <v>45675</v>
      </c>
      <c r="U145" s="121">
        <v>45688</v>
      </c>
      <c r="V145" s="119">
        <v>14</v>
      </c>
      <c r="W145" s="119" t="s">
        <v>7893</v>
      </c>
      <c r="X145" s="119"/>
      <c r="Y145" s="121">
        <v>45362</v>
      </c>
      <c r="Z145" s="119" t="s">
        <v>7993</v>
      </c>
      <c r="AA145" s="119" t="s">
        <v>7866</v>
      </c>
      <c r="AB145" s="119" t="s">
        <v>7867</v>
      </c>
      <c r="AC145" s="119">
        <v>4</v>
      </c>
      <c r="AD145" s="155">
        <v>11666.62</v>
      </c>
      <c r="AE145" s="155">
        <v>0</v>
      </c>
      <c r="AF145" s="155">
        <v>0</v>
      </c>
      <c r="AG145" s="155">
        <v>0</v>
      </c>
      <c r="AH145" s="155">
        <v>0</v>
      </c>
      <c r="AI145" s="155">
        <v>0</v>
      </c>
      <c r="AJ145" s="155">
        <v>0</v>
      </c>
      <c r="AK145" s="155">
        <v>0</v>
      </c>
      <c r="AL145" s="155">
        <v>0</v>
      </c>
      <c r="AM145" s="155">
        <v>0</v>
      </c>
      <c r="AN145" s="155">
        <v>0</v>
      </c>
      <c r="AO145" s="155">
        <v>2843.3</v>
      </c>
      <c r="AP145" s="155">
        <v>0</v>
      </c>
      <c r="AQ145" s="155">
        <v>321.47000000000003</v>
      </c>
      <c r="AR145" s="155">
        <v>3151.06</v>
      </c>
      <c r="AS145" s="155">
        <v>0</v>
      </c>
      <c r="AT145" s="155">
        <v>0</v>
      </c>
      <c r="AU145" s="155">
        <v>14509.92</v>
      </c>
      <c r="AV145" s="155">
        <v>0</v>
      </c>
      <c r="AW145" s="155">
        <v>3472.5299999999997</v>
      </c>
      <c r="AX145" s="155">
        <v>0</v>
      </c>
      <c r="AY145" s="156">
        <v>11037.4</v>
      </c>
    </row>
    <row r="146" spans="2:51" ht="15">
      <c r="B146" s="127" t="s">
        <v>7584</v>
      </c>
      <c r="C146" s="119" t="s">
        <v>1828</v>
      </c>
      <c r="D146" s="119" t="s">
        <v>85</v>
      </c>
      <c r="E146" s="119" t="s">
        <v>0</v>
      </c>
      <c r="F146" s="119" t="s">
        <v>7403</v>
      </c>
      <c r="G146" s="119" t="s">
        <v>7402</v>
      </c>
      <c r="H146" s="119"/>
      <c r="I146" s="119" t="s">
        <v>7858</v>
      </c>
      <c r="J146" s="119" t="s">
        <v>7859</v>
      </c>
      <c r="K146" s="119" t="s">
        <v>3029</v>
      </c>
      <c r="L146" s="119" t="s">
        <v>7860</v>
      </c>
      <c r="M146" s="119" t="s">
        <v>3011</v>
      </c>
      <c r="N146" s="119" t="s">
        <v>7335</v>
      </c>
      <c r="O146" s="119" t="s">
        <v>7903</v>
      </c>
      <c r="P146" s="119" t="s">
        <v>7904</v>
      </c>
      <c r="Q146" s="119">
        <v>2</v>
      </c>
      <c r="R146" s="119" t="s">
        <v>7905</v>
      </c>
      <c r="S146" s="121">
        <v>45688</v>
      </c>
      <c r="T146" s="121">
        <v>45675</v>
      </c>
      <c r="U146" s="121">
        <v>45682</v>
      </c>
      <c r="V146" s="119">
        <v>19</v>
      </c>
      <c r="W146" s="119" t="s">
        <v>7876</v>
      </c>
      <c r="X146" s="119"/>
      <c r="Y146" s="121">
        <v>45355</v>
      </c>
      <c r="Z146" s="119" t="s">
        <v>7906</v>
      </c>
      <c r="AA146" s="119" t="s">
        <v>7866</v>
      </c>
      <c r="AB146" s="119" t="s">
        <v>7867</v>
      </c>
      <c r="AC146" s="119">
        <v>4</v>
      </c>
      <c r="AD146" s="155">
        <v>14085</v>
      </c>
      <c r="AE146" s="155">
        <v>772.5</v>
      </c>
      <c r="AF146" s="155">
        <v>0</v>
      </c>
      <c r="AG146" s="155">
        <v>0</v>
      </c>
      <c r="AH146" s="155">
        <v>0</v>
      </c>
      <c r="AI146" s="155">
        <v>393.37</v>
      </c>
      <c r="AJ146" s="155">
        <v>1628.55</v>
      </c>
      <c r="AK146" s="155">
        <v>0</v>
      </c>
      <c r="AL146" s="155">
        <v>0</v>
      </c>
      <c r="AM146" s="155">
        <v>0</v>
      </c>
      <c r="AN146" s="155">
        <v>0</v>
      </c>
      <c r="AO146" s="155">
        <v>0</v>
      </c>
      <c r="AP146" s="155">
        <v>0</v>
      </c>
      <c r="AQ146" s="155">
        <v>164.29</v>
      </c>
      <c r="AR146" s="155">
        <v>3160.34</v>
      </c>
      <c r="AS146" s="155">
        <v>0.19</v>
      </c>
      <c r="AT146" s="155">
        <v>0</v>
      </c>
      <c r="AU146" s="155">
        <v>14478.37</v>
      </c>
      <c r="AV146" s="155">
        <v>2401.0500000000002</v>
      </c>
      <c r="AW146" s="155">
        <v>3324.82</v>
      </c>
      <c r="AX146" s="155">
        <v>0</v>
      </c>
      <c r="AY146" s="156">
        <v>13554.6</v>
      </c>
    </row>
    <row r="147" spans="2:51" ht="15">
      <c r="B147" s="127" t="s">
        <v>7579</v>
      </c>
      <c r="C147" s="119" t="s">
        <v>1828</v>
      </c>
      <c r="D147" s="119" t="s">
        <v>85</v>
      </c>
      <c r="E147" s="119" t="s">
        <v>0</v>
      </c>
      <c r="F147" s="119" t="s">
        <v>7382</v>
      </c>
      <c r="G147" s="119" t="s">
        <v>7381</v>
      </c>
      <c r="H147" s="119"/>
      <c r="I147" s="119" t="s">
        <v>7858</v>
      </c>
      <c r="J147" s="119" t="s">
        <v>7859</v>
      </c>
      <c r="K147" s="119" t="s">
        <v>3029</v>
      </c>
      <c r="L147" s="119" t="s">
        <v>7860</v>
      </c>
      <c r="M147" s="119" t="s">
        <v>3011</v>
      </c>
      <c r="N147" s="119" t="s">
        <v>7335</v>
      </c>
      <c r="O147" s="119" t="s">
        <v>8021</v>
      </c>
      <c r="P147" s="119" t="s">
        <v>8022</v>
      </c>
      <c r="Q147" s="119">
        <v>2</v>
      </c>
      <c r="R147" s="119" t="s">
        <v>8023</v>
      </c>
      <c r="S147" s="121">
        <v>45688</v>
      </c>
      <c r="T147" s="121">
        <v>45675</v>
      </c>
      <c r="U147" s="121">
        <v>45688</v>
      </c>
      <c r="V147" s="119">
        <v>14</v>
      </c>
      <c r="W147" s="119" t="s">
        <v>7876</v>
      </c>
      <c r="X147" s="119"/>
      <c r="Y147" s="121">
        <v>45432</v>
      </c>
      <c r="Z147" s="119" t="s">
        <v>7906</v>
      </c>
      <c r="AA147" s="119" t="s">
        <v>7866</v>
      </c>
      <c r="AB147" s="119" t="s">
        <v>7867</v>
      </c>
      <c r="AC147" s="119">
        <v>4</v>
      </c>
      <c r="AD147" s="155">
        <v>12500.04</v>
      </c>
      <c r="AE147" s="155">
        <v>0</v>
      </c>
      <c r="AF147" s="155">
        <v>0</v>
      </c>
      <c r="AG147" s="155">
        <v>0</v>
      </c>
      <c r="AH147" s="155">
        <v>446.42</v>
      </c>
      <c r="AI147" s="155">
        <v>0</v>
      </c>
      <c r="AJ147" s="155">
        <v>0</v>
      </c>
      <c r="AK147" s="155">
        <v>0</v>
      </c>
      <c r="AL147" s="155">
        <v>0</v>
      </c>
      <c r="AM147" s="155">
        <v>0</v>
      </c>
      <c r="AN147" s="155">
        <v>0</v>
      </c>
      <c r="AO147" s="155">
        <v>2437.0300000000002</v>
      </c>
      <c r="AP147" s="155">
        <v>0</v>
      </c>
      <c r="AQ147" s="155">
        <v>345.75</v>
      </c>
      <c r="AR147" s="155">
        <v>3402.17</v>
      </c>
      <c r="AS147" s="155">
        <v>0.17</v>
      </c>
      <c r="AT147" s="155">
        <v>0</v>
      </c>
      <c r="AU147" s="155">
        <v>15383.49</v>
      </c>
      <c r="AV147" s="155">
        <v>0</v>
      </c>
      <c r="AW147" s="155">
        <v>3748.09</v>
      </c>
      <c r="AX147" s="155">
        <v>0</v>
      </c>
      <c r="AY147" s="156">
        <v>11635.4</v>
      </c>
    </row>
    <row r="148" spans="2:51" ht="15">
      <c r="B148" s="127" t="s">
        <v>7566</v>
      </c>
      <c r="C148" s="119" t="s">
        <v>1828</v>
      </c>
      <c r="D148" s="119" t="s">
        <v>85</v>
      </c>
      <c r="E148" s="119" t="s">
        <v>0</v>
      </c>
      <c r="F148" s="119" t="s">
        <v>7421</v>
      </c>
      <c r="G148" s="119" t="s">
        <v>7420</v>
      </c>
      <c r="H148" s="119"/>
      <c r="I148" s="119" t="s">
        <v>7858</v>
      </c>
      <c r="J148" s="119" t="s">
        <v>7859</v>
      </c>
      <c r="K148" s="119" t="s">
        <v>3029</v>
      </c>
      <c r="L148" s="119" t="s">
        <v>7860</v>
      </c>
      <c r="M148" s="119" t="s">
        <v>3011</v>
      </c>
      <c r="N148" s="119" t="s">
        <v>7335</v>
      </c>
      <c r="O148" s="119" t="s">
        <v>8047</v>
      </c>
      <c r="P148" s="119" t="s">
        <v>8048</v>
      </c>
      <c r="Q148" s="119">
        <v>2</v>
      </c>
      <c r="R148" s="119" t="s">
        <v>8049</v>
      </c>
      <c r="S148" s="121">
        <v>45688</v>
      </c>
      <c r="T148" s="121">
        <v>45675</v>
      </c>
      <c r="U148" s="121">
        <v>45688</v>
      </c>
      <c r="V148" s="119">
        <v>14</v>
      </c>
      <c r="W148" s="119" t="s">
        <v>7876</v>
      </c>
      <c r="X148" s="119"/>
      <c r="Y148" s="121">
        <v>44408</v>
      </c>
      <c r="Z148" s="119" t="s">
        <v>8050</v>
      </c>
      <c r="AA148" s="119" t="s">
        <v>7866</v>
      </c>
      <c r="AB148" s="119" t="s">
        <v>7867</v>
      </c>
      <c r="AC148" s="119">
        <v>4</v>
      </c>
      <c r="AD148" s="155">
        <v>10266.76</v>
      </c>
      <c r="AE148" s="155">
        <v>0</v>
      </c>
      <c r="AF148" s="155">
        <v>0</v>
      </c>
      <c r="AG148" s="155">
        <v>0</v>
      </c>
      <c r="AH148" s="155">
        <v>0</v>
      </c>
      <c r="AI148" s="155">
        <v>0</v>
      </c>
      <c r="AJ148" s="155">
        <v>0</v>
      </c>
      <c r="AK148" s="155">
        <v>0</v>
      </c>
      <c r="AL148" s="155">
        <v>0</v>
      </c>
      <c r="AM148" s="155">
        <v>0</v>
      </c>
      <c r="AN148" s="155">
        <v>0</v>
      </c>
      <c r="AO148" s="155">
        <v>6583.16</v>
      </c>
      <c r="AP148" s="155">
        <v>0</v>
      </c>
      <c r="AQ148" s="155">
        <v>438.9</v>
      </c>
      <c r="AR148" s="155">
        <v>3752.55</v>
      </c>
      <c r="AS148" s="155">
        <v>7.0000000000000007E-2</v>
      </c>
      <c r="AT148" s="155">
        <v>0</v>
      </c>
      <c r="AU148" s="155">
        <v>16849.919999999998</v>
      </c>
      <c r="AV148" s="155">
        <v>0</v>
      </c>
      <c r="AW148" s="155">
        <v>4191.5199999999995</v>
      </c>
      <c r="AX148" s="155">
        <v>0</v>
      </c>
      <c r="AY148" s="156">
        <v>12658.4</v>
      </c>
    </row>
    <row r="149" spans="2:51" ht="15">
      <c r="B149" s="127" t="s">
        <v>7602</v>
      </c>
      <c r="C149" s="119" t="s">
        <v>1828</v>
      </c>
      <c r="D149" s="119" t="s">
        <v>85</v>
      </c>
      <c r="E149" s="119" t="s">
        <v>0</v>
      </c>
      <c r="F149" s="119" t="s">
        <v>7463</v>
      </c>
      <c r="G149" s="119" t="s">
        <v>7462</v>
      </c>
      <c r="H149" s="119"/>
      <c r="I149" s="119" t="s">
        <v>7858</v>
      </c>
      <c r="J149" s="119" t="s">
        <v>7859</v>
      </c>
      <c r="K149" s="119" t="s">
        <v>3029</v>
      </c>
      <c r="L149" s="119" t="s">
        <v>7860</v>
      </c>
      <c r="M149" s="119" t="s">
        <v>3011</v>
      </c>
      <c r="N149" s="119"/>
      <c r="O149" s="119" t="s">
        <v>7987</v>
      </c>
      <c r="P149" s="119" t="s">
        <v>7988</v>
      </c>
      <c r="Q149" s="119">
        <v>13</v>
      </c>
      <c r="R149" s="119"/>
      <c r="S149" s="121">
        <v>45688</v>
      </c>
      <c r="T149" s="121">
        <v>45688</v>
      </c>
      <c r="U149" s="121">
        <v>45688</v>
      </c>
      <c r="V149" s="119">
        <v>1</v>
      </c>
      <c r="W149" s="119" t="s">
        <v>7885</v>
      </c>
      <c r="X149" s="119"/>
      <c r="Y149" s="121"/>
      <c r="Z149" s="119" t="s">
        <v>7906</v>
      </c>
      <c r="AA149" s="119" t="s">
        <v>7866</v>
      </c>
      <c r="AB149" s="119" t="s">
        <v>8067</v>
      </c>
      <c r="AC149" s="119"/>
      <c r="AD149" s="155">
        <v>0</v>
      </c>
      <c r="AE149" s="155">
        <v>0</v>
      </c>
      <c r="AF149" s="155">
        <v>0</v>
      </c>
      <c r="AG149" s="155">
        <v>0</v>
      </c>
      <c r="AH149" s="155">
        <v>0</v>
      </c>
      <c r="AI149" s="155">
        <v>0</v>
      </c>
      <c r="AJ149" s="155">
        <v>0</v>
      </c>
      <c r="AK149" s="155">
        <v>13382.4</v>
      </c>
      <c r="AL149" s="155">
        <v>27333.599999999999</v>
      </c>
      <c r="AM149" s="155">
        <v>32186.7</v>
      </c>
      <c r="AN149" s="155">
        <v>29313.9</v>
      </c>
      <c r="AO149" s="155">
        <v>0</v>
      </c>
      <c r="AP149" s="155">
        <v>0</v>
      </c>
      <c r="AQ149" s="155">
        <v>0</v>
      </c>
      <c r="AR149" s="155">
        <v>9640.2900000000009</v>
      </c>
      <c r="AS149" s="155">
        <v>0</v>
      </c>
      <c r="AT149" s="155">
        <v>0</v>
      </c>
      <c r="AU149" s="155">
        <v>72902.7</v>
      </c>
      <c r="AV149" s="155">
        <v>29313.9</v>
      </c>
      <c r="AW149" s="155">
        <v>9640.2900000000009</v>
      </c>
      <c r="AX149" s="155">
        <v>0</v>
      </c>
      <c r="AY149" s="156">
        <v>92576.31</v>
      </c>
    </row>
    <row r="150" spans="2:51" ht="15">
      <c r="B150" s="127" t="s">
        <v>7577</v>
      </c>
      <c r="C150" s="119" t="s">
        <v>1828</v>
      </c>
      <c r="D150" s="119" t="s">
        <v>85</v>
      </c>
      <c r="E150" s="119" t="s">
        <v>0</v>
      </c>
      <c r="F150" s="119" t="s">
        <v>7379</v>
      </c>
      <c r="G150" s="119" t="s">
        <v>7378</v>
      </c>
      <c r="H150" s="119"/>
      <c r="I150" s="119" t="s">
        <v>7858</v>
      </c>
      <c r="J150" s="119" t="s">
        <v>7859</v>
      </c>
      <c r="K150" s="119" t="s">
        <v>3029</v>
      </c>
      <c r="L150" s="119" t="s">
        <v>7860</v>
      </c>
      <c r="M150" s="119" t="s">
        <v>3011</v>
      </c>
      <c r="N150" s="119" t="s">
        <v>7335</v>
      </c>
      <c r="O150" s="119" t="s">
        <v>8039</v>
      </c>
      <c r="P150" s="119" t="s">
        <v>8040</v>
      </c>
      <c r="Q150" s="119">
        <v>2</v>
      </c>
      <c r="R150" s="119" t="s">
        <v>8041</v>
      </c>
      <c r="S150" s="121">
        <v>45688</v>
      </c>
      <c r="T150" s="121">
        <v>45675</v>
      </c>
      <c r="U150" s="121">
        <v>45688</v>
      </c>
      <c r="V150" s="119">
        <v>14</v>
      </c>
      <c r="W150" s="119" t="s">
        <v>7876</v>
      </c>
      <c r="X150" s="119"/>
      <c r="Y150" s="121">
        <v>44271</v>
      </c>
      <c r="Z150" s="119" t="s">
        <v>8042</v>
      </c>
      <c r="AA150" s="119" t="s">
        <v>7866</v>
      </c>
      <c r="AB150" s="119" t="s">
        <v>7867</v>
      </c>
      <c r="AC150" s="119">
        <v>4</v>
      </c>
      <c r="AD150" s="155">
        <v>21000</v>
      </c>
      <c r="AE150" s="155">
        <v>0</v>
      </c>
      <c r="AF150" s="155">
        <v>0</v>
      </c>
      <c r="AG150" s="155">
        <v>0</v>
      </c>
      <c r="AH150" s="155">
        <v>0</v>
      </c>
      <c r="AI150" s="155">
        <v>0</v>
      </c>
      <c r="AJ150" s="155">
        <v>0</v>
      </c>
      <c r="AK150" s="155">
        <v>0</v>
      </c>
      <c r="AL150" s="155">
        <v>0</v>
      </c>
      <c r="AM150" s="155">
        <v>0</v>
      </c>
      <c r="AN150" s="155">
        <v>0</v>
      </c>
      <c r="AO150" s="155">
        <v>2843.3</v>
      </c>
      <c r="AP150" s="155">
        <v>0</v>
      </c>
      <c r="AQ150" s="155">
        <v>685.01</v>
      </c>
      <c r="AR150" s="155">
        <v>6607.75</v>
      </c>
      <c r="AS150" s="155">
        <v>0</v>
      </c>
      <c r="AT150" s="155">
        <v>0</v>
      </c>
      <c r="AU150" s="155">
        <v>23843.3</v>
      </c>
      <c r="AV150" s="155">
        <v>0</v>
      </c>
      <c r="AW150" s="155">
        <v>7292.76</v>
      </c>
      <c r="AX150" s="155">
        <v>0</v>
      </c>
      <c r="AY150" s="156">
        <v>16550.599999999999</v>
      </c>
    </row>
    <row r="151" spans="2:51" ht="15">
      <c r="B151" s="127" t="s">
        <v>7597</v>
      </c>
      <c r="C151" s="119" t="s">
        <v>1828</v>
      </c>
      <c r="D151" s="119" t="s">
        <v>85</v>
      </c>
      <c r="E151" s="119" t="s">
        <v>0</v>
      </c>
      <c r="F151" s="119" t="s">
        <v>7397</v>
      </c>
      <c r="G151" s="119" t="s">
        <v>7396</v>
      </c>
      <c r="H151" s="119"/>
      <c r="I151" s="119" t="s">
        <v>7858</v>
      </c>
      <c r="J151" s="119" t="s">
        <v>7859</v>
      </c>
      <c r="K151" s="119" t="s">
        <v>3029</v>
      </c>
      <c r="L151" s="119" t="s">
        <v>7860</v>
      </c>
      <c r="M151" s="119" t="s">
        <v>3011</v>
      </c>
      <c r="N151" s="119" t="s">
        <v>7335</v>
      </c>
      <c r="O151" s="119" t="s">
        <v>7878</v>
      </c>
      <c r="P151" s="119" t="s">
        <v>7879</v>
      </c>
      <c r="Q151" s="119">
        <v>2</v>
      </c>
      <c r="R151" s="119" t="s">
        <v>7880</v>
      </c>
      <c r="S151" s="121">
        <v>45688</v>
      </c>
      <c r="T151" s="121">
        <v>45675</v>
      </c>
      <c r="U151" s="121">
        <v>45688</v>
      </c>
      <c r="V151" s="119">
        <v>14</v>
      </c>
      <c r="W151" s="119" t="s">
        <v>7876</v>
      </c>
      <c r="X151" s="119"/>
      <c r="Y151" s="121">
        <v>44271</v>
      </c>
      <c r="Z151" s="119" t="s">
        <v>7881</v>
      </c>
      <c r="AA151" s="119" t="s">
        <v>7866</v>
      </c>
      <c r="AB151" s="119" t="s">
        <v>7867</v>
      </c>
      <c r="AC151" s="119">
        <v>4</v>
      </c>
      <c r="AD151" s="155">
        <v>9417.52</v>
      </c>
      <c r="AE151" s="155">
        <v>0</v>
      </c>
      <c r="AF151" s="155">
        <v>0</v>
      </c>
      <c r="AG151" s="155">
        <v>0</v>
      </c>
      <c r="AH151" s="155">
        <v>336.34</v>
      </c>
      <c r="AI151" s="155">
        <v>0</v>
      </c>
      <c r="AJ151" s="155">
        <v>0</v>
      </c>
      <c r="AK151" s="155">
        <v>0</v>
      </c>
      <c r="AL151" s="155">
        <v>0</v>
      </c>
      <c r="AM151" s="155">
        <v>0</v>
      </c>
      <c r="AN151" s="155">
        <v>0</v>
      </c>
      <c r="AO151" s="155">
        <v>3873.83</v>
      </c>
      <c r="AP151" s="155">
        <v>2690.72</v>
      </c>
      <c r="AQ151" s="155">
        <v>320.31</v>
      </c>
      <c r="AR151" s="155">
        <v>3682.12</v>
      </c>
      <c r="AS151" s="155">
        <v>0</v>
      </c>
      <c r="AT151" s="155">
        <v>1899.38</v>
      </c>
      <c r="AU151" s="155">
        <v>16318.41</v>
      </c>
      <c r="AV151" s="155">
        <v>0</v>
      </c>
      <c r="AW151" s="155">
        <v>5901.81</v>
      </c>
      <c r="AX151" s="155">
        <v>0</v>
      </c>
      <c r="AY151" s="156">
        <v>10416.6</v>
      </c>
    </row>
    <row r="152" spans="2:51" ht="15">
      <c r="B152" s="127" t="s">
        <v>7580</v>
      </c>
      <c r="C152" s="119" t="s">
        <v>1828</v>
      </c>
      <c r="D152" s="119" t="s">
        <v>85</v>
      </c>
      <c r="E152" s="119" t="s">
        <v>0</v>
      </c>
      <c r="F152" s="119" t="s">
        <v>7424</v>
      </c>
      <c r="G152" s="119" t="s">
        <v>7423</v>
      </c>
      <c r="H152" s="119"/>
      <c r="I152" s="119" t="s">
        <v>7858</v>
      </c>
      <c r="J152" s="119" t="s">
        <v>7859</v>
      </c>
      <c r="K152" s="119" t="s">
        <v>3029</v>
      </c>
      <c r="L152" s="119" t="s">
        <v>7860</v>
      </c>
      <c r="M152" s="119" t="s">
        <v>3011</v>
      </c>
      <c r="N152" s="119" t="s">
        <v>7335</v>
      </c>
      <c r="O152" s="119" t="s">
        <v>7873</v>
      </c>
      <c r="P152" s="119" t="s">
        <v>7874</v>
      </c>
      <c r="Q152" s="119">
        <v>2</v>
      </c>
      <c r="R152" s="119" t="s">
        <v>7875</v>
      </c>
      <c r="S152" s="121">
        <v>45688</v>
      </c>
      <c r="T152" s="121">
        <v>45675</v>
      </c>
      <c r="U152" s="121">
        <v>45688</v>
      </c>
      <c r="V152" s="119">
        <v>14</v>
      </c>
      <c r="W152" s="119" t="s">
        <v>7876</v>
      </c>
      <c r="X152" s="119"/>
      <c r="Y152" s="121">
        <v>44382</v>
      </c>
      <c r="Z152" s="119" t="s">
        <v>7877</v>
      </c>
      <c r="AA152" s="119" t="s">
        <v>7866</v>
      </c>
      <c r="AB152" s="119" t="s">
        <v>7867</v>
      </c>
      <c r="AC152" s="119">
        <v>4</v>
      </c>
      <c r="AD152" s="155">
        <v>10500</v>
      </c>
      <c r="AE152" s="155">
        <v>0</v>
      </c>
      <c r="AF152" s="155">
        <v>0</v>
      </c>
      <c r="AG152" s="155">
        <v>0</v>
      </c>
      <c r="AH152" s="155">
        <v>0</v>
      </c>
      <c r="AI152" s="155">
        <v>0</v>
      </c>
      <c r="AJ152" s="155">
        <v>0</v>
      </c>
      <c r="AK152" s="155">
        <v>0</v>
      </c>
      <c r="AL152" s="155">
        <v>0</v>
      </c>
      <c r="AM152" s="155">
        <v>0</v>
      </c>
      <c r="AN152" s="155">
        <v>0</v>
      </c>
      <c r="AO152" s="155">
        <v>17197.990000000002</v>
      </c>
      <c r="AP152" s="155">
        <v>0</v>
      </c>
      <c r="AQ152" s="155">
        <v>547.80999999999995</v>
      </c>
      <c r="AR152" s="155">
        <v>7259.05</v>
      </c>
      <c r="AS152" s="155">
        <v>0</v>
      </c>
      <c r="AT152" s="155">
        <v>0</v>
      </c>
      <c r="AU152" s="155">
        <v>27697.99</v>
      </c>
      <c r="AV152" s="155">
        <v>0</v>
      </c>
      <c r="AW152" s="155">
        <v>7806.8600000000006</v>
      </c>
      <c r="AX152" s="155">
        <v>0</v>
      </c>
      <c r="AY152" s="156">
        <v>19891.2</v>
      </c>
    </row>
    <row r="153" spans="2:51" ht="15">
      <c r="B153" s="127" t="s">
        <v>7606</v>
      </c>
      <c r="C153" s="119" t="s">
        <v>1828</v>
      </c>
      <c r="D153" s="119" t="s">
        <v>85</v>
      </c>
      <c r="E153" s="119" t="s">
        <v>0</v>
      </c>
      <c r="F153" s="119" t="s">
        <v>7346</v>
      </c>
      <c r="G153" s="119" t="s">
        <v>7345</v>
      </c>
      <c r="H153" s="119"/>
      <c r="I153" s="119" t="s">
        <v>7858</v>
      </c>
      <c r="J153" s="119" t="s">
        <v>7859</v>
      </c>
      <c r="K153" s="119" t="s">
        <v>3029</v>
      </c>
      <c r="L153" s="119" t="s">
        <v>7860</v>
      </c>
      <c r="M153" s="119" t="s">
        <v>3011</v>
      </c>
      <c r="N153" s="119" t="s">
        <v>7335</v>
      </c>
      <c r="O153" s="119" t="s">
        <v>7923</v>
      </c>
      <c r="P153" s="119" t="s">
        <v>7924</v>
      </c>
      <c r="Q153" s="119">
        <v>2</v>
      </c>
      <c r="R153" s="119" t="s">
        <v>7925</v>
      </c>
      <c r="S153" s="121">
        <v>45688</v>
      </c>
      <c r="T153" s="121">
        <v>45675</v>
      </c>
      <c r="U153" s="121">
        <v>45688</v>
      </c>
      <c r="V153" s="119">
        <v>14</v>
      </c>
      <c r="W153" s="119" t="s">
        <v>7871</v>
      </c>
      <c r="X153" s="119"/>
      <c r="Y153" s="121">
        <v>43689</v>
      </c>
      <c r="Z153" s="119" t="s">
        <v>7926</v>
      </c>
      <c r="AA153" s="119" t="s">
        <v>7866</v>
      </c>
      <c r="AB153" s="119" t="s">
        <v>7867</v>
      </c>
      <c r="AC153" s="119">
        <v>4</v>
      </c>
      <c r="AD153" s="155">
        <v>34495.160000000003</v>
      </c>
      <c r="AE153" s="155">
        <v>0</v>
      </c>
      <c r="AF153" s="155">
        <v>0</v>
      </c>
      <c r="AG153" s="155">
        <v>0</v>
      </c>
      <c r="AH153" s="155">
        <v>0</v>
      </c>
      <c r="AI153" s="155">
        <v>0</v>
      </c>
      <c r="AJ153" s="155">
        <v>0</v>
      </c>
      <c r="AK153" s="155">
        <v>0</v>
      </c>
      <c r="AL153" s="155">
        <v>0</v>
      </c>
      <c r="AM153" s="155">
        <v>0</v>
      </c>
      <c r="AN153" s="155">
        <v>0</v>
      </c>
      <c r="AO153" s="155">
        <v>0</v>
      </c>
      <c r="AP153" s="155">
        <v>0</v>
      </c>
      <c r="AQ153" s="155">
        <v>989.34</v>
      </c>
      <c r="AR153" s="155">
        <v>10101.57</v>
      </c>
      <c r="AS153" s="155">
        <v>0</v>
      </c>
      <c r="AT153" s="155">
        <v>0</v>
      </c>
      <c r="AU153" s="155">
        <v>34495.160000000003</v>
      </c>
      <c r="AV153" s="155">
        <v>0</v>
      </c>
      <c r="AW153" s="155">
        <v>11090.91</v>
      </c>
      <c r="AX153" s="155">
        <v>0</v>
      </c>
      <c r="AY153" s="156">
        <v>23404.400000000001</v>
      </c>
    </row>
    <row r="154" spans="2:51" ht="15">
      <c r="B154" s="127" t="s">
        <v>7614</v>
      </c>
      <c r="C154" s="119" t="s">
        <v>1828</v>
      </c>
      <c r="D154" s="119" t="s">
        <v>85</v>
      </c>
      <c r="E154" s="119" t="s">
        <v>0</v>
      </c>
      <c r="F154" s="119" t="s">
        <v>7367</v>
      </c>
      <c r="G154" s="119" t="s">
        <v>7366</v>
      </c>
      <c r="H154" s="119"/>
      <c r="I154" s="119" t="s">
        <v>7858</v>
      </c>
      <c r="J154" s="119" t="s">
        <v>7859</v>
      </c>
      <c r="K154" s="119" t="s">
        <v>3029</v>
      </c>
      <c r="L154" s="119" t="s">
        <v>7860</v>
      </c>
      <c r="M154" s="119" t="s">
        <v>3011</v>
      </c>
      <c r="N154" s="119" t="s">
        <v>7335</v>
      </c>
      <c r="O154" s="119" t="s">
        <v>7960</v>
      </c>
      <c r="P154" s="119" t="s">
        <v>7961</v>
      </c>
      <c r="Q154" s="119">
        <v>2</v>
      </c>
      <c r="R154" s="119" t="s">
        <v>7962</v>
      </c>
      <c r="S154" s="121">
        <v>45688</v>
      </c>
      <c r="T154" s="121">
        <v>45675</v>
      </c>
      <c r="U154" s="121">
        <v>45688</v>
      </c>
      <c r="V154" s="119">
        <v>14</v>
      </c>
      <c r="W154" s="119" t="s">
        <v>7898</v>
      </c>
      <c r="X154" s="119"/>
      <c r="Y154" s="121">
        <v>45600</v>
      </c>
      <c r="Z154" s="119" t="s">
        <v>7898</v>
      </c>
      <c r="AA154" s="119" t="s">
        <v>7866</v>
      </c>
      <c r="AB154" s="119" t="s">
        <v>7867</v>
      </c>
      <c r="AC154" s="119">
        <v>4</v>
      </c>
      <c r="AD154" s="155">
        <v>12366.62</v>
      </c>
      <c r="AE154" s="155">
        <v>0</v>
      </c>
      <c r="AF154" s="155">
        <v>0</v>
      </c>
      <c r="AG154" s="155">
        <v>0</v>
      </c>
      <c r="AH154" s="155">
        <v>0</v>
      </c>
      <c r="AI154" s="155">
        <v>0</v>
      </c>
      <c r="AJ154" s="155">
        <v>0</v>
      </c>
      <c r="AK154" s="155">
        <v>0</v>
      </c>
      <c r="AL154" s="155">
        <v>0</v>
      </c>
      <c r="AM154" s="155">
        <v>0</v>
      </c>
      <c r="AN154" s="155">
        <v>0</v>
      </c>
      <c r="AO154" s="155">
        <v>0</v>
      </c>
      <c r="AP154" s="155">
        <v>0</v>
      </c>
      <c r="AQ154" s="155">
        <v>341.86</v>
      </c>
      <c r="AR154" s="155">
        <v>2680.09</v>
      </c>
      <c r="AS154" s="155">
        <v>0</v>
      </c>
      <c r="AT154" s="155">
        <v>1678.1</v>
      </c>
      <c r="AU154" s="155">
        <v>12366.62</v>
      </c>
      <c r="AV154" s="155">
        <v>0</v>
      </c>
      <c r="AW154" s="155">
        <v>4700.05</v>
      </c>
      <c r="AX154" s="155">
        <v>0</v>
      </c>
      <c r="AY154" s="156">
        <v>7666.6</v>
      </c>
    </row>
    <row r="155" spans="2:51" ht="15">
      <c r="B155" s="127" t="s">
        <v>7618</v>
      </c>
      <c r="C155" s="119" t="s">
        <v>1828</v>
      </c>
      <c r="D155" s="119" t="s">
        <v>85</v>
      </c>
      <c r="E155" s="119" t="s">
        <v>0</v>
      </c>
      <c r="F155" s="119" t="s">
        <v>7457</v>
      </c>
      <c r="G155" s="119" t="s">
        <v>7456</v>
      </c>
      <c r="H155" s="119"/>
      <c r="I155" s="119" t="s">
        <v>7858</v>
      </c>
      <c r="J155" s="119" t="s">
        <v>7859</v>
      </c>
      <c r="K155" s="119" t="s">
        <v>3029</v>
      </c>
      <c r="L155" s="119" t="s">
        <v>7860</v>
      </c>
      <c r="M155" s="119" t="s">
        <v>3011</v>
      </c>
      <c r="N155" s="119" t="s">
        <v>7335</v>
      </c>
      <c r="O155" s="119" t="s">
        <v>7917</v>
      </c>
      <c r="P155" s="119" t="s">
        <v>7918</v>
      </c>
      <c r="Q155" s="119">
        <v>2</v>
      </c>
      <c r="R155" s="119" t="s">
        <v>7919</v>
      </c>
      <c r="S155" s="121">
        <v>45688</v>
      </c>
      <c r="T155" s="121">
        <v>45675</v>
      </c>
      <c r="U155" s="121">
        <v>45688</v>
      </c>
      <c r="V155" s="119">
        <v>14</v>
      </c>
      <c r="W155" s="119" t="s">
        <v>7876</v>
      </c>
      <c r="X155" s="119"/>
      <c r="Y155" s="121">
        <v>45476</v>
      </c>
      <c r="Z155" s="119" t="s">
        <v>7906</v>
      </c>
      <c r="AA155" s="119" t="s">
        <v>7866</v>
      </c>
      <c r="AB155" s="119" t="s">
        <v>7867</v>
      </c>
      <c r="AC155" s="119">
        <v>4</v>
      </c>
      <c r="AD155" s="155">
        <v>12133.24</v>
      </c>
      <c r="AE155" s="155">
        <v>0</v>
      </c>
      <c r="AF155" s="155">
        <v>0</v>
      </c>
      <c r="AG155" s="155">
        <v>0</v>
      </c>
      <c r="AH155" s="155">
        <v>0</v>
      </c>
      <c r="AI155" s="155">
        <v>0</v>
      </c>
      <c r="AJ155" s="155">
        <v>0</v>
      </c>
      <c r="AK155" s="155">
        <v>0</v>
      </c>
      <c r="AL155" s="155">
        <v>0</v>
      </c>
      <c r="AM155" s="155">
        <v>0</v>
      </c>
      <c r="AN155" s="155">
        <v>0</v>
      </c>
      <c r="AO155" s="155">
        <v>2437.0300000000002</v>
      </c>
      <c r="AP155" s="155">
        <v>0</v>
      </c>
      <c r="AQ155" s="155">
        <v>335.06</v>
      </c>
      <c r="AR155" s="155">
        <v>3241.97</v>
      </c>
      <c r="AS155" s="155">
        <v>0.04</v>
      </c>
      <c r="AT155" s="155">
        <v>0</v>
      </c>
      <c r="AU155" s="155">
        <v>14570.27</v>
      </c>
      <c r="AV155" s="155">
        <v>0</v>
      </c>
      <c r="AW155" s="155">
        <v>3577.0699999999997</v>
      </c>
      <c r="AX155" s="155">
        <v>0</v>
      </c>
      <c r="AY155" s="156">
        <v>10993.2</v>
      </c>
    </row>
    <row r="156" spans="2:51" ht="15">
      <c r="B156" s="127" t="s">
        <v>7605</v>
      </c>
      <c r="C156" s="119" t="s">
        <v>1828</v>
      </c>
      <c r="D156" s="119" t="s">
        <v>85</v>
      </c>
      <c r="E156" s="119" t="s">
        <v>0</v>
      </c>
      <c r="F156" s="119" t="s">
        <v>7481</v>
      </c>
      <c r="G156" s="119" t="s">
        <v>7480</v>
      </c>
      <c r="H156" s="119"/>
      <c r="I156" s="119" t="s">
        <v>7858</v>
      </c>
      <c r="J156" s="119" t="s">
        <v>7859</v>
      </c>
      <c r="K156" s="119" t="s">
        <v>3029</v>
      </c>
      <c r="L156" s="119" t="s">
        <v>7860</v>
      </c>
      <c r="M156" s="119" t="s">
        <v>3011</v>
      </c>
      <c r="N156" s="119" t="s">
        <v>7335</v>
      </c>
      <c r="O156" s="119" t="s">
        <v>7861</v>
      </c>
      <c r="P156" s="119" t="s">
        <v>7862</v>
      </c>
      <c r="Q156" s="119">
        <v>2</v>
      </c>
      <c r="R156" s="119" t="s">
        <v>7863</v>
      </c>
      <c r="S156" s="121">
        <v>45688</v>
      </c>
      <c r="T156" s="121">
        <v>45675</v>
      </c>
      <c r="U156" s="121">
        <v>45688</v>
      </c>
      <c r="V156" s="119">
        <v>14</v>
      </c>
      <c r="W156" s="119" t="s">
        <v>7864</v>
      </c>
      <c r="X156" s="119"/>
      <c r="Y156" s="121">
        <v>44235</v>
      </c>
      <c r="Z156" s="119" t="s">
        <v>7865</v>
      </c>
      <c r="AA156" s="119" t="s">
        <v>7866</v>
      </c>
      <c r="AB156" s="119" t="s">
        <v>7867</v>
      </c>
      <c r="AC156" s="119">
        <v>4</v>
      </c>
      <c r="AD156" s="155">
        <v>5600</v>
      </c>
      <c r="AE156" s="155">
        <v>0</v>
      </c>
      <c r="AF156" s="155">
        <v>0</v>
      </c>
      <c r="AG156" s="155">
        <v>0</v>
      </c>
      <c r="AH156" s="155">
        <v>0</v>
      </c>
      <c r="AI156" s="155">
        <v>0</v>
      </c>
      <c r="AJ156" s="155">
        <v>0</v>
      </c>
      <c r="AK156" s="155">
        <v>0</v>
      </c>
      <c r="AL156" s="155">
        <v>0</v>
      </c>
      <c r="AM156" s="155">
        <v>0</v>
      </c>
      <c r="AN156" s="155">
        <v>0</v>
      </c>
      <c r="AO156" s="155">
        <v>0</v>
      </c>
      <c r="AP156" s="155">
        <v>0</v>
      </c>
      <c r="AQ156" s="155">
        <v>145.47</v>
      </c>
      <c r="AR156" s="155">
        <v>945.32</v>
      </c>
      <c r="AS156" s="155">
        <v>0.01</v>
      </c>
      <c r="AT156" s="155">
        <v>0</v>
      </c>
      <c r="AU156" s="155">
        <v>5600</v>
      </c>
      <c r="AV156" s="155">
        <v>0</v>
      </c>
      <c r="AW156" s="155">
        <v>1090.8</v>
      </c>
      <c r="AX156" s="155">
        <v>0</v>
      </c>
      <c r="AY156" s="156">
        <v>4509.2</v>
      </c>
    </row>
    <row r="157" spans="2:51" ht="15">
      <c r="B157" s="127" t="s">
        <v>7604</v>
      </c>
      <c r="C157" s="119" t="s">
        <v>1828</v>
      </c>
      <c r="D157" s="119" t="s">
        <v>85</v>
      </c>
      <c r="E157" s="119" t="s">
        <v>0</v>
      </c>
      <c r="F157" s="119" t="s">
        <v>7496</v>
      </c>
      <c r="G157" s="119" t="s">
        <v>7495</v>
      </c>
      <c r="H157" s="119"/>
      <c r="I157" s="119" t="s">
        <v>7858</v>
      </c>
      <c r="J157" s="119" t="s">
        <v>7859</v>
      </c>
      <c r="K157" s="119" t="s">
        <v>3029</v>
      </c>
      <c r="L157" s="119" t="s">
        <v>7860</v>
      </c>
      <c r="M157" s="119" t="s">
        <v>3011</v>
      </c>
      <c r="N157" s="119" t="s">
        <v>7335</v>
      </c>
      <c r="O157" s="119" t="s">
        <v>7980</v>
      </c>
      <c r="P157" s="119" t="s">
        <v>7981</v>
      </c>
      <c r="Q157" s="119">
        <v>2</v>
      </c>
      <c r="R157" s="119" t="s">
        <v>7982</v>
      </c>
      <c r="S157" s="121">
        <v>45688</v>
      </c>
      <c r="T157" s="121">
        <v>45675</v>
      </c>
      <c r="U157" s="121">
        <v>45688</v>
      </c>
      <c r="V157" s="119">
        <v>14</v>
      </c>
      <c r="W157" s="119" t="s">
        <v>7966</v>
      </c>
      <c r="X157" s="119"/>
      <c r="Y157" s="121">
        <v>45294</v>
      </c>
      <c r="Z157" s="119" t="s">
        <v>7983</v>
      </c>
      <c r="AA157" s="119" t="s">
        <v>7866</v>
      </c>
      <c r="AB157" s="119" t="s">
        <v>7867</v>
      </c>
      <c r="AC157" s="119">
        <v>4</v>
      </c>
      <c r="AD157" s="155">
        <v>12600</v>
      </c>
      <c r="AE157" s="155">
        <v>0</v>
      </c>
      <c r="AF157" s="155">
        <v>0</v>
      </c>
      <c r="AG157" s="155">
        <v>0</v>
      </c>
      <c r="AH157" s="155">
        <v>0</v>
      </c>
      <c r="AI157" s="155">
        <v>0</v>
      </c>
      <c r="AJ157" s="155">
        <v>0</v>
      </c>
      <c r="AK157" s="155">
        <v>0</v>
      </c>
      <c r="AL157" s="155">
        <v>0</v>
      </c>
      <c r="AM157" s="155">
        <v>0</v>
      </c>
      <c r="AN157" s="155">
        <v>0</v>
      </c>
      <c r="AO157" s="155">
        <v>2843.3</v>
      </c>
      <c r="AP157" s="155">
        <v>0</v>
      </c>
      <c r="AQ157" s="155">
        <v>348.65</v>
      </c>
      <c r="AR157" s="155">
        <v>3408.75</v>
      </c>
      <c r="AS157" s="155">
        <v>0</v>
      </c>
      <c r="AT157" s="155">
        <v>0</v>
      </c>
      <c r="AU157" s="155">
        <v>15443.3</v>
      </c>
      <c r="AV157" s="155">
        <v>0</v>
      </c>
      <c r="AW157" s="155">
        <v>3757.4</v>
      </c>
      <c r="AX157" s="155">
        <v>0</v>
      </c>
      <c r="AY157" s="156">
        <v>11686</v>
      </c>
    </row>
    <row r="158" spans="2:51" ht="15">
      <c r="B158" s="127" t="s">
        <v>7612</v>
      </c>
      <c r="C158" s="119" t="s">
        <v>1828</v>
      </c>
      <c r="D158" s="119" t="s">
        <v>85</v>
      </c>
      <c r="E158" s="119" t="s">
        <v>0</v>
      </c>
      <c r="F158" s="119" t="s">
        <v>7418</v>
      </c>
      <c r="G158" s="119" t="s">
        <v>7417</v>
      </c>
      <c r="H158" s="119"/>
      <c r="I158" s="119" t="s">
        <v>7858</v>
      </c>
      <c r="J158" s="119" t="s">
        <v>7859</v>
      </c>
      <c r="K158" s="119" t="s">
        <v>3029</v>
      </c>
      <c r="L158" s="119" t="s">
        <v>7860</v>
      </c>
      <c r="M158" s="119" t="s">
        <v>3011</v>
      </c>
      <c r="N158" s="119" t="s">
        <v>7335</v>
      </c>
      <c r="O158" s="119" t="s">
        <v>7948</v>
      </c>
      <c r="P158" s="119" t="s">
        <v>7949</v>
      </c>
      <c r="Q158" s="119">
        <v>2</v>
      </c>
      <c r="R158" s="119" t="s">
        <v>7950</v>
      </c>
      <c r="S158" s="121">
        <v>45688</v>
      </c>
      <c r="T158" s="121">
        <v>45675</v>
      </c>
      <c r="U158" s="121">
        <v>45688</v>
      </c>
      <c r="V158" s="119">
        <v>14</v>
      </c>
      <c r="W158" s="119" t="s">
        <v>7951</v>
      </c>
      <c r="X158" s="119"/>
      <c r="Y158" s="121">
        <v>44229</v>
      </c>
      <c r="Z158" s="119" t="s">
        <v>7952</v>
      </c>
      <c r="AA158" s="119" t="s">
        <v>7866</v>
      </c>
      <c r="AB158" s="119" t="s">
        <v>7867</v>
      </c>
      <c r="AC158" s="119">
        <v>4</v>
      </c>
      <c r="AD158" s="155">
        <v>5506.62</v>
      </c>
      <c r="AE158" s="155">
        <v>0</v>
      </c>
      <c r="AF158" s="155">
        <v>0</v>
      </c>
      <c r="AG158" s="155">
        <v>0</v>
      </c>
      <c r="AH158" s="155">
        <v>0</v>
      </c>
      <c r="AI158" s="155">
        <v>0</v>
      </c>
      <c r="AJ158" s="155">
        <v>0</v>
      </c>
      <c r="AK158" s="155">
        <v>0</v>
      </c>
      <c r="AL158" s="155">
        <v>0</v>
      </c>
      <c r="AM158" s="155">
        <v>0</v>
      </c>
      <c r="AN158" s="155">
        <v>0</v>
      </c>
      <c r="AO158" s="155">
        <v>0</v>
      </c>
      <c r="AP158" s="155">
        <v>0</v>
      </c>
      <c r="AQ158" s="155">
        <v>142.72</v>
      </c>
      <c r="AR158" s="155">
        <v>915.37</v>
      </c>
      <c r="AS158" s="155">
        <v>0</v>
      </c>
      <c r="AT158" s="155">
        <v>0</v>
      </c>
      <c r="AU158" s="155">
        <v>5506.62</v>
      </c>
      <c r="AV158" s="155">
        <v>0</v>
      </c>
      <c r="AW158" s="155">
        <v>1058.0899999999999</v>
      </c>
      <c r="AX158" s="155">
        <v>0</v>
      </c>
      <c r="AY158" s="156">
        <v>4448.6000000000004</v>
      </c>
    </row>
    <row r="159" spans="2:51" ht="15">
      <c r="B159" s="127" t="s">
        <v>7610</v>
      </c>
      <c r="C159" s="119" t="s">
        <v>1828</v>
      </c>
      <c r="D159" s="119" t="s">
        <v>85</v>
      </c>
      <c r="E159" s="119" t="s">
        <v>0</v>
      </c>
      <c r="F159" s="119" t="s">
        <v>7355</v>
      </c>
      <c r="G159" s="119" t="s">
        <v>7354</v>
      </c>
      <c r="H159" s="119"/>
      <c r="I159" s="119" t="s">
        <v>7858</v>
      </c>
      <c r="J159" s="119" t="s">
        <v>7859</v>
      </c>
      <c r="K159" s="119" t="s">
        <v>3029</v>
      </c>
      <c r="L159" s="119" t="s">
        <v>7860</v>
      </c>
      <c r="M159" s="119" t="s">
        <v>3011</v>
      </c>
      <c r="N159" s="119" t="s">
        <v>7335</v>
      </c>
      <c r="O159" s="119" t="s">
        <v>7868</v>
      </c>
      <c r="P159" s="119" t="s">
        <v>7869</v>
      </c>
      <c r="Q159" s="119">
        <v>2</v>
      </c>
      <c r="R159" s="119" t="s">
        <v>7870</v>
      </c>
      <c r="S159" s="121">
        <v>45688</v>
      </c>
      <c r="T159" s="121">
        <v>45675</v>
      </c>
      <c r="U159" s="121">
        <v>45688</v>
      </c>
      <c r="V159" s="119">
        <v>14</v>
      </c>
      <c r="W159" s="119" t="s">
        <v>7871</v>
      </c>
      <c r="X159" s="119"/>
      <c r="Y159" s="121">
        <v>44944</v>
      </c>
      <c r="Z159" s="119" t="s">
        <v>7872</v>
      </c>
      <c r="AA159" s="119" t="s">
        <v>7866</v>
      </c>
      <c r="AB159" s="119" t="s">
        <v>7867</v>
      </c>
      <c r="AC159" s="119">
        <v>4</v>
      </c>
      <c r="AD159" s="155">
        <v>17733.38</v>
      </c>
      <c r="AE159" s="155">
        <v>0</v>
      </c>
      <c r="AF159" s="155">
        <v>0</v>
      </c>
      <c r="AG159" s="155">
        <v>0</v>
      </c>
      <c r="AH159" s="155">
        <v>0</v>
      </c>
      <c r="AI159" s="155">
        <v>2804.8</v>
      </c>
      <c r="AJ159" s="155">
        <v>1628.55</v>
      </c>
      <c r="AK159" s="155">
        <v>0</v>
      </c>
      <c r="AL159" s="155">
        <v>0</v>
      </c>
      <c r="AM159" s="155">
        <v>0</v>
      </c>
      <c r="AN159" s="155">
        <v>0</v>
      </c>
      <c r="AO159" s="155">
        <v>0</v>
      </c>
      <c r="AP159" s="155">
        <v>0</v>
      </c>
      <c r="AQ159" s="155">
        <v>498.13</v>
      </c>
      <c r="AR159" s="155">
        <v>4902.7</v>
      </c>
      <c r="AS159" s="155">
        <v>0</v>
      </c>
      <c r="AT159" s="155">
        <v>0</v>
      </c>
      <c r="AU159" s="155">
        <v>20538.18</v>
      </c>
      <c r="AV159" s="155">
        <v>1628.55</v>
      </c>
      <c r="AW159" s="155">
        <v>5400.8300000000008</v>
      </c>
      <c r="AX159" s="155">
        <v>0</v>
      </c>
      <c r="AY159" s="156">
        <v>16766</v>
      </c>
    </row>
    <row r="160" spans="2:51" ht="15">
      <c r="B160" s="127" t="s">
        <v>7569</v>
      </c>
      <c r="C160" s="119" t="s">
        <v>1828</v>
      </c>
      <c r="D160" s="119" t="s">
        <v>85</v>
      </c>
      <c r="E160" s="119" t="s">
        <v>0</v>
      </c>
      <c r="F160" s="119" t="s">
        <v>7445</v>
      </c>
      <c r="G160" s="119" t="s">
        <v>7444</v>
      </c>
      <c r="H160" s="119"/>
      <c r="I160" s="119" t="s">
        <v>7858</v>
      </c>
      <c r="J160" s="119" t="s">
        <v>7859</v>
      </c>
      <c r="K160" s="119" t="s">
        <v>3029</v>
      </c>
      <c r="L160" s="119" t="s">
        <v>7860</v>
      </c>
      <c r="M160" s="119" t="s">
        <v>3011</v>
      </c>
      <c r="N160" s="119" t="s">
        <v>7335</v>
      </c>
      <c r="O160" s="119" t="s">
        <v>7887</v>
      </c>
      <c r="P160" s="119" t="s">
        <v>7888</v>
      </c>
      <c r="Q160" s="119">
        <v>2</v>
      </c>
      <c r="R160" s="119" t="s">
        <v>7889</v>
      </c>
      <c r="S160" s="121">
        <v>45688</v>
      </c>
      <c r="T160" s="121">
        <v>45675</v>
      </c>
      <c r="U160" s="121">
        <v>45688</v>
      </c>
      <c r="V160" s="119">
        <v>14</v>
      </c>
      <c r="W160" s="119" t="s">
        <v>7876</v>
      </c>
      <c r="X160" s="119"/>
      <c r="Y160" s="121">
        <v>44144</v>
      </c>
      <c r="Z160" s="119" t="s">
        <v>7877</v>
      </c>
      <c r="AA160" s="119" t="s">
        <v>7866</v>
      </c>
      <c r="AB160" s="119" t="s">
        <v>7867</v>
      </c>
      <c r="AC160" s="119">
        <v>4</v>
      </c>
      <c r="AD160" s="155">
        <v>15069.74</v>
      </c>
      <c r="AE160" s="155">
        <v>0</v>
      </c>
      <c r="AF160" s="155">
        <v>0</v>
      </c>
      <c r="AG160" s="155">
        <v>0</v>
      </c>
      <c r="AH160" s="155">
        <v>0</v>
      </c>
      <c r="AI160" s="155">
        <v>0</v>
      </c>
      <c r="AJ160" s="155">
        <v>0</v>
      </c>
      <c r="AK160" s="155">
        <v>0</v>
      </c>
      <c r="AL160" s="155">
        <v>0</v>
      </c>
      <c r="AM160" s="155">
        <v>0</v>
      </c>
      <c r="AN160" s="155">
        <v>0</v>
      </c>
      <c r="AO160" s="155">
        <v>48573.51</v>
      </c>
      <c r="AP160" s="155">
        <v>0</v>
      </c>
      <c r="AQ160" s="155">
        <v>989.34</v>
      </c>
      <c r="AR160" s="155">
        <v>18945.63</v>
      </c>
      <c r="AS160" s="155">
        <v>0</v>
      </c>
      <c r="AT160" s="155">
        <v>0</v>
      </c>
      <c r="AU160" s="155">
        <v>63643.25</v>
      </c>
      <c r="AV160" s="155">
        <v>0</v>
      </c>
      <c r="AW160" s="155">
        <v>19934.97</v>
      </c>
      <c r="AX160" s="155">
        <v>0</v>
      </c>
      <c r="AY160" s="156">
        <v>43708.4</v>
      </c>
    </row>
    <row r="161" spans="2:51" ht="15">
      <c r="B161" s="127" t="s">
        <v>7563</v>
      </c>
      <c r="C161" s="119" t="s">
        <v>1828</v>
      </c>
      <c r="D161" s="119" t="s">
        <v>85</v>
      </c>
      <c r="E161" s="119" t="s">
        <v>0</v>
      </c>
      <c r="F161" s="119" t="s">
        <v>7343</v>
      </c>
      <c r="G161" s="119" t="s">
        <v>7342</v>
      </c>
      <c r="H161" s="119"/>
      <c r="I161" s="119" t="s">
        <v>7858</v>
      </c>
      <c r="J161" s="119" t="s">
        <v>7859</v>
      </c>
      <c r="K161" s="119" t="s">
        <v>3029</v>
      </c>
      <c r="L161" s="119" t="s">
        <v>7860</v>
      </c>
      <c r="M161" s="119" t="s">
        <v>3011</v>
      </c>
      <c r="N161" s="119" t="s">
        <v>7335</v>
      </c>
      <c r="O161" s="119" t="s">
        <v>7953</v>
      </c>
      <c r="P161" s="119" t="s">
        <v>7954</v>
      </c>
      <c r="Q161" s="119">
        <v>2</v>
      </c>
      <c r="R161" s="119" t="s">
        <v>7955</v>
      </c>
      <c r="S161" s="121">
        <v>45688</v>
      </c>
      <c r="T161" s="121">
        <v>45675</v>
      </c>
      <c r="U161" s="121">
        <v>45688</v>
      </c>
      <c r="V161" s="119">
        <v>14</v>
      </c>
      <c r="W161" s="119" t="s">
        <v>7951</v>
      </c>
      <c r="X161" s="119"/>
      <c r="Y161" s="121">
        <v>44431</v>
      </c>
      <c r="Z161" s="119" t="s">
        <v>7956</v>
      </c>
      <c r="AA161" s="119" t="s">
        <v>7866</v>
      </c>
      <c r="AB161" s="119" t="s">
        <v>7867</v>
      </c>
      <c r="AC161" s="119">
        <v>4</v>
      </c>
      <c r="AD161" s="155">
        <v>4666.62</v>
      </c>
      <c r="AE161" s="155">
        <v>0</v>
      </c>
      <c r="AF161" s="155">
        <v>0</v>
      </c>
      <c r="AG161" s="155">
        <v>0</v>
      </c>
      <c r="AH161" s="155">
        <v>0</v>
      </c>
      <c r="AI161" s="155">
        <v>0</v>
      </c>
      <c r="AJ161" s="155">
        <v>0</v>
      </c>
      <c r="AK161" s="155">
        <v>0</v>
      </c>
      <c r="AL161" s="155">
        <v>0</v>
      </c>
      <c r="AM161" s="155">
        <v>0</v>
      </c>
      <c r="AN161" s="155">
        <v>0</v>
      </c>
      <c r="AO161" s="155">
        <v>0</v>
      </c>
      <c r="AP161" s="155">
        <v>0</v>
      </c>
      <c r="AQ161" s="155">
        <v>117.99</v>
      </c>
      <c r="AR161" s="155">
        <v>1087.6500000000001</v>
      </c>
      <c r="AS161" s="155">
        <v>7.0000000000000007E-2</v>
      </c>
      <c r="AT161" s="155">
        <v>1922.71</v>
      </c>
      <c r="AU161" s="155">
        <v>4666.62</v>
      </c>
      <c r="AV161" s="155">
        <v>0</v>
      </c>
      <c r="AW161" s="155">
        <v>3565.92</v>
      </c>
      <c r="AX161" s="155">
        <v>0</v>
      </c>
      <c r="AY161" s="156">
        <v>1538.2</v>
      </c>
    </row>
    <row r="162" spans="2:51" ht="15">
      <c r="B162" s="127" t="s">
        <v>7595</v>
      </c>
      <c r="C162" s="119" t="s">
        <v>1828</v>
      </c>
      <c r="D162" s="119" t="s">
        <v>85</v>
      </c>
      <c r="E162" s="119" t="s">
        <v>0</v>
      </c>
      <c r="F162" s="119" t="s">
        <v>7454</v>
      </c>
      <c r="G162" s="119" t="s">
        <v>7453</v>
      </c>
      <c r="H162" s="119"/>
      <c r="I162" s="119" t="s">
        <v>7858</v>
      </c>
      <c r="J162" s="119" t="s">
        <v>7859</v>
      </c>
      <c r="K162" s="119" t="s">
        <v>3029</v>
      </c>
      <c r="L162" s="119" t="s">
        <v>7860</v>
      </c>
      <c r="M162" s="119" t="s">
        <v>3011</v>
      </c>
      <c r="N162" s="119" t="s">
        <v>7335</v>
      </c>
      <c r="O162" s="119" t="s">
        <v>8015</v>
      </c>
      <c r="P162" s="119" t="s">
        <v>8016</v>
      </c>
      <c r="Q162" s="119">
        <v>2</v>
      </c>
      <c r="R162" s="119" t="s">
        <v>8017</v>
      </c>
      <c r="S162" s="121">
        <v>45688</v>
      </c>
      <c r="T162" s="121">
        <v>45675</v>
      </c>
      <c r="U162" s="121">
        <v>45688</v>
      </c>
      <c r="V162" s="119">
        <v>14</v>
      </c>
      <c r="W162" s="119" t="s">
        <v>7885</v>
      </c>
      <c r="X162" s="119"/>
      <c r="Y162" s="121">
        <v>45194</v>
      </c>
      <c r="Z162" s="119" t="s">
        <v>7881</v>
      </c>
      <c r="AA162" s="119" t="s">
        <v>7866</v>
      </c>
      <c r="AB162" s="119" t="s">
        <v>7867</v>
      </c>
      <c r="AC162" s="119">
        <v>4</v>
      </c>
      <c r="AD162" s="155">
        <v>14000</v>
      </c>
      <c r="AE162" s="155">
        <v>0</v>
      </c>
      <c r="AF162" s="155">
        <v>1707.15</v>
      </c>
      <c r="AG162" s="155">
        <v>542.85</v>
      </c>
      <c r="AH162" s="155">
        <v>250</v>
      </c>
      <c r="AI162" s="155">
        <v>0</v>
      </c>
      <c r="AJ162" s="155">
        <v>0</v>
      </c>
      <c r="AK162" s="155">
        <v>0</v>
      </c>
      <c r="AL162" s="155">
        <v>0</v>
      </c>
      <c r="AM162" s="155">
        <v>0</v>
      </c>
      <c r="AN162" s="155">
        <v>0</v>
      </c>
      <c r="AO162" s="155">
        <v>0</v>
      </c>
      <c r="AP162" s="155">
        <v>2000</v>
      </c>
      <c r="AQ162" s="155">
        <v>389.43</v>
      </c>
      <c r="AR162" s="155">
        <v>4204</v>
      </c>
      <c r="AS162" s="155">
        <v>0</v>
      </c>
      <c r="AT162" s="155">
        <v>0</v>
      </c>
      <c r="AU162" s="155">
        <v>17957.150000000001</v>
      </c>
      <c r="AV162" s="155">
        <v>542.85</v>
      </c>
      <c r="AW162" s="155">
        <v>4593.43</v>
      </c>
      <c r="AX162" s="155">
        <v>0</v>
      </c>
      <c r="AY162" s="156">
        <v>13906.6</v>
      </c>
    </row>
    <row r="163" spans="2:51" ht="15">
      <c r="B163" s="127" t="s">
        <v>7617</v>
      </c>
      <c r="C163" s="119" t="s">
        <v>1828</v>
      </c>
      <c r="D163" s="119" t="s">
        <v>85</v>
      </c>
      <c r="E163" s="119" t="s">
        <v>0</v>
      </c>
      <c r="F163" s="119" t="s">
        <v>7433</v>
      </c>
      <c r="G163" s="119" t="s">
        <v>7432</v>
      </c>
      <c r="H163" s="119"/>
      <c r="I163" s="119" t="s">
        <v>7858</v>
      </c>
      <c r="J163" s="119" t="s">
        <v>7859</v>
      </c>
      <c r="K163" s="119" t="s">
        <v>3029</v>
      </c>
      <c r="L163" s="119" t="s">
        <v>7860</v>
      </c>
      <c r="M163" s="119" t="s">
        <v>3011</v>
      </c>
      <c r="N163" s="119" t="s">
        <v>7335</v>
      </c>
      <c r="O163" s="119" t="s">
        <v>8043</v>
      </c>
      <c r="P163" s="119" t="s">
        <v>8044</v>
      </c>
      <c r="Q163" s="119">
        <v>2</v>
      </c>
      <c r="R163" s="119" t="s">
        <v>8045</v>
      </c>
      <c r="S163" s="121">
        <v>45688</v>
      </c>
      <c r="T163" s="121">
        <v>45675</v>
      </c>
      <c r="U163" s="121">
        <v>45688</v>
      </c>
      <c r="V163" s="119">
        <v>14</v>
      </c>
      <c r="W163" s="119" t="s">
        <v>7966</v>
      </c>
      <c r="X163" s="119"/>
      <c r="Y163" s="121">
        <v>45337</v>
      </c>
      <c r="Z163" s="119" t="s">
        <v>8046</v>
      </c>
      <c r="AA163" s="119" t="s">
        <v>7866</v>
      </c>
      <c r="AB163" s="119" t="s">
        <v>7867</v>
      </c>
      <c r="AC163" s="119">
        <v>4</v>
      </c>
      <c r="AD163" s="155">
        <v>11666.62</v>
      </c>
      <c r="AE163" s="155">
        <v>0</v>
      </c>
      <c r="AF163" s="155">
        <v>0</v>
      </c>
      <c r="AG163" s="155">
        <v>0</v>
      </c>
      <c r="AH163" s="155">
        <v>0</v>
      </c>
      <c r="AI163" s="155">
        <v>0</v>
      </c>
      <c r="AJ163" s="155">
        <v>0</v>
      </c>
      <c r="AK163" s="155">
        <v>0</v>
      </c>
      <c r="AL163" s="155">
        <v>0</v>
      </c>
      <c r="AM163" s="155">
        <v>0</v>
      </c>
      <c r="AN163" s="155">
        <v>0</v>
      </c>
      <c r="AO163" s="155">
        <v>0</v>
      </c>
      <c r="AP163" s="155">
        <v>0</v>
      </c>
      <c r="AQ163" s="155">
        <v>321.47000000000003</v>
      </c>
      <c r="AR163" s="155">
        <v>2441.6</v>
      </c>
      <c r="AS163" s="155">
        <v>0</v>
      </c>
      <c r="AT163" s="155">
        <v>0</v>
      </c>
      <c r="AU163" s="155">
        <v>11666.62</v>
      </c>
      <c r="AV163" s="155">
        <v>0</v>
      </c>
      <c r="AW163" s="155">
        <v>2763.0699999999997</v>
      </c>
      <c r="AX163" s="155">
        <v>0</v>
      </c>
      <c r="AY163" s="156">
        <v>8903.6</v>
      </c>
    </row>
    <row r="164" spans="2:51" ht="15">
      <c r="B164" s="127" t="s">
        <v>7600</v>
      </c>
      <c r="C164" s="119" t="s">
        <v>1828</v>
      </c>
      <c r="D164" s="119" t="s">
        <v>85</v>
      </c>
      <c r="E164" s="119" t="s">
        <v>0</v>
      </c>
      <c r="F164" s="119" t="s">
        <v>7466</v>
      </c>
      <c r="G164" s="119" t="s">
        <v>7465</v>
      </c>
      <c r="H164" s="119"/>
      <c r="I164" s="119" t="s">
        <v>7858</v>
      </c>
      <c r="J164" s="119" t="s">
        <v>7859</v>
      </c>
      <c r="K164" s="119" t="s">
        <v>3029</v>
      </c>
      <c r="L164" s="119" t="s">
        <v>7860</v>
      </c>
      <c r="M164" s="119" t="s">
        <v>3011</v>
      </c>
      <c r="N164" s="119" t="s">
        <v>7335</v>
      </c>
      <c r="O164" s="119" t="s">
        <v>7997</v>
      </c>
      <c r="P164" s="119" t="s">
        <v>7998</v>
      </c>
      <c r="Q164" s="119">
        <v>2</v>
      </c>
      <c r="R164" s="119" t="s">
        <v>7999</v>
      </c>
      <c r="S164" s="121">
        <v>45688</v>
      </c>
      <c r="T164" s="121">
        <v>45675</v>
      </c>
      <c r="U164" s="121">
        <v>45688</v>
      </c>
      <c r="V164" s="119">
        <v>14</v>
      </c>
      <c r="W164" s="119" t="s">
        <v>7871</v>
      </c>
      <c r="X164" s="119"/>
      <c r="Y164" s="121">
        <v>44944</v>
      </c>
      <c r="Z164" s="119" t="s">
        <v>8000</v>
      </c>
      <c r="AA164" s="119" t="s">
        <v>7866</v>
      </c>
      <c r="AB164" s="119" t="s">
        <v>7867</v>
      </c>
      <c r="AC164" s="119">
        <v>4</v>
      </c>
      <c r="AD164" s="155">
        <v>23333.38</v>
      </c>
      <c r="AE164" s="155">
        <v>0</v>
      </c>
      <c r="AF164" s="155">
        <v>0</v>
      </c>
      <c r="AG164" s="155">
        <v>0</v>
      </c>
      <c r="AH164" s="155">
        <v>0</v>
      </c>
      <c r="AI164" s="155">
        <v>4204.8</v>
      </c>
      <c r="AJ164" s="155">
        <v>1628.55</v>
      </c>
      <c r="AK164" s="155">
        <v>0</v>
      </c>
      <c r="AL164" s="155">
        <v>0</v>
      </c>
      <c r="AM164" s="155">
        <v>0</v>
      </c>
      <c r="AN164" s="155">
        <v>0</v>
      </c>
      <c r="AO164" s="155">
        <v>0</v>
      </c>
      <c r="AP164" s="155">
        <v>0</v>
      </c>
      <c r="AQ164" s="155">
        <v>661.18</v>
      </c>
      <c r="AR164" s="155">
        <v>7824.63</v>
      </c>
      <c r="AS164" s="155">
        <v>0</v>
      </c>
      <c r="AT164" s="155">
        <v>0</v>
      </c>
      <c r="AU164" s="155">
        <v>27538.18</v>
      </c>
      <c r="AV164" s="155">
        <v>1628.55</v>
      </c>
      <c r="AW164" s="155">
        <v>8485.81</v>
      </c>
      <c r="AX164" s="155">
        <v>0</v>
      </c>
      <c r="AY164" s="156">
        <v>20681</v>
      </c>
    </row>
    <row r="165" spans="2:51" ht="15">
      <c r="B165" s="127" t="s">
        <v>7574</v>
      </c>
      <c r="C165" s="119" t="s">
        <v>1828</v>
      </c>
      <c r="D165" s="119" t="s">
        <v>85</v>
      </c>
      <c r="E165" s="119" t="s">
        <v>0</v>
      </c>
      <c r="F165" s="119" t="s">
        <v>7469</v>
      </c>
      <c r="G165" s="119" t="s">
        <v>7468</v>
      </c>
      <c r="H165" s="119"/>
      <c r="I165" s="119" t="s">
        <v>7858</v>
      </c>
      <c r="J165" s="119" t="s">
        <v>7859</v>
      </c>
      <c r="K165" s="119" t="s">
        <v>3029</v>
      </c>
      <c r="L165" s="119" t="s">
        <v>7860</v>
      </c>
      <c r="M165" s="119" t="s">
        <v>3011</v>
      </c>
      <c r="N165" s="119" t="s">
        <v>7335</v>
      </c>
      <c r="O165" s="119" t="s">
        <v>7927</v>
      </c>
      <c r="P165" s="119" t="s">
        <v>7928</v>
      </c>
      <c r="Q165" s="119">
        <v>2</v>
      </c>
      <c r="R165" s="119" t="s">
        <v>7929</v>
      </c>
      <c r="S165" s="121">
        <v>45688</v>
      </c>
      <c r="T165" s="121">
        <v>45675</v>
      </c>
      <c r="U165" s="121">
        <v>45688</v>
      </c>
      <c r="V165" s="119">
        <v>14</v>
      </c>
      <c r="W165" s="119" t="s">
        <v>7898</v>
      </c>
      <c r="X165" s="119"/>
      <c r="Y165" s="121">
        <v>45600</v>
      </c>
      <c r="Z165" s="119" t="s">
        <v>7898</v>
      </c>
      <c r="AA165" s="119" t="s">
        <v>7866</v>
      </c>
      <c r="AB165" s="119" t="s">
        <v>7867</v>
      </c>
      <c r="AC165" s="119">
        <v>4</v>
      </c>
      <c r="AD165" s="155">
        <v>9333.3799999999992</v>
      </c>
      <c r="AE165" s="155">
        <v>0</v>
      </c>
      <c r="AF165" s="155">
        <v>0</v>
      </c>
      <c r="AG165" s="155">
        <v>0</v>
      </c>
      <c r="AH165" s="155">
        <v>0</v>
      </c>
      <c r="AI165" s="155">
        <v>0</v>
      </c>
      <c r="AJ165" s="155">
        <v>0</v>
      </c>
      <c r="AK165" s="155">
        <v>0</v>
      </c>
      <c r="AL165" s="155">
        <v>0</v>
      </c>
      <c r="AM165" s="155">
        <v>0</v>
      </c>
      <c r="AN165" s="155">
        <v>0</v>
      </c>
      <c r="AO165" s="155">
        <v>0</v>
      </c>
      <c r="AP165" s="155">
        <v>0</v>
      </c>
      <c r="AQ165" s="155">
        <v>253.53</v>
      </c>
      <c r="AR165" s="155">
        <v>1861.93</v>
      </c>
      <c r="AS165" s="155">
        <v>0</v>
      </c>
      <c r="AT165" s="155">
        <v>0</v>
      </c>
      <c r="AU165" s="155">
        <v>9333.3799999999992</v>
      </c>
      <c r="AV165" s="155">
        <v>0</v>
      </c>
      <c r="AW165" s="155">
        <v>2115.46</v>
      </c>
      <c r="AX165" s="155">
        <v>0</v>
      </c>
      <c r="AY165" s="156">
        <v>7218</v>
      </c>
    </row>
    <row r="166" spans="2:51" ht="15">
      <c r="B166" s="127" t="s">
        <v>7559</v>
      </c>
      <c r="C166" s="119" t="s">
        <v>1828</v>
      </c>
      <c r="D166" s="119" t="s">
        <v>85</v>
      </c>
      <c r="E166" s="119" t="s">
        <v>0</v>
      </c>
      <c r="F166" s="119" t="s">
        <v>7358</v>
      </c>
      <c r="G166" s="119" t="s">
        <v>7357</v>
      </c>
      <c r="H166" s="119"/>
      <c r="I166" s="119" t="s">
        <v>7858</v>
      </c>
      <c r="J166" s="119" t="s">
        <v>7859</v>
      </c>
      <c r="K166" s="119" t="s">
        <v>3029</v>
      </c>
      <c r="L166" s="119" t="s">
        <v>7860</v>
      </c>
      <c r="M166" s="119" t="s">
        <v>3011</v>
      </c>
      <c r="N166" s="119" t="s">
        <v>7335</v>
      </c>
      <c r="O166" s="119" t="s">
        <v>8057</v>
      </c>
      <c r="P166" s="119" t="s">
        <v>8058</v>
      </c>
      <c r="Q166" s="119">
        <v>2</v>
      </c>
      <c r="R166" s="119" t="s">
        <v>8059</v>
      </c>
      <c r="S166" s="121">
        <v>45688</v>
      </c>
      <c r="T166" s="121">
        <v>45675</v>
      </c>
      <c r="U166" s="121">
        <v>45688</v>
      </c>
      <c r="V166" s="119">
        <v>14</v>
      </c>
      <c r="W166" s="119" t="s">
        <v>7966</v>
      </c>
      <c r="X166" s="119"/>
      <c r="Y166" s="121">
        <v>43556</v>
      </c>
      <c r="Z166" s="119" t="s">
        <v>7967</v>
      </c>
      <c r="AA166" s="119" t="s">
        <v>7866</v>
      </c>
      <c r="AB166" s="119" t="s">
        <v>7867</v>
      </c>
      <c r="AC166" s="119">
        <v>4</v>
      </c>
      <c r="AD166" s="155">
        <v>15184.4</v>
      </c>
      <c r="AE166" s="155">
        <v>0</v>
      </c>
      <c r="AF166" s="155">
        <v>0</v>
      </c>
      <c r="AG166" s="155">
        <v>0</v>
      </c>
      <c r="AH166" s="155">
        <v>0</v>
      </c>
      <c r="AI166" s="155">
        <v>0</v>
      </c>
      <c r="AJ166" s="155">
        <v>0</v>
      </c>
      <c r="AK166" s="155">
        <v>0</v>
      </c>
      <c r="AL166" s="155">
        <v>0</v>
      </c>
      <c r="AM166" s="155">
        <v>0</v>
      </c>
      <c r="AN166" s="155">
        <v>0</v>
      </c>
      <c r="AO166" s="155">
        <v>0</v>
      </c>
      <c r="AP166" s="155">
        <v>0</v>
      </c>
      <c r="AQ166" s="155">
        <v>426.21</v>
      </c>
      <c r="AR166" s="155">
        <v>3386.43</v>
      </c>
      <c r="AS166" s="155">
        <v>0</v>
      </c>
      <c r="AT166" s="155">
        <v>0</v>
      </c>
      <c r="AU166" s="155">
        <v>15184.4</v>
      </c>
      <c r="AV166" s="155">
        <v>0</v>
      </c>
      <c r="AW166" s="155">
        <v>3812.64</v>
      </c>
      <c r="AX166" s="155">
        <v>0</v>
      </c>
      <c r="AY166" s="156">
        <v>11371.8</v>
      </c>
    </row>
    <row r="167" spans="2:51" ht="15">
      <c r="B167" s="127" t="s">
        <v>7593</v>
      </c>
      <c r="C167" s="119" t="s">
        <v>1828</v>
      </c>
      <c r="D167" s="119" t="s">
        <v>85</v>
      </c>
      <c r="E167" s="119" t="s">
        <v>0</v>
      </c>
      <c r="F167" s="119" t="s">
        <v>7490</v>
      </c>
      <c r="G167" s="119" t="s">
        <v>7489</v>
      </c>
      <c r="H167" s="119"/>
      <c r="I167" s="119" t="s">
        <v>7858</v>
      </c>
      <c r="J167" s="119" t="s">
        <v>7859</v>
      </c>
      <c r="K167" s="119" t="s">
        <v>3029</v>
      </c>
      <c r="L167" s="119" t="s">
        <v>7860</v>
      </c>
      <c r="M167" s="119" t="s">
        <v>3011</v>
      </c>
      <c r="N167" s="119" t="s">
        <v>7335</v>
      </c>
      <c r="O167" s="119" t="s">
        <v>8008</v>
      </c>
      <c r="P167" s="119" t="s">
        <v>8009</v>
      </c>
      <c r="Q167" s="119">
        <v>2</v>
      </c>
      <c r="R167" s="119" t="s">
        <v>8010</v>
      </c>
      <c r="S167" s="121">
        <v>45688</v>
      </c>
      <c r="T167" s="121">
        <v>45675</v>
      </c>
      <c r="U167" s="121">
        <v>45688</v>
      </c>
      <c r="V167" s="119">
        <v>14</v>
      </c>
      <c r="W167" s="119" t="s">
        <v>7876</v>
      </c>
      <c r="X167" s="119"/>
      <c r="Y167" s="121">
        <v>44271</v>
      </c>
      <c r="Z167" s="119" t="s">
        <v>7906</v>
      </c>
      <c r="AA167" s="119" t="s">
        <v>7866</v>
      </c>
      <c r="AB167" s="119" t="s">
        <v>7867</v>
      </c>
      <c r="AC167" s="119">
        <v>4</v>
      </c>
      <c r="AD167" s="155">
        <v>12600</v>
      </c>
      <c r="AE167" s="155">
        <v>0</v>
      </c>
      <c r="AF167" s="155">
        <v>0</v>
      </c>
      <c r="AG167" s="155">
        <v>0</v>
      </c>
      <c r="AH167" s="155">
        <v>0</v>
      </c>
      <c r="AI167" s="155">
        <v>0</v>
      </c>
      <c r="AJ167" s="155">
        <v>0</v>
      </c>
      <c r="AK167" s="155">
        <v>0</v>
      </c>
      <c r="AL167" s="155">
        <v>0</v>
      </c>
      <c r="AM167" s="155">
        <v>0</v>
      </c>
      <c r="AN167" s="155">
        <v>0</v>
      </c>
      <c r="AO167" s="155">
        <v>2843.3</v>
      </c>
      <c r="AP167" s="155">
        <v>0</v>
      </c>
      <c r="AQ167" s="155">
        <v>350.08</v>
      </c>
      <c r="AR167" s="155">
        <v>3447.31</v>
      </c>
      <c r="AS167" s="155">
        <v>0</v>
      </c>
      <c r="AT167" s="155">
        <v>3712.92</v>
      </c>
      <c r="AU167" s="155">
        <v>15443.3</v>
      </c>
      <c r="AV167" s="155">
        <v>0</v>
      </c>
      <c r="AW167" s="155">
        <v>7510.3099999999995</v>
      </c>
      <c r="AX167" s="155">
        <v>0</v>
      </c>
      <c r="AY167" s="156">
        <v>7933</v>
      </c>
    </row>
    <row r="168" spans="2:51" ht="15">
      <c r="B168" s="127" t="s">
        <v>7591</v>
      </c>
      <c r="C168" s="119" t="s">
        <v>1828</v>
      </c>
      <c r="D168" s="119" t="s">
        <v>85</v>
      </c>
      <c r="E168" s="119" t="s">
        <v>0</v>
      </c>
      <c r="F168" s="119" t="s">
        <v>7475</v>
      </c>
      <c r="G168" s="119" t="s">
        <v>7474</v>
      </c>
      <c r="H168" s="119"/>
      <c r="I168" s="119" t="s">
        <v>7858</v>
      </c>
      <c r="J168" s="119" t="s">
        <v>7859</v>
      </c>
      <c r="K168" s="119" t="s">
        <v>3029</v>
      </c>
      <c r="L168" s="119" t="s">
        <v>7860</v>
      </c>
      <c r="M168" s="119" t="s">
        <v>3011</v>
      </c>
      <c r="N168" s="119"/>
      <c r="O168" s="119" t="s">
        <v>7971</v>
      </c>
      <c r="P168" s="119" t="s">
        <v>7972</v>
      </c>
      <c r="Q168" s="119">
        <v>13</v>
      </c>
      <c r="R168" s="119"/>
      <c r="S168" s="121">
        <v>45688</v>
      </c>
      <c r="T168" s="121">
        <v>45688</v>
      </c>
      <c r="U168" s="121">
        <v>45688</v>
      </c>
      <c r="V168" s="119">
        <v>1</v>
      </c>
      <c r="W168" s="119" t="s">
        <v>7898</v>
      </c>
      <c r="X168" s="119"/>
      <c r="Y168" s="121"/>
      <c r="Z168" s="119" t="s">
        <v>7898</v>
      </c>
      <c r="AA168" s="119" t="s">
        <v>7866</v>
      </c>
      <c r="AB168" s="119" t="s">
        <v>8067</v>
      </c>
      <c r="AC168" s="119"/>
      <c r="AD168" s="155">
        <v>0</v>
      </c>
      <c r="AE168" s="155">
        <v>0</v>
      </c>
      <c r="AF168" s="155">
        <v>0</v>
      </c>
      <c r="AG168" s="155">
        <v>0</v>
      </c>
      <c r="AH168" s="155">
        <v>0</v>
      </c>
      <c r="AI168" s="155">
        <v>0</v>
      </c>
      <c r="AJ168" s="155">
        <v>0</v>
      </c>
      <c r="AK168" s="155">
        <v>0</v>
      </c>
      <c r="AL168" s="155">
        <v>0</v>
      </c>
      <c r="AM168" s="155">
        <v>26499.9</v>
      </c>
      <c r="AN168" s="155">
        <v>0</v>
      </c>
      <c r="AO168" s="155">
        <v>0</v>
      </c>
      <c r="AP168" s="155">
        <v>0</v>
      </c>
      <c r="AQ168" s="155">
        <v>0</v>
      </c>
      <c r="AR168" s="155">
        <v>3992.38</v>
      </c>
      <c r="AS168" s="155">
        <v>0</v>
      </c>
      <c r="AT168" s="155">
        <v>0</v>
      </c>
      <c r="AU168" s="155">
        <v>26499.9</v>
      </c>
      <c r="AV168" s="155">
        <v>0</v>
      </c>
      <c r="AW168" s="155">
        <v>3992.38</v>
      </c>
      <c r="AX168" s="155">
        <v>0</v>
      </c>
      <c r="AY168" s="156">
        <v>22507.52</v>
      </c>
    </row>
    <row r="169" spans="2:51" ht="15">
      <c r="B169" s="127" t="s">
        <v>7594</v>
      </c>
      <c r="C169" s="119" t="s">
        <v>1828</v>
      </c>
      <c r="D169" s="119" t="s">
        <v>85</v>
      </c>
      <c r="E169" s="119" t="s">
        <v>0</v>
      </c>
      <c r="F169" s="119" t="s">
        <v>7412</v>
      </c>
      <c r="G169" s="119" t="s">
        <v>7411</v>
      </c>
      <c r="H169" s="119"/>
      <c r="I169" s="119" t="s">
        <v>7858</v>
      </c>
      <c r="J169" s="119" t="s">
        <v>7859</v>
      </c>
      <c r="K169" s="119" t="s">
        <v>3029</v>
      </c>
      <c r="L169" s="119" t="s">
        <v>7860</v>
      </c>
      <c r="M169" s="119" t="s">
        <v>3011</v>
      </c>
      <c r="N169" s="119" t="s">
        <v>7335</v>
      </c>
      <c r="O169" s="119" t="s">
        <v>7930</v>
      </c>
      <c r="P169" s="119" t="s">
        <v>7931</v>
      </c>
      <c r="Q169" s="119">
        <v>2</v>
      </c>
      <c r="R169" s="119" t="s">
        <v>7932</v>
      </c>
      <c r="S169" s="121">
        <v>45688</v>
      </c>
      <c r="T169" s="121">
        <v>45675</v>
      </c>
      <c r="U169" s="121">
        <v>45688</v>
      </c>
      <c r="V169" s="119">
        <v>14</v>
      </c>
      <c r="W169" s="119" t="s">
        <v>7885</v>
      </c>
      <c r="X169" s="119"/>
      <c r="Y169" s="121">
        <v>44662</v>
      </c>
      <c r="Z169" s="119" t="s">
        <v>7881</v>
      </c>
      <c r="AA169" s="119" t="s">
        <v>7866</v>
      </c>
      <c r="AB169" s="119" t="s">
        <v>7867</v>
      </c>
      <c r="AC169" s="119">
        <v>4</v>
      </c>
      <c r="AD169" s="155">
        <v>11666.76</v>
      </c>
      <c r="AE169" s="155">
        <v>0</v>
      </c>
      <c r="AF169" s="155">
        <v>1332.17</v>
      </c>
      <c r="AG169" s="155">
        <v>542.85</v>
      </c>
      <c r="AH169" s="155">
        <v>208.33</v>
      </c>
      <c r="AI169" s="155">
        <v>0</v>
      </c>
      <c r="AJ169" s="155">
        <v>0</v>
      </c>
      <c r="AK169" s="155">
        <v>0</v>
      </c>
      <c r="AL169" s="155">
        <v>0</v>
      </c>
      <c r="AM169" s="155">
        <v>0</v>
      </c>
      <c r="AN169" s="155">
        <v>0</v>
      </c>
      <c r="AO169" s="155">
        <v>0</v>
      </c>
      <c r="AP169" s="155">
        <v>1666.68</v>
      </c>
      <c r="AQ169" s="155">
        <v>408.81</v>
      </c>
      <c r="AR169" s="155">
        <v>3224.75</v>
      </c>
      <c r="AS169" s="155">
        <v>0</v>
      </c>
      <c r="AT169" s="155">
        <v>1584.65</v>
      </c>
      <c r="AU169" s="155">
        <v>14873.94</v>
      </c>
      <c r="AV169" s="155">
        <v>542.85</v>
      </c>
      <c r="AW169" s="155">
        <v>5218.21</v>
      </c>
      <c r="AX169" s="155">
        <v>0</v>
      </c>
      <c r="AY169" s="156">
        <v>10198.6</v>
      </c>
    </row>
    <row r="170" spans="2:51" ht="15">
      <c r="B170" s="127" t="s">
        <v>7560</v>
      </c>
      <c r="C170" s="119" t="s">
        <v>1828</v>
      </c>
      <c r="D170" s="119" t="s">
        <v>85</v>
      </c>
      <c r="E170" s="119" t="s">
        <v>0</v>
      </c>
      <c r="F170" s="119" t="s">
        <v>7498</v>
      </c>
      <c r="G170" s="119" t="s">
        <v>458</v>
      </c>
      <c r="H170" s="119"/>
      <c r="I170" s="119" t="s">
        <v>7858</v>
      </c>
      <c r="J170" s="119" t="s">
        <v>7859</v>
      </c>
      <c r="K170" s="119" t="s">
        <v>3029</v>
      </c>
      <c r="L170" s="119" t="s">
        <v>7860</v>
      </c>
      <c r="M170" s="119" t="s">
        <v>3011</v>
      </c>
      <c r="N170" s="119" t="s">
        <v>7335</v>
      </c>
      <c r="O170" s="119" t="s">
        <v>8035</v>
      </c>
      <c r="P170" s="119" t="s">
        <v>8036</v>
      </c>
      <c r="Q170" s="119">
        <v>2</v>
      </c>
      <c r="R170" s="119" t="s">
        <v>8037</v>
      </c>
      <c r="S170" s="121">
        <v>45688</v>
      </c>
      <c r="T170" s="121">
        <v>45675</v>
      </c>
      <c r="U170" s="121">
        <v>45688</v>
      </c>
      <c r="V170" s="119">
        <v>14</v>
      </c>
      <c r="W170" s="119" t="s">
        <v>7876</v>
      </c>
      <c r="X170" s="119"/>
      <c r="Y170" s="121">
        <v>43101</v>
      </c>
      <c r="Z170" s="119" t="s">
        <v>8038</v>
      </c>
      <c r="AA170" s="119" t="s">
        <v>7867</v>
      </c>
      <c r="AB170" s="119" t="s">
        <v>7867</v>
      </c>
      <c r="AC170" s="119">
        <v>4</v>
      </c>
      <c r="AD170" s="155">
        <v>56000</v>
      </c>
      <c r="AE170" s="155">
        <v>0</v>
      </c>
      <c r="AF170" s="155">
        <v>0</v>
      </c>
      <c r="AG170" s="155">
        <v>0</v>
      </c>
      <c r="AH170" s="155">
        <v>0</v>
      </c>
      <c r="AI170" s="155">
        <v>0</v>
      </c>
      <c r="AJ170" s="155">
        <v>0</v>
      </c>
      <c r="AK170" s="155">
        <v>0</v>
      </c>
      <c r="AL170" s="155">
        <v>0</v>
      </c>
      <c r="AM170" s="155">
        <v>0</v>
      </c>
      <c r="AN170" s="155">
        <v>0</v>
      </c>
      <c r="AO170" s="155">
        <v>0</v>
      </c>
      <c r="AP170" s="155">
        <v>0</v>
      </c>
      <c r="AQ170" s="155">
        <v>989.34</v>
      </c>
      <c r="AR170" s="155">
        <v>18188.27</v>
      </c>
      <c r="AS170" s="155">
        <v>0</v>
      </c>
      <c r="AT170" s="155">
        <v>0</v>
      </c>
      <c r="AU170" s="155">
        <v>56000</v>
      </c>
      <c r="AV170" s="155">
        <v>0</v>
      </c>
      <c r="AW170" s="155">
        <v>19177.61</v>
      </c>
      <c r="AX170" s="155">
        <v>0</v>
      </c>
      <c r="AY170" s="156">
        <v>36822.400000000001</v>
      </c>
    </row>
    <row r="171" spans="2:51" ht="15">
      <c r="B171" s="127" t="s">
        <v>7578</v>
      </c>
      <c r="C171" s="119" t="s">
        <v>1828</v>
      </c>
      <c r="D171" s="119" t="s">
        <v>85</v>
      </c>
      <c r="E171" s="119" t="s">
        <v>0</v>
      </c>
      <c r="F171" s="119" t="s">
        <v>7388</v>
      </c>
      <c r="G171" s="119" t="s">
        <v>7387</v>
      </c>
      <c r="H171" s="119"/>
      <c r="I171" s="119" t="s">
        <v>7858</v>
      </c>
      <c r="J171" s="119" t="s">
        <v>7859</v>
      </c>
      <c r="K171" s="119" t="s">
        <v>3029</v>
      </c>
      <c r="L171" s="119" t="s">
        <v>7860</v>
      </c>
      <c r="M171" s="119" t="s">
        <v>3011</v>
      </c>
      <c r="N171" s="119" t="s">
        <v>7335</v>
      </c>
      <c r="O171" s="119" t="s">
        <v>8054</v>
      </c>
      <c r="P171" s="119" t="s">
        <v>8055</v>
      </c>
      <c r="Q171" s="119">
        <v>2</v>
      </c>
      <c r="R171" s="119" t="s">
        <v>8056</v>
      </c>
      <c r="S171" s="121">
        <v>45688</v>
      </c>
      <c r="T171" s="121">
        <v>45675</v>
      </c>
      <c r="U171" s="121">
        <v>45688</v>
      </c>
      <c r="V171" s="119">
        <v>14</v>
      </c>
      <c r="W171" s="119" t="s">
        <v>7876</v>
      </c>
      <c r="X171" s="119"/>
      <c r="Y171" s="121">
        <v>44648</v>
      </c>
      <c r="Z171" s="119" t="s">
        <v>7881</v>
      </c>
      <c r="AA171" s="119" t="s">
        <v>7866</v>
      </c>
      <c r="AB171" s="119" t="s">
        <v>7867</v>
      </c>
      <c r="AC171" s="119">
        <v>4</v>
      </c>
      <c r="AD171" s="155">
        <v>9100</v>
      </c>
      <c r="AE171" s="155">
        <v>0</v>
      </c>
      <c r="AF171" s="155">
        <v>0</v>
      </c>
      <c r="AG171" s="155">
        <v>0</v>
      </c>
      <c r="AH171" s="155">
        <v>0</v>
      </c>
      <c r="AI171" s="155">
        <v>0</v>
      </c>
      <c r="AJ171" s="155">
        <v>0</v>
      </c>
      <c r="AK171" s="155">
        <v>0</v>
      </c>
      <c r="AL171" s="155">
        <v>0</v>
      </c>
      <c r="AM171" s="155">
        <v>0</v>
      </c>
      <c r="AN171" s="155">
        <v>0</v>
      </c>
      <c r="AO171" s="155">
        <v>2843.3</v>
      </c>
      <c r="AP171" s="155">
        <v>0</v>
      </c>
      <c r="AQ171" s="155">
        <v>337.71</v>
      </c>
      <c r="AR171" s="155">
        <v>2488.7800000000002</v>
      </c>
      <c r="AS171" s="155">
        <v>0.01</v>
      </c>
      <c r="AT171" s="155">
        <v>0</v>
      </c>
      <c r="AU171" s="155">
        <v>11943.3</v>
      </c>
      <c r="AV171" s="155">
        <v>0</v>
      </c>
      <c r="AW171" s="155">
        <v>2826.5000000000005</v>
      </c>
      <c r="AX171" s="155">
        <v>0</v>
      </c>
      <c r="AY171" s="156">
        <v>9116.7999999999993</v>
      </c>
    </row>
    <row r="172" spans="2:51" ht="15">
      <c r="B172" s="127" t="s">
        <v>7576</v>
      </c>
      <c r="C172" s="119" t="s">
        <v>1828</v>
      </c>
      <c r="D172" s="119" t="s">
        <v>85</v>
      </c>
      <c r="E172" s="119" t="s">
        <v>0</v>
      </c>
      <c r="F172" s="119" t="s">
        <v>7478</v>
      </c>
      <c r="G172" s="119" t="s">
        <v>7477</v>
      </c>
      <c r="H172" s="119"/>
      <c r="I172" s="119" t="s">
        <v>7858</v>
      </c>
      <c r="J172" s="119" t="s">
        <v>7859</v>
      </c>
      <c r="K172" s="119" t="s">
        <v>3029</v>
      </c>
      <c r="L172" s="119" t="s">
        <v>7860</v>
      </c>
      <c r="M172" s="119" t="s">
        <v>3011</v>
      </c>
      <c r="N172" s="119" t="s">
        <v>7335</v>
      </c>
      <c r="O172" s="119" t="s">
        <v>7974</v>
      </c>
      <c r="P172" s="119" t="s">
        <v>7975</v>
      </c>
      <c r="Q172" s="119">
        <v>2</v>
      </c>
      <c r="R172" s="119" t="s">
        <v>7976</v>
      </c>
      <c r="S172" s="121">
        <v>45688</v>
      </c>
      <c r="T172" s="121">
        <v>45675</v>
      </c>
      <c r="U172" s="121">
        <v>45688</v>
      </c>
      <c r="V172" s="119">
        <v>14</v>
      </c>
      <c r="W172" s="119" t="s">
        <v>7876</v>
      </c>
      <c r="X172" s="119"/>
      <c r="Y172" s="121">
        <v>45453</v>
      </c>
      <c r="Z172" s="119" t="s">
        <v>7906</v>
      </c>
      <c r="AA172" s="119" t="s">
        <v>7866</v>
      </c>
      <c r="AB172" s="119" t="s">
        <v>7867</v>
      </c>
      <c r="AC172" s="119">
        <v>4</v>
      </c>
      <c r="AD172" s="155">
        <v>10500</v>
      </c>
      <c r="AE172" s="155">
        <v>0</v>
      </c>
      <c r="AF172" s="155">
        <v>0</v>
      </c>
      <c r="AG172" s="155">
        <v>0</v>
      </c>
      <c r="AH172" s="155">
        <v>0</v>
      </c>
      <c r="AI172" s="155">
        <v>0</v>
      </c>
      <c r="AJ172" s="155">
        <v>0</v>
      </c>
      <c r="AK172" s="155">
        <v>0</v>
      </c>
      <c r="AL172" s="155">
        <v>0</v>
      </c>
      <c r="AM172" s="155">
        <v>0</v>
      </c>
      <c r="AN172" s="155">
        <v>0</v>
      </c>
      <c r="AO172" s="155">
        <v>2437.0300000000002</v>
      </c>
      <c r="AP172" s="155">
        <v>0</v>
      </c>
      <c r="AQ172" s="155">
        <v>287.5</v>
      </c>
      <c r="AR172" s="155">
        <v>2806.32</v>
      </c>
      <c r="AS172" s="155">
        <v>0.01</v>
      </c>
      <c r="AT172" s="155">
        <v>0</v>
      </c>
      <c r="AU172" s="155">
        <v>12937.03</v>
      </c>
      <c r="AV172" s="155">
        <v>0</v>
      </c>
      <c r="AW172" s="155">
        <v>3093.8300000000004</v>
      </c>
      <c r="AX172" s="155">
        <v>0</v>
      </c>
      <c r="AY172" s="156">
        <v>9843.2000000000007</v>
      </c>
    </row>
    <row r="173" spans="2:51" ht="15">
      <c r="B173" s="127" t="s">
        <v>7582</v>
      </c>
      <c r="C173" s="119" t="s">
        <v>1828</v>
      </c>
      <c r="D173" s="119" t="s">
        <v>85</v>
      </c>
      <c r="E173" s="119" t="s">
        <v>0</v>
      </c>
      <c r="F173" s="119" t="s">
        <v>7448</v>
      </c>
      <c r="G173" s="119" t="s">
        <v>7447</v>
      </c>
      <c r="H173" s="119"/>
      <c r="I173" s="119" t="s">
        <v>7858</v>
      </c>
      <c r="J173" s="119" t="s">
        <v>7859</v>
      </c>
      <c r="K173" s="119" t="s">
        <v>3029</v>
      </c>
      <c r="L173" s="119" t="s">
        <v>7860</v>
      </c>
      <c r="M173" s="119" t="s">
        <v>3011</v>
      </c>
      <c r="N173" s="119" t="s">
        <v>7335</v>
      </c>
      <c r="O173" s="119" t="s">
        <v>8005</v>
      </c>
      <c r="P173" s="119" t="s">
        <v>8006</v>
      </c>
      <c r="Q173" s="119">
        <v>2</v>
      </c>
      <c r="R173" s="119" t="s">
        <v>8007</v>
      </c>
      <c r="S173" s="121">
        <v>45688</v>
      </c>
      <c r="T173" s="121">
        <v>45675</v>
      </c>
      <c r="U173" s="121">
        <v>45688</v>
      </c>
      <c r="V173" s="119">
        <v>14</v>
      </c>
      <c r="W173" s="119" t="s">
        <v>7898</v>
      </c>
      <c r="X173" s="119"/>
      <c r="Y173" s="121">
        <v>45635</v>
      </c>
      <c r="Z173" s="119" t="s">
        <v>7898</v>
      </c>
      <c r="AA173" s="119" t="s">
        <v>7866</v>
      </c>
      <c r="AB173" s="119" t="s">
        <v>7867</v>
      </c>
      <c r="AC173" s="119">
        <v>4</v>
      </c>
      <c r="AD173" s="155">
        <v>33600</v>
      </c>
      <c r="AE173" s="155">
        <v>0</v>
      </c>
      <c r="AF173" s="155">
        <v>0</v>
      </c>
      <c r="AG173" s="155">
        <v>0</v>
      </c>
      <c r="AH173" s="155">
        <v>0</v>
      </c>
      <c r="AI173" s="155">
        <v>0</v>
      </c>
      <c r="AJ173" s="155">
        <v>0</v>
      </c>
      <c r="AK173" s="155">
        <v>0</v>
      </c>
      <c r="AL173" s="155">
        <v>0</v>
      </c>
      <c r="AM173" s="155">
        <v>0</v>
      </c>
      <c r="AN173" s="155">
        <v>0</v>
      </c>
      <c r="AO173" s="155">
        <v>0</v>
      </c>
      <c r="AP173" s="155">
        <v>0</v>
      </c>
      <c r="AQ173" s="155">
        <v>960.14</v>
      </c>
      <c r="AR173" s="155">
        <v>9779.32</v>
      </c>
      <c r="AS173" s="155">
        <v>0</v>
      </c>
      <c r="AT173" s="155">
        <v>3001.54</v>
      </c>
      <c r="AU173" s="155">
        <v>33600</v>
      </c>
      <c r="AV173" s="155">
        <v>0</v>
      </c>
      <c r="AW173" s="155">
        <v>13741</v>
      </c>
      <c r="AX173" s="155">
        <v>0</v>
      </c>
      <c r="AY173" s="156">
        <v>19859</v>
      </c>
    </row>
    <row r="174" spans="2:51" ht="16" thickBot="1">
      <c r="B174" s="148" t="s">
        <v>7599</v>
      </c>
      <c r="C174" s="149" t="s">
        <v>1828</v>
      </c>
      <c r="D174" s="149" t="s">
        <v>85</v>
      </c>
      <c r="E174" s="149" t="s">
        <v>0</v>
      </c>
      <c r="F174" s="149" t="s">
        <v>7430</v>
      </c>
      <c r="G174" s="149" t="s">
        <v>7429</v>
      </c>
      <c r="H174" s="149"/>
      <c r="I174" s="149" t="s">
        <v>7858</v>
      </c>
      <c r="J174" s="149" t="s">
        <v>7859</v>
      </c>
      <c r="K174" s="149" t="s">
        <v>3029</v>
      </c>
      <c r="L174" s="149" t="s">
        <v>7860</v>
      </c>
      <c r="M174" s="149" t="s">
        <v>3011</v>
      </c>
      <c r="N174" s="149" t="s">
        <v>7335</v>
      </c>
      <c r="O174" s="149" t="s">
        <v>7911</v>
      </c>
      <c r="P174" s="149" t="s">
        <v>7912</v>
      </c>
      <c r="Q174" s="149">
        <v>2</v>
      </c>
      <c r="R174" s="149" t="s">
        <v>7913</v>
      </c>
      <c r="S174" s="153">
        <v>45688</v>
      </c>
      <c r="T174" s="153">
        <v>45675</v>
      </c>
      <c r="U174" s="153">
        <v>45688</v>
      </c>
      <c r="V174" s="149">
        <v>14</v>
      </c>
      <c r="W174" s="149" t="s">
        <v>7876</v>
      </c>
      <c r="X174" s="149"/>
      <c r="Y174" s="153">
        <v>44529</v>
      </c>
      <c r="Z174" s="149" t="s">
        <v>7881</v>
      </c>
      <c r="AA174" s="149" t="s">
        <v>7866</v>
      </c>
      <c r="AB174" s="149" t="s">
        <v>7867</v>
      </c>
      <c r="AC174" s="149">
        <v>4</v>
      </c>
      <c r="AD174" s="122">
        <v>11666.76</v>
      </c>
      <c r="AE174" s="122">
        <v>0</v>
      </c>
      <c r="AF174" s="122">
        <v>0</v>
      </c>
      <c r="AG174" s="122">
        <v>0</v>
      </c>
      <c r="AH174" s="122">
        <v>0</v>
      </c>
      <c r="AI174" s="122">
        <v>0</v>
      </c>
      <c r="AJ174" s="122">
        <v>0</v>
      </c>
      <c r="AK174" s="122">
        <v>0</v>
      </c>
      <c r="AL174" s="122">
        <v>0</v>
      </c>
      <c r="AM174" s="122">
        <v>0</v>
      </c>
      <c r="AN174" s="122">
        <v>0</v>
      </c>
      <c r="AO174" s="122">
        <v>2843.3</v>
      </c>
      <c r="AP174" s="122">
        <v>0</v>
      </c>
      <c r="AQ174" s="122">
        <v>385.45</v>
      </c>
      <c r="AR174" s="122">
        <v>3214.09</v>
      </c>
      <c r="AS174" s="122">
        <v>0</v>
      </c>
      <c r="AT174" s="122">
        <v>0</v>
      </c>
      <c r="AU174" s="122">
        <v>14510.06</v>
      </c>
      <c r="AV174" s="122">
        <v>0</v>
      </c>
      <c r="AW174" s="122">
        <v>3599.54</v>
      </c>
      <c r="AX174" s="122">
        <v>0</v>
      </c>
      <c r="AY174" s="157">
        <v>10910.6</v>
      </c>
    </row>
    <row r="175" spans="2:51" ht="20" thickBot="1">
      <c r="B175" s="158" t="s">
        <v>153</v>
      </c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60"/>
      <c r="T175" s="160"/>
      <c r="U175" s="160"/>
      <c r="V175" s="159"/>
      <c r="W175" s="159"/>
      <c r="X175" s="159"/>
      <c r="Y175" s="160"/>
      <c r="Z175" s="159"/>
      <c r="AA175" s="159"/>
      <c r="AB175" s="159"/>
      <c r="AC175" s="161"/>
      <c r="AD175" s="161">
        <f>SUM(AD4:AD174)</f>
        <v>2453680.88</v>
      </c>
      <c r="AE175" s="161">
        <f t="shared" ref="AE175:AY175" si="0">SUM(AE4:AE174)</f>
        <v>3926.33</v>
      </c>
      <c r="AF175" s="161">
        <f t="shared" si="0"/>
        <v>27910.21</v>
      </c>
      <c r="AG175" s="161">
        <f t="shared" si="0"/>
        <v>8685.6000000000022</v>
      </c>
      <c r="AH175" s="161">
        <f t="shared" si="0"/>
        <v>9439.44</v>
      </c>
      <c r="AI175" s="161">
        <f t="shared" si="0"/>
        <v>31102.63</v>
      </c>
      <c r="AJ175" s="161">
        <f t="shared" si="0"/>
        <v>12343.909999999998</v>
      </c>
      <c r="AK175" s="161">
        <f t="shared" si="0"/>
        <v>13382.4</v>
      </c>
      <c r="AL175" s="161">
        <f t="shared" si="0"/>
        <v>27333.599999999999</v>
      </c>
      <c r="AM175" s="161">
        <f t="shared" si="0"/>
        <v>86186.4</v>
      </c>
      <c r="AN175" s="161">
        <f t="shared" si="0"/>
        <v>29313.9</v>
      </c>
      <c r="AO175" s="161">
        <f t="shared" si="0"/>
        <v>404628.21000000008</v>
      </c>
      <c r="AP175" s="161">
        <f t="shared" si="0"/>
        <v>106692.65999999997</v>
      </c>
      <c r="AQ175" s="161">
        <f t="shared" si="0"/>
        <v>74762.229999999967</v>
      </c>
      <c r="AR175" s="213">
        <f t="shared" si="0"/>
        <v>652482.6</v>
      </c>
      <c r="AS175" s="161">
        <f t="shared" si="0"/>
        <v>5.27</v>
      </c>
      <c r="AT175" s="161">
        <f t="shared" si="0"/>
        <v>75417.879999999976</v>
      </c>
      <c r="AU175" s="161">
        <f t="shared" si="0"/>
        <v>3160356.4299999983</v>
      </c>
      <c r="AV175" s="161">
        <f t="shared" si="0"/>
        <v>54269.740000000005</v>
      </c>
      <c r="AW175" s="161">
        <f t="shared" si="0"/>
        <v>803105.4800000001</v>
      </c>
      <c r="AX175" s="161">
        <f t="shared" si="0"/>
        <v>0</v>
      </c>
      <c r="AY175" s="162">
        <f t="shared" si="0"/>
        <v>2411964.2000000011</v>
      </c>
    </row>
    <row r="182" spans="2:51" ht="13" thickBot="1"/>
    <row r="183" spans="2:51" ht="25" thickBot="1">
      <c r="B183" s="454" t="s">
        <v>6</v>
      </c>
      <c r="C183" s="455"/>
      <c r="D183" s="455"/>
      <c r="E183" s="455"/>
      <c r="F183" s="455"/>
      <c r="G183" s="455"/>
      <c r="H183" s="455"/>
      <c r="I183" s="455"/>
      <c r="J183" s="455"/>
      <c r="K183" s="455"/>
      <c r="L183" s="455"/>
      <c r="M183" s="455"/>
      <c r="N183" s="455"/>
      <c r="O183" s="455"/>
      <c r="P183" s="455"/>
      <c r="Q183" s="455"/>
      <c r="R183" s="455"/>
      <c r="S183" s="455"/>
      <c r="T183" s="455"/>
      <c r="U183" s="455"/>
      <c r="V183" s="455"/>
      <c r="W183" s="455"/>
      <c r="X183" s="455"/>
      <c r="Y183" s="455"/>
      <c r="Z183" s="455"/>
      <c r="AA183" s="455"/>
      <c r="AB183" s="455"/>
      <c r="AC183" s="455"/>
      <c r="AD183" s="455"/>
      <c r="AE183" s="455"/>
      <c r="AF183" s="455"/>
      <c r="AG183" s="455"/>
      <c r="AH183" s="455"/>
      <c r="AI183" s="455"/>
      <c r="AJ183" s="455"/>
      <c r="AK183" s="455"/>
      <c r="AL183" s="455"/>
      <c r="AM183" s="455"/>
      <c r="AN183" s="455"/>
      <c r="AO183" s="455"/>
      <c r="AP183" s="455"/>
      <c r="AQ183" s="455"/>
      <c r="AR183" s="455"/>
      <c r="AS183" s="455"/>
      <c r="AT183" s="455"/>
      <c r="AU183" s="455"/>
      <c r="AV183" s="455"/>
      <c r="AW183" s="455"/>
      <c r="AX183" s="455"/>
      <c r="AY183" s="456"/>
    </row>
    <row r="184" spans="2:51" ht="16" thickBot="1">
      <c r="B184" s="151" t="s">
        <v>1793</v>
      </c>
      <c r="C184" s="151" t="s">
        <v>3308</v>
      </c>
      <c r="D184" s="151" t="s">
        <v>3291</v>
      </c>
      <c r="E184" s="151" t="s">
        <v>3292</v>
      </c>
      <c r="F184" s="151" t="s">
        <v>3294</v>
      </c>
      <c r="G184" s="151" t="s">
        <v>3295</v>
      </c>
      <c r="H184" s="151" t="s">
        <v>7819</v>
      </c>
      <c r="I184" s="151" t="s">
        <v>7820</v>
      </c>
      <c r="J184" s="151" t="s">
        <v>3284</v>
      </c>
      <c r="K184" s="151" t="s">
        <v>3285</v>
      </c>
      <c r="L184" s="151" t="s">
        <v>7821</v>
      </c>
      <c r="M184" s="151" t="s">
        <v>3286</v>
      </c>
      <c r="N184" s="151" t="s">
        <v>7324</v>
      </c>
      <c r="O184" s="151" t="s">
        <v>7822</v>
      </c>
      <c r="P184" s="151" t="s">
        <v>7823</v>
      </c>
      <c r="Q184" s="151" t="s">
        <v>7824</v>
      </c>
      <c r="R184" s="151" t="s">
        <v>7825</v>
      </c>
      <c r="S184" s="152" t="s">
        <v>7826</v>
      </c>
      <c r="T184" s="152" t="s">
        <v>7827</v>
      </c>
      <c r="U184" s="152" t="s">
        <v>7828</v>
      </c>
      <c r="V184" s="151" t="s">
        <v>7829</v>
      </c>
      <c r="W184" s="151" t="s">
        <v>7830</v>
      </c>
      <c r="X184" s="151" t="s">
        <v>7831</v>
      </c>
      <c r="Y184" s="152" t="s">
        <v>7832</v>
      </c>
      <c r="Z184" s="151" t="s">
        <v>7833</v>
      </c>
      <c r="AA184" s="151" t="s">
        <v>7834</v>
      </c>
      <c r="AB184" s="151" t="s">
        <v>7835</v>
      </c>
      <c r="AC184" s="151" t="s">
        <v>7836</v>
      </c>
      <c r="AD184" s="154" t="s">
        <v>7837</v>
      </c>
      <c r="AE184" s="154" t="s">
        <v>7838</v>
      </c>
      <c r="AF184" s="154" t="s">
        <v>7839</v>
      </c>
      <c r="AG184" s="154" t="s">
        <v>7840</v>
      </c>
      <c r="AH184" s="154" t="s">
        <v>7841</v>
      </c>
      <c r="AI184" s="154" t="s">
        <v>7842</v>
      </c>
      <c r="AJ184" s="154" t="s">
        <v>7843</v>
      </c>
      <c r="AK184" s="154" t="s">
        <v>7844</v>
      </c>
      <c r="AL184" s="154" t="s">
        <v>7845</v>
      </c>
      <c r="AM184" s="154" t="s">
        <v>7846</v>
      </c>
      <c r="AN184" s="154" t="s">
        <v>7847</v>
      </c>
      <c r="AO184" s="154" t="s">
        <v>7848</v>
      </c>
      <c r="AP184" s="154" t="s">
        <v>7849</v>
      </c>
      <c r="AQ184" s="154" t="s">
        <v>7850</v>
      </c>
      <c r="AR184" s="154" t="s">
        <v>7851</v>
      </c>
      <c r="AS184" s="154" t="s">
        <v>7852</v>
      </c>
      <c r="AT184" s="154" t="s">
        <v>7853</v>
      </c>
      <c r="AU184" s="154" t="s">
        <v>7854</v>
      </c>
      <c r="AV184" s="154" t="s">
        <v>7855</v>
      </c>
      <c r="AW184" s="154" t="s">
        <v>7856</v>
      </c>
      <c r="AX184" s="154" t="s">
        <v>7857</v>
      </c>
      <c r="AY184" s="154" t="s">
        <v>169</v>
      </c>
    </row>
    <row r="185" spans="2:51" ht="15">
      <c r="B185" s="127" t="s">
        <v>7637</v>
      </c>
      <c r="C185" s="119" t="s">
        <v>1828</v>
      </c>
      <c r="D185" s="119" t="s">
        <v>85</v>
      </c>
      <c r="E185" s="119" t="s">
        <v>0</v>
      </c>
      <c r="F185" s="119" t="s">
        <v>7457</v>
      </c>
      <c r="G185" s="119" t="s">
        <v>7456</v>
      </c>
      <c r="H185" s="119"/>
      <c r="I185" s="119" t="s">
        <v>7858</v>
      </c>
      <c r="J185" s="119" t="s">
        <v>7859</v>
      </c>
      <c r="K185" s="119" t="s">
        <v>3011</v>
      </c>
      <c r="L185" s="119" t="s">
        <v>7860</v>
      </c>
      <c r="M185" s="119" t="s">
        <v>3011</v>
      </c>
      <c r="N185" s="119" t="s">
        <v>7335</v>
      </c>
      <c r="O185" s="119" t="s">
        <v>7917</v>
      </c>
      <c r="P185" s="119" t="s">
        <v>7918</v>
      </c>
      <c r="Q185" s="119">
        <v>2</v>
      </c>
      <c r="R185" s="119" t="s">
        <v>7919</v>
      </c>
      <c r="S185" s="121">
        <v>45702</v>
      </c>
      <c r="T185" s="121">
        <v>45689</v>
      </c>
      <c r="U185" s="121">
        <v>45702</v>
      </c>
      <c r="V185" s="119">
        <v>14</v>
      </c>
      <c r="W185" s="119" t="s">
        <v>7876</v>
      </c>
      <c r="X185" s="119"/>
      <c r="Y185" s="119">
        <v>45476</v>
      </c>
      <c r="Z185" s="119" t="s">
        <v>7906</v>
      </c>
      <c r="AA185" s="119" t="s">
        <v>7866</v>
      </c>
      <c r="AB185" s="119" t="s">
        <v>7867</v>
      </c>
      <c r="AC185" s="119">
        <v>4</v>
      </c>
      <c r="AD185" s="120">
        <v>12133.24</v>
      </c>
      <c r="AE185" s="120">
        <v>0</v>
      </c>
      <c r="AF185" s="120">
        <v>0</v>
      </c>
      <c r="AG185" s="120">
        <v>0</v>
      </c>
      <c r="AH185" s="120">
        <v>0</v>
      </c>
      <c r="AI185" s="120">
        <v>0</v>
      </c>
      <c r="AJ185" s="120">
        <v>0</v>
      </c>
      <c r="AK185" s="120">
        <v>0</v>
      </c>
      <c r="AL185" s="120">
        <v>0</v>
      </c>
      <c r="AM185" s="120">
        <v>0</v>
      </c>
      <c r="AN185" s="120">
        <v>0</v>
      </c>
      <c r="AO185" s="120">
        <v>0</v>
      </c>
      <c r="AP185" s="120">
        <v>0</v>
      </c>
      <c r="AQ185" s="120">
        <v>334.29</v>
      </c>
      <c r="AR185" s="120">
        <v>1823.5</v>
      </c>
      <c r="AS185" s="120">
        <v>0.05</v>
      </c>
      <c r="AT185" s="120">
        <v>0</v>
      </c>
      <c r="AU185" s="120">
        <v>12133.24</v>
      </c>
      <c r="AV185" s="120">
        <v>0</v>
      </c>
      <c r="AW185" s="120">
        <v>2157.84</v>
      </c>
      <c r="AX185" s="120">
        <v>0</v>
      </c>
      <c r="AY185" s="156">
        <v>9975.4</v>
      </c>
    </row>
    <row r="186" spans="2:51" ht="15">
      <c r="B186" s="127" t="s">
        <v>7657</v>
      </c>
      <c r="C186" s="119" t="s">
        <v>1828</v>
      </c>
      <c r="D186" s="119" t="s">
        <v>85</v>
      </c>
      <c r="E186" s="119" t="s">
        <v>0</v>
      </c>
      <c r="F186" s="119" t="s">
        <v>7478</v>
      </c>
      <c r="G186" s="119" t="s">
        <v>7477</v>
      </c>
      <c r="H186" s="119"/>
      <c r="I186" s="119" t="s">
        <v>7858</v>
      </c>
      <c r="J186" s="119" t="s">
        <v>7859</v>
      </c>
      <c r="K186" s="119" t="s">
        <v>3011</v>
      </c>
      <c r="L186" s="119" t="s">
        <v>7860</v>
      </c>
      <c r="M186" s="119" t="s">
        <v>3011</v>
      </c>
      <c r="N186" s="119" t="s">
        <v>7335</v>
      </c>
      <c r="O186" s="119" t="s">
        <v>7974</v>
      </c>
      <c r="P186" s="119" t="s">
        <v>7975</v>
      </c>
      <c r="Q186" s="119">
        <v>2</v>
      </c>
      <c r="R186" s="119" t="s">
        <v>7976</v>
      </c>
      <c r="S186" s="121">
        <v>45702</v>
      </c>
      <c r="T186" s="121">
        <v>45689</v>
      </c>
      <c r="U186" s="121">
        <v>45702</v>
      </c>
      <c r="V186" s="119">
        <v>14</v>
      </c>
      <c r="W186" s="119" t="s">
        <v>7876</v>
      </c>
      <c r="X186" s="119"/>
      <c r="Y186" s="119">
        <v>45453</v>
      </c>
      <c r="Z186" s="119" t="s">
        <v>7906</v>
      </c>
      <c r="AA186" s="119" t="s">
        <v>7866</v>
      </c>
      <c r="AB186" s="119" t="s">
        <v>7867</v>
      </c>
      <c r="AC186" s="119">
        <v>4</v>
      </c>
      <c r="AD186" s="120">
        <v>10500</v>
      </c>
      <c r="AE186" s="120">
        <v>0</v>
      </c>
      <c r="AF186" s="120">
        <v>0</v>
      </c>
      <c r="AG186" s="120">
        <v>0</v>
      </c>
      <c r="AH186" s="120">
        <v>0</v>
      </c>
      <c r="AI186" s="120">
        <v>0</v>
      </c>
      <c r="AJ186" s="120">
        <v>0</v>
      </c>
      <c r="AK186" s="120">
        <v>0</v>
      </c>
      <c r="AL186" s="120">
        <v>0</v>
      </c>
      <c r="AM186" s="120">
        <v>0</v>
      </c>
      <c r="AN186" s="120">
        <v>0</v>
      </c>
      <c r="AO186" s="120">
        <v>0</v>
      </c>
      <c r="AP186" s="120">
        <v>0</v>
      </c>
      <c r="AQ186" s="120">
        <v>286.73</v>
      </c>
      <c r="AR186" s="120">
        <v>1474.64</v>
      </c>
      <c r="AS186" s="120">
        <v>0.03</v>
      </c>
      <c r="AT186" s="120">
        <v>0</v>
      </c>
      <c r="AU186" s="120">
        <v>10500</v>
      </c>
      <c r="AV186" s="120">
        <v>0</v>
      </c>
      <c r="AW186" s="120">
        <v>1761.4</v>
      </c>
      <c r="AX186" s="120">
        <v>0</v>
      </c>
      <c r="AY186" s="156">
        <v>8738.6</v>
      </c>
    </row>
    <row r="187" spans="2:51" ht="15">
      <c r="B187" s="127" t="s">
        <v>7668</v>
      </c>
      <c r="C187" s="119" t="s">
        <v>1828</v>
      </c>
      <c r="D187" s="119" t="s">
        <v>85</v>
      </c>
      <c r="E187" s="119" t="s">
        <v>0</v>
      </c>
      <c r="F187" s="119" t="s">
        <v>7376</v>
      </c>
      <c r="G187" s="119" t="s">
        <v>7375</v>
      </c>
      <c r="H187" s="119"/>
      <c r="I187" s="119" t="s">
        <v>7858</v>
      </c>
      <c r="J187" s="119" t="s">
        <v>7859</v>
      </c>
      <c r="K187" s="119" t="s">
        <v>3011</v>
      </c>
      <c r="L187" s="119" t="s">
        <v>7860</v>
      </c>
      <c r="M187" s="119" t="s">
        <v>3011</v>
      </c>
      <c r="N187" s="119" t="s">
        <v>7335</v>
      </c>
      <c r="O187" s="119" t="s">
        <v>7968</v>
      </c>
      <c r="P187" s="119" t="s">
        <v>7969</v>
      </c>
      <c r="Q187" s="119">
        <v>2</v>
      </c>
      <c r="R187" s="119" t="s">
        <v>7970</v>
      </c>
      <c r="S187" s="121">
        <v>45702</v>
      </c>
      <c r="T187" s="121">
        <v>45689</v>
      </c>
      <c r="U187" s="121">
        <v>45702</v>
      </c>
      <c r="V187" s="119">
        <v>14</v>
      </c>
      <c r="W187" s="119" t="s">
        <v>7893</v>
      </c>
      <c r="X187" s="119"/>
      <c r="Y187" s="119">
        <v>45544</v>
      </c>
      <c r="Z187" s="119" t="s">
        <v>7944</v>
      </c>
      <c r="AA187" s="119" t="s">
        <v>7866</v>
      </c>
      <c r="AB187" s="119" t="s">
        <v>7867</v>
      </c>
      <c r="AC187" s="119">
        <v>4</v>
      </c>
      <c r="AD187" s="120">
        <v>9566.6200000000008</v>
      </c>
      <c r="AE187" s="120">
        <v>0</v>
      </c>
      <c r="AF187" s="120">
        <v>0</v>
      </c>
      <c r="AG187" s="120">
        <v>0</v>
      </c>
      <c r="AH187" s="120">
        <v>0</v>
      </c>
      <c r="AI187" s="120">
        <v>0</v>
      </c>
      <c r="AJ187" s="120">
        <v>0</v>
      </c>
      <c r="AK187" s="120">
        <v>0</v>
      </c>
      <c r="AL187" s="120">
        <v>0</v>
      </c>
      <c r="AM187" s="120">
        <v>0</v>
      </c>
      <c r="AN187" s="120">
        <v>0</v>
      </c>
      <c r="AO187" s="120">
        <v>0</v>
      </c>
      <c r="AP187" s="120">
        <v>0</v>
      </c>
      <c r="AQ187" s="120">
        <v>259.56</v>
      </c>
      <c r="AR187" s="120">
        <v>1275.27</v>
      </c>
      <c r="AS187" s="120">
        <v>0</v>
      </c>
      <c r="AT187" s="120">
        <v>0</v>
      </c>
      <c r="AU187" s="120">
        <v>9566.6200000000008</v>
      </c>
      <c r="AV187" s="120">
        <v>0</v>
      </c>
      <c r="AW187" s="120">
        <v>1534.83</v>
      </c>
      <c r="AX187" s="120">
        <v>0</v>
      </c>
      <c r="AY187" s="156">
        <v>8031.8</v>
      </c>
    </row>
    <row r="188" spans="2:51" ht="15">
      <c r="B188" s="127" t="s">
        <v>7633</v>
      </c>
      <c r="C188" s="119" t="s">
        <v>1828</v>
      </c>
      <c r="D188" s="119" t="s">
        <v>85</v>
      </c>
      <c r="E188" s="119" t="s">
        <v>0</v>
      </c>
      <c r="F188" s="119" t="s">
        <v>7445</v>
      </c>
      <c r="G188" s="119" t="s">
        <v>7444</v>
      </c>
      <c r="H188" s="119"/>
      <c r="I188" s="119" t="s">
        <v>7858</v>
      </c>
      <c r="J188" s="119" t="s">
        <v>7859</v>
      </c>
      <c r="K188" s="119" t="s">
        <v>3011</v>
      </c>
      <c r="L188" s="119" t="s">
        <v>7860</v>
      </c>
      <c r="M188" s="119" t="s">
        <v>3011</v>
      </c>
      <c r="N188" s="119" t="s">
        <v>7335</v>
      </c>
      <c r="O188" s="119" t="s">
        <v>7887</v>
      </c>
      <c r="P188" s="119" t="s">
        <v>7888</v>
      </c>
      <c r="Q188" s="119">
        <v>2</v>
      </c>
      <c r="R188" s="119" t="s">
        <v>7889</v>
      </c>
      <c r="S188" s="121">
        <v>45702</v>
      </c>
      <c r="T188" s="121">
        <v>45689</v>
      </c>
      <c r="U188" s="121">
        <v>45702</v>
      </c>
      <c r="V188" s="119">
        <v>14</v>
      </c>
      <c r="W188" s="119" t="s">
        <v>7876</v>
      </c>
      <c r="X188" s="119"/>
      <c r="Y188" s="119">
        <v>44144</v>
      </c>
      <c r="Z188" s="119" t="s">
        <v>7877</v>
      </c>
      <c r="AA188" s="119" t="s">
        <v>7866</v>
      </c>
      <c r="AB188" s="119" t="s">
        <v>7867</v>
      </c>
      <c r="AC188" s="119">
        <v>4</v>
      </c>
      <c r="AD188" s="120">
        <v>15069.74</v>
      </c>
      <c r="AE188" s="120">
        <v>0</v>
      </c>
      <c r="AF188" s="120">
        <v>0</v>
      </c>
      <c r="AG188" s="120">
        <v>0</v>
      </c>
      <c r="AH188" s="120">
        <v>0</v>
      </c>
      <c r="AI188" s="120">
        <v>0</v>
      </c>
      <c r="AJ188" s="120">
        <v>0</v>
      </c>
      <c r="AK188" s="120">
        <v>0</v>
      </c>
      <c r="AL188" s="120">
        <v>0</v>
      </c>
      <c r="AM188" s="120">
        <v>0</v>
      </c>
      <c r="AN188" s="120">
        <v>0</v>
      </c>
      <c r="AO188" s="120">
        <v>0</v>
      </c>
      <c r="AP188" s="120">
        <v>2152.8200000000002</v>
      </c>
      <c r="AQ188" s="120">
        <v>988.57</v>
      </c>
      <c r="AR188" s="120">
        <v>2971.87</v>
      </c>
      <c r="AS188" s="120">
        <v>0.12</v>
      </c>
      <c r="AT188" s="120">
        <v>0</v>
      </c>
      <c r="AU188" s="120">
        <v>17222.560000000001</v>
      </c>
      <c r="AV188" s="120">
        <v>0</v>
      </c>
      <c r="AW188" s="120">
        <v>3960.56</v>
      </c>
      <c r="AX188" s="120">
        <v>0</v>
      </c>
      <c r="AY188" s="156">
        <v>13262</v>
      </c>
    </row>
    <row r="189" spans="2:51" ht="15">
      <c r="B189" s="127" t="s">
        <v>7642</v>
      </c>
      <c r="C189" s="119" t="s">
        <v>1828</v>
      </c>
      <c r="D189" s="119" t="s">
        <v>85</v>
      </c>
      <c r="E189" s="119" t="s">
        <v>0</v>
      </c>
      <c r="F189" s="119" t="s">
        <v>7460</v>
      </c>
      <c r="G189" s="119" t="s">
        <v>7459</v>
      </c>
      <c r="H189" s="119"/>
      <c r="I189" s="119" t="s">
        <v>7858</v>
      </c>
      <c r="J189" s="119" t="s">
        <v>7859</v>
      </c>
      <c r="K189" s="119" t="s">
        <v>3011</v>
      </c>
      <c r="L189" s="119" t="s">
        <v>7860</v>
      </c>
      <c r="M189" s="119" t="s">
        <v>3011</v>
      </c>
      <c r="N189" s="119" t="s">
        <v>7335</v>
      </c>
      <c r="O189" s="119" t="s">
        <v>7977</v>
      </c>
      <c r="P189" s="119" t="s">
        <v>7978</v>
      </c>
      <c r="Q189" s="119">
        <v>2</v>
      </c>
      <c r="R189" s="119" t="s">
        <v>7979</v>
      </c>
      <c r="S189" s="121">
        <v>45702</v>
      </c>
      <c r="T189" s="121">
        <v>45689</v>
      </c>
      <c r="U189" s="121">
        <v>45702</v>
      </c>
      <c r="V189" s="119">
        <v>14</v>
      </c>
      <c r="W189" s="119" t="s">
        <v>7898</v>
      </c>
      <c r="X189" s="119"/>
      <c r="Y189" s="119">
        <v>45565</v>
      </c>
      <c r="Z189" s="119" t="s">
        <v>7906</v>
      </c>
      <c r="AA189" s="119" t="s">
        <v>7866</v>
      </c>
      <c r="AB189" s="119" t="s">
        <v>7867</v>
      </c>
      <c r="AC189" s="119">
        <v>4</v>
      </c>
      <c r="AD189" s="120">
        <v>12133.24</v>
      </c>
      <c r="AE189" s="120">
        <v>0</v>
      </c>
      <c r="AF189" s="120">
        <v>0</v>
      </c>
      <c r="AG189" s="120">
        <v>0</v>
      </c>
      <c r="AH189" s="120">
        <v>0</v>
      </c>
      <c r="AI189" s="120">
        <v>0</v>
      </c>
      <c r="AJ189" s="120">
        <v>0</v>
      </c>
      <c r="AK189" s="120">
        <v>0</v>
      </c>
      <c r="AL189" s="120">
        <v>0</v>
      </c>
      <c r="AM189" s="120">
        <v>0</v>
      </c>
      <c r="AN189" s="120">
        <v>0</v>
      </c>
      <c r="AO189" s="120">
        <v>0</v>
      </c>
      <c r="AP189" s="120">
        <v>0</v>
      </c>
      <c r="AQ189" s="120">
        <v>334.29</v>
      </c>
      <c r="AR189" s="120">
        <v>1823.5</v>
      </c>
      <c r="AS189" s="120">
        <v>0.05</v>
      </c>
      <c r="AT189" s="120">
        <v>0</v>
      </c>
      <c r="AU189" s="120">
        <v>12133.24</v>
      </c>
      <c r="AV189" s="120">
        <v>0</v>
      </c>
      <c r="AW189" s="120">
        <v>2157.84</v>
      </c>
      <c r="AX189" s="120">
        <v>0</v>
      </c>
      <c r="AY189" s="156">
        <v>9975.4</v>
      </c>
    </row>
    <row r="190" spans="2:51" ht="15">
      <c r="B190" s="127" t="s">
        <v>7673</v>
      </c>
      <c r="C190" s="119" t="s">
        <v>1828</v>
      </c>
      <c r="D190" s="119" t="s">
        <v>85</v>
      </c>
      <c r="E190" s="119" t="s">
        <v>0</v>
      </c>
      <c r="F190" s="119" t="s">
        <v>7367</v>
      </c>
      <c r="G190" s="119" t="s">
        <v>7366</v>
      </c>
      <c r="H190" s="119"/>
      <c r="I190" s="119" t="s">
        <v>7858</v>
      </c>
      <c r="J190" s="119" t="s">
        <v>7859</v>
      </c>
      <c r="K190" s="119" t="s">
        <v>3011</v>
      </c>
      <c r="L190" s="119" t="s">
        <v>7860</v>
      </c>
      <c r="M190" s="119" t="s">
        <v>3011</v>
      </c>
      <c r="N190" s="119" t="s">
        <v>7335</v>
      </c>
      <c r="O190" s="119" t="s">
        <v>7960</v>
      </c>
      <c r="P190" s="119" t="s">
        <v>7961</v>
      </c>
      <c r="Q190" s="119">
        <v>2</v>
      </c>
      <c r="R190" s="119" t="s">
        <v>7962</v>
      </c>
      <c r="S190" s="121">
        <v>45702</v>
      </c>
      <c r="T190" s="121">
        <v>45689</v>
      </c>
      <c r="U190" s="121">
        <v>45702</v>
      </c>
      <c r="V190" s="119">
        <v>14</v>
      </c>
      <c r="W190" s="119" t="s">
        <v>7898</v>
      </c>
      <c r="X190" s="119"/>
      <c r="Y190" s="119">
        <v>45600</v>
      </c>
      <c r="Z190" s="119" t="s">
        <v>7898</v>
      </c>
      <c r="AA190" s="119" t="s">
        <v>7866</v>
      </c>
      <c r="AB190" s="119" t="s">
        <v>7867</v>
      </c>
      <c r="AC190" s="119">
        <v>4</v>
      </c>
      <c r="AD190" s="120">
        <v>12366.62</v>
      </c>
      <c r="AE190" s="120">
        <v>0</v>
      </c>
      <c r="AF190" s="120">
        <v>0</v>
      </c>
      <c r="AG190" s="120">
        <v>0</v>
      </c>
      <c r="AH190" s="120">
        <v>0</v>
      </c>
      <c r="AI190" s="120">
        <v>0</v>
      </c>
      <c r="AJ190" s="120">
        <v>0</v>
      </c>
      <c r="AK190" s="120">
        <v>0</v>
      </c>
      <c r="AL190" s="120">
        <v>0</v>
      </c>
      <c r="AM190" s="120">
        <v>0</v>
      </c>
      <c r="AN190" s="120">
        <v>0</v>
      </c>
      <c r="AO190" s="120">
        <v>0</v>
      </c>
      <c r="AP190" s="120">
        <v>0</v>
      </c>
      <c r="AQ190" s="120">
        <v>341.09</v>
      </c>
      <c r="AR190" s="120">
        <v>1873.35</v>
      </c>
      <c r="AS190" s="120">
        <v>0</v>
      </c>
      <c r="AT190" s="120">
        <v>1678.1</v>
      </c>
      <c r="AU190" s="120">
        <v>12366.62</v>
      </c>
      <c r="AV190" s="120">
        <v>0</v>
      </c>
      <c r="AW190" s="120">
        <v>3892.54</v>
      </c>
      <c r="AX190" s="120">
        <v>0</v>
      </c>
      <c r="AY190" s="156">
        <v>8474.2000000000007</v>
      </c>
    </row>
    <row r="191" spans="2:51" ht="15">
      <c r="B191" s="127" t="s">
        <v>7666</v>
      </c>
      <c r="C191" s="119" t="s">
        <v>1828</v>
      </c>
      <c r="D191" s="119" t="s">
        <v>85</v>
      </c>
      <c r="E191" s="119" t="s">
        <v>0</v>
      </c>
      <c r="F191" s="119" t="s">
        <v>7409</v>
      </c>
      <c r="G191" s="119" t="s">
        <v>7408</v>
      </c>
      <c r="H191" s="119"/>
      <c r="I191" s="119" t="s">
        <v>7858</v>
      </c>
      <c r="J191" s="119" t="s">
        <v>7859</v>
      </c>
      <c r="K191" s="119" t="s">
        <v>3011</v>
      </c>
      <c r="L191" s="119" t="s">
        <v>7860</v>
      </c>
      <c r="M191" s="119" t="s">
        <v>3011</v>
      </c>
      <c r="N191" s="119" t="s">
        <v>7335</v>
      </c>
      <c r="O191" s="119" t="s">
        <v>8027</v>
      </c>
      <c r="P191" s="119" t="s">
        <v>8028</v>
      </c>
      <c r="Q191" s="119">
        <v>2</v>
      </c>
      <c r="R191" s="119" t="s">
        <v>8029</v>
      </c>
      <c r="S191" s="121">
        <v>45702</v>
      </c>
      <c r="T191" s="121">
        <v>45689</v>
      </c>
      <c r="U191" s="121">
        <v>45702</v>
      </c>
      <c r="V191" s="119">
        <v>14</v>
      </c>
      <c r="W191" s="119" t="s">
        <v>7951</v>
      </c>
      <c r="X191" s="119"/>
      <c r="Y191" s="119">
        <v>44646</v>
      </c>
      <c r="Z191" s="119" t="s">
        <v>7956</v>
      </c>
      <c r="AA191" s="119" t="s">
        <v>7866</v>
      </c>
      <c r="AB191" s="119" t="s">
        <v>7867</v>
      </c>
      <c r="AC191" s="119">
        <v>4</v>
      </c>
      <c r="AD191" s="120">
        <v>5133.38</v>
      </c>
      <c r="AE191" s="120">
        <v>0</v>
      </c>
      <c r="AF191" s="120">
        <v>0</v>
      </c>
      <c r="AG191" s="120">
        <v>0</v>
      </c>
      <c r="AH191" s="120">
        <v>0</v>
      </c>
      <c r="AI191" s="120">
        <v>0</v>
      </c>
      <c r="AJ191" s="120">
        <v>0</v>
      </c>
      <c r="AK191" s="120">
        <v>0</v>
      </c>
      <c r="AL191" s="120">
        <v>0</v>
      </c>
      <c r="AM191" s="120">
        <v>0</v>
      </c>
      <c r="AN191" s="120">
        <v>0</v>
      </c>
      <c r="AO191" s="120">
        <v>0</v>
      </c>
      <c r="AP191" s="120">
        <v>733.34</v>
      </c>
      <c r="AQ191" s="120">
        <v>130.86000000000001</v>
      </c>
      <c r="AR191" s="120">
        <v>530.26</v>
      </c>
      <c r="AS191" s="120">
        <v>0</v>
      </c>
      <c r="AT191" s="120">
        <v>1130.07</v>
      </c>
      <c r="AU191" s="120">
        <v>5866.72</v>
      </c>
      <c r="AV191" s="120">
        <v>0</v>
      </c>
      <c r="AW191" s="120">
        <v>1791.19</v>
      </c>
      <c r="AX191" s="120">
        <v>0</v>
      </c>
      <c r="AY191" s="156">
        <v>4075.6</v>
      </c>
    </row>
    <row r="192" spans="2:51" ht="15">
      <c r="B192" s="127" t="s">
        <v>7643</v>
      </c>
      <c r="C192" s="119" t="s">
        <v>1828</v>
      </c>
      <c r="D192" s="119" t="s">
        <v>85</v>
      </c>
      <c r="E192" s="119" t="s">
        <v>0</v>
      </c>
      <c r="F192" s="119" t="s">
        <v>7349</v>
      </c>
      <c r="G192" s="119" t="s">
        <v>7348</v>
      </c>
      <c r="H192" s="119"/>
      <c r="I192" s="119" t="s">
        <v>7858</v>
      </c>
      <c r="J192" s="119" t="s">
        <v>7859</v>
      </c>
      <c r="K192" s="119" t="s">
        <v>3011</v>
      </c>
      <c r="L192" s="119" t="s">
        <v>7860</v>
      </c>
      <c r="M192" s="119" t="s">
        <v>3011</v>
      </c>
      <c r="N192" s="119" t="s">
        <v>7335</v>
      </c>
      <c r="O192" s="119" t="s">
        <v>7938</v>
      </c>
      <c r="P192" s="119" t="s">
        <v>7939</v>
      </c>
      <c r="Q192" s="119">
        <v>2</v>
      </c>
      <c r="R192" s="119" t="s">
        <v>7940</v>
      </c>
      <c r="S192" s="121">
        <v>45702</v>
      </c>
      <c r="T192" s="121">
        <v>45689</v>
      </c>
      <c r="U192" s="121">
        <v>45702</v>
      </c>
      <c r="V192" s="119">
        <v>14</v>
      </c>
      <c r="W192" s="119" t="s">
        <v>7876</v>
      </c>
      <c r="X192" s="119"/>
      <c r="Y192" s="119">
        <v>45252</v>
      </c>
      <c r="Z192" s="119" t="s">
        <v>7906</v>
      </c>
      <c r="AA192" s="119" t="s">
        <v>7866</v>
      </c>
      <c r="AB192" s="119" t="s">
        <v>7867</v>
      </c>
      <c r="AC192" s="119">
        <v>4</v>
      </c>
      <c r="AD192" s="120">
        <v>10500</v>
      </c>
      <c r="AE192" s="120">
        <v>0</v>
      </c>
      <c r="AF192" s="120">
        <v>0</v>
      </c>
      <c r="AG192" s="120">
        <v>0</v>
      </c>
      <c r="AH192" s="120">
        <v>0</v>
      </c>
      <c r="AI192" s="120">
        <v>0</v>
      </c>
      <c r="AJ192" s="120">
        <v>0</v>
      </c>
      <c r="AK192" s="120">
        <v>0</v>
      </c>
      <c r="AL192" s="120">
        <v>0</v>
      </c>
      <c r="AM192" s="120">
        <v>0</v>
      </c>
      <c r="AN192" s="120">
        <v>0</v>
      </c>
      <c r="AO192" s="120">
        <v>0</v>
      </c>
      <c r="AP192" s="120">
        <v>1500</v>
      </c>
      <c r="AQ192" s="120">
        <v>286.73</v>
      </c>
      <c r="AR192" s="120">
        <v>1795.04</v>
      </c>
      <c r="AS192" s="120">
        <v>0.03</v>
      </c>
      <c r="AT192" s="120">
        <v>0</v>
      </c>
      <c r="AU192" s="120">
        <v>12000</v>
      </c>
      <c r="AV192" s="120">
        <v>0</v>
      </c>
      <c r="AW192" s="120">
        <v>2081.8000000000002</v>
      </c>
      <c r="AX192" s="120">
        <v>0</v>
      </c>
      <c r="AY192" s="156">
        <v>9918.2000000000007</v>
      </c>
    </row>
    <row r="193" spans="2:51" ht="15">
      <c r="B193" s="127" t="s">
        <v>7651</v>
      </c>
      <c r="C193" s="119" t="s">
        <v>1828</v>
      </c>
      <c r="D193" s="119" t="s">
        <v>85</v>
      </c>
      <c r="E193" s="119" t="s">
        <v>0</v>
      </c>
      <c r="F193" s="119" t="s">
        <v>7454</v>
      </c>
      <c r="G193" s="119" t="s">
        <v>7453</v>
      </c>
      <c r="H193" s="119"/>
      <c r="I193" s="119" t="s">
        <v>7858</v>
      </c>
      <c r="J193" s="119" t="s">
        <v>7859</v>
      </c>
      <c r="K193" s="119" t="s">
        <v>3011</v>
      </c>
      <c r="L193" s="119" t="s">
        <v>7860</v>
      </c>
      <c r="M193" s="119" t="s">
        <v>3011</v>
      </c>
      <c r="N193" s="119" t="s">
        <v>7335</v>
      </c>
      <c r="O193" s="119" t="s">
        <v>8015</v>
      </c>
      <c r="P193" s="119" t="s">
        <v>8016</v>
      </c>
      <c r="Q193" s="119">
        <v>2</v>
      </c>
      <c r="R193" s="119" t="s">
        <v>8017</v>
      </c>
      <c r="S193" s="121">
        <v>45702</v>
      </c>
      <c r="T193" s="121">
        <v>45689</v>
      </c>
      <c r="U193" s="121">
        <v>45702</v>
      </c>
      <c r="V193" s="119">
        <v>14</v>
      </c>
      <c r="W193" s="119" t="s">
        <v>7885</v>
      </c>
      <c r="X193" s="119"/>
      <c r="Y193" s="119">
        <v>45194</v>
      </c>
      <c r="Z193" s="119" t="s">
        <v>7881</v>
      </c>
      <c r="AA193" s="119" t="s">
        <v>7866</v>
      </c>
      <c r="AB193" s="119" t="s">
        <v>7867</v>
      </c>
      <c r="AC193" s="119">
        <v>4</v>
      </c>
      <c r="AD193" s="120">
        <v>14000</v>
      </c>
      <c r="AE193" s="120">
        <v>0</v>
      </c>
      <c r="AF193" s="120">
        <v>3368.6</v>
      </c>
      <c r="AG193" s="120">
        <v>1131.4000000000001</v>
      </c>
      <c r="AH193" s="120">
        <v>500</v>
      </c>
      <c r="AI193" s="120">
        <v>0</v>
      </c>
      <c r="AJ193" s="120">
        <v>0</v>
      </c>
      <c r="AK193" s="120">
        <v>0</v>
      </c>
      <c r="AL193" s="120">
        <v>0</v>
      </c>
      <c r="AM193" s="120">
        <v>0</v>
      </c>
      <c r="AN193" s="120">
        <v>0</v>
      </c>
      <c r="AO193" s="120">
        <v>0</v>
      </c>
      <c r="AP193" s="120">
        <v>4000</v>
      </c>
      <c r="AQ193" s="120">
        <v>388.66</v>
      </c>
      <c r="AR193" s="120">
        <v>4064.62</v>
      </c>
      <c r="AS193" s="120">
        <v>0.12</v>
      </c>
      <c r="AT193" s="120">
        <v>0</v>
      </c>
      <c r="AU193" s="120">
        <v>21868.6</v>
      </c>
      <c r="AV193" s="120">
        <v>1131.4000000000001</v>
      </c>
      <c r="AW193" s="120">
        <v>4453.3999999999996</v>
      </c>
      <c r="AX193" s="120">
        <v>0</v>
      </c>
      <c r="AY193" s="156">
        <v>18546.599999999999</v>
      </c>
    </row>
    <row r="194" spans="2:51" ht="15">
      <c r="B194" s="127" t="s">
        <v>7619</v>
      </c>
      <c r="C194" s="119" t="s">
        <v>1828</v>
      </c>
      <c r="D194" s="119" t="s">
        <v>85</v>
      </c>
      <c r="E194" s="119" t="s">
        <v>0</v>
      </c>
      <c r="F194" s="119" t="s">
        <v>7391</v>
      </c>
      <c r="G194" s="119" t="s">
        <v>7390</v>
      </c>
      <c r="H194" s="119"/>
      <c r="I194" s="119" t="s">
        <v>7858</v>
      </c>
      <c r="J194" s="119" t="s">
        <v>7859</v>
      </c>
      <c r="K194" s="119" t="s">
        <v>3011</v>
      </c>
      <c r="L194" s="119" t="s">
        <v>7860</v>
      </c>
      <c r="M194" s="119" t="s">
        <v>3011</v>
      </c>
      <c r="N194" s="119" t="s">
        <v>7335</v>
      </c>
      <c r="O194" s="119" t="s">
        <v>7984</v>
      </c>
      <c r="P194" s="119" t="s">
        <v>7985</v>
      </c>
      <c r="Q194" s="119">
        <v>2</v>
      </c>
      <c r="R194" s="119" t="s">
        <v>7986</v>
      </c>
      <c r="S194" s="121">
        <v>45702</v>
      </c>
      <c r="T194" s="121">
        <v>45689</v>
      </c>
      <c r="U194" s="121">
        <v>45702</v>
      </c>
      <c r="V194" s="119">
        <v>2</v>
      </c>
      <c r="W194" s="119" t="s">
        <v>7876</v>
      </c>
      <c r="X194" s="119"/>
      <c r="Y194" s="119">
        <v>45261</v>
      </c>
      <c r="Z194" s="119" t="s">
        <v>7906</v>
      </c>
      <c r="AA194" s="119" t="s">
        <v>7866</v>
      </c>
      <c r="AB194" s="119" t="s">
        <v>7867</v>
      </c>
      <c r="AC194" s="119">
        <v>4</v>
      </c>
      <c r="AD194" s="120">
        <v>2140.27</v>
      </c>
      <c r="AE194" s="120">
        <v>1143</v>
      </c>
      <c r="AF194" s="120">
        <v>0</v>
      </c>
      <c r="AG194" s="120">
        <v>0</v>
      </c>
      <c r="AH194" s="120">
        <v>0</v>
      </c>
      <c r="AI194" s="120">
        <v>0</v>
      </c>
      <c r="AJ194" s="120">
        <v>535.07000000000005</v>
      </c>
      <c r="AK194" s="120">
        <v>0</v>
      </c>
      <c r="AL194" s="120">
        <v>0</v>
      </c>
      <c r="AM194" s="120">
        <v>0</v>
      </c>
      <c r="AN194" s="120">
        <v>0</v>
      </c>
      <c r="AO194" s="120">
        <v>0</v>
      </c>
      <c r="AP194" s="120">
        <v>0</v>
      </c>
      <c r="AQ194" s="120">
        <v>0</v>
      </c>
      <c r="AR194" s="120">
        <v>320</v>
      </c>
      <c r="AS194" s="120">
        <v>0.16</v>
      </c>
      <c r="AT194" s="120">
        <v>0</v>
      </c>
      <c r="AU194" s="120">
        <v>2140.27</v>
      </c>
      <c r="AV194" s="120">
        <v>1678.07</v>
      </c>
      <c r="AW194" s="120">
        <v>320.16000000000003</v>
      </c>
      <c r="AX194" s="120">
        <v>0</v>
      </c>
      <c r="AY194" s="156">
        <v>3498.18</v>
      </c>
    </row>
    <row r="195" spans="2:51" ht="15">
      <c r="B195" s="127" t="s">
        <v>7632</v>
      </c>
      <c r="C195" s="119" t="s">
        <v>1828</v>
      </c>
      <c r="D195" s="119" t="s">
        <v>85</v>
      </c>
      <c r="E195" s="119" t="s">
        <v>0</v>
      </c>
      <c r="F195" s="119" t="s">
        <v>7469</v>
      </c>
      <c r="G195" s="119" t="s">
        <v>7468</v>
      </c>
      <c r="H195" s="119"/>
      <c r="I195" s="119" t="s">
        <v>7858</v>
      </c>
      <c r="J195" s="119" t="s">
        <v>7859</v>
      </c>
      <c r="K195" s="119" t="s">
        <v>3011</v>
      </c>
      <c r="L195" s="119" t="s">
        <v>7860</v>
      </c>
      <c r="M195" s="119" t="s">
        <v>3011</v>
      </c>
      <c r="N195" s="119" t="s">
        <v>7335</v>
      </c>
      <c r="O195" s="119" t="s">
        <v>7927</v>
      </c>
      <c r="P195" s="119" t="s">
        <v>7928</v>
      </c>
      <c r="Q195" s="119">
        <v>2</v>
      </c>
      <c r="R195" s="119" t="s">
        <v>7929</v>
      </c>
      <c r="S195" s="121">
        <v>45702</v>
      </c>
      <c r="T195" s="121">
        <v>45689</v>
      </c>
      <c r="U195" s="121">
        <v>45702</v>
      </c>
      <c r="V195" s="119">
        <v>14</v>
      </c>
      <c r="W195" s="119" t="s">
        <v>7898</v>
      </c>
      <c r="X195" s="119"/>
      <c r="Y195" s="119">
        <v>45600</v>
      </c>
      <c r="Z195" s="119" t="s">
        <v>7898</v>
      </c>
      <c r="AA195" s="119" t="s">
        <v>7866</v>
      </c>
      <c r="AB195" s="119" t="s">
        <v>7867</v>
      </c>
      <c r="AC195" s="119">
        <v>4</v>
      </c>
      <c r="AD195" s="120">
        <v>9333.3799999999992</v>
      </c>
      <c r="AE195" s="120">
        <v>0</v>
      </c>
      <c r="AF195" s="120">
        <v>0</v>
      </c>
      <c r="AG195" s="120">
        <v>0</v>
      </c>
      <c r="AH195" s="120">
        <v>0</v>
      </c>
      <c r="AI195" s="120">
        <v>0</v>
      </c>
      <c r="AJ195" s="120">
        <v>0</v>
      </c>
      <c r="AK195" s="120">
        <v>0</v>
      </c>
      <c r="AL195" s="120">
        <v>0</v>
      </c>
      <c r="AM195" s="120">
        <v>0</v>
      </c>
      <c r="AN195" s="120">
        <v>0</v>
      </c>
      <c r="AO195" s="120">
        <v>0</v>
      </c>
      <c r="AP195" s="120">
        <v>1333.34</v>
      </c>
      <c r="AQ195" s="120">
        <v>252.77</v>
      </c>
      <c r="AR195" s="120">
        <v>1510.25</v>
      </c>
      <c r="AS195" s="120">
        <v>0.1</v>
      </c>
      <c r="AT195" s="120">
        <v>0</v>
      </c>
      <c r="AU195" s="120">
        <v>10666.72</v>
      </c>
      <c r="AV195" s="120">
        <v>0</v>
      </c>
      <c r="AW195" s="120">
        <v>1763.12</v>
      </c>
      <c r="AX195" s="120">
        <v>0</v>
      </c>
      <c r="AY195" s="156">
        <v>8903.6</v>
      </c>
    </row>
    <row r="196" spans="2:51" ht="15">
      <c r="B196" s="127" t="s">
        <v>7620</v>
      </c>
      <c r="C196" s="119" t="s">
        <v>1828</v>
      </c>
      <c r="D196" s="119" t="s">
        <v>85</v>
      </c>
      <c r="E196" s="119" t="s">
        <v>0</v>
      </c>
      <c r="F196" s="119" t="s">
        <v>7391</v>
      </c>
      <c r="G196" s="119" t="s">
        <v>7390</v>
      </c>
      <c r="H196" s="119"/>
      <c r="I196" s="119" t="s">
        <v>7858</v>
      </c>
      <c r="J196" s="119" t="s">
        <v>7859</v>
      </c>
      <c r="K196" s="119" t="s">
        <v>3011</v>
      </c>
      <c r="L196" s="119" t="s">
        <v>7860</v>
      </c>
      <c r="M196" s="119" t="s">
        <v>3011</v>
      </c>
      <c r="N196" s="119"/>
      <c r="O196" s="119" t="s">
        <v>7984</v>
      </c>
      <c r="P196" s="119" t="s">
        <v>7985</v>
      </c>
      <c r="Q196" s="119">
        <v>13</v>
      </c>
      <c r="R196" s="119"/>
      <c r="S196" s="121">
        <v>45702</v>
      </c>
      <c r="T196" s="121">
        <v>45702</v>
      </c>
      <c r="U196" s="121">
        <v>45702</v>
      </c>
      <c r="V196" s="119">
        <v>1</v>
      </c>
      <c r="W196" s="119" t="s">
        <v>7876</v>
      </c>
      <c r="X196" s="119"/>
      <c r="Y196" s="119"/>
      <c r="Z196" s="119" t="s">
        <v>7906</v>
      </c>
      <c r="AA196" s="119" t="s">
        <v>7866</v>
      </c>
      <c r="AB196" s="119" t="s">
        <v>8067</v>
      </c>
      <c r="AC196" s="119"/>
      <c r="AD196" s="120">
        <v>0</v>
      </c>
      <c r="AE196" s="120">
        <v>0</v>
      </c>
      <c r="AF196" s="120">
        <v>0</v>
      </c>
      <c r="AG196" s="120">
        <v>0</v>
      </c>
      <c r="AH196" s="120">
        <v>0</v>
      </c>
      <c r="AI196" s="120">
        <v>0</v>
      </c>
      <c r="AJ196" s="120">
        <v>0</v>
      </c>
      <c r="AK196" s="120">
        <v>6691.2</v>
      </c>
      <c r="AL196" s="120">
        <v>18000</v>
      </c>
      <c r="AM196" s="120">
        <v>70817.399999999994</v>
      </c>
      <c r="AN196" s="120">
        <v>10182.6</v>
      </c>
      <c r="AO196" s="120">
        <v>0</v>
      </c>
      <c r="AP196" s="120">
        <v>0</v>
      </c>
      <c r="AQ196" s="120">
        <v>0</v>
      </c>
      <c r="AR196" s="120">
        <v>14562.58</v>
      </c>
      <c r="AS196" s="120">
        <v>0</v>
      </c>
      <c r="AT196" s="120">
        <v>0</v>
      </c>
      <c r="AU196" s="120">
        <v>95508.6</v>
      </c>
      <c r="AV196" s="120">
        <v>10182.6</v>
      </c>
      <c r="AW196" s="120">
        <v>14562.58</v>
      </c>
      <c r="AX196" s="120">
        <v>0</v>
      </c>
      <c r="AY196" s="156">
        <v>91128.62</v>
      </c>
    </row>
    <row r="197" spans="2:51" ht="15">
      <c r="B197" s="127" t="s">
        <v>7638</v>
      </c>
      <c r="C197" s="119" t="s">
        <v>1828</v>
      </c>
      <c r="D197" s="119" t="s">
        <v>85</v>
      </c>
      <c r="E197" s="119" t="s">
        <v>0</v>
      </c>
      <c r="F197" s="119" t="s">
        <v>7448</v>
      </c>
      <c r="G197" s="119" t="s">
        <v>7447</v>
      </c>
      <c r="H197" s="119"/>
      <c r="I197" s="119" t="s">
        <v>7858</v>
      </c>
      <c r="J197" s="119" t="s">
        <v>7859</v>
      </c>
      <c r="K197" s="119" t="s">
        <v>3011</v>
      </c>
      <c r="L197" s="119" t="s">
        <v>7860</v>
      </c>
      <c r="M197" s="119" t="s">
        <v>3011</v>
      </c>
      <c r="N197" s="119" t="s">
        <v>7335</v>
      </c>
      <c r="O197" s="119" t="s">
        <v>8005</v>
      </c>
      <c r="P197" s="119" t="s">
        <v>8006</v>
      </c>
      <c r="Q197" s="119">
        <v>2</v>
      </c>
      <c r="R197" s="119" t="s">
        <v>8007</v>
      </c>
      <c r="S197" s="121">
        <v>45702</v>
      </c>
      <c r="T197" s="121">
        <v>45689</v>
      </c>
      <c r="U197" s="121">
        <v>45702</v>
      </c>
      <c r="V197" s="119">
        <v>14</v>
      </c>
      <c r="W197" s="119" t="s">
        <v>7898</v>
      </c>
      <c r="X197" s="119"/>
      <c r="Y197" s="119">
        <v>45635</v>
      </c>
      <c r="Z197" s="119" t="s">
        <v>7898</v>
      </c>
      <c r="AA197" s="119" t="s">
        <v>7866</v>
      </c>
      <c r="AB197" s="119" t="s">
        <v>7867</v>
      </c>
      <c r="AC197" s="119">
        <v>4</v>
      </c>
      <c r="AD197" s="120">
        <v>33600</v>
      </c>
      <c r="AE197" s="120">
        <v>0</v>
      </c>
      <c r="AF197" s="120">
        <v>0</v>
      </c>
      <c r="AG197" s="120">
        <v>0</v>
      </c>
      <c r="AH197" s="120">
        <v>0</v>
      </c>
      <c r="AI197" s="120">
        <v>0</v>
      </c>
      <c r="AJ197" s="120">
        <v>0</v>
      </c>
      <c r="AK197" s="120">
        <v>0</v>
      </c>
      <c r="AL197" s="120">
        <v>0</v>
      </c>
      <c r="AM197" s="120">
        <v>0</v>
      </c>
      <c r="AN197" s="120">
        <v>0</v>
      </c>
      <c r="AO197" s="120">
        <v>0</v>
      </c>
      <c r="AP197" s="120">
        <v>0</v>
      </c>
      <c r="AQ197" s="120">
        <v>959.37</v>
      </c>
      <c r="AR197" s="120">
        <v>7531.9</v>
      </c>
      <c r="AS197" s="120">
        <v>0</v>
      </c>
      <c r="AT197" s="120">
        <v>3001.54</v>
      </c>
      <c r="AU197" s="120">
        <v>33600</v>
      </c>
      <c r="AV197" s="120">
        <v>0</v>
      </c>
      <c r="AW197" s="120">
        <v>11492.81</v>
      </c>
      <c r="AX197" s="120">
        <v>0</v>
      </c>
      <c r="AY197" s="156">
        <v>22107.200000000001</v>
      </c>
    </row>
    <row r="198" spans="2:51" ht="15">
      <c r="B198" s="127" t="s">
        <v>7656</v>
      </c>
      <c r="C198" s="119" t="s">
        <v>1828</v>
      </c>
      <c r="D198" s="119" t="s">
        <v>85</v>
      </c>
      <c r="E198" s="119" t="s">
        <v>0</v>
      </c>
      <c r="F198" s="119" t="s">
        <v>7498</v>
      </c>
      <c r="G198" s="119" t="s">
        <v>458</v>
      </c>
      <c r="H198" s="119"/>
      <c r="I198" s="119" t="s">
        <v>7858</v>
      </c>
      <c r="J198" s="119" t="s">
        <v>7859</v>
      </c>
      <c r="K198" s="119" t="s">
        <v>3011</v>
      </c>
      <c r="L198" s="119" t="s">
        <v>7860</v>
      </c>
      <c r="M198" s="119" t="s">
        <v>3011</v>
      </c>
      <c r="N198" s="119" t="s">
        <v>7335</v>
      </c>
      <c r="O198" s="119" t="s">
        <v>8035</v>
      </c>
      <c r="P198" s="119" t="s">
        <v>8036</v>
      </c>
      <c r="Q198" s="119">
        <v>2</v>
      </c>
      <c r="R198" s="119" t="s">
        <v>8037</v>
      </c>
      <c r="S198" s="121">
        <v>45702</v>
      </c>
      <c r="T198" s="121">
        <v>45689</v>
      </c>
      <c r="U198" s="121">
        <v>45702</v>
      </c>
      <c r="V198" s="119">
        <v>14</v>
      </c>
      <c r="W198" s="119" t="s">
        <v>7876</v>
      </c>
      <c r="X198" s="119"/>
      <c r="Y198" s="119">
        <v>43101</v>
      </c>
      <c r="Z198" s="119" t="s">
        <v>8038</v>
      </c>
      <c r="AA198" s="119" t="s">
        <v>7867</v>
      </c>
      <c r="AB198" s="119" t="s">
        <v>7867</v>
      </c>
      <c r="AC198" s="119">
        <v>4</v>
      </c>
      <c r="AD198" s="120">
        <v>56000</v>
      </c>
      <c r="AE198" s="120">
        <v>0</v>
      </c>
      <c r="AF198" s="120">
        <v>0</v>
      </c>
      <c r="AG198" s="120">
        <v>0</v>
      </c>
      <c r="AH198" s="120">
        <v>0</v>
      </c>
      <c r="AI198" s="120">
        <v>0</v>
      </c>
      <c r="AJ198" s="120">
        <v>0</v>
      </c>
      <c r="AK198" s="120">
        <v>0</v>
      </c>
      <c r="AL198" s="120">
        <v>0</v>
      </c>
      <c r="AM198" s="120">
        <v>0</v>
      </c>
      <c r="AN198" s="120">
        <v>0</v>
      </c>
      <c r="AO198" s="120">
        <v>0</v>
      </c>
      <c r="AP198" s="120">
        <v>0</v>
      </c>
      <c r="AQ198" s="120">
        <v>988.57</v>
      </c>
      <c r="AR198" s="120">
        <v>14506.17</v>
      </c>
      <c r="AS198" s="120">
        <v>0</v>
      </c>
      <c r="AT198" s="120">
        <v>0</v>
      </c>
      <c r="AU198" s="120">
        <v>56000</v>
      </c>
      <c r="AV198" s="120">
        <v>0</v>
      </c>
      <c r="AW198" s="120">
        <v>15494.74</v>
      </c>
      <c r="AX198" s="120">
        <v>0</v>
      </c>
      <c r="AY198" s="156">
        <v>40505.4</v>
      </c>
    </row>
    <row r="199" spans="2:51" ht="15">
      <c r="B199" s="127" t="s">
        <v>7648</v>
      </c>
      <c r="C199" s="119" t="s">
        <v>1828</v>
      </c>
      <c r="D199" s="119" t="s">
        <v>85</v>
      </c>
      <c r="E199" s="119" t="s">
        <v>0</v>
      </c>
      <c r="F199" s="119" t="s">
        <v>7493</v>
      </c>
      <c r="G199" s="119" t="s">
        <v>7492</v>
      </c>
      <c r="H199" s="119"/>
      <c r="I199" s="119" t="s">
        <v>7858</v>
      </c>
      <c r="J199" s="119" t="s">
        <v>7859</v>
      </c>
      <c r="K199" s="119" t="s">
        <v>3011</v>
      </c>
      <c r="L199" s="119" t="s">
        <v>7860</v>
      </c>
      <c r="M199" s="119" t="s">
        <v>3011</v>
      </c>
      <c r="N199" s="119" t="s">
        <v>7335</v>
      </c>
      <c r="O199" s="119" t="s">
        <v>7914</v>
      </c>
      <c r="P199" s="119" t="s">
        <v>7915</v>
      </c>
      <c r="Q199" s="119">
        <v>2</v>
      </c>
      <c r="R199" s="119" t="s">
        <v>7916</v>
      </c>
      <c r="S199" s="121">
        <v>45702</v>
      </c>
      <c r="T199" s="121">
        <v>45689</v>
      </c>
      <c r="U199" s="121">
        <v>45702</v>
      </c>
      <c r="V199" s="119">
        <v>14</v>
      </c>
      <c r="W199" s="119" t="s">
        <v>7876</v>
      </c>
      <c r="X199" s="119"/>
      <c r="Y199" s="119">
        <v>44627</v>
      </c>
      <c r="Z199" s="119" t="s">
        <v>7906</v>
      </c>
      <c r="AA199" s="119" t="s">
        <v>7866</v>
      </c>
      <c r="AB199" s="119" t="s">
        <v>7867</v>
      </c>
      <c r="AC199" s="119">
        <v>4</v>
      </c>
      <c r="AD199" s="120">
        <v>9800</v>
      </c>
      <c r="AE199" s="120">
        <v>0</v>
      </c>
      <c r="AF199" s="120">
        <v>0</v>
      </c>
      <c r="AG199" s="120">
        <v>0</v>
      </c>
      <c r="AH199" s="120">
        <v>0</v>
      </c>
      <c r="AI199" s="120">
        <v>0</v>
      </c>
      <c r="AJ199" s="120">
        <v>0</v>
      </c>
      <c r="AK199" s="120">
        <v>0</v>
      </c>
      <c r="AL199" s="120">
        <v>0</v>
      </c>
      <c r="AM199" s="120">
        <v>0</v>
      </c>
      <c r="AN199" s="120">
        <v>0</v>
      </c>
      <c r="AO199" s="120">
        <v>0</v>
      </c>
      <c r="AP199" s="120">
        <v>1400</v>
      </c>
      <c r="AQ199" s="120">
        <v>299.02</v>
      </c>
      <c r="AR199" s="120">
        <v>1624.16</v>
      </c>
      <c r="AS199" s="120">
        <v>0.02</v>
      </c>
      <c r="AT199" s="120">
        <v>0</v>
      </c>
      <c r="AU199" s="120">
        <v>11200</v>
      </c>
      <c r="AV199" s="120">
        <v>0</v>
      </c>
      <c r="AW199" s="120">
        <v>1923.2</v>
      </c>
      <c r="AX199" s="120">
        <v>0</v>
      </c>
      <c r="AY199" s="156">
        <v>9276.7999999999993</v>
      </c>
    </row>
    <row r="200" spans="2:51" ht="15">
      <c r="B200" s="127" t="s">
        <v>7672</v>
      </c>
      <c r="C200" s="119" t="s">
        <v>1828</v>
      </c>
      <c r="D200" s="119" t="s">
        <v>85</v>
      </c>
      <c r="E200" s="119" t="s">
        <v>0</v>
      </c>
      <c r="F200" s="119" t="s">
        <v>7418</v>
      </c>
      <c r="G200" s="119" t="s">
        <v>7417</v>
      </c>
      <c r="H200" s="119"/>
      <c r="I200" s="119" t="s">
        <v>7858</v>
      </c>
      <c r="J200" s="119" t="s">
        <v>7859</v>
      </c>
      <c r="K200" s="119" t="s">
        <v>3011</v>
      </c>
      <c r="L200" s="119" t="s">
        <v>7860</v>
      </c>
      <c r="M200" s="119" t="s">
        <v>3011</v>
      </c>
      <c r="N200" s="119" t="s">
        <v>7335</v>
      </c>
      <c r="O200" s="119" t="s">
        <v>7948</v>
      </c>
      <c r="P200" s="119" t="s">
        <v>7949</v>
      </c>
      <c r="Q200" s="119">
        <v>2</v>
      </c>
      <c r="R200" s="119" t="s">
        <v>7950</v>
      </c>
      <c r="S200" s="121">
        <v>45702</v>
      </c>
      <c r="T200" s="121">
        <v>45689</v>
      </c>
      <c r="U200" s="121">
        <v>45702</v>
      </c>
      <c r="V200" s="119">
        <v>14</v>
      </c>
      <c r="W200" s="119" t="s">
        <v>7951</v>
      </c>
      <c r="X200" s="119"/>
      <c r="Y200" s="119">
        <v>44229</v>
      </c>
      <c r="Z200" s="119" t="s">
        <v>7952</v>
      </c>
      <c r="AA200" s="119" t="s">
        <v>7866</v>
      </c>
      <c r="AB200" s="119" t="s">
        <v>7867</v>
      </c>
      <c r="AC200" s="119">
        <v>4</v>
      </c>
      <c r="AD200" s="120">
        <v>5506.62</v>
      </c>
      <c r="AE200" s="120">
        <v>0</v>
      </c>
      <c r="AF200" s="120">
        <v>0</v>
      </c>
      <c r="AG200" s="120">
        <v>0</v>
      </c>
      <c r="AH200" s="120">
        <v>0</v>
      </c>
      <c r="AI200" s="120">
        <v>72.88</v>
      </c>
      <c r="AJ200" s="120">
        <v>1697.1</v>
      </c>
      <c r="AK200" s="120">
        <v>0</v>
      </c>
      <c r="AL200" s="120">
        <v>0</v>
      </c>
      <c r="AM200" s="120">
        <v>0</v>
      </c>
      <c r="AN200" s="120">
        <v>0</v>
      </c>
      <c r="AO200" s="120">
        <v>0</v>
      </c>
      <c r="AP200" s="120">
        <v>786.66</v>
      </c>
      <c r="AQ200" s="120">
        <v>141.96</v>
      </c>
      <c r="AR200" s="120">
        <v>616.62</v>
      </c>
      <c r="AS200" s="120">
        <v>0.08</v>
      </c>
      <c r="AT200" s="120">
        <v>0</v>
      </c>
      <c r="AU200" s="120">
        <v>6366.16</v>
      </c>
      <c r="AV200" s="120">
        <v>1697.1</v>
      </c>
      <c r="AW200" s="120">
        <v>758.66000000000008</v>
      </c>
      <c r="AX200" s="120">
        <v>0</v>
      </c>
      <c r="AY200" s="156">
        <v>7304.6</v>
      </c>
    </row>
    <row r="201" spans="2:51" ht="15">
      <c r="B201" s="127" t="s">
        <v>7623</v>
      </c>
      <c r="C201" s="119" t="s">
        <v>1828</v>
      </c>
      <c r="D201" s="119" t="s">
        <v>85</v>
      </c>
      <c r="E201" s="119" t="s">
        <v>0</v>
      </c>
      <c r="F201" s="119" t="s">
        <v>7352</v>
      </c>
      <c r="G201" s="119" t="s">
        <v>7351</v>
      </c>
      <c r="H201" s="119"/>
      <c r="I201" s="119" t="s">
        <v>7858</v>
      </c>
      <c r="J201" s="119" t="s">
        <v>7859</v>
      </c>
      <c r="K201" s="119" t="s">
        <v>3011</v>
      </c>
      <c r="L201" s="119" t="s">
        <v>7860</v>
      </c>
      <c r="M201" s="119" t="s">
        <v>3011</v>
      </c>
      <c r="N201" s="119" t="s">
        <v>7335</v>
      </c>
      <c r="O201" s="119" t="s">
        <v>7933</v>
      </c>
      <c r="P201" s="119" t="s">
        <v>7934</v>
      </c>
      <c r="Q201" s="119">
        <v>2</v>
      </c>
      <c r="R201" s="119" t="s">
        <v>7935</v>
      </c>
      <c r="S201" s="121">
        <v>45702</v>
      </c>
      <c r="T201" s="121">
        <v>45689</v>
      </c>
      <c r="U201" s="121">
        <v>45695</v>
      </c>
      <c r="V201" s="119">
        <v>10</v>
      </c>
      <c r="W201" s="119" t="s">
        <v>7936</v>
      </c>
      <c r="X201" s="119"/>
      <c r="Y201" s="119">
        <v>43451</v>
      </c>
      <c r="Z201" s="119" t="s">
        <v>7937</v>
      </c>
      <c r="AA201" s="119" t="s">
        <v>7867</v>
      </c>
      <c r="AB201" s="119" t="s">
        <v>7867</v>
      </c>
      <c r="AC201" s="119">
        <v>4</v>
      </c>
      <c r="AD201" s="120">
        <v>11288.41</v>
      </c>
      <c r="AE201" s="120">
        <v>1727.31</v>
      </c>
      <c r="AF201" s="120">
        <v>0</v>
      </c>
      <c r="AG201" s="120">
        <v>0</v>
      </c>
      <c r="AH201" s="120">
        <v>0</v>
      </c>
      <c r="AI201" s="120">
        <v>0</v>
      </c>
      <c r="AJ201" s="120">
        <v>885.8</v>
      </c>
      <c r="AK201" s="120">
        <v>0</v>
      </c>
      <c r="AL201" s="120">
        <v>0</v>
      </c>
      <c r="AM201" s="120">
        <v>0</v>
      </c>
      <c r="AN201" s="120">
        <v>0</v>
      </c>
      <c r="AO201" s="120">
        <v>0</v>
      </c>
      <c r="AP201" s="120">
        <v>0</v>
      </c>
      <c r="AQ201" s="120">
        <v>217.37</v>
      </c>
      <c r="AR201" s="120">
        <v>1643.05</v>
      </c>
      <c r="AS201" s="120">
        <v>0</v>
      </c>
      <c r="AT201" s="120">
        <v>0</v>
      </c>
      <c r="AU201" s="120">
        <v>11288.41</v>
      </c>
      <c r="AV201" s="120">
        <v>2613.11</v>
      </c>
      <c r="AW201" s="120">
        <v>1860.42</v>
      </c>
      <c r="AX201" s="120">
        <v>0</v>
      </c>
      <c r="AY201" s="156">
        <v>12041.12</v>
      </c>
    </row>
    <row r="202" spans="2:51" ht="15">
      <c r="B202" s="127" t="s">
        <v>7652</v>
      </c>
      <c r="C202" s="119" t="s">
        <v>1828</v>
      </c>
      <c r="D202" s="119" t="s">
        <v>85</v>
      </c>
      <c r="E202" s="119" t="s">
        <v>0</v>
      </c>
      <c r="F202" s="119" t="s">
        <v>7484</v>
      </c>
      <c r="G202" s="119" t="s">
        <v>7483</v>
      </c>
      <c r="H202" s="119"/>
      <c r="I202" s="119" t="s">
        <v>7858</v>
      </c>
      <c r="J202" s="119" t="s">
        <v>7859</v>
      </c>
      <c r="K202" s="119" t="s">
        <v>3011</v>
      </c>
      <c r="L202" s="119" t="s">
        <v>7860</v>
      </c>
      <c r="M202" s="119" t="s">
        <v>3011</v>
      </c>
      <c r="N202" s="119" t="s">
        <v>7335</v>
      </c>
      <c r="O202" s="119" t="s">
        <v>7882</v>
      </c>
      <c r="P202" s="119" t="s">
        <v>7883</v>
      </c>
      <c r="Q202" s="119">
        <v>2</v>
      </c>
      <c r="R202" s="119" t="s">
        <v>7884</v>
      </c>
      <c r="S202" s="121">
        <v>45702</v>
      </c>
      <c r="T202" s="121">
        <v>45689</v>
      </c>
      <c r="U202" s="121">
        <v>45702</v>
      </c>
      <c r="V202" s="119">
        <v>14</v>
      </c>
      <c r="W202" s="119" t="s">
        <v>7885</v>
      </c>
      <c r="X202" s="119"/>
      <c r="Y202" s="119">
        <v>44879</v>
      </c>
      <c r="Z202" s="119" t="s">
        <v>7886</v>
      </c>
      <c r="AA202" s="119" t="s">
        <v>7866</v>
      </c>
      <c r="AB202" s="119" t="s">
        <v>7867</v>
      </c>
      <c r="AC202" s="119">
        <v>4</v>
      </c>
      <c r="AD202" s="120">
        <v>13230</v>
      </c>
      <c r="AE202" s="120">
        <v>0</v>
      </c>
      <c r="AF202" s="120">
        <v>1560.55</v>
      </c>
      <c r="AG202" s="120">
        <v>565.70000000000005</v>
      </c>
      <c r="AH202" s="120">
        <v>236.25</v>
      </c>
      <c r="AI202" s="120">
        <v>0</v>
      </c>
      <c r="AJ202" s="120">
        <v>0</v>
      </c>
      <c r="AK202" s="120">
        <v>0</v>
      </c>
      <c r="AL202" s="120">
        <v>0</v>
      </c>
      <c r="AM202" s="120">
        <v>0</v>
      </c>
      <c r="AN202" s="120">
        <v>0</v>
      </c>
      <c r="AO202" s="120">
        <v>0</v>
      </c>
      <c r="AP202" s="120">
        <v>1890</v>
      </c>
      <c r="AQ202" s="120">
        <v>385.4</v>
      </c>
      <c r="AR202" s="120">
        <v>2899.95</v>
      </c>
      <c r="AS202" s="120">
        <v>0</v>
      </c>
      <c r="AT202" s="120">
        <v>0</v>
      </c>
      <c r="AU202" s="120">
        <v>16916.8</v>
      </c>
      <c r="AV202" s="120">
        <v>565.70000000000005</v>
      </c>
      <c r="AW202" s="120">
        <v>3285.35</v>
      </c>
      <c r="AX202" s="120">
        <v>0</v>
      </c>
      <c r="AY202" s="156">
        <v>14197.2</v>
      </c>
    </row>
    <row r="203" spans="2:51" ht="15">
      <c r="B203" s="127" t="s">
        <v>8068</v>
      </c>
      <c r="C203" s="119" t="s">
        <v>1828</v>
      </c>
      <c r="D203" s="119" t="s">
        <v>85</v>
      </c>
      <c r="E203" s="119" t="s">
        <v>0</v>
      </c>
      <c r="F203" s="119" t="s">
        <v>7346</v>
      </c>
      <c r="G203" s="119" t="s">
        <v>7345</v>
      </c>
      <c r="H203" s="119"/>
      <c r="I203" s="119" t="s">
        <v>7858</v>
      </c>
      <c r="J203" s="119" t="s">
        <v>7859</v>
      </c>
      <c r="K203" s="119" t="s">
        <v>3011</v>
      </c>
      <c r="L203" s="119" t="s">
        <v>7860</v>
      </c>
      <c r="M203" s="119" t="s">
        <v>3011</v>
      </c>
      <c r="N203" s="119" t="s">
        <v>7335</v>
      </c>
      <c r="O203" s="119" t="s">
        <v>7923</v>
      </c>
      <c r="P203" s="119" t="s">
        <v>7924</v>
      </c>
      <c r="Q203" s="119">
        <v>2</v>
      </c>
      <c r="R203" s="119" t="s">
        <v>7925</v>
      </c>
      <c r="S203" s="121">
        <v>45702</v>
      </c>
      <c r="T203" s="121">
        <v>45689</v>
      </c>
      <c r="U203" s="121">
        <v>45702</v>
      </c>
      <c r="V203" s="119">
        <v>14</v>
      </c>
      <c r="W203" s="119" t="s">
        <v>7871</v>
      </c>
      <c r="X203" s="119"/>
      <c r="Y203" s="119">
        <v>43689</v>
      </c>
      <c r="Z203" s="119" t="s">
        <v>7926</v>
      </c>
      <c r="AA203" s="119" t="s">
        <v>7866</v>
      </c>
      <c r="AB203" s="119" t="s">
        <v>7867</v>
      </c>
      <c r="AC203" s="119">
        <v>4</v>
      </c>
      <c r="AD203" s="120">
        <v>34495.160000000003</v>
      </c>
      <c r="AE203" s="120">
        <v>0</v>
      </c>
      <c r="AF203" s="120">
        <v>0</v>
      </c>
      <c r="AG203" s="120">
        <v>0</v>
      </c>
      <c r="AH203" s="120">
        <v>0</v>
      </c>
      <c r="AI203" s="120">
        <v>0</v>
      </c>
      <c r="AJ203" s="120">
        <v>0</v>
      </c>
      <c r="AK203" s="120">
        <v>0</v>
      </c>
      <c r="AL203" s="120">
        <v>0</v>
      </c>
      <c r="AM203" s="120">
        <v>0</v>
      </c>
      <c r="AN203" s="120">
        <v>0</v>
      </c>
      <c r="AO203" s="120">
        <v>0</v>
      </c>
      <c r="AP203" s="120">
        <v>0</v>
      </c>
      <c r="AQ203" s="120">
        <v>988.57</v>
      </c>
      <c r="AR203" s="120">
        <v>7800.45</v>
      </c>
      <c r="AS203" s="120">
        <v>0.14000000000000001</v>
      </c>
      <c r="AT203" s="120">
        <v>0</v>
      </c>
      <c r="AU203" s="120">
        <v>34495.160000000003</v>
      </c>
      <c r="AV203" s="120">
        <v>0</v>
      </c>
      <c r="AW203" s="120">
        <v>8789.16</v>
      </c>
      <c r="AX203" s="120">
        <v>0</v>
      </c>
      <c r="AY203" s="156">
        <v>25706</v>
      </c>
    </row>
    <row r="204" spans="2:51" ht="15">
      <c r="B204" s="127" t="s">
        <v>7631</v>
      </c>
      <c r="C204" s="119" t="s">
        <v>1828</v>
      </c>
      <c r="D204" s="119" t="s">
        <v>85</v>
      </c>
      <c r="E204" s="119" t="s">
        <v>0</v>
      </c>
      <c r="F204" s="119" t="s">
        <v>7436</v>
      </c>
      <c r="G204" s="119" t="s">
        <v>7435</v>
      </c>
      <c r="H204" s="119"/>
      <c r="I204" s="119" t="s">
        <v>7858</v>
      </c>
      <c r="J204" s="119" t="s">
        <v>7859</v>
      </c>
      <c r="K204" s="119" t="s">
        <v>3011</v>
      </c>
      <c r="L204" s="119" t="s">
        <v>7860</v>
      </c>
      <c r="M204" s="119" t="s">
        <v>3011</v>
      </c>
      <c r="N204" s="119" t="s">
        <v>7335</v>
      </c>
      <c r="O204" s="119" t="s">
        <v>8018</v>
      </c>
      <c r="P204" s="119" t="s">
        <v>8019</v>
      </c>
      <c r="Q204" s="119">
        <v>2</v>
      </c>
      <c r="R204" s="119" t="s">
        <v>8020</v>
      </c>
      <c r="S204" s="121">
        <v>45702</v>
      </c>
      <c r="T204" s="121">
        <v>45689</v>
      </c>
      <c r="U204" s="121">
        <v>45702</v>
      </c>
      <c r="V204" s="119">
        <v>14</v>
      </c>
      <c r="W204" s="119" t="s">
        <v>7876</v>
      </c>
      <c r="X204" s="119"/>
      <c r="Y204" s="119">
        <v>44683</v>
      </c>
      <c r="Z204" s="119" t="s">
        <v>7881</v>
      </c>
      <c r="AA204" s="119" t="s">
        <v>7866</v>
      </c>
      <c r="AB204" s="119" t="s">
        <v>7867</v>
      </c>
      <c r="AC204" s="119">
        <v>4</v>
      </c>
      <c r="AD204" s="120">
        <v>11200</v>
      </c>
      <c r="AE204" s="120">
        <v>0</v>
      </c>
      <c r="AF204" s="120">
        <v>0</v>
      </c>
      <c r="AG204" s="120">
        <v>0</v>
      </c>
      <c r="AH204" s="120">
        <v>0</v>
      </c>
      <c r="AI204" s="120">
        <v>0</v>
      </c>
      <c r="AJ204" s="120">
        <v>0</v>
      </c>
      <c r="AK204" s="120">
        <v>0</v>
      </c>
      <c r="AL204" s="120">
        <v>0</v>
      </c>
      <c r="AM204" s="120">
        <v>0</v>
      </c>
      <c r="AN204" s="120">
        <v>0</v>
      </c>
      <c r="AO204" s="120">
        <v>0</v>
      </c>
      <c r="AP204" s="120">
        <v>0</v>
      </c>
      <c r="AQ204" s="120">
        <v>398.26</v>
      </c>
      <c r="AR204" s="120">
        <v>1624.16</v>
      </c>
      <c r="AS204" s="120">
        <v>0</v>
      </c>
      <c r="AT204" s="120">
        <v>0</v>
      </c>
      <c r="AU204" s="120">
        <v>11200</v>
      </c>
      <c r="AV204" s="120">
        <v>0</v>
      </c>
      <c r="AW204" s="120">
        <v>2022.42</v>
      </c>
      <c r="AX204" s="120">
        <v>0</v>
      </c>
      <c r="AY204" s="156">
        <v>9177.6</v>
      </c>
    </row>
    <row r="205" spans="2:51" ht="15">
      <c r="B205" s="127" t="s">
        <v>7653</v>
      </c>
      <c r="C205" s="119" t="s">
        <v>1828</v>
      </c>
      <c r="D205" s="119" t="s">
        <v>85</v>
      </c>
      <c r="E205" s="119" t="s">
        <v>0</v>
      </c>
      <c r="F205" s="119" t="s">
        <v>7382</v>
      </c>
      <c r="G205" s="119" t="s">
        <v>7381</v>
      </c>
      <c r="H205" s="119"/>
      <c r="I205" s="119" t="s">
        <v>7858</v>
      </c>
      <c r="J205" s="119" t="s">
        <v>7859</v>
      </c>
      <c r="K205" s="119" t="s">
        <v>3011</v>
      </c>
      <c r="L205" s="119" t="s">
        <v>7860</v>
      </c>
      <c r="M205" s="119" t="s">
        <v>3011</v>
      </c>
      <c r="N205" s="119" t="s">
        <v>7335</v>
      </c>
      <c r="O205" s="119" t="s">
        <v>8021</v>
      </c>
      <c r="P205" s="119" t="s">
        <v>8022</v>
      </c>
      <c r="Q205" s="119">
        <v>2</v>
      </c>
      <c r="R205" s="119" t="s">
        <v>8023</v>
      </c>
      <c r="S205" s="121">
        <v>45702</v>
      </c>
      <c r="T205" s="121">
        <v>45689</v>
      </c>
      <c r="U205" s="121">
        <v>45702</v>
      </c>
      <c r="V205" s="119">
        <v>14</v>
      </c>
      <c r="W205" s="119" t="s">
        <v>7876</v>
      </c>
      <c r="X205" s="119"/>
      <c r="Y205" s="119">
        <v>45432</v>
      </c>
      <c r="Z205" s="119" t="s">
        <v>7906</v>
      </c>
      <c r="AA205" s="119" t="s">
        <v>7866</v>
      </c>
      <c r="AB205" s="119" t="s">
        <v>7867</v>
      </c>
      <c r="AC205" s="119">
        <v>4</v>
      </c>
      <c r="AD205" s="120">
        <v>12500.04</v>
      </c>
      <c r="AE205" s="120">
        <v>0</v>
      </c>
      <c r="AF205" s="120">
        <v>0</v>
      </c>
      <c r="AG205" s="120">
        <v>0</v>
      </c>
      <c r="AH205" s="120">
        <v>446.42</v>
      </c>
      <c r="AI205" s="120">
        <v>0</v>
      </c>
      <c r="AJ205" s="120">
        <v>0</v>
      </c>
      <c r="AK205" s="120">
        <v>0</v>
      </c>
      <c r="AL205" s="120">
        <v>0</v>
      </c>
      <c r="AM205" s="120">
        <v>0</v>
      </c>
      <c r="AN205" s="120">
        <v>0</v>
      </c>
      <c r="AO205" s="120">
        <v>0</v>
      </c>
      <c r="AP205" s="120">
        <v>0</v>
      </c>
      <c r="AQ205" s="120">
        <v>344.98</v>
      </c>
      <c r="AR205" s="120">
        <v>1997.21</v>
      </c>
      <c r="AS205" s="120">
        <v>0</v>
      </c>
      <c r="AT205" s="120">
        <v>0</v>
      </c>
      <c r="AU205" s="120">
        <v>12946.46</v>
      </c>
      <c r="AV205" s="120">
        <v>0</v>
      </c>
      <c r="AW205" s="120">
        <v>2342.19</v>
      </c>
      <c r="AX205" s="120">
        <v>0</v>
      </c>
      <c r="AY205" s="156">
        <v>10604.4</v>
      </c>
    </row>
    <row r="206" spans="2:51" ht="15">
      <c r="B206" s="127" t="s">
        <v>7641</v>
      </c>
      <c r="C206" s="119" t="s">
        <v>1828</v>
      </c>
      <c r="D206" s="119" t="s">
        <v>85</v>
      </c>
      <c r="E206" s="119" t="s">
        <v>0</v>
      </c>
      <c r="F206" s="119" t="s">
        <v>7364</v>
      </c>
      <c r="G206" s="119" t="s">
        <v>7363</v>
      </c>
      <c r="H206" s="119"/>
      <c r="I206" s="119" t="s">
        <v>7858</v>
      </c>
      <c r="J206" s="119" t="s">
        <v>7859</v>
      </c>
      <c r="K206" s="119" t="s">
        <v>3011</v>
      </c>
      <c r="L206" s="119" t="s">
        <v>7860</v>
      </c>
      <c r="M206" s="119" t="s">
        <v>3011</v>
      </c>
      <c r="N206" s="119" t="s">
        <v>7335</v>
      </c>
      <c r="O206" s="119" t="s">
        <v>7990</v>
      </c>
      <c r="P206" s="119" t="s">
        <v>7991</v>
      </c>
      <c r="Q206" s="119">
        <v>2</v>
      </c>
      <c r="R206" s="119" t="s">
        <v>7992</v>
      </c>
      <c r="S206" s="121">
        <v>45702</v>
      </c>
      <c r="T206" s="121">
        <v>45689</v>
      </c>
      <c r="U206" s="121">
        <v>45702</v>
      </c>
      <c r="V206" s="119">
        <v>14</v>
      </c>
      <c r="W206" s="119" t="s">
        <v>7893</v>
      </c>
      <c r="X206" s="119"/>
      <c r="Y206" s="119">
        <v>45362</v>
      </c>
      <c r="Z206" s="119" t="s">
        <v>7993</v>
      </c>
      <c r="AA206" s="119" t="s">
        <v>7866</v>
      </c>
      <c r="AB206" s="119" t="s">
        <v>7867</v>
      </c>
      <c r="AC206" s="119">
        <v>4</v>
      </c>
      <c r="AD206" s="120">
        <v>11666.62</v>
      </c>
      <c r="AE206" s="120">
        <v>0</v>
      </c>
      <c r="AF206" s="120">
        <v>0</v>
      </c>
      <c r="AG206" s="120">
        <v>0</v>
      </c>
      <c r="AH206" s="120">
        <v>0</v>
      </c>
      <c r="AI206" s="120">
        <v>0</v>
      </c>
      <c r="AJ206" s="120">
        <v>0</v>
      </c>
      <c r="AK206" s="120">
        <v>0</v>
      </c>
      <c r="AL206" s="120">
        <v>0</v>
      </c>
      <c r="AM206" s="120">
        <v>0</v>
      </c>
      <c r="AN206" s="120">
        <v>0</v>
      </c>
      <c r="AO206" s="120">
        <v>0</v>
      </c>
      <c r="AP206" s="120">
        <v>1666.66</v>
      </c>
      <c r="AQ206" s="120">
        <v>320.7</v>
      </c>
      <c r="AR206" s="120">
        <v>2079.83</v>
      </c>
      <c r="AS206" s="120">
        <v>0</v>
      </c>
      <c r="AT206" s="120">
        <v>0</v>
      </c>
      <c r="AU206" s="120">
        <v>13333.28</v>
      </c>
      <c r="AV206" s="120">
        <v>0</v>
      </c>
      <c r="AW206" s="120">
        <v>2400.5299999999997</v>
      </c>
      <c r="AX206" s="120">
        <v>0</v>
      </c>
      <c r="AY206" s="156">
        <v>10932.8</v>
      </c>
    </row>
    <row r="207" spans="2:51" ht="15">
      <c r="B207" s="127" t="s">
        <v>7621</v>
      </c>
      <c r="C207" s="119" t="s">
        <v>1828</v>
      </c>
      <c r="D207" s="119" t="s">
        <v>85</v>
      </c>
      <c r="E207" s="119" t="s">
        <v>0</v>
      </c>
      <c r="F207" s="119" t="s">
        <v>7337</v>
      </c>
      <c r="G207" s="119" t="s">
        <v>7336</v>
      </c>
      <c r="H207" s="119"/>
      <c r="I207" s="119" t="s">
        <v>7858</v>
      </c>
      <c r="J207" s="119" t="s">
        <v>7859</v>
      </c>
      <c r="K207" s="119" t="s">
        <v>3011</v>
      </c>
      <c r="L207" s="119" t="s">
        <v>7860</v>
      </c>
      <c r="M207" s="119" t="s">
        <v>3011</v>
      </c>
      <c r="N207" s="119"/>
      <c r="O207" s="119" t="s">
        <v>7945</v>
      </c>
      <c r="P207" s="119" t="s">
        <v>7946</v>
      </c>
      <c r="Q207" s="119">
        <v>13</v>
      </c>
      <c r="R207" s="119"/>
      <c r="S207" s="121">
        <v>45702</v>
      </c>
      <c r="T207" s="121">
        <v>45695</v>
      </c>
      <c r="U207" s="121">
        <v>45695</v>
      </c>
      <c r="V207" s="119">
        <v>1</v>
      </c>
      <c r="W207" s="119" t="s">
        <v>7885</v>
      </c>
      <c r="X207" s="119"/>
      <c r="Y207" s="119"/>
      <c r="Z207" s="119" t="s">
        <v>7881</v>
      </c>
      <c r="AA207" s="119" t="s">
        <v>7866</v>
      </c>
      <c r="AB207" s="119" t="s">
        <v>8067</v>
      </c>
      <c r="AC207" s="119"/>
      <c r="AD207" s="120">
        <v>0</v>
      </c>
      <c r="AE207" s="120">
        <v>0</v>
      </c>
      <c r="AF207" s="120">
        <v>0</v>
      </c>
      <c r="AG207" s="120">
        <v>0</v>
      </c>
      <c r="AH207" s="120">
        <v>0</v>
      </c>
      <c r="AI207" s="120">
        <v>0</v>
      </c>
      <c r="AJ207" s="120">
        <v>0</v>
      </c>
      <c r="AK207" s="120">
        <v>21757.55</v>
      </c>
      <c r="AL207" s="120">
        <v>76667.850000000006</v>
      </c>
      <c r="AM207" s="120">
        <v>75542.399999999994</v>
      </c>
      <c r="AN207" s="120">
        <v>30547.8</v>
      </c>
      <c r="AO207" s="120">
        <v>0</v>
      </c>
      <c r="AP207" s="120">
        <v>0</v>
      </c>
      <c r="AQ207" s="120">
        <v>0</v>
      </c>
      <c r="AR207" s="120">
        <v>26412.2</v>
      </c>
      <c r="AS207" s="120">
        <v>0</v>
      </c>
      <c r="AT207" s="120">
        <v>0</v>
      </c>
      <c r="AU207" s="120">
        <v>173967.8</v>
      </c>
      <c r="AV207" s="120">
        <v>30547.8</v>
      </c>
      <c r="AW207" s="120">
        <v>26412.2</v>
      </c>
      <c r="AX207" s="120">
        <v>0</v>
      </c>
      <c r="AY207" s="156">
        <v>178103.4</v>
      </c>
    </row>
    <row r="208" spans="2:51" ht="15">
      <c r="B208" s="127" t="s">
        <v>7645</v>
      </c>
      <c r="C208" s="119" t="s">
        <v>1828</v>
      </c>
      <c r="D208" s="119" t="s">
        <v>85</v>
      </c>
      <c r="E208" s="119" t="s">
        <v>0</v>
      </c>
      <c r="F208" s="119" t="s">
        <v>7412</v>
      </c>
      <c r="G208" s="119" t="s">
        <v>7411</v>
      </c>
      <c r="H208" s="119"/>
      <c r="I208" s="119" t="s">
        <v>7858</v>
      </c>
      <c r="J208" s="119" t="s">
        <v>7859</v>
      </c>
      <c r="K208" s="119" t="s">
        <v>3011</v>
      </c>
      <c r="L208" s="119" t="s">
        <v>7860</v>
      </c>
      <c r="M208" s="119" t="s">
        <v>3011</v>
      </c>
      <c r="N208" s="119" t="s">
        <v>7335</v>
      </c>
      <c r="O208" s="119" t="s">
        <v>7930</v>
      </c>
      <c r="P208" s="119" t="s">
        <v>7931</v>
      </c>
      <c r="Q208" s="119">
        <v>2</v>
      </c>
      <c r="R208" s="119" t="s">
        <v>7932</v>
      </c>
      <c r="S208" s="121">
        <v>45702</v>
      </c>
      <c r="T208" s="121">
        <v>45689</v>
      </c>
      <c r="U208" s="121">
        <v>45702</v>
      </c>
      <c r="V208" s="119">
        <v>14</v>
      </c>
      <c r="W208" s="119" t="s">
        <v>7885</v>
      </c>
      <c r="X208" s="119"/>
      <c r="Y208" s="119">
        <v>44662</v>
      </c>
      <c r="Z208" s="119" t="s">
        <v>7881</v>
      </c>
      <c r="AA208" s="119" t="s">
        <v>7866</v>
      </c>
      <c r="AB208" s="119" t="s">
        <v>7867</v>
      </c>
      <c r="AC208" s="119">
        <v>4</v>
      </c>
      <c r="AD208" s="120">
        <v>11666.76</v>
      </c>
      <c r="AE208" s="120">
        <v>0</v>
      </c>
      <c r="AF208" s="120">
        <v>2618.63</v>
      </c>
      <c r="AG208" s="120">
        <v>1131.4000000000001</v>
      </c>
      <c r="AH208" s="120">
        <v>416.66</v>
      </c>
      <c r="AI208" s="120">
        <v>0</v>
      </c>
      <c r="AJ208" s="120">
        <v>0</v>
      </c>
      <c r="AK208" s="120">
        <v>0</v>
      </c>
      <c r="AL208" s="120">
        <v>0</v>
      </c>
      <c r="AM208" s="120">
        <v>0</v>
      </c>
      <c r="AN208" s="120">
        <v>0</v>
      </c>
      <c r="AO208" s="120">
        <v>0</v>
      </c>
      <c r="AP208" s="120">
        <v>5000.04</v>
      </c>
      <c r="AQ208" s="120">
        <v>408.04</v>
      </c>
      <c r="AR208" s="120">
        <v>3555.05</v>
      </c>
      <c r="AS208" s="120">
        <v>0</v>
      </c>
      <c r="AT208" s="120">
        <v>1584.65</v>
      </c>
      <c r="AU208" s="120">
        <v>19702.09</v>
      </c>
      <c r="AV208" s="120">
        <v>1131.4000000000001</v>
      </c>
      <c r="AW208" s="120">
        <v>5547.7400000000007</v>
      </c>
      <c r="AX208" s="120">
        <v>0</v>
      </c>
      <c r="AY208" s="156">
        <v>15285.8</v>
      </c>
    </row>
    <row r="209" spans="2:51" ht="15">
      <c r="B209" s="127" t="s">
        <v>7661</v>
      </c>
      <c r="C209" s="119" t="s">
        <v>1828</v>
      </c>
      <c r="D209" s="119" t="s">
        <v>85</v>
      </c>
      <c r="E209" s="119" t="s">
        <v>0</v>
      </c>
      <c r="F209" s="119" t="s">
        <v>7451</v>
      </c>
      <c r="G209" s="119" t="s">
        <v>7450</v>
      </c>
      <c r="H209" s="119"/>
      <c r="I209" s="119" t="s">
        <v>7858</v>
      </c>
      <c r="J209" s="119" t="s">
        <v>7859</v>
      </c>
      <c r="K209" s="119" t="s">
        <v>3011</v>
      </c>
      <c r="L209" s="119" t="s">
        <v>7860</v>
      </c>
      <c r="M209" s="119" t="s">
        <v>3011</v>
      </c>
      <c r="N209" s="119" t="s">
        <v>7335</v>
      </c>
      <c r="O209" s="119" t="s">
        <v>8024</v>
      </c>
      <c r="P209" s="119" t="s">
        <v>8025</v>
      </c>
      <c r="Q209" s="119">
        <v>2</v>
      </c>
      <c r="R209" s="119" t="s">
        <v>8026</v>
      </c>
      <c r="S209" s="121">
        <v>45702</v>
      </c>
      <c r="T209" s="121">
        <v>45689</v>
      </c>
      <c r="U209" s="121">
        <v>45702</v>
      </c>
      <c r="V209" s="119">
        <v>14</v>
      </c>
      <c r="W209" s="119" t="s">
        <v>7876</v>
      </c>
      <c r="X209" s="119"/>
      <c r="Y209" s="119">
        <v>44634</v>
      </c>
      <c r="Z209" s="119" t="s">
        <v>7906</v>
      </c>
      <c r="AA209" s="119" t="s">
        <v>7866</v>
      </c>
      <c r="AB209" s="119" t="s">
        <v>7867</v>
      </c>
      <c r="AC209" s="119">
        <v>4</v>
      </c>
      <c r="AD209" s="120">
        <v>9100</v>
      </c>
      <c r="AE209" s="120">
        <v>0</v>
      </c>
      <c r="AF209" s="120">
        <v>0</v>
      </c>
      <c r="AG209" s="120">
        <v>0</v>
      </c>
      <c r="AH209" s="120">
        <v>0</v>
      </c>
      <c r="AI209" s="120">
        <v>0</v>
      </c>
      <c r="AJ209" s="120">
        <v>0</v>
      </c>
      <c r="AK209" s="120">
        <v>0</v>
      </c>
      <c r="AL209" s="120">
        <v>0</v>
      </c>
      <c r="AM209" s="120">
        <v>0</v>
      </c>
      <c r="AN209" s="120">
        <v>0</v>
      </c>
      <c r="AO209" s="120">
        <v>0</v>
      </c>
      <c r="AP209" s="120">
        <v>0</v>
      </c>
      <c r="AQ209" s="120">
        <v>336.94</v>
      </c>
      <c r="AR209" s="120">
        <v>1175.5999999999999</v>
      </c>
      <c r="AS209" s="120">
        <v>0.06</v>
      </c>
      <c r="AT209" s="120">
        <v>0</v>
      </c>
      <c r="AU209" s="120">
        <v>9100</v>
      </c>
      <c r="AV209" s="120">
        <v>0</v>
      </c>
      <c r="AW209" s="120">
        <v>1512.6</v>
      </c>
      <c r="AX209" s="120">
        <v>0</v>
      </c>
      <c r="AY209" s="156">
        <v>7587.4</v>
      </c>
    </row>
    <row r="210" spans="2:51" ht="15">
      <c r="B210" s="127" t="s">
        <v>7664</v>
      </c>
      <c r="C210" s="119" t="s">
        <v>1828</v>
      </c>
      <c r="D210" s="119" t="s">
        <v>85</v>
      </c>
      <c r="E210" s="119" t="s">
        <v>0</v>
      </c>
      <c r="F210" s="119" t="s">
        <v>7433</v>
      </c>
      <c r="G210" s="119" t="s">
        <v>7432</v>
      </c>
      <c r="H210" s="119"/>
      <c r="I210" s="119" t="s">
        <v>7858</v>
      </c>
      <c r="J210" s="119" t="s">
        <v>7859</v>
      </c>
      <c r="K210" s="119" t="s">
        <v>3011</v>
      </c>
      <c r="L210" s="119" t="s">
        <v>7860</v>
      </c>
      <c r="M210" s="119" t="s">
        <v>3011</v>
      </c>
      <c r="N210" s="119" t="s">
        <v>7335</v>
      </c>
      <c r="O210" s="119" t="s">
        <v>8043</v>
      </c>
      <c r="P210" s="119" t="s">
        <v>8044</v>
      </c>
      <c r="Q210" s="119">
        <v>2</v>
      </c>
      <c r="R210" s="119" t="s">
        <v>8045</v>
      </c>
      <c r="S210" s="121">
        <v>45702</v>
      </c>
      <c r="T210" s="121">
        <v>45689</v>
      </c>
      <c r="U210" s="121">
        <v>45702</v>
      </c>
      <c r="V210" s="119">
        <v>14</v>
      </c>
      <c r="W210" s="119" t="s">
        <v>7966</v>
      </c>
      <c r="X210" s="119"/>
      <c r="Y210" s="119">
        <v>45337</v>
      </c>
      <c r="Z210" s="119" t="s">
        <v>8046</v>
      </c>
      <c r="AA210" s="119" t="s">
        <v>7866</v>
      </c>
      <c r="AB210" s="119" t="s">
        <v>7867</v>
      </c>
      <c r="AC210" s="119">
        <v>4</v>
      </c>
      <c r="AD210" s="120">
        <v>11666.62</v>
      </c>
      <c r="AE210" s="120">
        <v>0</v>
      </c>
      <c r="AF210" s="120">
        <v>0</v>
      </c>
      <c r="AG210" s="120">
        <v>0</v>
      </c>
      <c r="AH210" s="120">
        <v>0</v>
      </c>
      <c r="AI210" s="120">
        <v>0</v>
      </c>
      <c r="AJ210" s="120">
        <v>0</v>
      </c>
      <c r="AK210" s="120">
        <v>0</v>
      </c>
      <c r="AL210" s="120">
        <v>0</v>
      </c>
      <c r="AM210" s="120">
        <v>0</v>
      </c>
      <c r="AN210" s="120">
        <v>0</v>
      </c>
      <c r="AO210" s="120">
        <v>0</v>
      </c>
      <c r="AP210" s="120">
        <v>1666.66</v>
      </c>
      <c r="AQ210" s="120">
        <v>320.7</v>
      </c>
      <c r="AR210" s="120">
        <v>2079.83</v>
      </c>
      <c r="AS210" s="120">
        <v>0.15</v>
      </c>
      <c r="AT210" s="120">
        <v>0</v>
      </c>
      <c r="AU210" s="120">
        <v>13333.28</v>
      </c>
      <c r="AV210" s="120">
        <v>0</v>
      </c>
      <c r="AW210" s="120">
        <v>2400.6799999999998</v>
      </c>
      <c r="AX210" s="120">
        <v>0</v>
      </c>
      <c r="AY210" s="156">
        <v>10932.6</v>
      </c>
    </row>
    <row r="211" spans="2:51" ht="15">
      <c r="B211" s="127" t="s">
        <v>7659</v>
      </c>
      <c r="C211" s="119" t="s">
        <v>1828</v>
      </c>
      <c r="D211" s="119" t="s">
        <v>85</v>
      </c>
      <c r="E211" s="119" t="s">
        <v>0</v>
      </c>
      <c r="F211" s="119" t="s">
        <v>7496</v>
      </c>
      <c r="G211" s="119" t="s">
        <v>7495</v>
      </c>
      <c r="H211" s="119"/>
      <c r="I211" s="119" t="s">
        <v>7858</v>
      </c>
      <c r="J211" s="119" t="s">
        <v>7859</v>
      </c>
      <c r="K211" s="119" t="s">
        <v>3011</v>
      </c>
      <c r="L211" s="119" t="s">
        <v>7860</v>
      </c>
      <c r="M211" s="119" t="s">
        <v>3011</v>
      </c>
      <c r="N211" s="119" t="s">
        <v>7335</v>
      </c>
      <c r="O211" s="119" t="s">
        <v>7980</v>
      </c>
      <c r="P211" s="119" t="s">
        <v>7981</v>
      </c>
      <c r="Q211" s="119">
        <v>2</v>
      </c>
      <c r="R211" s="119" t="s">
        <v>7982</v>
      </c>
      <c r="S211" s="121">
        <v>45702</v>
      </c>
      <c r="T211" s="121">
        <v>45689</v>
      </c>
      <c r="U211" s="121">
        <v>45702</v>
      </c>
      <c r="V211" s="119">
        <v>14</v>
      </c>
      <c r="W211" s="119" t="s">
        <v>7966</v>
      </c>
      <c r="X211" s="119"/>
      <c r="Y211" s="119">
        <v>45294</v>
      </c>
      <c r="Z211" s="119" t="s">
        <v>7983</v>
      </c>
      <c r="AA211" s="119" t="s">
        <v>7866</v>
      </c>
      <c r="AB211" s="119" t="s">
        <v>7867</v>
      </c>
      <c r="AC211" s="119">
        <v>4</v>
      </c>
      <c r="AD211" s="120">
        <v>12600</v>
      </c>
      <c r="AE211" s="120">
        <v>0</v>
      </c>
      <c r="AF211" s="120">
        <v>0</v>
      </c>
      <c r="AG211" s="120">
        <v>0</v>
      </c>
      <c r="AH211" s="120">
        <v>0</v>
      </c>
      <c r="AI211" s="120">
        <v>0</v>
      </c>
      <c r="AJ211" s="120">
        <v>0</v>
      </c>
      <c r="AK211" s="120">
        <v>0</v>
      </c>
      <c r="AL211" s="120">
        <v>0</v>
      </c>
      <c r="AM211" s="120">
        <v>0</v>
      </c>
      <c r="AN211" s="120">
        <v>0</v>
      </c>
      <c r="AO211" s="120">
        <v>0</v>
      </c>
      <c r="AP211" s="120">
        <v>1800</v>
      </c>
      <c r="AQ211" s="120">
        <v>347.88</v>
      </c>
      <c r="AR211" s="120">
        <v>2308</v>
      </c>
      <c r="AS211" s="120">
        <v>0</v>
      </c>
      <c r="AT211" s="120">
        <v>0</v>
      </c>
      <c r="AU211" s="120">
        <v>14400</v>
      </c>
      <c r="AV211" s="120">
        <v>0</v>
      </c>
      <c r="AW211" s="120">
        <v>2655.88</v>
      </c>
      <c r="AX211" s="120">
        <v>0</v>
      </c>
      <c r="AY211" s="156">
        <v>11744.2</v>
      </c>
    </row>
    <row r="212" spans="2:51" ht="15">
      <c r="B212" s="127" t="s">
        <v>7624</v>
      </c>
      <c r="C212" s="119" t="s">
        <v>1828</v>
      </c>
      <c r="D212" s="119" t="s">
        <v>85</v>
      </c>
      <c r="E212" s="119" t="s">
        <v>0</v>
      </c>
      <c r="F212" s="119" t="s">
        <v>7343</v>
      </c>
      <c r="G212" s="119" t="s">
        <v>7342</v>
      </c>
      <c r="H212" s="119"/>
      <c r="I212" s="119" t="s">
        <v>7858</v>
      </c>
      <c r="J212" s="119" t="s">
        <v>7859</v>
      </c>
      <c r="K212" s="119" t="s">
        <v>3011</v>
      </c>
      <c r="L212" s="119" t="s">
        <v>7860</v>
      </c>
      <c r="M212" s="119" t="s">
        <v>3011</v>
      </c>
      <c r="N212" s="119"/>
      <c r="O212" s="119" t="s">
        <v>7953</v>
      </c>
      <c r="P212" s="119" t="s">
        <v>7954</v>
      </c>
      <c r="Q212" s="119">
        <v>13</v>
      </c>
      <c r="R212" s="119"/>
      <c r="S212" s="121">
        <v>45702</v>
      </c>
      <c r="T212" s="121">
        <v>45695</v>
      </c>
      <c r="U212" s="121">
        <v>45695</v>
      </c>
      <c r="V212" s="119">
        <v>1</v>
      </c>
      <c r="W212" s="119" t="s">
        <v>7951</v>
      </c>
      <c r="X212" s="119"/>
      <c r="Y212" s="119"/>
      <c r="Z212" s="119" t="s">
        <v>7956</v>
      </c>
      <c r="AA212" s="119" t="s">
        <v>7866</v>
      </c>
      <c r="AB212" s="119" t="s">
        <v>8067</v>
      </c>
      <c r="AC212" s="119"/>
      <c r="AD212" s="120">
        <v>0</v>
      </c>
      <c r="AE212" s="120">
        <v>0</v>
      </c>
      <c r="AF212" s="120">
        <v>0</v>
      </c>
      <c r="AG212" s="120">
        <v>0</v>
      </c>
      <c r="AH212" s="120">
        <v>0</v>
      </c>
      <c r="AI212" s="120">
        <v>0</v>
      </c>
      <c r="AJ212" s="120">
        <v>0</v>
      </c>
      <c r="AK212" s="120">
        <v>14574.26</v>
      </c>
      <c r="AL212" s="120">
        <v>24288.09</v>
      </c>
      <c r="AM212" s="120">
        <v>1013.4</v>
      </c>
      <c r="AN212" s="120">
        <v>30547.8</v>
      </c>
      <c r="AO212" s="120">
        <v>0</v>
      </c>
      <c r="AP212" s="120">
        <v>0</v>
      </c>
      <c r="AQ212" s="120">
        <v>0</v>
      </c>
      <c r="AR212" s="120">
        <v>3074.02</v>
      </c>
      <c r="AS212" s="120">
        <v>0</v>
      </c>
      <c r="AT212" s="120">
        <v>0</v>
      </c>
      <c r="AU212" s="120">
        <v>39875.75</v>
      </c>
      <c r="AV212" s="120">
        <v>30547.8</v>
      </c>
      <c r="AW212" s="120">
        <v>3074.02</v>
      </c>
      <c r="AX212" s="120">
        <v>0</v>
      </c>
      <c r="AY212" s="156">
        <v>67349.53</v>
      </c>
    </row>
    <row r="213" spans="2:51" ht="15">
      <c r="B213" s="127" t="s">
        <v>7649</v>
      </c>
      <c r="C213" s="119" t="s">
        <v>1828</v>
      </c>
      <c r="D213" s="119" t="s">
        <v>85</v>
      </c>
      <c r="E213" s="119" t="s">
        <v>0</v>
      </c>
      <c r="F213" s="119" t="s">
        <v>7481</v>
      </c>
      <c r="G213" s="119" t="s">
        <v>7480</v>
      </c>
      <c r="H213" s="119"/>
      <c r="I213" s="119" t="s">
        <v>7858</v>
      </c>
      <c r="J213" s="119" t="s">
        <v>7859</v>
      </c>
      <c r="K213" s="119" t="s">
        <v>3011</v>
      </c>
      <c r="L213" s="119" t="s">
        <v>7860</v>
      </c>
      <c r="M213" s="119" t="s">
        <v>3011</v>
      </c>
      <c r="N213" s="119" t="s">
        <v>7335</v>
      </c>
      <c r="O213" s="119" t="s">
        <v>7861</v>
      </c>
      <c r="P213" s="119" t="s">
        <v>7862</v>
      </c>
      <c r="Q213" s="119">
        <v>2</v>
      </c>
      <c r="R213" s="119" t="s">
        <v>7863</v>
      </c>
      <c r="S213" s="121">
        <v>45702</v>
      </c>
      <c r="T213" s="121">
        <v>45689</v>
      </c>
      <c r="U213" s="121">
        <v>45702</v>
      </c>
      <c r="V213" s="119">
        <v>14</v>
      </c>
      <c r="W213" s="119" t="s">
        <v>7864</v>
      </c>
      <c r="X213" s="119"/>
      <c r="Y213" s="119">
        <v>44235</v>
      </c>
      <c r="Z213" s="119" t="s">
        <v>7865</v>
      </c>
      <c r="AA213" s="119" t="s">
        <v>7866</v>
      </c>
      <c r="AB213" s="119" t="s">
        <v>7867</v>
      </c>
      <c r="AC213" s="119">
        <v>4</v>
      </c>
      <c r="AD213" s="120">
        <v>5600</v>
      </c>
      <c r="AE213" s="120">
        <v>0</v>
      </c>
      <c r="AF213" s="120">
        <v>0</v>
      </c>
      <c r="AG213" s="120">
        <v>0</v>
      </c>
      <c r="AH213" s="120">
        <v>0</v>
      </c>
      <c r="AI213" s="120">
        <v>102.9</v>
      </c>
      <c r="AJ213" s="120">
        <v>1697.1</v>
      </c>
      <c r="AK213" s="120">
        <v>0</v>
      </c>
      <c r="AL213" s="120">
        <v>0</v>
      </c>
      <c r="AM213" s="120">
        <v>0</v>
      </c>
      <c r="AN213" s="120">
        <v>0</v>
      </c>
      <c r="AO213" s="120">
        <v>0</v>
      </c>
      <c r="AP213" s="120">
        <v>800</v>
      </c>
      <c r="AQ213" s="120">
        <v>144.69999999999999</v>
      </c>
      <c r="AR213" s="120">
        <v>640.54</v>
      </c>
      <c r="AS213" s="120">
        <v>0.16</v>
      </c>
      <c r="AT213" s="120">
        <v>0</v>
      </c>
      <c r="AU213" s="120">
        <v>6502.9</v>
      </c>
      <c r="AV213" s="120">
        <v>1697.1</v>
      </c>
      <c r="AW213" s="120">
        <v>785.4</v>
      </c>
      <c r="AX213" s="120">
        <v>0</v>
      </c>
      <c r="AY213" s="156">
        <v>7414.6</v>
      </c>
    </row>
    <row r="214" spans="2:51" ht="15">
      <c r="B214" s="127" t="s">
        <v>7636</v>
      </c>
      <c r="C214" s="119" t="s">
        <v>1828</v>
      </c>
      <c r="D214" s="119" t="s">
        <v>85</v>
      </c>
      <c r="E214" s="119" t="s">
        <v>0</v>
      </c>
      <c r="F214" s="119" t="s">
        <v>7370</v>
      </c>
      <c r="G214" s="119" t="s">
        <v>7369</v>
      </c>
      <c r="H214" s="119"/>
      <c r="I214" s="119" t="s">
        <v>7858</v>
      </c>
      <c r="J214" s="119" t="s">
        <v>7859</v>
      </c>
      <c r="K214" s="119" t="s">
        <v>3011</v>
      </c>
      <c r="L214" s="119" t="s">
        <v>7860</v>
      </c>
      <c r="M214" s="119" t="s">
        <v>3011</v>
      </c>
      <c r="N214" s="119" t="s">
        <v>7335</v>
      </c>
      <c r="O214" s="119" t="s">
        <v>7899</v>
      </c>
      <c r="P214" s="119" t="s">
        <v>7900</v>
      </c>
      <c r="Q214" s="119">
        <v>2</v>
      </c>
      <c r="R214" s="119" t="s">
        <v>7901</v>
      </c>
      <c r="S214" s="121">
        <v>45702</v>
      </c>
      <c r="T214" s="121">
        <v>45689</v>
      </c>
      <c r="U214" s="121">
        <v>45702</v>
      </c>
      <c r="V214" s="119">
        <v>14</v>
      </c>
      <c r="W214" s="119" t="s">
        <v>7885</v>
      </c>
      <c r="X214" s="119"/>
      <c r="Y214" s="119">
        <v>45145</v>
      </c>
      <c r="Z214" s="119" t="s">
        <v>7902</v>
      </c>
      <c r="AA214" s="119" t="s">
        <v>7866</v>
      </c>
      <c r="AB214" s="119" t="s">
        <v>7867</v>
      </c>
      <c r="AC214" s="119">
        <v>4</v>
      </c>
      <c r="AD214" s="120">
        <v>20300</v>
      </c>
      <c r="AE214" s="120">
        <v>0</v>
      </c>
      <c r="AF214" s="120">
        <v>2696.8</v>
      </c>
      <c r="AG214" s="120">
        <v>565.70000000000005</v>
      </c>
      <c r="AH214" s="120">
        <v>362.5</v>
      </c>
      <c r="AI214" s="120">
        <v>0</v>
      </c>
      <c r="AJ214" s="120">
        <v>0</v>
      </c>
      <c r="AK214" s="120">
        <v>0</v>
      </c>
      <c r="AL214" s="120">
        <v>0</v>
      </c>
      <c r="AM214" s="120">
        <v>0</v>
      </c>
      <c r="AN214" s="120">
        <v>0</v>
      </c>
      <c r="AO214" s="120">
        <v>0</v>
      </c>
      <c r="AP214" s="120">
        <v>5800</v>
      </c>
      <c r="AQ214" s="120">
        <v>694.67</v>
      </c>
      <c r="AR214" s="120">
        <v>6199.69</v>
      </c>
      <c r="AS214" s="120">
        <v>0.09</v>
      </c>
      <c r="AT214" s="120">
        <v>6483.35</v>
      </c>
      <c r="AU214" s="120">
        <v>29159.3</v>
      </c>
      <c r="AV214" s="120">
        <v>565.70000000000005</v>
      </c>
      <c r="AW214" s="120">
        <v>13377.800000000001</v>
      </c>
      <c r="AX214" s="120">
        <v>0</v>
      </c>
      <c r="AY214" s="156">
        <v>16347.2</v>
      </c>
    </row>
    <row r="215" spans="2:51" ht="15">
      <c r="B215" s="127" t="s">
        <v>7629</v>
      </c>
      <c r="C215" s="119" t="s">
        <v>1828</v>
      </c>
      <c r="D215" s="119" t="s">
        <v>85</v>
      </c>
      <c r="E215" s="119" t="s">
        <v>0</v>
      </c>
      <c r="F215" s="119" t="s">
        <v>7466</v>
      </c>
      <c r="G215" s="119" t="s">
        <v>7465</v>
      </c>
      <c r="H215" s="119"/>
      <c r="I215" s="119" t="s">
        <v>7858</v>
      </c>
      <c r="J215" s="119" t="s">
        <v>7859</v>
      </c>
      <c r="K215" s="119" t="s">
        <v>3011</v>
      </c>
      <c r="L215" s="119" t="s">
        <v>7860</v>
      </c>
      <c r="M215" s="119" t="s">
        <v>3011</v>
      </c>
      <c r="N215" s="119" t="s">
        <v>7335</v>
      </c>
      <c r="O215" s="119" t="s">
        <v>7997</v>
      </c>
      <c r="P215" s="119" t="s">
        <v>7998</v>
      </c>
      <c r="Q215" s="119">
        <v>2</v>
      </c>
      <c r="R215" s="119" t="s">
        <v>7999</v>
      </c>
      <c r="S215" s="121">
        <v>45702</v>
      </c>
      <c r="T215" s="121">
        <v>45689</v>
      </c>
      <c r="U215" s="121">
        <v>45702</v>
      </c>
      <c r="V215" s="119">
        <v>14</v>
      </c>
      <c r="W215" s="119" t="s">
        <v>7871</v>
      </c>
      <c r="X215" s="119"/>
      <c r="Y215" s="119">
        <v>44944</v>
      </c>
      <c r="Z215" s="119" t="s">
        <v>8000</v>
      </c>
      <c r="AA215" s="119" t="s">
        <v>7866</v>
      </c>
      <c r="AB215" s="119" t="s">
        <v>7867</v>
      </c>
      <c r="AC215" s="119">
        <v>4</v>
      </c>
      <c r="AD215" s="120">
        <v>23333.38</v>
      </c>
      <c r="AE215" s="120">
        <v>0</v>
      </c>
      <c r="AF215" s="120">
        <v>0</v>
      </c>
      <c r="AG215" s="120">
        <v>0</v>
      </c>
      <c r="AH215" s="120">
        <v>0</v>
      </c>
      <c r="AI215" s="120">
        <v>0</v>
      </c>
      <c r="AJ215" s="120">
        <v>0</v>
      </c>
      <c r="AK215" s="120">
        <v>0</v>
      </c>
      <c r="AL215" s="120">
        <v>0</v>
      </c>
      <c r="AM215" s="120">
        <v>0</v>
      </c>
      <c r="AN215" s="120">
        <v>0</v>
      </c>
      <c r="AO215" s="120">
        <v>0</v>
      </c>
      <c r="AP215" s="120">
        <v>0</v>
      </c>
      <c r="AQ215" s="120">
        <v>660.41</v>
      </c>
      <c r="AR215" s="120">
        <v>4451.92</v>
      </c>
      <c r="AS215" s="120">
        <v>0.05</v>
      </c>
      <c r="AT215" s="120">
        <v>0</v>
      </c>
      <c r="AU215" s="120">
        <v>23333.38</v>
      </c>
      <c r="AV215" s="120">
        <v>0</v>
      </c>
      <c r="AW215" s="120">
        <v>5112.38</v>
      </c>
      <c r="AX215" s="120">
        <v>0</v>
      </c>
      <c r="AY215" s="156">
        <v>18221</v>
      </c>
    </row>
    <row r="216" spans="2:51" ht="15">
      <c r="B216" s="127" t="s">
        <v>7670</v>
      </c>
      <c r="C216" s="119" t="s">
        <v>1828</v>
      </c>
      <c r="D216" s="119" t="s">
        <v>85</v>
      </c>
      <c r="E216" s="119" t="s">
        <v>0</v>
      </c>
      <c r="F216" s="119" t="s">
        <v>7361</v>
      </c>
      <c r="G216" s="119" t="s">
        <v>7360</v>
      </c>
      <c r="H216" s="119"/>
      <c r="I216" s="119" t="s">
        <v>7858</v>
      </c>
      <c r="J216" s="119" t="s">
        <v>7859</v>
      </c>
      <c r="K216" s="119" t="s">
        <v>3011</v>
      </c>
      <c r="L216" s="119" t="s">
        <v>7860</v>
      </c>
      <c r="M216" s="119" t="s">
        <v>3011</v>
      </c>
      <c r="N216" s="119" t="s">
        <v>7335</v>
      </c>
      <c r="O216" s="119" t="s">
        <v>7920</v>
      </c>
      <c r="P216" s="119" t="s">
        <v>7921</v>
      </c>
      <c r="Q216" s="119">
        <v>2</v>
      </c>
      <c r="R216" s="119" t="s">
        <v>7922</v>
      </c>
      <c r="S216" s="121">
        <v>45702</v>
      </c>
      <c r="T216" s="121">
        <v>45689</v>
      </c>
      <c r="U216" s="121">
        <v>45702</v>
      </c>
      <c r="V216" s="119">
        <v>14</v>
      </c>
      <c r="W216" s="119" t="s">
        <v>7885</v>
      </c>
      <c r="X216" s="119"/>
      <c r="Y216" s="119">
        <v>43865</v>
      </c>
      <c r="Z216" s="119" t="s">
        <v>7877</v>
      </c>
      <c r="AA216" s="119" t="s">
        <v>7866</v>
      </c>
      <c r="AB216" s="119" t="s">
        <v>7867</v>
      </c>
      <c r="AC216" s="119">
        <v>4</v>
      </c>
      <c r="AD216" s="120">
        <v>13066.76</v>
      </c>
      <c r="AE216" s="120">
        <v>0</v>
      </c>
      <c r="AF216" s="120">
        <v>1534.31</v>
      </c>
      <c r="AG216" s="120">
        <v>565.70000000000005</v>
      </c>
      <c r="AH216" s="120">
        <v>233.33</v>
      </c>
      <c r="AI216" s="120">
        <v>0</v>
      </c>
      <c r="AJ216" s="120">
        <v>0</v>
      </c>
      <c r="AK216" s="120">
        <v>0</v>
      </c>
      <c r="AL216" s="120">
        <v>0</v>
      </c>
      <c r="AM216" s="120">
        <v>0</v>
      </c>
      <c r="AN216" s="120">
        <v>0</v>
      </c>
      <c r="AO216" s="120">
        <v>0</v>
      </c>
      <c r="AP216" s="120">
        <v>1866.68</v>
      </c>
      <c r="AQ216" s="120">
        <v>581.05999999999995</v>
      </c>
      <c r="AR216" s="120">
        <v>2849.22</v>
      </c>
      <c r="AS216" s="120">
        <v>0.1</v>
      </c>
      <c r="AT216" s="120">
        <v>0</v>
      </c>
      <c r="AU216" s="120">
        <v>16701.080000000002</v>
      </c>
      <c r="AV216" s="120">
        <v>565.70000000000005</v>
      </c>
      <c r="AW216" s="120">
        <v>3430.3799999999997</v>
      </c>
      <c r="AX216" s="120">
        <v>0</v>
      </c>
      <c r="AY216" s="156">
        <v>13836.4</v>
      </c>
    </row>
    <row r="217" spans="2:51" ht="15">
      <c r="B217" s="127" t="s">
        <v>7627</v>
      </c>
      <c r="C217" s="119" t="s">
        <v>1828</v>
      </c>
      <c r="D217" s="119" t="s">
        <v>85</v>
      </c>
      <c r="E217" s="119" t="s">
        <v>0</v>
      </c>
      <c r="F217" s="119" t="s">
        <v>7343</v>
      </c>
      <c r="G217" s="119" t="s">
        <v>7342</v>
      </c>
      <c r="H217" s="119"/>
      <c r="I217" s="119" t="s">
        <v>7858</v>
      </c>
      <c r="J217" s="119" t="s">
        <v>7859</v>
      </c>
      <c r="K217" s="119" t="s">
        <v>3011</v>
      </c>
      <c r="L217" s="119" t="s">
        <v>7860</v>
      </c>
      <c r="M217" s="119" t="s">
        <v>3011</v>
      </c>
      <c r="N217" s="119" t="s">
        <v>7335</v>
      </c>
      <c r="O217" s="119" t="s">
        <v>7953</v>
      </c>
      <c r="P217" s="119" t="s">
        <v>7954</v>
      </c>
      <c r="Q217" s="119">
        <v>2</v>
      </c>
      <c r="R217" s="119" t="s">
        <v>7955</v>
      </c>
      <c r="S217" s="121">
        <v>45702</v>
      </c>
      <c r="T217" s="121">
        <v>45689</v>
      </c>
      <c r="U217" s="121">
        <v>45695</v>
      </c>
      <c r="V217" s="119">
        <v>8</v>
      </c>
      <c r="W217" s="119" t="s">
        <v>7951</v>
      </c>
      <c r="X217" s="119"/>
      <c r="Y217" s="119">
        <v>44431</v>
      </c>
      <c r="Z217" s="119" t="s">
        <v>7956</v>
      </c>
      <c r="AA217" s="119" t="s">
        <v>7866</v>
      </c>
      <c r="AB217" s="119" t="s">
        <v>7867</v>
      </c>
      <c r="AC217" s="119">
        <v>4</v>
      </c>
      <c r="AD217" s="120">
        <v>2777.97</v>
      </c>
      <c r="AE217" s="120">
        <v>519.99</v>
      </c>
      <c r="AF217" s="120">
        <v>0</v>
      </c>
      <c r="AG217" s="120">
        <v>0</v>
      </c>
      <c r="AH217" s="120">
        <v>0</v>
      </c>
      <c r="AI217" s="120">
        <v>0</v>
      </c>
      <c r="AJ217" s="120">
        <v>693.33</v>
      </c>
      <c r="AK217" s="120">
        <v>0</v>
      </c>
      <c r="AL217" s="120">
        <v>0</v>
      </c>
      <c r="AM217" s="120">
        <v>0</v>
      </c>
      <c r="AN217" s="120">
        <v>0</v>
      </c>
      <c r="AO217" s="120">
        <v>0</v>
      </c>
      <c r="AP217" s="120">
        <v>0</v>
      </c>
      <c r="AQ217" s="120">
        <v>0</v>
      </c>
      <c r="AR217" s="120">
        <v>0</v>
      </c>
      <c r="AS217" s="120">
        <v>0</v>
      </c>
      <c r="AT217" s="120">
        <v>0</v>
      </c>
      <c r="AU217" s="120">
        <v>2777.97</v>
      </c>
      <c r="AV217" s="120">
        <v>1213.32</v>
      </c>
      <c r="AW217" s="120">
        <v>0</v>
      </c>
      <c r="AX217" s="120">
        <v>0</v>
      </c>
      <c r="AY217" s="156">
        <v>3991.47</v>
      </c>
    </row>
    <row r="218" spans="2:51" ht="15">
      <c r="B218" s="127" t="s">
        <v>7662</v>
      </c>
      <c r="C218" s="119" t="s">
        <v>1828</v>
      </c>
      <c r="D218" s="119" t="s">
        <v>85</v>
      </c>
      <c r="E218" s="119" t="s">
        <v>0</v>
      </c>
      <c r="F218" s="119" t="s">
        <v>7358</v>
      </c>
      <c r="G218" s="119" t="s">
        <v>7357</v>
      </c>
      <c r="H218" s="119"/>
      <c r="I218" s="119" t="s">
        <v>7858</v>
      </c>
      <c r="J218" s="119" t="s">
        <v>7859</v>
      </c>
      <c r="K218" s="119" t="s">
        <v>3011</v>
      </c>
      <c r="L218" s="119" t="s">
        <v>7860</v>
      </c>
      <c r="M218" s="119" t="s">
        <v>3011</v>
      </c>
      <c r="N218" s="119" t="s">
        <v>7335</v>
      </c>
      <c r="O218" s="119" t="s">
        <v>8057</v>
      </c>
      <c r="P218" s="119" t="s">
        <v>8058</v>
      </c>
      <c r="Q218" s="119">
        <v>2</v>
      </c>
      <c r="R218" s="119" t="s">
        <v>8059</v>
      </c>
      <c r="S218" s="121">
        <v>45702</v>
      </c>
      <c r="T218" s="121">
        <v>45689</v>
      </c>
      <c r="U218" s="121">
        <v>45702</v>
      </c>
      <c r="V218" s="119">
        <v>14</v>
      </c>
      <c r="W218" s="119" t="s">
        <v>7966</v>
      </c>
      <c r="X218" s="119"/>
      <c r="Y218" s="119">
        <v>43556</v>
      </c>
      <c r="Z218" s="119" t="s">
        <v>7967</v>
      </c>
      <c r="AA218" s="119" t="s">
        <v>7866</v>
      </c>
      <c r="AB218" s="119" t="s">
        <v>7867</v>
      </c>
      <c r="AC218" s="119">
        <v>4</v>
      </c>
      <c r="AD218" s="120">
        <v>15184.4</v>
      </c>
      <c r="AE218" s="120">
        <v>0</v>
      </c>
      <c r="AF218" s="120">
        <v>0</v>
      </c>
      <c r="AG218" s="120">
        <v>0</v>
      </c>
      <c r="AH218" s="120">
        <v>0</v>
      </c>
      <c r="AI218" s="120">
        <v>0</v>
      </c>
      <c r="AJ218" s="120">
        <v>0</v>
      </c>
      <c r="AK218" s="120">
        <v>0</v>
      </c>
      <c r="AL218" s="120">
        <v>0</v>
      </c>
      <c r="AM218" s="120">
        <v>0</v>
      </c>
      <c r="AN218" s="120">
        <v>0</v>
      </c>
      <c r="AO218" s="120">
        <v>0</v>
      </c>
      <c r="AP218" s="120">
        <v>2169.1999999999998</v>
      </c>
      <c r="AQ218" s="120">
        <v>425.44</v>
      </c>
      <c r="AR218" s="120">
        <v>3002.69</v>
      </c>
      <c r="AS218" s="120">
        <v>7.0000000000000007E-2</v>
      </c>
      <c r="AT218" s="120">
        <v>0</v>
      </c>
      <c r="AU218" s="120">
        <v>17353.599999999999</v>
      </c>
      <c r="AV218" s="120">
        <v>0</v>
      </c>
      <c r="AW218" s="120">
        <v>3428.2000000000003</v>
      </c>
      <c r="AX218" s="120">
        <v>0</v>
      </c>
      <c r="AY218" s="156">
        <v>13925.4</v>
      </c>
    </row>
    <row r="219" spans="2:51" ht="15">
      <c r="B219" s="127" t="s">
        <v>7634</v>
      </c>
      <c r="C219" s="119" t="s">
        <v>1828</v>
      </c>
      <c r="D219" s="119" t="s">
        <v>85</v>
      </c>
      <c r="E219" s="119" t="s">
        <v>0</v>
      </c>
      <c r="F219" s="119" t="s">
        <v>7373</v>
      </c>
      <c r="G219" s="119" t="s">
        <v>7372</v>
      </c>
      <c r="H219" s="119"/>
      <c r="I219" s="119" t="s">
        <v>7858</v>
      </c>
      <c r="J219" s="119" t="s">
        <v>7859</v>
      </c>
      <c r="K219" s="119" t="s">
        <v>3011</v>
      </c>
      <c r="L219" s="119" t="s">
        <v>7860</v>
      </c>
      <c r="M219" s="119" t="s">
        <v>3011</v>
      </c>
      <c r="N219" s="119" t="s">
        <v>7335</v>
      </c>
      <c r="O219" s="119" t="s">
        <v>8030</v>
      </c>
      <c r="P219" s="119" t="s">
        <v>8031</v>
      </c>
      <c r="Q219" s="119">
        <v>2</v>
      </c>
      <c r="R219" s="119" t="s">
        <v>8032</v>
      </c>
      <c r="S219" s="121">
        <v>45702</v>
      </c>
      <c r="T219" s="121">
        <v>45689</v>
      </c>
      <c r="U219" s="121">
        <v>45702</v>
      </c>
      <c r="V219" s="119">
        <v>14</v>
      </c>
      <c r="W219" s="119" t="s">
        <v>8033</v>
      </c>
      <c r="X219" s="119"/>
      <c r="Y219" s="119">
        <v>45166</v>
      </c>
      <c r="Z219" s="119" t="s">
        <v>8034</v>
      </c>
      <c r="AA219" s="119" t="s">
        <v>7866</v>
      </c>
      <c r="AB219" s="119" t="s">
        <v>7867</v>
      </c>
      <c r="AC219" s="119">
        <v>4</v>
      </c>
      <c r="AD219" s="120">
        <v>17033.38</v>
      </c>
      <c r="AE219" s="120">
        <v>0</v>
      </c>
      <c r="AF219" s="120">
        <v>0</v>
      </c>
      <c r="AG219" s="120">
        <v>0</v>
      </c>
      <c r="AH219" s="120">
        <v>0</v>
      </c>
      <c r="AI219" s="120">
        <v>0</v>
      </c>
      <c r="AJ219" s="120">
        <v>0</v>
      </c>
      <c r="AK219" s="120">
        <v>0</v>
      </c>
      <c r="AL219" s="120">
        <v>0</v>
      </c>
      <c r="AM219" s="120">
        <v>0</v>
      </c>
      <c r="AN219" s="120">
        <v>0</v>
      </c>
      <c r="AO219" s="120">
        <v>0</v>
      </c>
      <c r="AP219" s="120">
        <v>2433.34</v>
      </c>
      <c r="AQ219" s="120">
        <v>476.99</v>
      </c>
      <c r="AR219" s="120">
        <v>3499.7</v>
      </c>
      <c r="AS219" s="120">
        <v>0</v>
      </c>
      <c r="AT219" s="120">
        <v>0</v>
      </c>
      <c r="AU219" s="120">
        <v>19466.72</v>
      </c>
      <c r="AV219" s="120">
        <v>0</v>
      </c>
      <c r="AW219" s="120">
        <v>3976.6899999999996</v>
      </c>
      <c r="AX219" s="120">
        <v>0</v>
      </c>
      <c r="AY219" s="156">
        <v>15490.2</v>
      </c>
    </row>
    <row r="220" spans="2:51" ht="15">
      <c r="B220" s="127" t="s">
        <v>7660</v>
      </c>
      <c r="C220" s="119" t="s">
        <v>1828</v>
      </c>
      <c r="D220" s="119" t="s">
        <v>85</v>
      </c>
      <c r="E220" s="119" t="s">
        <v>0</v>
      </c>
      <c r="F220" s="119" t="s">
        <v>7340</v>
      </c>
      <c r="G220" s="119" t="s">
        <v>7339</v>
      </c>
      <c r="H220" s="119"/>
      <c r="I220" s="119" t="s">
        <v>7858</v>
      </c>
      <c r="J220" s="119" t="s">
        <v>7859</v>
      </c>
      <c r="K220" s="119" t="s">
        <v>3011</v>
      </c>
      <c r="L220" s="119" t="s">
        <v>7860</v>
      </c>
      <c r="M220" s="119" t="s">
        <v>3011</v>
      </c>
      <c r="N220" s="119" t="s">
        <v>7335</v>
      </c>
      <c r="O220" s="119" t="s">
        <v>8051</v>
      </c>
      <c r="P220" s="119" t="s">
        <v>8052</v>
      </c>
      <c r="Q220" s="119">
        <v>2</v>
      </c>
      <c r="R220" s="119" t="s">
        <v>8053</v>
      </c>
      <c r="S220" s="121">
        <v>45702</v>
      </c>
      <c r="T220" s="121">
        <v>45689</v>
      </c>
      <c r="U220" s="121">
        <v>45702</v>
      </c>
      <c r="V220" s="119">
        <v>14</v>
      </c>
      <c r="W220" s="119" t="s">
        <v>7876</v>
      </c>
      <c r="X220" s="119"/>
      <c r="Y220" s="119">
        <v>44627</v>
      </c>
      <c r="Z220" s="119" t="s">
        <v>7906</v>
      </c>
      <c r="AA220" s="119" t="s">
        <v>7866</v>
      </c>
      <c r="AB220" s="119" t="s">
        <v>7867</v>
      </c>
      <c r="AC220" s="119">
        <v>4</v>
      </c>
      <c r="AD220" s="120">
        <v>10266.76</v>
      </c>
      <c r="AE220" s="120">
        <v>0</v>
      </c>
      <c r="AF220" s="120">
        <v>0</v>
      </c>
      <c r="AG220" s="120">
        <v>0</v>
      </c>
      <c r="AH220" s="120">
        <v>0</v>
      </c>
      <c r="AI220" s="120">
        <v>0</v>
      </c>
      <c r="AJ220" s="120">
        <v>0</v>
      </c>
      <c r="AK220" s="120">
        <v>0</v>
      </c>
      <c r="AL220" s="120">
        <v>0</v>
      </c>
      <c r="AM220" s="120">
        <v>0</v>
      </c>
      <c r="AN220" s="120">
        <v>0</v>
      </c>
      <c r="AO220" s="120">
        <v>0</v>
      </c>
      <c r="AP220" s="120">
        <v>0</v>
      </c>
      <c r="AQ220" s="120">
        <v>343.91</v>
      </c>
      <c r="AR220" s="120">
        <v>1424.82</v>
      </c>
      <c r="AS220" s="120">
        <v>0.03</v>
      </c>
      <c r="AT220" s="120">
        <v>0</v>
      </c>
      <c r="AU220" s="120">
        <v>10266.76</v>
      </c>
      <c r="AV220" s="120">
        <v>0</v>
      </c>
      <c r="AW220" s="120">
        <v>1768.76</v>
      </c>
      <c r="AX220" s="120">
        <v>0</v>
      </c>
      <c r="AY220" s="156">
        <v>8498</v>
      </c>
    </row>
    <row r="221" spans="2:51" ht="15">
      <c r="B221" s="127" t="s">
        <v>7628</v>
      </c>
      <c r="C221" s="119" t="s">
        <v>1828</v>
      </c>
      <c r="D221" s="119" t="s">
        <v>85</v>
      </c>
      <c r="E221" s="119" t="s">
        <v>0</v>
      </c>
      <c r="F221" s="119" t="s">
        <v>7385</v>
      </c>
      <c r="G221" s="119" t="s">
        <v>7384</v>
      </c>
      <c r="H221" s="119"/>
      <c r="I221" s="119" t="s">
        <v>7858</v>
      </c>
      <c r="J221" s="119" t="s">
        <v>7859</v>
      </c>
      <c r="K221" s="119" t="s">
        <v>3011</v>
      </c>
      <c r="L221" s="119" t="s">
        <v>7860</v>
      </c>
      <c r="M221" s="119" t="s">
        <v>3011</v>
      </c>
      <c r="N221" s="119" t="s">
        <v>7335</v>
      </c>
      <c r="O221" s="119" t="s">
        <v>7890</v>
      </c>
      <c r="P221" s="119" t="s">
        <v>7891</v>
      </c>
      <c r="Q221" s="119">
        <v>2</v>
      </c>
      <c r="R221" s="119" t="s">
        <v>7892</v>
      </c>
      <c r="S221" s="121">
        <v>45702</v>
      </c>
      <c r="T221" s="121">
        <v>45689</v>
      </c>
      <c r="U221" s="121">
        <v>45695</v>
      </c>
      <c r="V221" s="119">
        <v>6</v>
      </c>
      <c r="W221" s="119" t="s">
        <v>7893</v>
      </c>
      <c r="X221" s="119"/>
      <c r="Y221" s="119">
        <v>45509</v>
      </c>
      <c r="Z221" s="119" t="s">
        <v>7894</v>
      </c>
      <c r="AA221" s="119" t="s">
        <v>7866</v>
      </c>
      <c r="AB221" s="119" t="s">
        <v>7867</v>
      </c>
      <c r="AC221" s="119">
        <v>4</v>
      </c>
      <c r="AD221" s="120">
        <v>4098.6899999999996</v>
      </c>
      <c r="AE221" s="120">
        <v>1040.01</v>
      </c>
      <c r="AF221" s="120">
        <v>0</v>
      </c>
      <c r="AG221" s="120">
        <v>0</v>
      </c>
      <c r="AH221" s="120">
        <v>0</v>
      </c>
      <c r="AI221" s="120">
        <v>0</v>
      </c>
      <c r="AJ221" s="120">
        <v>1024.67</v>
      </c>
      <c r="AK221" s="120">
        <v>0</v>
      </c>
      <c r="AL221" s="120">
        <v>0</v>
      </c>
      <c r="AM221" s="120">
        <v>0</v>
      </c>
      <c r="AN221" s="120">
        <v>0</v>
      </c>
      <c r="AO221" s="120">
        <v>0</v>
      </c>
      <c r="AP221" s="120">
        <v>0</v>
      </c>
      <c r="AQ221" s="120">
        <v>0</v>
      </c>
      <c r="AR221" s="120">
        <v>81.16</v>
      </c>
      <c r="AS221" s="120">
        <v>0.01</v>
      </c>
      <c r="AT221" s="120">
        <v>0</v>
      </c>
      <c r="AU221" s="120">
        <v>4098.6899999999996</v>
      </c>
      <c r="AV221" s="120">
        <v>2064.6799999999998</v>
      </c>
      <c r="AW221" s="120">
        <v>81.17</v>
      </c>
      <c r="AX221" s="120">
        <v>0</v>
      </c>
      <c r="AY221" s="156">
        <v>6082.2</v>
      </c>
    </row>
    <row r="222" spans="2:51" ht="15">
      <c r="B222" s="127" t="s">
        <v>7667</v>
      </c>
      <c r="C222" s="119" t="s">
        <v>1828</v>
      </c>
      <c r="D222" s="119" t="s">
        <v>85</v>
      </c>
      <c r="E222" s="119" t="s">
        <v>0</v>
      </c>
      <c r="F222" s="119" t="s">
        <v>7439</v>
      </c>
      <c r="G222" s="119" t="s">
        <v>7438</v>
      </c>
      <c r="H222" s="119"/>
      <c r="I222" s="119" t="s">
        <v>7858</v>
      </c>
      <c r="J222" s="119" t="s">
        <v>7859</v>
      </c>
      <c r="K222" s="119" t="s">
        <v>3011</v>
      </c>
      <c r="L222" s="119" t="s">
        <v>7860</v>
      </c>
      <c r="M222" s="119" t="s">
        <v>3011</v>
      </c>
      <c r="N222" s="119" t="s">
        <v>7335</v>
      </c>
      <c r="O222" s="119" t="s">
        <v>8064</v>
      </c>
      <c r="P222" s="119" t="s">
        <v>8065</v>
      </c>
      <c r="Q222" s="119">
        <v>2</v>
      </c>
      <c r="R222" s="119" t="s">
        <v>8066</v>
      </c>
      <c r="S222" s="121">
        <v>45702</v>
      </c>
      <c r="T222" s="121">
        <v>45689</v>
      </c>
      <c r="U222" s="121">
        <v>45702</v>
      </c>
      <c r="V222" s="119">
        <v>14</v>
      </c>
      <c r="W222" s="119" t="s">
        <v>7885</v>
      </c>
      <c r="X222" s="119"/>
      <c r="Y222" s="119">
        <v>42919</v>
      </c>
      <c r="Z222" s="119" t="s">
        <v>7877</v>
      </c>
      <c r="AA222" s="119" t="s">
        <v>7867</v>
      </c>
      <c r="AB222" s="119" t="s">
        <v>7867</v>
      </c>
      <c r="AC222" s="119">
        <v>4</v>
      </c>
      <c r="AD222" s="120">
        <v>18780.02</v>
      </c>
      <c r="AE222" s="120">
        <v>0</v>
      </c>
      <c r="AF222" s="120">
        <v>0</v>
      </c>
      <c r="AG222" s="120">
        <v>0</v>
      </c>
      <c r="AH222" s="120">
        <v>0</v>
      </c>
      <c r="AI222" s="120">
        <v>0</v>
      </c>
      <c r="AJ222" s="120">
        <v>0</v>
      </c>
      <c r="AK222" s="120">
        <v>0</v>
      </c>
      <c r="AL222" s="120">
        <v>0</v>
      </c>
      <c r="AM222" s="120">
        <v>0</v>
      </c>
      <c r="AN222" s="120">
        <v>0</v>
      </c>
      <c r="AO222" s="120">
        <v>0</v>
      </c>
      <c r="AP222" s="120">
        <v>2682.86</v>
      </c>
      <c r="AQ222" s="120">
        <v>641.41999999999996</v>
      </c>
      <c r="AR222" s="120">
        <v>3969.19</v>
      </c>
      <c r="AS222" s="120">
        <v>0</v>
      </c>
      <c r="AT222" s="120">
        <v>0</v>
      </c>
      <c r="AU222" s="120">
        <v>21462.880000000001</v>
      </c>
      <c r="AV222" s="120">
        <v>0</v>
      </c>
      <c r="AW222" s="120">
        <v>4610.6099999999997</v>
      </c>
      <c r="AX222" s="120">
        <v>0</v>
      </c>
      <c r="AY222" s="156">
        <v>16852.400000000001</v>
      </c>
    </row>
    <row r="223" spans="2:51" ht="15">
      <c r="B223" s="127" t="s">
        <v>7671</v>
      </c>
      <c r="C223" s="119" t="s">
        <v>1828</v>
      </c>
      <c r="D223" s="119" t="s">
        <v>85</v>
      </c>
      <c r="E223" s="119" t="s">
        <v>0</v>
      </c>
      <c r="F223" s="119" t="s">
        <v>7501</v>
      </c>
      <c r="G223" s="119" t="s">
        <v>7500</v>
      </c>
      <c r="H223" s="119"/>
      <c r="I223" s="119" t="s">
        <v>7858</v>
      </c>
      <c r="J223" s="119" t="s">
        <v>7859</v>
      </c>
      <c r="K223" s="119" t="s">
        <v>3011</v>
      </c>
      <c r="L223" s="119" t="s">
        <v>7860</v>
      </c>
      <c r="M223" s="119" t="s">
        <v>3011</v>
      </c>
      <c r="N223" s="119" t="s">
        <v>7335</v>
      </c>
      <c r="O223" s="119" t="s">
        <v>7941</v>
      </c>
      <c r="P223" s="119" t="s">
        <v>7942</v>
      </c>
      <c r="Q223" s="119">
        <v>2</v>
      </c>
      <c r="R223" s="119" t="s">
        <v>7943</v>
      </c>
      <c r="S223" s="121">
        <v>45702</v>
      </c>
      <c r="T223" s="121">
        <v>45689</v>
      </c>
      <c r="U223" s="121">
        <v>45702</v>
      </c>
      <c r="V223" s="119">
        <v>14</v>
      </c>
      <c r="W223" s="119" t="s">
        <v>7898</v>
      </c>
      <c r="X223" s="119"/>
      <c r="Y223" s="119">
        <v>45565</v>
      </c>
      <c r="Z223" s="119" t="s">
        <v>7944</v>
      </c>
      <c r="AA223" s="119" t="s">
        <v>7866</v>
      </c>
      <c r="AB223" s="119" t="s">
        <v>7867</v>
      </c>
      <c r="AC223" s="119">
        <v>4</v>
      </c>
      <c r="AD223" s="120">
        <v>12133.24</v>
      </c>
      <c r="AE223" s="120">
        <v>0</v>
      </c>
      <c r="AF223" s="120">
        <v>0</v>
      </c>
      <c r="AG223" s="120">
        <v>0</v>
      </c>
      <c r="AH223" s="120">
        <v>433.32</v>
      </c>
      <c r="AI223" s="120">
        <v>0</v>
      </c>
      <c r="AJ223" s="120">
        <v>0</v>
      </c>
      <c r="AK223" s="120">
        <v>0</v>
      </c>
      <c r="AL223" s="120">
        <v>0</v>
      </c>
      <c r="AM223" s="120">
        <v>0</v>
      </c>
      <c r="AN223" s="120">
        <v>0</v>
      </c>
      <c r="AO223" s="120">
        <v>0</v>
      </c>
      <c r="AP223" s="120">
        <v>0</v>
      </c>
      <c r="AQ223" s="120">
        <v>334.29</v>
      </c>
      <c r="AR223" s="120">
        <v>1916.06</v>
      </c>
      <c r="AS223" s="120">
        <v>0.01</v>
      </c>
      <c r="AT223" s="120">
        <v>0</v>
      </c>
      <c r="AU223" s="120">
        <v>12566.56</v>
      </c>
      <c r="AV223" s="120">
        <v>0</v>
      </c>
      <c r="AW223" s="120">
        <v>2250.36</v>
      </c>
      <c r="AX223" s="120">
        <v>0</v>
      </c>
      <c r="AY223" s="156">
        <v>10316.200000000001</v>
      </c>
    </row>
    <row r="224" spans="2:51" ht="15">
      <c r="B224" s="127" t="s">
        <v>7650</v>
      </c>
      <c r="C224" s="119" t="s">
        <v>1828</v>
      </c>
      <c r="D224" s="119" t="s">
        <v>85</v>
      </c>
      <c r="E224" s="119" t="s">
        <v>0</v>
      </c>
      <c r="F224" s="119" t="s">
        <v>7487</v>
      </c>
      <c r="G224" s="119" t="s">
        <v>7486</v>
      </c>
      <c r="H224" s="119"/>
      <c r="I224" s="119" t="s">
        <v>7858</v>
      </c>
      <c r="J224" s="119" t="s">
        <v>7859</v>
      </c>
      <c r="K224" s="119" t="s">
        <v>3011</v>
      </c>
      <c r="L224" s="119" t="s">
        <v>7860</v>
      </c>
      <c r="M224" s="119" t="s">
        <v>3011</v>
      </c>
      <c r="N224" s="119" t="s">
        <v>7335</v>
      </c>
      <c r="O224" s="119" t="s">
        <v>7907</v>
      </c>
      <c r="P224" s="119" t="s">
        <v>7908</v>
      </c>
      <c r="Q224" s="119">
        <v>2</v>
      </c>
      <c r="R224" s="119" t="s">
        <v>7909</v>
      </c>
      <c r="S224" s="121">
        <v>45702</v>
      </c>
      <c r="T224" s="121">
        <v>45689</v>
      </c>
      <c r="U224" s="121">
        <v>45702</v>
      </c>
      <c r="V224" s="119">
        <v>14</v>
      </c>
      <c r="W224" s="119" t="s">
        <v>7864</v>
      </c>
      <c r="X224" s="119"/>
      <c r="Y224" s="119">
        <v>44350</v>
      </c>
      <c r="Z224" s="119" t="s">
        <v>7910</v>
      </c>
      <c r="AA224" s="119" t="s">
        <v>7866</v>
      </c>
      <c r="AB224" s="119" t="s">
        <v>7867</v>
      </c>
      <c r="AC224" s="119">
        <v>4</v>
      </c>
      <c r="AD224" s="120">
        <v>21000</v>
      </c>
      <c r="AE224" s="120">
        <v>0</v>
      </c>
      <c r="AF224" s="120">
        <v>0</v>
      </c>
      <c r="AG224" s="120">
        <v>0</v>
      </c>
      <c r="AH224" s="120">
        <v>0</v>
      </c>
      <c r="AI224" s="120">
        <v>0</v>
      </c>
      <c r="AJ224" s="120">
        <v>0</v>
      </c>
      <c r="AK224" s="120">
        <v>0</v>
      </c>
      <c r="AL224" s="120">
        <v>0</v>
      </c>
      <c r="AM224" s="120">
        <v>0</v>
      </c>
      <c r="AN224" s="120">
        <v>0</v>
      </c>
      <c r="AO224" s="120">
        <v>0</v>
      </c>
      <c r="AP224" s="120">
        <v>3000</v>
      </c>
      <c r="AQ224" s="120">
        <v>594.87</v>
      </c>
      <c r="AR224" s="120">
        <v>4651.8999999999996</v>
      </c>
      <c r="AS224" s="120">
        <v>0.03</v>
      </c>
      <c r="AT224" s="120">
        <v>0</v>
      </c>
      <c r="AU224" s="120">
        <v>24000</v>
      </c>
      <c r="AV224" s="120">
        <v>0</v>
      </c>
      <c r="AW224" s="120">
        <v>5246.7999999999993</v>
      </c>
      <c r="AX224" s="120">
        <v>0</v>
      </c>
      <c r="AY224" s="156">
        <v>18753.2</v>
      </c>
    </row>
    <row r="225" spans="2:51" ht="15">
      <c r="B225" s="127" t="s">
        <v>7626</v>
      </c>
      <c r="C225" s="119" t="s">
        <v>1828</v>
      </c>
      <c r="D225" s="119" t="s">
        <v>85</v>
      </c>
      <c r="E225" s="119" t="s">
        <v>0</v>
      </c>
      <c r="F225" s="119" t="s">
        <v>7385</v>
      </c>
      <c r="G225" s="119" t="s">
        <v>7384</v>
      </c>
      <c r="H225" s="119"/>
      <c r="I225" s="119" t="s">
        <v>7858</v>
      </c>
      <c r="J225" s="119" t="s">
        <v>7859</v>
      </c>
      <c r="K225" s="119" t="s">
        <v>3011</v>
      </c>
      <c r="L225" s="119" t="s">
        <v>7860</v>
      </c>
      <c r="M225" s="119" t="s">
        <v>3011</v>
      </c>
      <c r="N225" s="119"/>
      <c r="O225" s="119" t="s">
        <v>7890</v>
      </c>
      <c r="P225" s="119" t="s">
        <v>7891</v>
      </c>
      <c r="Q225" s="119">
        <v>13</v>
      </c>
      <c r="R225" s="119"/>
      <c r="S225" s="121">
        <v>45702</v>
      </c>
      <c r="T225" s="121">
        <v>45695</v>
      </c>
      <c r="U225" s="121">
        <v>45695</v>
      </c>
      <c r="V225" s="119">
        <v>1</v>
      </c>
      <c r="W225" s="119" t="s">
        <v>7893</v>
      </c>
      <c r="X225" s="119"/>
      <c r="Y225" s="119"/>
      <c r="Z225" s="119" t="s">
        <v>7894</v>
      </c>
      <c r="AA225" s="119" t="s">
        <v>7866</v>
      </c>
      <c r="AB225" s="119" t="s">
        <v>8067</v>
      </c>
      <c r="AC225" s="119"/>
      <c r="AD225" s="120">
        <v>0</v>
      </c>
      <c r="AE225" s="120">
        <v>0</v>
      </c>
      <c r="AF225" s="120">
        <v>0</v>
      </c>
      <c r="AG225" s="120">
        <v>0</v>
      </c>
      <c r="AH225" s="120">
        <v>0</v>
      </c>
      <c r="AI225" s="120">
        <v>0</v>
      </c>
      <c r="AJ225" s="120">
        <v>0</v>
      </c>
      <c r="AK225" s="120">
        <v>3412.51</v>
      </c>
      <c r="AL225" s="120">
        <v>7128.41</v>
      </c>
      <c r="AM225" s="120">
        <v>52776.9</v>
      </c>
      <c r="AN225" s="120">
        <v>10182.6</v>
      </c>
      <c r="AO225" s="120">
        <v>0</v>
      </c>
      <c r="AP225" s="120">
        <v>0</v>
      </c>
      <c r="AQ225" s="120">
        <v>0</v>
      </c>
      <c r="AR225" s="120">
        <v>8244.02</v>
      </c>
      <c r="AS225" s="120">
        <v>0</v>
      </c>
      <c r="AT225" s="120">
        <v>0</v>
      </c>
      <c r="AU225" s="120">
        <v>63317.82</v>
      </c>
      <c r="AV225" s="120">
        <v>10182.6</v>
      </c>
      <c r="AW225" s="120">
        <v>8244.02</v>
      </c>
      <c r="AX225" s="120">
        <v>0</v>
      </c>
      <c r="AY225" s="156">
        <v>65256.4</v>
      </c>
    </row>
    <row r="226" spans="2:51" ht="15">
      <c r="B226" s="127" t="s">
        <v>7665</v>
      </c>
      <c r="C226" s="119" t="s">
        <v>1828</v>
      </c>
      <c r="D226" s="119" t="s">
        <v>85</v>
      </c>
      <c r="E226" s="119" t="s">
        <v>0</v>
      </c>
      <c r="F226" s="119" t="s">
        <v>7442</v>
      </c>
      <c r="G226" s="119" t="s">
        <v>7441</v>
      </c>
      <c r="H226" s="119"/>
      <c r="I226" s="119" t="s">
        <v>7858</v>
      </c>
      <c r="J226" s="119" t="s">
        <v>7859</v>
      </c>
      <c r="K226" s="119" t="s">
        <v>3011</v>
      </c>
      <c r="L226" s="119" t="s">
        <v>7860</v>
      </c>
      <c r="M226" s="119" t="s">
        <v>3011</v>
      </c>
      <c r="N226" s="119" t="s">
        <v>7335</v>
      </c>
      <c r="O226" s="119" t="s">
        <v>7957</v>
      </c>
      <c r="P226" s="119" t="s">
        <v>7958</v>
      </c>
      <c r="Q226" s="119">
        <v>2</v>
      </c>
      <c r="R226" s="119" t="s">
        <v>7959</v>
      </c>
      <c r="S226" s="121">
        <v>45702</v>
      </c>
      <c r="T226" s="121">
        <v>45689</v>
      </c>
      <c r="U226" s="121">
        <v>45702</v>
      </c>
      <c r="V226" s="119">
        <v>14</v>
      </c>
      <c r="W226" s="119" t="s">
        <v>7885</v>
      </c>
      <c r="X226" s="119"/>
      <c r="Y226" s="119">
        <v>44942</v>
      </c>
      <c r="Z226" s="119" t="s">
        <v>7881</v>
      </c>
      <c r="AA226" s="119" t="s">
        <v>7866</v>
      </c>
      <c r="AB226" s="119" t="s">
        <v>7867</v>
      </c>
      <c r="AC226" s="119">
        <v>4</v>
      </c>
      <c r="AD226" s="120">
        <v>12133.38</v>
      </c>
      <c r="AE226" s="120">
        <v>0</v>
      </c>
      <c r="AF226" s="120">
        <v>1384.31</v>
      </c>
      <c r="AG226" s="120">
        <v>565.70000000000005</v>
      </c>
      <c r="AH226" s="120">
        <v>216.66</v>
      </c>
      <c r="AI226" s="120">
        <v>0</v>
      </c>
      <c r="AJ226" s="120">
        <v>0</v>
      </c>
      <c r="AK226" s="120">
        <v>0</v>
      </c>
      <c r="AL226" s="120">
        <v>0</v>
      </c>
      <c r="AM226" s="120">
        <v>0</v>
      </c>
      <c r="AN226" s="120">
        <v>0</v>
      </c>
      <c r="AO226" s="120">
        <v>0</v>
      </c>
      <c r="AP226" s="120">
        <v>3466.68</v>
      </c>
      <c r="AQ226" s="120">
        <v>383.3</v>
      </c>
      <c r="AR226" s="120">
        <v>2966.81</v>
      </c>
      <c r="AS226" s="120">
        <v>0.02</v>
      </c>
      <c r="AT226" s="120">
        <v>0</v>
      </c>
      <c r="AU226" s="120">
        <v>17201.03</v>
      </c>
      <c r="AV226" s="120">
        <v>565.70000000000005</v>
      </c>
      <c r="AW226" s="120">
        <v>3350.13</v>
      </c>
      <c r="AX226" s="120">
        <v>0</v>
      </c>
      <c r="AY226" s="156">
        <v>14416.6</v>
      </c>
    </row>
    <row r="227" spans="2:51" ht="15">
      <c r="B227" s="127" t="s">
        <v>7674</v>
      </c>
      <c r="C227" s="119" t="s">
        <v>1828</v>
      </c>
      <c r="D227" s="119" t="s">
        <v>85</v>
      </c>
      <c r="E227" s="119" t="s">
        <v>0</v>
      </c>
      <c r="F227" s="119" t="s">
        <v>7415</v>
      </c>
      <c r="G227" s="119" t="s">
        <v>7414</v>
      </c>
      <c r="H227" s="119"/>
      <c r="I227" s="119" t="s">
        <v>7858</v>
      </c>
      <c r="J227" s="119" t="s">
        <v>7859</v>
      </c>
      <c r="K227" s="119" t="s">
        <v>3011</v>
      </c>
      <c r="L227" s="119" t="s">
        <v>7860</v>
      </c>
      <c r="M227" s="119" t="s">
        <v>3011</v>
      </c>
      <c r="N227" s="119" t="s">
        <v>7335</v>
      </c>
      <c r="O227" s="119" t="s">
        <v>8060</v>
      </c>
      <c r="P227" s="119" t="s">
        <v>8061</v>
      </c>
      <c r="Q227" s="119">
        <v>2</v>
      </c>
      <c r="R227" s="119" t="s">
        <v>8062</v>
      </c>
      <c r="S227" s="121">
        <v>45702</v>
      </c>
      <c r="T227" s="121">
        <v>45689</v>
      </c>
      <c r="U227" s="121">
        <v>45702</v>
      </c>
      <c r="V227" s="119">
        <v>14</v>
      </c>
      <c r="W227" s="119" t="s">
        <v>7871</v>
      </c>
      <c r="X227" s="119"/>
      <c r="Y227" s="119">
        <v>43696</v>
      </c>
      <c r="Z227" s="119" t="s">
        <v>8063</v>
      </c>
      <c r="AA227" s="119" t="s">
        <v>7866</v>
      </c>
      <c r="AB227" s="119" t="s">
        <v>7867</v>
      </c>
      <c r="AC227" s="119">
        <v>4</v>
      </c>
      <c r="AD227" s="120">
        <v>22324.26</v>
      </c>
      <c r="AE227" s="120">
        <v>0</v>
      </c>
      <c r="AF227" s="120">
        <v>0</v>
      </c>
      <c r="AG227" s="120">
        <v>0</v>
      </c>
      <c r="AH227" s="120">
        <v>0</v>
      </c>
      <c r="AI227" s="120">
        <v>0</v>
      </c>
      <c r="AJ227" s="120">
        <v>0</v>
      </c>
      <c r="AK227" s="120">
        <v>0</v>
      </c>
      <c r="AL227" s="120">
        <v>0</v>
      </c>
      <c r="AM227" s="120">
        <v>0</v>
      </c>
      <c r="AN227" s="120">
        <v>0</v>
      </c>
      <c r="AO227" s="120">
        <v>0</v>
      </c>
      <c r="AP227" s="120">
        <v>0</v>
      </c>
      <c r="AQ227" s="120">
        <v>633.58000000000004</v>
      </c>
      <c r="AR227" s="120">
        <v>4171.79</v>
      </c>
      <c r="AS227" s="120">
        <v>0.09</v>
      </c>
      <c r="AT227" s="120">
        <v>0</v>
      </c>
      <c r="AU227" s="120">
        <v>22324.26</v>
      </c>
      <c r="AV227" s="120">
        <v>0</v>
      </c>
      <c r="AW227" s="120">
        <v>4805.46</v>
      </c>
      <c r="AX227" s="120">
        <v>0</v>
      </c>
      <c r="AY227" s="156">
        <v>17518.8</v>
      </c>
    </row>
    <row r="228" spans="2:51" ht="15">
      <c r="B228" s="127" t="s">
        <v>7635</v>
      </c>
      <c r="C228" s="119" t="s">
        <v>1828</v>
      </c>
      <c r="D228" s="119" t="s">
        <v>85</v>
      </c>
      <c r="E228" s="119" t="s">
        <v>0</v>
      </c>
      <c r="F228" s="119" t="s">
        <v>7388</v>
      </c>
      <c r="G228" s="119" t="s">
        <v>7387</v>
      </c>
      <c r="H228" s="119"/>
      <c r="I228" s="119" t="s">
        <v>7858</v>
      </c>
      <c r="J228" s="119" t="s">
        <v>7859</v>
      </c>
      <c r="K228" s="119" t="s">
        <v>3011</v>
      </c>
      <c r="L228" s="119" t="s">
        <v>7860</v>
      </c>
      <c r="M228" s="119" t="s">
        <v>3011</v>
      </c>
      <c r="N228" s="119" t="s">
        <v>7335</v>
      </c>
      <c r="O228" s="119" t="s">
        <v>8054</v>
      </c>
      <c r="P228" s="119" t="s">
        <v>8055</v>
      </c>
      <c r="Q228" s="119">
        <v>2</v>
      </c>
      <c r="R228" s="119" t="s">
        <v>8056</v>
      </c>
      <c r="S228" s="121">
        <v>45702</v>
      </c>
      <c r="T228" s="121">
        <v>45689</v>
      </c>
      <c r="U228" s="121">
        <v>45702</v>
      </c>
      <c r="V228" s="119">
        <v>14</v>
      </c>
      <c r="W228" s="119" t="s">
        <v>7876</v>
      </c>
      <c r="X228" s="119"/>
      <c r="Y228" s="119">
        <v>44648</v>
      </c>
      <c r="Z228" s="119" t="s">
        <v>7881</v>
      </c>
      <c r="AA228" s="119" t="s">
        <v>7866</v>
      </c>
      <c r="AB228" s="119" t="s">
        <v>7867</v>
      </c>
      <c r="AC228" s="119">
        <v>4</v>
      </c>
      <c r="AD228" s="120">
        <v>9100</v>
      </c>
      <c r="AE228" s="120">
        <v>0</v>
      </c>
      <c r="AF228" s="120">
        <v>0</v>
      </c>
      <c r="AG228" s="120">
        <v>0</v>
      </c>
      <c r="AH228" s="120">
        <v>0</v>
      </c>
      <c r="AI228" s="120">
        <v>0</v>
      </c>
      <c r="AJ228" s="120">
        <v>0</v>
      </c>
      <c r="AK228" s="120">
        <v>0</v>
      </c>
      <c r="AL228" s="120">
        <v>0</v>
      </c>
      <c r="AM228" s="120">
        <v>0</v>
      </c>
      <c r="AN228" s="120">
        <v>0</v>
      </c>
      <c r="AO228" s="120">
        <v>0</v>
      </c>
      <c r="AP228" s="120">
        <v>0</v>
      </c>
      <c r="AQ228" s="120">
        <v>336.94</v>
      </c>
      <c r="AR228" s="120">
        <v>1175.5999999999999</v>
      </c>
      <c r="AS228" s="120">
        <v>0</v>
      </c>
      <c r="AT228" s="120">
        <v>0</v>
      </c>
      <c r="AU228" s="120">
        <v>9100</v>
      </c>
      <c r="AV228" s="120">
        <v>0</v>
      </c>
      <c r="AW228" s="120">
        <v>1512.54</v>
      </c>
      <c r="AX228" s="120">
        <v>0</v>
      </c>
      <c r="AY228" s="156">
        <v>7587.6</v>
      </c>
    </row>
    <row r="229" spans="2:51" ht="15">
      <c r="B229" s="127" t="s">
        <v>7655</v>
      </c>
      <c r="C229" s="119" t="s">
        <v>1828</v>
      </c>
      <c r="D229" s="119" t="s">
        <v>85</v>
      </c>
      <c r="E229" s="119" t="s">
        <v>0</v>
      </c>
      <c r="F229" s="119" t="s">
        <v>7430</v>
      </c>
      <c r="G229" s="119" t="s">
        <v>7429</v>
      </c>
      <c r="H229" s="119"/>
      <c r="I229" s="119" t="s">
        <v>7858</v>
      </c>
      <c r="J229" s="119" t="s">
        <v>7859</v>
      </c>
      <c r="K229" s="119" t="s">
        <v>3011</v>
      </c>
      <c r="L229" s="119" t="s">
        <v>7860</v>
      </c>
      <c r="M229" s="119" t="s">
        <v>3011</v>
      </c>
      <c r="N229" s="119" t="s">
        <v>7335</v>
      </c>
      <c r="O229" s="119" t="s">
        <v>7911</v>
      </c>
      <c r="P229" s="119" t="s">
        <v>7912</v>
      </c>
      <c r="Q229" s="119">
        <v>2</v>
      </c>
      <c r="R229" s="119" t="s">
        <v>7913</v>
      </c>
      <c r="S229" s="121">
        <v>45702</v>
      </c>
      <c r="T229" s="121">
        <v>45689</v>
      </c>
      <c r="U229" s="121">
        <v>45702</v>
      </c>
      <c r="V229" s="119">
        <v>14</v>
      </c>
      <c r="W229" s="119" t="s">
        <v>7876</v>
      </c>
      <c r="X229" s="119"/>
      <c r="Y229" s="119">
        <v>44529</v>
      </c>
      <c r="Z229" s="119" t="s">
        <v>7881</v>
      </c>
      <c r="AA229" s="119" t="s">
        <v>7866</v>
      </c>
      <c r="AB229" s="119" t="s">
        <v>7867</v>
      </c>
      <c r="AC229" s="119">
        <v>4</v>
      </c>
      <c r="AD229" s="120">
        <v>11666.76</v>
      </c>
      <c r="AE229" s="120">
        <v>0</v>
      </c>
      <c r="AF229" s="120">
        <v>0</v>
      </c>
      <c r="AG229" s="120">
        <v>0</v>
      </c>
      <c r="AH229" s="120">
        <v>0</v>
      </c>
      <c r="AI229" s="120">
        <v>0</v>
      </c>
      <c r="AJ229" s="120">
        <v>0</v>
      </c>
      <c r="AK229" s="120">
        <v>0</v>
      </c>
      <c r="AL229" s="120">
        <v>0</v>
      </c>
      <c r="AM229" s="120">
        <v>0</v>
      </c>
      <c r="AN229" s="120">
        <v>0</v>
      </c>
      <c r="AO229" s="120">
        <v>0</v>
      </c>
      <c r="AP229" s="120">
        <v>1666.68</v>
      </c>
      <c r="AQ229" s="120">
        <v>384.68</v>
      </c>
      <c r="AR229" s="120">
        <v>2079.87</v>
      </c>
      <c r="AS229" s="120">
        <v>0.09</v>
      </c>
      <c r="AT229" s="120">
        <v>0</v>
      </c>
      <c r="AU229" s="120">
        <v>13333.44</v>
      </c>
      <c r="AV229" s="120">
        <v>0</v>
      </c>
      <c r="AW229" s="120">
        <v>2464.64</v>
      </c>
      <c r="AX229" s="120">
        <v>0</v>
      </c>
      <c r="AY229" s="156">
        <v>10868.8</v>
      </c>
    </row>
    <row r="230" spans="2:51" ht="15">
      <c r="B230" s="127" t="s">
        <v>7647</v>
      </c>
      <c r="C230" s="119" t="s">
        <v>1828</v>
      </c>
      <c r="D230" s="119" t="s">
        <v>85</v>
      </c>
      <c r="E230" s="119" t="s">
        <v>0</v>
      </c>
      <c r="F230" s="119" t="s">
        <v>7427</v>
      </c>
      <c r="G230" s="119" t="s">
        <v>7426</v>
      </c>
      <c r="H230" s="119"/>
      <c r="I230" s="119" t="s">
        <v>7858</v>
      </c>
      <c r="J230" s="119" t="s">
        <v>7859</v>
      </c>
      <c r="K230" s="119" t="s">
        <v>3011</v>
      </c>
      <c r="L230" s="119" t="s">
        <v>7860</v>
      </c>
      <c r="M230" s="119" t="s">
        <v>3011</v>
      </c>
      <c r="N230" s="119" t="s">
        <v>7335</v>
      </c>
      <c r="O230" s="119" t="s">
        <v>7994</v>
      </c>
      <c r="P230" s="119" t="s">
        <v>7995</v>
      </c>
      <c r="Q230" s="119">
        <v>2</v>
      </c>
      <c r="R230" s="119" t="s">
        <v>7996</v>
      </c>
      <c r="S230" s="121">
        <v>45702</v>
      </c>
      <c r="T230" s="121">
        <v>45689</v>
      </c>
      <c r="U230" s="121">
        <v>45702</v>
      </c>
      <c r="V230" s="119">
        <v>14</v>
      </c>
      <c r="W230" s="119" t="s">
        <v>7876</v>
      </c>
      <c r="X230" s="119"/>
      <c r="Y230" s="119">
        <v>44146</v>
      </c>
      <c r="Z230" s="119" t="s">
        <v>7877</v>
      </c>
      <c r="AA230" s="119" t="s">
        <v>7866</v>
      </c>
      <c r="AB230" s="119" t="s">
        <v>7867</v>
      </c>
      <c r="AC230" s="119">
        <v>4</v>
      </c>
      <c r="AD230" s="120">
        <v>9585.7999999999993</v>
      </c>
      <c r="AE230" s="120">
        <v>0</v>
      </c>
      <c r="AF230" s="120">
        <v>0</v>
      </c>
      <c r="AG230" s="120">
        <v>0</v>
      </c>
      <c r="AH230" s="120">
        <v>0</v>
      </c>
      <c r="AI230" s="120">
        <v>0</v>
      </c>
      <c r="AJ230" s="120">
        <v>0</v>
      </c>
      <c r="AK230" s="120">
        <v>0</v>
      </c>
      <c r="AL230" s="120">
        <v>0</v>
      </c>
      <c r="AM230" s="120">
        <v>0</v>
      </c>
      <c r="AN230" s="120">
        <v>0</v>
      </c>
      <c r="AO230" s="120">
        <v>0</v>
      </c>
      <c r="AP230" s="120">
        <v>0</v>
      </c>
      <c r="AQ230" s="120">
        <v>623.07000000000005</v>
      </c>
      <c r="AR230" s="120">
        <v>1279.3699999999999</v>
      </c>
      <c r="AS230" s="120">
        <v>0</v>
      </c>
      <c r="AT230" s="120">
        <v>0</v>
      </c>
      <c r="AU230" s="120">
        <v>9585.7999999999993</v>
      </c>
      <c r="AV230" s="120">
        <v>0</v>
      </c>
      <c r="AW230" s="120">
        <v>1902.44</v>
      </c>
      <c r="AX230" s="120">
        <v>0</v>
      </c>
      <c r="AY230" s="156">
        <v>7683.4</v>
      </c>
    </row>
    <row r="231" spans="2:51" ht="15">
      <c r="B231" s="127" t="s">
        <v>7654</v>
      </c>
      <c r="C231" s="119" t="s">
        <v>1828</v>
      </c>
      <c r="D231" s="119" t="s">
        <v>85</v>
      </c>
      <c r="E231" s="119" t="s">
        <v>0</v>
      </c>
      <c r="F231" s="119" t="s">
        <v>7424</v>
      </c>
      <c r="G231" s="119" t="s">
        <v>7423</v>
      </c>
      <c r="H231" s="119"/>
      <c r="I231" s="119" t="s">
        <v>7858</v>
      </c>
      <c r="J231" s="119" t="s">
        <v>7859</v>
      </c>
      <c r="K231" s="119" t="s">
        <v>3011</v>
      </c>
      <c r="L231" s="119" t="s">
        <v>7860</v>
      </c>
      <c r="M231" s="119" t="s">
        <v>3011</v>
      </c>
      <c r="N231" s="119" t="s">
        <v>7335</v>
      </c>
      <c r="O231" s="119" t="s">
        <v>7873</v>
      </c>
      <c r="P231" s="119" t="s">
        <v>7874</v>
      </c>
      <c r="Q231" s="119">
        <v>2</v>
      </c>
      <c r="R231" s="119" t="s">
        <v>7875</v>
      </c>
      <c r="S231" s="121">
        <v>45702</v>
      </c>
      <c r="T231" s="121">
        <v>45689</v>
      </c>
      <c r="U231" s="121">
        <v>45702</v>
      </c>
      <c r="V231" s="119">
        <v>14</v>
      </c>
      <c r="W231" s="119" t="s">
        <v>7876</v>
      </c>
      <c r="X231" s="119"/>
      <c r="Y231" s="119">
        <v>44382</v>
      </c>
      <c r="Z231" s="119" t="s">
        <v>7877</v>
      </c>
      <c r="AA231" s="119" t="s">
        <v>7866</v>
      </c>
      <c r="AB231" s="119" t="s">
        <v>7867</v>
      </c>
      <c r="AC231" s="119">
        <v>4</v>
      </c>
      <c r="AD231" s="120">
        <v>10500</v>
      </c>
      <c r="AE231" s="120">
        <v>0</v>
      </c>
      <c r="AF231" s="120">
        <v>0</v>
      </c>
      <c r="AG231" s="120">
        <v>0</v>
      </c>
      <c r="AH231" s="120">
        <v>0</v>
      </c>
      <c r="AI231" s="120">
        <v>0</v>
      </c>
      <c r="AJ231" s="120">
        <v>0</v>
      </c>
      <c r="AK231" s="120">
        <v>0</v>
      </c>
      <c r="AL231" s="120">
        <v>0</v>
      </c>
      <c r="AM231" s="120">
        <v>0</v>
      </c>
      <c r="AN231" s="120">
        <v>0</v>
      </c>
      <c r="AO231" s="120">
        <v>0</v>
      </c>
      <c r="AP231" s="120">
        <v>0</v>
      </c>
      <c r="AQ231" s="120">
        <v>547.04</v>
      </c>
      <c r="AR231" s="120">
        <v>1474.64</v>
      </c>
      <c r="AS231" s="120">
        <v>0.12</v>
      </c>
      <c r="AT231" s="120">
        <v>0</v>
      </c>
      <c r="AU231" s="120">
        <v>10500</v>
      </c>
      <c r="AV231" s="120">
        <v>0</v>
      </c>
      <c r="AW231" s="120">
        <v>2021.8</v>
      </c>
      <c r="AX231" s="120">
        <v>0</v>
      </c>
      <c r="AY231" s="156">
        <v>8478.2000000000007</v>
      </c>
    </row>
    <row r="232" spans="2:51" ht="15">
      <c r="B232" s="127" t="s">
        <v>7622</v>
      </c>
      <c r="C232" s="119" t="s">
        <v>1828</v>
      </c>
      <c r="D232" s="119" t="s">
        <v>85</v>
      </c>
      <c r="E232" s="119" t="s">
        <v>0</v>
      </c>
      <c r="F232" s="119" t="s">
        <v>7337</v>
      </c>
      <c r="G232" s="119" t="s">
        <v>7336</v>
      </c>
      <c r="H232" s="119"/>
      <c r="I232" s="119" t="s">
        <v>7858</v>
      </c>
      <c r="J232" s="119" t="s">
        <v>7859</v>
      </c>
      <c r="K232" s="119" t="s">
        <v>3011</v>
      </c>
      <c r="L232" s="119" t="s">
        <v>7860</v>
      </c>
      <c r="M232" s="119" t="s">
        <v>3011</v>
      </c>
      <c r="N232" s="119" t="s">
        <v>7335</v>
      </c>
      <c r="O232" s="119" t="s">
        <v>7945</v>
      </c>
      <c r="P232" s="119" t="s">
        <v>7946</v>
      </c>
      <c r="Q232" s="119">
        <v>2</v>
      </c>
      <c r="R232" s="119" t="s">
        <v>7947</v>
      </c>
      <c r="S232" s="121">
        <v>45702</v>
      </c>
      <c r="T232" s="121">
        <v>45689</v>
      </c>
      <c r="U232" s="121">
        <v>45695</v>
      </c>
      <c r="V232" s="119">
        <v>5</v>
      </c>
      <c r="W232" s="119" t="s">
        <v>7885</v>
      </c>
      <c r="X232" s="119"/>
      <c r="Y232" s="119">
        <v>44508</v>
      </c>
      <c r="Z232" s="119" t="s">
        <v>7881</v>
      </c>
      <c r="AA232" s="119" t="s">
        <v>7866</v>
      </c>
      <c r="AB232" s="119" t="s">
        <v>7867</v>
      </c>
      <c r="AC232" s="119">
        <v>4</v>
      </c>
      <c r="AD232" s="120">
        <v>4083.3</v>
      </c>
      <c r="AE232" s="120">
        <v>1404</v>
      </c>
      <c r="AF232" s="120">
        <v>0</v>
      </c>
      <c r="AG232" s="120">
        <v>0</v>
      </c>
      <c r="AH232" s="120">
        <v>0</v>
      </c>
      <c r="AI232" s="120">
        <v>0</v>
      </c>
      <c r="AJ232" s="120">
        <v>1017</v>
      </c>
      <c r="AK232" s="120">
        <v>0</v>
      </c>
      <c r="AL232" s="120">
        <v>0</v>
      </c>
      <c r="AM232" s="120">
        <v>0</v>
      </c>
      <c r="AN232" s="120">
        <v>0</v>
      </c>
      <c r="AO232" s="120">
        <v>0</v>
      </c>
      <c r="AP232" s="120">
        <v>0</v>
      </c>
      <c r="AQ232" s="120">
        <v>0</v>
      </c>
      <c r="AR232" s="120">
        <v>79.48</v>
      </c>
      <c r="AS232" s="120">
        <v>0.02</v>
      </c>
      <c r="AT232" s="120">
        <v>0</v>
      </c>
      <c r="AU232" s="120">
        <v>4083.3</v>
      </c>
      <c r="AV232" s="120">
        <v>2421</v>
      </c>
      <c r="AW232" s="120">
        <v>79.5</v>
      </c>
      <c r="AX232" s="120">
        <v>0</v>
      </c>
      <c r="AY232" s="156">
        <v>6424.8</v>
      </c>
    </row>
    <row r="233" spans="2:51" ht="15">
      <c r="B233" s="127" t="s">
        <v>7669</v>
      </c>
      <c r="C233" s="119" t="s">
        <v>1828</v>
      </c>
      <c r="D233" s="119" t="s">
        <v>85</v>
      </c>
      <c r="E233" s="119" t="s">
        <v>0</v>
      </c>
      <c r="F233" s="119" t="s">
        <v>7490</v>
      </c>
      <c r="G233" s="119" t="s">
        <v>7489</v>
      </c>
      <c r="H233" s="119"/>
      <c r="I233" s="119" t="s">
        <v>7858</v>
      </c>
      <c r="J233" s="119" t="s">
        <v>7859</v>
      </c>
      <c r="K233" s="119" t="s">
        <v>3011</v>
      </c>
      <c r="L233" s="119" t="s">
        <v>7860</v>
      </c>
      <c r="M233" s="119" t="s">
        <v>3011</v>
      </c>
      <c r="N233" s="119" t="s">
        <v>7335</v>
      </c>
      <c r="O233" s="119" t="s">
        <v>8008</v>
      </c>
      <c r="P233" s="119" t="s">
        <v>8009</v>
      </c>
      <c r="Q233" s="119">
        <v>2</v>
      </c>
      <c r="R233" s="119" t="s">
        <v>8010</v>
      </c>
      <c r="S233" s="121">
        <v>45702</v>
      </c>
      <c r="T233" s="121">
        <v>45689</v>
      </c>
      <c r="U233" s="121">
        <v>45702</v>
      </c>
      <c r="V233" s="119">
        <v>14</v>
      </c>
      <c r="W233" s="119" t="s">
        <v>7876</v>
      </c>
      <c r="X233" s="119"/>
      <c r="Y233" s="119">
        <v>44271</v>
      </c>
      <c r="Z233" s="119" t="s">
        <v>7906</v>
      </c>
      <c r="AA233" s="119" t="s">
        <v>7866</v>
      </c>
      <c r="AB233" s="119" t="s">
        <v>7867</v>
      </c>
      <c r="AC233" s="119">
        <v>4</v>
      </c>
      <c r="AD233" s="120">
        <v>12600</v>
      </c>
      <c r="AE233" s="120">
        <v>0</v>
      </c>
      <c r="AF233" s="120">
        <v>0</v>
      </c>
      <c r="AG233" s="120">
        <v>0</v>
      </c>
      <c r="AH233" s="120">
        <v>0</v>
      </c>
      <c r="AI233" s="120">
        <v>0</v>
      </c>
      <c r="AJ233" s="120">
        <v>0</v>
      </c>
      <c r="AK233" s="120">
        <v>0</v>
      </c>
      <c r="AL233" s="120">
        <v>0</v>
      </c>
      <c r="AM233" s="120">
        <v>0</v>
      </c>
      <c r="AN233" s="120">
        <v>0</v>
      </c>
      <c r="AO233" s="120">
        <v>0</v>
      </c>
      <c r="AP233" s="120">
        <v>0</v>
      </c>
      <c r="AQ233" s="120">
        <v>349.32</v>
      </c>
      <c r="AR233" s="120">
        <v>1923.2</v>
      </c>
      <c r="AS233" s="120">
        <v>0</v>
      </c>
      <c r="AT233" s="120">
        <v>3712.92</v>
      </c>
      <c r="AU233" s="120">
        <v>12600</v>
      </c>
      <c r="AV233" s="120">
        <v>0</v>
      </c>
      <c r="AW233" s="120">
        <v>5985.44</v>
      </c>
      <c r="AX233" s="120">
        <v>0</v>
      </c>
      <c r="AY233" s="156">
        <v>6614.6</v>
      </c>
    </row>
    <row r="234" spans="2:51" ht="15">
      <c r="B234" s="127" t="s">
        <v>7658</v>
      </c>
      <c r="C234" s="119" t="s">
        <v>1828</v>
      </c>
      <c r="D234" s="119" t="s">
        <v>85</v>
      </c>
      <c r="E234" s="119" t="s">
        <v>0</v>
      </c>
      <c r="F234" s="119" t="s">
        <v>7355</v>
      </c>
      <c r="G234" s="119" t="s">
        <v>7354</v>
      </c>
      <c r="H234" s="119"/>
      <c r="I234" s="119" t="s">
        <v>7858</v>
      </c>
      <c r="J234" s="119" t="s">
        <v>7859</v>
      </c>
      <c r="K234" s="119" t="s">
        <v>3011</v>
      </c>
      <c r="L234" s="119" t="s">
        <v>7860</v>
      </c>
      <c r="M234" s="119" t="s">
        <v>3011</v>
      </c>
      <c r="N234" s="119" t="s">
        <v>7335</v>
      </c>
      <c r="O234" s="119" t="s">
        <v>7868</v>
      </c>
      <c r="P234" s="119" t="s">
        <v>7869</v>
      </c>
      <c r="Q234" s="119">
        <v>2</v>
      </c>
      <c r="R234" s="119" t="s">
        <v>7870</v>
      </c>
      <c r="S234" s="121">
        <v>45702</v>
      </c>
      <c r="T234" s="121">
        <v>45689</v>
      </c>
      <c r="U234" s="121">
        <v>45702</v>
      </c>
      <c r="V234" s="119">
        <v>14</v>
      </c>
      <c r="W234" s="119" t="s">
        <v>7871</v>
      </c>
      <c r="X234" s="119"/>
      <c r="Y234" s="119">
        <v>44944</v>
      </c>
      <c r="Z234" s="119" t="s">
        <v>7872</v>
      </c>
      <c r="AA234" s="119" t="s">
        <v>7866</v>
      </c>
      <c r="AB234" s="119" t="s">
        <v>7867</v>
      </c>
      <c r="AC234" s="119">
        <v>4</v>
      </c>
      <c r="AD234" s="120">
        <v>17733.38</v>
      </c>
      <c r="AE234" s="120">
        <v>0</v>
      </c>
      <c r="AF234" s="120">
        <v>0</v>
      </c>
      <c r="AG234" s="120">
        <v>0</v>
      </c>
      <c r="AH234" s="120">
        <v>0</v>
      </c>
      <c r="AI234" s="120">
        <v>0</v>
      </c>
      <c r="AJ234" s="120">
        <v>0</v>
      </c>
      <c r="AK234" s="120">
        <v>0</v>
      </c>
      <c r="AL234" s="120">
        <v>0</v>
      </c>
      <c r="AM234" s="120">
        <v>0</v>
      </c>
      <c r="AN234" s="120">
        <v>0</v>
      </c>
      <c r="AO234" s="120">
        <v>0</v>
      </c>
      <c r="AP234" s="120">
        <v>0</v>
      </c>
      <c r="AQ234" s="120">
        <v>497.36</v>
      </c>
      <c r="AR234" s="120">
        <v>3092.01</v>
      </c>
      <c r="AS234" s="120">
        <v>0.01</v>
      </c>
      <c r="AT234" s="120">
        <v>0</v>
      </c>
      <c r="AU234" s="120">
        <v>17733.38</v>
      </c>
      <c r="AV234" s="120">
        <v>0</v>
      </c>
      <c r="AW234" s="120">
        <v>3589.3800000000006</v>
      </c>
      <c r="AX234" s="120">
        <v>0</v>
      </c>
      <c r="AY234" s="156">
        <v>14144</v>
      </c>
    </row>
    <row r="235" spans="2:51" ht="15">
      <c r="B235" s="127" t="s">
        <v>7663</v>
      </c>
      <c r="C235" s="119" t="s">
        <v>1828</v>
      </c>
      <c r="D235" s="119" t="s">
        <v>85</v>
      </c>
      <c r="E235" s="119" t="s">
        <v>0</v>
      </c>
      <c r="F235" s="119" t="s">
        <v>7421</v>
      </c>
      <c r="G235" s="119" t="s">
        <v>7420</v>
      </c>
      <c r="H235" s="119"/>
      <c r="I235" s="119" t="s">
        <v>7858</v>
      </c>
      <c r="J235" s="119" t="s">
        <v>7859</v>
      </c>
      <c r="K235" s="119" t="s">
        <v>3011</v>
      </c>
      <c r="L235" s="119" t="s">
        <v>7860</v>
      </c>
      <c r="M235" s="119" t="s">
        <v>3011</v>
      </c>
      <c r="N235" s="119" t="s">
        <v>7335</v>
      </c>
      <c r="O235" s="119" t="s">
        <v>8047</v>
      </c>
      <c r="P235" s="119" t="s">
        <v>8048</v>
      </c>
      <c r="Q235" s="119">
        <v>2</v>
      </c>
      <c r="R235" s="119" t="s">
        <v>8049</v>
      </c>
      <c r="S235" s="121">
        <v>45702</v>
      </c>
      <c r="T235" s="121">
        <v>45689</v>
      </c>
      <c r="U235" s="121">
        <v>45702</v>
      </c>
      <c r="V235" s="119">
        <v>14</v>
      </c>
      <c r="W235" s="119" t="s">
        <v>7876</v>
      </c>
      <c r="X235" s="119"/>
      <c r="Y235" s="119">
        <v>44408</v>
      </c>
      <c r="Z235" s="119" t="s">
        <v>8050</v>
      </c>
      <c r="AA235" s="119" t="s">
        <v>7866</v>
      </c>
      <c r="AB235" s="119" t="s">
        <v>7867</v>
      </c>
      <c r="AC235" s="119">
        <v>4</v>
      </c>
      <c r="AD235" s="120">
        <v>10266.76</v>
      </c>
      <c r="AE235" s="120">
        <v>0</v>
      </c>
      <c r="AF235" s="120">
        <v>0</v>
      </c>
      <c r="AG235" s="120">
        <v>0</v>
      </c>
      <c r="AH235" s="120">
        <v>0</v>
      </c>
      <c r="AI235" s="120">
        <v>0</v>
      </c>
      <c r="AJ235" s="120">
        <v>0</v>
      </c>
      <c r="AK235" s="120">
        <v>0</v>
      </c>
      <c r="AL235" s="120">
        <v>0</v>
      </c>
      <c r="AM235" s="120">
        <v>0</v>
      </c>
      <c r="AN235" s="120">
        <v>0</v>
      </c>
      <c r="AO235" s="120">
        <v>0</v>
      </c>
      <c r="AP235" s="120">
        <v>0</v>
      </c>
      <c r="AQ235" s="120">
        <v>438.14</v>
      </c>
      <c r="AR235" s="120">
        <v>1424.82</v>
      </c>
      <c r="AS235" s="120">
        <v>0</v>
      </c>
      <c r="AT235" s="120">
        <v>0</v>
      </c>
      <c r="AU235" s="120">
        <v>10266.76</v>
      </c>
      <c r="AV235" s="120">
        <v>0</v>
      </c>
      <c r="AW235" s="120">
        <v>1862.96</v>
      </c>
      <c r="AX235" s="120">
        <v>0</v>
      </c>
      <c r="AY235" s="156">
        <v>8403.7999999999993</v>
      </c>
    </row>
    <row r="236" spans="2:51" ht="15">
      <c r="B236" s="127" t="s">
        <v>7639</v>
      </c>
      <c r="C236" s="119" t="s">
        <v>1828</v>
      </c>
      <c r="D236" s="119" t="s">
        <v>85</v>
      </c>
      <c r="E236" s="119" t="s">
        <v>0</v>
      </c>
      <c r="F236" s="119" t="s">
        <v>7394</v>
      </c>
      <c r="G236" s="119" t="s">
        <v>7393</v>
      </c>
      <c r="H236" s="119"/>
      <c r="I236" s="119" t="s">
        <v>7858</v>
      </c>
      <c r="J236" s="119" t="s">
        <v>7859</v>
      </c>
      <c r="K236" s="119" t="s">
        <v>3011</v>
      </c>
      <c r="L236" s="119" t="s">
        <v>7860</v>
      </c>
      <c r="M236" s="119" t="s">
        <v>3011</v>
      </c>
      <c r="N236" s="119" t="s">
        <v>7335</v>
      </c>
      <c r="O236" s="119" t="s">
        <v>7963</v>
      </c>
      <c r="P236" s="119" t="s">
        <v>7964</v>
      </c>
      <c r="Q236" s="119">
        <v>2</v>
      </c>
      <c r="R236" s="119" t="s">
        <v>7965</v>
      </c>
      <c r="S236" s="121">
        <v>45702</v>
      </c>
      <c r="T236" s="121">
        <v>45689</v>
      </c>
      <c r="U236" s="121">
        <v>45702</v>
      </c>
      <c r="V236" s="119">
        <v>14</v>
      </c>
      <c r="W236" s="119" t="s">
        <v>7966</v>
      </c>
      <c r="X236" s="119"/>
      <c r="Y236" s="119">
        <v>44249</v>
      </c>
      <c r="Z236" s="119" t="s">
        <v>7967</v>
      </c>
      <c r="AA236" s="119" t="s">
        <v>7866</v>
      </c>
      <c r="AB236" s="119" t="s">
        <v>7867</v>
      </c>
      <c r="AC236" s="119">
        <v>4</v>
      </c>
      <c r="AD236" s="120">
        <v>11984</v>
      </c>
      <c r="AE236" s="120">
        <v>0</v>
      </c>
      <c r="AF236" s="120">
        <v>0</v>
      </c>
      <c r="AG236" s="120">
        <v>0</v>
      </c>
      <c r="AH236" s="120">
        <v>0</v>
      </c>
      <c r="AI236" s="120">
        <v>0</v>
      </c>
      <c r="AJ236" s="120">
        <v>0</v>
      </c>
      <c r="AK236" s="120">
        <v>0</v>
      </c>
      <c r="AL236" s="120">
        <v>0</v>
      </c>
      <c r="AM236" s="120">
        <v>0</v>
      </c>
      <c r="AN236" s="120">
        <v>0</v>
      </c>
      <c r="AO236" s="120">
        <v>0</v>
      </c>
      <c r="AP236" s="120">
        <v>3424</v>
      </c>
      <c r="AQ236" s="120">
        <v>329.95</v>
      </c>
      <c r="AR236" s="120">
        <v>2545.08</v>
      </c>
      <c r="AS236" s="120">
        <v>0</v>
      </c>
      <c r="AT236" s="120">
        <v>0</v>
      </c>
      <c r="AU236" s="120">
        <v>15408</v>
      </c>
      <c r="AV236" s="120">
        <v>0</v>
      </c>
      <c r="AW236" s="120">
        <v>2875.0299999999997</v>
      </c>
      <c r="AX236" s="120">
        <v>0</v>
      </c>
      <c r="AY236" s="156">
        <v>12533</v>
      </c>
    </row>
    <row r="237" spans="2:51" ht="15">
      <c r="B237" s="127" t="s">
        <v>7644</v>
      </c>
      <c r="C237" s="119" t="s">
        <v>1828</v>
      </c>
      <c r="D237" s="119" t="s">
        <v>85</v>
      </c>
      <c r="E237" s="119" t="s">
        <v>0</v>
      </c>
      <c r="F237" s="119" t="s">
        <v>7400</v>
      </c>
      <c r="G237" s="119" t="s">
        <v>7399</v>
      </c>
      <c r="H237" s="119"/>
      <c r="I237" s="119" t="s">
        <v>7858</v>
      </c>
      <c r="J237" s="119" t="s">
        <v>7859</v>
      </c>
      <c r="K237" s="119" t="s">
        <v>3011</v>
      </c>
      <c r="L237" s="119" t="s">
        <v>7860</v>
      </c>
      <c r="M237" s="119" t="s">
        <v>3011</v>
      </c>
      <c r="N237" s="119" t="s">
        <v>7335</v>
      </c>
      <c r="O237" s="119" t="s">
        <v>8011</v>
      </c>
      <c r="P237" s="119" t="s">
        <v>8012</v>
      </c>
      <c r="Q237" s="119">
        <v>2</v>
      </c>
      <c r="R237" s="119" t="s">
        <v>8013</v>
      </c>
      <c r="S237" s="121">
        <v>45702</v>
      </c>
      <c r="T237" s="121">
        <v>45689</v>
      </c>
      <c r="U237" s="121">
        <v>45702</v>
      </c>
      <c r="V237" s="119">
        <v>14</v>
      </c>
      <c r="W237" s="119" t="s">
        <v>7871</v>
      </c>
      <c r="X237" s="119"/>
      <c r="Y237" s="119">
        <v>44452</v>
      </c>
      <c r="Z237" s="119" t="s">
        <v>8014</v>
      </c>
      <c r="AA237" s="119" t="s">
        <v>7866</v>
      </c>
      <c r="AB237" s="119" t="s">
        <v>7867</v>
      </c>
      <c r="AC237" s="119">
        <v>4</v>
      </c>
      <c r="AD237" s="120">
        <v>30800</v>
      </c>
      <c r="AE237" s="120">
        <v>0</v>
      </c>
      <c r="AF237" s="120">
        <v>0</v>
      </c>
      <c r="AG237" s="120">
        <v>0</v>
      </c>
      <c r="AH237" s="120">
        <v>0</v>
      </c>
      <c r="AI237" s="120">
        <v>0</v>
      </c>
      <c r="AJ237" s="120">
        <v>0</v>
      </c>
      <c r="AK237" s="120">
        <v>0</v>
      </c>
      <c r="AL237" s="120">
        <v>0</v>
      </c>
      <c r="AM237" s="120">
        <v>0</v>
      </c>
      <c r="AN237" s="120">
        <v>0</v>
      </c>
      <c r="AO237" s="120">
        <v>0</v>
      </c>
      <c r="AP237" s="120">
        <v>0</v>
      </c>
      <c r="AQ237" s="120">
        <v>879.01</v>
      </c>
      <c r="AR237" s="120">
        <v>6691.9</v>
      </c>
      <c r="AS237" s="120">
        <v>0</v>
      </c>
      <c r="AT237" s="120">
        <v>0</v>
      </c>
      <c r="AU237" s="120">
        <v>30800</v>
      </c>
      <c r="AV237" s="120">
        <v>0</v>
      </c>
      <c r="AW237" s="120">
        <v>7570.91</v>
      </c>
      <c r="AX237" s="120">
        <v>0</v>
      </c>
      <c r="AY237" s="156">
        <v>23229.200000000001</v>
      </c>
    </row>
    <row r="238" spans="2:51" ht="15">
      <c r="B238" s="127" t="s">
        <v>7630</v>
      </c>
      <c r="C238" s="119" t="s">
        <v>1828</v>
      </c>
      <c r="D238" s="119" t="s">
        <v>85</v>
      </c>
      <c r="E238" s="119" t="s">
        <v>0</v>
      </c>
      <c r="F238" s="119" t="s">
        <v>7379</v>
      </c>
      <c r="G238" s="119" t="s">
        <v>7378</v>
      </c>
      <c r="H238" s="119"/>
      <c r="I238" s="119" t="s">
        <v>7858</v>
      </c>
      <c r="J238" s="119" t="s">
        <v>7859</v>
      </c>
      <c r="K238" s="119" t="s">
        <v>3011</v>
      </c>
      <c r="L238" s="119" t="s">
        <v>7860</v>
      </c>
      <c r="M238" s="119" t="s">
        <v>3011</v>
      </c>
      <c r="N238" s="119" t="s">
        <v>7335</v>
      </c>
      <c r="O238" s="119" t="s">
        <v>8039</v>
      </c>
      <c r="P238" s="119" t="s">
        <v>8040</v>
      </c>
      <c r="Q238" s="119">
        <v>2</v>
      </c>
      <c r="R238" s="119" t="s">
        <v>8041</v>
      </c>
      <c r="S238" s="121">
        <v>45702</v>
      </c>
      <c r="T238" s="121">
        <v>45689</v>
      </c>
      <c r="U238" s="121">
        <v>45702</v>
      </c>
      <c r="V238" s="119">
        <v>14</v>
      </c>
      <c r="W238" s="119" t="s">
        <v>7876</v>
      </c>
      <c r="X238" s="119"/>
      <c r="Y238" s="119">
        <v>44271</v>
      </c>
      <c r="Z238" s="119" t="s">
        <v>8042</v>
      </c>
      <c r="AA238" s="119" t="s">
        <v>7866</v>
      </c>
      <c r="AB238" s="119" t="s">
        <v>7867</v>
      </c>
      <c r="AC238" s="119">
        <v>4</v>
      </c>
      <c r="AD238" s="120">
        <v>21000</v>
      </c>
      <c r="AE238" s="120">
        <v>0</v>
      </c>
      <c r="AF238" s="120">
        <v>0</v>
      </c>
      <c r="AG238" s="120">
        <v>0</v>
      </c>
      <c r="AH238" s="120">
        <v>0</v>
      </c>
      <c r="AI238" s="120">
        <v>0</v>
      </c>
      <c r="AJ238" s="120">
        <v>0</v>
      </c>
      <c r="AK238" s="120">
        <v>0</v>
      </c>
      <c r="AL238" s="120">
        <v>0</v>
      </c>
      <c r="AM238" s="120">
        <v>0</v>
      </c>
      <c r="AN238" s="120">
        <v>0</v>
      </c>
      <c r="AO238" s="120">
        <v>0</v>
      </c>
      <c r="AP238" s="120">
        <v>0</v>
      </c>
      <c r="AQ238" s="120">
        <v>684.24</v>
      </c>
      <c r="AR238" s="120">
        <v>3860.32</v>
      </c>
      <c r="AS238" s="120">
        <v>0.04</v>
      </c>
      <c r="AT238" s="120">
        <v>0</v>
      </c>
      <c r="AU238" s="120">
        <v>21000</v>
      </c>
      <c r="AV238" s="120">
        <v>0</v>
      </c>
      <c r="AW238" s="120">
        <v>4544.6000000000004</v>
      </c>
      <c r="AX238" s="120">
        <v>0</v>
      </c>
      <c r="AY238" s="156">
        <v>16455.400000000001</v>
      </c>
    </row>
    <row r="239" spans="2:51" ht="15">
      <c r="B239" s="127" t="s">
        <v>7640</v>
      </c>
      <c r="C239" s="119" t="s">
        <v>1828</v>
      </c>
      <c r="D239" s="119" t="s">
        <v>85</v>
      </c>
      <c r="E239" s="119" t="s">
        <v>0</v>
      </c>
      <c r="F239" s="119" t="s">
        <v>7397</v>
      </c>
      <c r="G239" s="119" t="s">
        <v>7396</v>
      </c>
      <c r="H239" s="119"/>
      <c r="I239" s="119" t="s">
        <v>7858</v>
      </c>
      <c r="J239" s="119" t="s">
        <v>7859</v>
      </c>
      <c r="K239" s="119" t="s">
        <v>3011</v>
      </c>
      <c r="L239" s="119" t="s">
        <v>7860</v>
      </c>
      <c r="M239" s="119" t="s">
        <v>3011</v>
      </c>
      <c r="N239" s="119" t="s">
        <v>7335</v>
      </c>
      <c r="O239" s="119" t="s">
        <v>7878</v>
      </c>
      <c r="P239" s="119" t="s">
        <v>7879</v>
      </c>
      <c r="Q239" s="119">
        <v>2</v>
      </c>
      <c r="R239" s="119" t="s">
        <v>7880</v>
      </c>
      <c r="S239" s="121">
        <v>45702</v>
      </c>
      <c r="T239" s="121">
        <v>45689</v>
      </c>
      <c r="U239" s="121">
        <v>45702</v>
      </c>
      <c r="V239" s="119">
        <v>14</v>
      </c>
      <c r="W239" s="119" t="s">
        <v>7876</v>
      </c>
      <c r="X239" s="119"/>
      <c r="Y239" s="119">
        <v>44271</v>
      </c>
      <c r="Z239" s="119" t="s">
        <v>7881</v>
      </c>
      <c r="AA239" s="119" t="s">
        <v>7866</v>
      </c>
      <c r="AB239" s="119" t="s">
        <v>7867</v>
      </c>
      <c r="AC239" s="119">
        <v>4</v>
      </c>
      <c r="AD239" s="120">
        <v>9417.52</v>
      </c>
      <c r="AE239" s="120">
        <v>0</v>
      </c>
      <c r="AF239" s="120">
        <v>0</v>
      </c>
      <c r="AG239" s="120">
        <v>0</v>
      </c>
      <c r="AH239" s="120">
        <v>336.34</v>
      </c>
      <c r="AI239" s="120">
        <v>0</v>
      </c>
      <c r="AJ239" s="120">
        <v>0</v>
      </c>
      <c r="AK239" s="120">
        <v>0</v>
      </c>
      <c r="AL239" s="120">
        <v>0</v>
      </c>
      <c r="AM239" s="120">
        <v>0</v>
      </c>
      <c r="AN239" s="120">
        <v>0</v>
      </c>
      <c r="AO239" s="120">
        <v>0</v>
      </c>
      <c r="AP239" s="120">
        <v>4036.08</v>
      </c>
      <c r="AQ239" s="120">
        <v>319.54000000000002</v>
      </c>
      <c r="AR239" s="120">
        <v>2177.37</v>
      </c>
      <c r="AS239" s="120">
        <v>0.05</v>
      </c>
      <c r="AT239" s="120">
        <v>1899.38</v>
      </c>
      <c r="AU239" s="120">
        <v>13789.94</v>
      </c>
      <c r="AV239" s="120">
        <v>0</v>
      </c>
      <c r="AW239" s="120">
        <v>4396.34</v>
      </c>
      <c r="AX239" s="120">
        <v>0</v>
      </c>
      <c r="AY239" s="156">
        <v>9393.6</v>
      </c>
    </row>
    <row r="240" spans="2:51" ht="15">
      <c r="B240" s="127" t="s">
        <v>7646</v>
      </c>
      <c r="C240" s="119" t="s">
        <v>1828</v>
      </c>
      <c r="D240" s="119" t="s">
        <v>85</v>
      </c>
      <c r="E240" s="119" t="s">
        <v>0</v>
      </c>
      <c r="F240" s="119" t="s">
        <v>7406</v>
      </c>
      <c r="G240" s="119" t="s">
        <v>7405</v>
      </c>
      <c r="H240" s="119"/>
      <c r="I240" s="119" t="s">
        <v>7858</v>
      </c>
      <c r="J240" s="119" t="s">
        <v>7859</v>
      </c>
      <c r="K240" s="119" t="s">
        <v>3011</v>
      </c>
      <c r="L240" s="119" t="s">
        <v>7860</v>
      </c>
      <c r="M240" s="119" t="s">
        <v>3011</v>
      </c>
      <c r="N240" s="119" t="s">
        <v>7335</v>
      </c>
      <c r="O240" s="119" t="s">
        <v>8001</v>
      </c>
      <c r="P240" s="119" t="s">
        <v>8002</v>
      </c>
      <c r="Q240" s="119">
        <v>2</v>
      </c>
      <c r="R240" s="119" t="s">
        <v>8003</v>
      </c>
      <c r="S240" s="121">
        <v>45702</v>
      </c>
      <c r="T240" s="121">
        <v>45689</v>
      </c>
      <c r="U240" s="121">
        <v>45702</v>
      </c>
      <c r="V240" s="119">
        <v>14</v>
      </c>
      <c r="W240" s="119" t="s">
        <v>7885</v>
      </c>
      <c r="X240" s="119"/>
      <c r="Y240" s="119">
        <v>43543</v>
      </c>
      <c r="Z240" s="119" t="s">
        <v>8004</v>
      </c>
      <c r="AA240" s="119" t="s">
        <v>7866</v>
      </c>
      <c r="AB240" s="119" t="s">
        <v>7867</v>
      </c>
      <c r="AC240" s="119">
        <v>4</v>
      </c>
      <c r="AD240" s="120">
        <v>23333.38</v>
      </c>
      <c r="AE240" s="120">
        <v>0</v>
      </c>
      <c r="AF240" s="120">
        <v>0</v>
      </c>
      <c r="AG240" s="120">
        <v>0</v>
      </c>
      <c r="AH240" s="120">
        <v>0</v>
      </c>
      <c r="AI240" s="120">
        <v>0</v>
      </c>
      <c r="AJ240" s="120">
        <v>0</v>
      </c>
      <c r="AK240" s="120">
        <v>0</v>
      </c>
      <c r="AL240" s="120">
        <v>0</v>
      </c>
      <c r="AM240" s="120">
        <v>0</v>
      </c>
      <c r="AN240" s="120">
        <v>0</v>
      </c>
      <c r="AO240" s="120">
        <v>0</v>
      </c>
      <c r="AP240" s="120">
        <v>0</v>
      </c>
      <c r="AQ240" s="120">
        <v>871.94</v>
      </c>
      <c r="AR240" s="120">
        <v>4451.92</v>
      </c>
      <c r="AS240" s="120">
        <v>0</v>
      </c>
      <c r="AT240" s="120">
        <v>0</v>
      </c>
      <c r="AU240" s="120">
        <v>23333.38</v>
      </c>
      <c r="AV240" s="120">
        <v>0</v>
      </c>
      <c r="AW240" s="120">
        <v>5323.8600000000006</v>
      </c>
      <c r="AX240" s="120">
        <v>0</v>
      </c>
      <c r="AY240" s="156">
        <v>18009.599999999999</v>
      </c>
    </row>
    <row r="241" spans="2:51" ht="15">
      <c r="B241" s="127" t="s">
        <v>7625</v>
      </c>
      <c r="C241" s="119" t="s">
        <v>1828</v>
      </c>
      <c r="D241" s="119" t="s">
        <v>85</v>
      </c>
      <c r="E241" s="119" t="s">
        <v>0</v>
      </c>
      <c r="F241" s="119" t="s">
        <v>7352</v>
      </c>
      <c r="G241" s="119" t="s">
        <v>7351</v>
      </c>
      <c r="H241" s="119"/>
      <c r="I241" s="119" t="s">
        <v>7858</v>
      </c>
      <c r="J241" s="119" t="s">
        <v>7859</v>
      </c>
      <c r="K241" s="119" t="s">
        <v>3011</v>
      </c>
      <c r="L241" s="119" t="s">
        <v>7860</v>
      </c>
      <c r="M241" s="119" t="s">
        <v>3011</v>
      </c>
      <c r="N241" s="119"/>
      <c r="O241" s="119" t="s">
        <v>7933</v>
      </c>
      <c r="P241" s="119" t="s">
        <v>7934</v>
      </c>
      <c r="Q241" s="119">
        <v>13</v>
      </c>
      <c r="R241" s="119"/>
      <c r="S241" s="121">
        <v>45702</v>
      </c>
      <c r="T241" s="121">
        <v>45695</v>
      </c>
      <c r="U241" s="121">
        <v>45695</v>
      </c>
      <c r="V241" s="119">
        <v>1</v>
      </c>
      <c r="W241" s="119" t="s">
        <v>7936</v>
      </c>
      <c r="X241" s="119"/>
      <c r="Y241" s="119"/>
      <c r="Z241" s="119" t="s">
        <v>7937</v>
      </c>
      <c r="AA241" s="119" t="s">
        <v>7867</v>
      </c>
      <c r="AB241" s="119" t="s">
        <v>8067</v>
      </c>
      <c r="AC241" s="119"/>
      <c r="AD241" s="120">
        <v>0</v>
      </c>
      <c r="AE241" s="120">
        <v>0</v>
      </c>
      <c r="AF241" s="120">
        <v>0</v>
      </c>
      <c r="AG241" s="120">
        <v>0</v>
      </c>
      <c r="AH241" s="120">
        <v>0</v>
      </c>
      <c r="AI241" s="120">
        <v>0</v>
      </c>
      <c r="AJ241" s="120">
        <v>0</v>
      </c>
      <c r="AK241" s="120">
        <v>46693.42</v>
      </c>
      <c r="AL241" s="120">
        <v>162994.91</v>
      </c>
      <c r="AM241" s="120">
        <v>44017.2</v>
      </c>
      <c r="AN241" s="120">
        <v>61095.6</v>
      </c>
      <c r="AO241" s="120">
        <v>0</v>
      </c>
      <c r="AP241" s="120">
        <v>0</v>
      </c>
      <c r="AQ241" s="120">
        <v>0</v>
      </c>
      <c r="AR241" s="120">
        <v>41778.65</v>
      </c>
      <c r="AS241" s="120">
        <v>0</v>
      </c>
      <c r="AT241" s="120">
        <v>0</v>
      </c>
      <c r="AU241" s="120">
        <v>253705.53</v>
      </c>
      <c r="AV241" s="120">
        <v>61095.6</v>
      </c>
      <c r="AW241" s="120">
        <v>41778.65</v>
      </c>
      <c r="AX241" s="120">
        <v>0</v>
      </c>
      <c r="AY241" s="156">
        <v>273022.48</v>
      </c>
    </row>
    <row r="242" spans="2:51" ht="15">
      <c r="B242" s="127" t="s">
        <v>7711</v>
      </c>
      <c r="C242" s="119" t="s">
        <v>1828</v>
      </c>
      <c r="D242" s="119" t="s">
        <v>85</v>
      </c>
      <c r="E242" s="119" t="s">
        <v>0</v>
      </c>
      <c r="F242" s="119" t="s">
        <v>7448</v>
      </c>
      <c r="G242" s="119" t="s">
        <v>7447</v>
      </c>
      <c r="H242" s="119"/>
      <c r="I242" s="119" t="s">
        <v>7858</v>
      </c>
      <c r="J242" s="119" t="s">
        <v>7859</v>
      </c>
      <c r="K242" s="119" t="s">
        <v>3267</v>
      </c>
      <c r="L242" s="119" t="s">
        <v>7860</v>
      </c>
      <c r="M242" s="119" t="s">
        <v>3011</v>
      </c>
      <c r="N242" s="119" t="s">
        <v>7335</v>
      </c>
      <c r="O242" s="119" t="s">
        <v>8005</v>
      </c>
      <c r="P242" s="119" t="s">
        <v>8006</v>
      </c>
      <c r="Q242" s="119">
        <v>2</v>
      </c>
      <c r="R242" s="119" t="s">
        <v>8007</v>
      </c>
      <c r="S242" s="121">
        <v>45716</v>
      </c>
      <c r="T242" s="121">
        <v>45703</v>
      </c>
      <c r="U242" s="121">
        <v>45716</v>
      </c>
      <c r="V242" s="119">
        <v>14</v>
      </c>
      <c r="W242" s="119" t="s">
        <v>7898</v>
      </c>
      <c r="X242" s="119"/>
      <c r="Y242" s="119">
        <v>45635</v>
      </c>
      <c r="Z242" s="119" t="s">
        <v>7898</v>
      </c>
      <c r="AA242" s="119" t="s">
        <v>7866</v>
      </c>
      <c r="AB242" s="119" t="s">
        <v>7867</v>
      </c>
      <c r="AC242" s="119">
        <v>4</v>
      </c>
      <c r="AD242" s="120">
        <v>33600</v>
      </c>
      <c r="AE242" s="120">
        <v>0</v>
      </c>
      <c r="AF242" s="120">
        <v>0</v>
      </c>
      <c r="AG242" s="120">
        <v>0</v>
      </c>
      <c r="AH242" s="120">
        <v>0</v>
      </c>
      <c r="AI242" s="120">
        <v>0</v>
      </c>
      <c r="AJ242" s="120">
        <v>0</v>
      </c>
      <c r="AK242" s="120">
        <v>0</v>
      </c>
      <c r="AL242" s="120">
        <v>0</v>
      </c>
      <c r="AM242" s="120">
        <v>0</v>
      </c>
      <c r="AN242" s="120">
        <v>0</v>
      </c>
      <c r="AO242" s="120">
        <v>0</v>
      </c>
      <c r="AP242" s="120">
        <v>0</v>
      </c>
      <c r="AQ242" s="120">
        <v>959.37</v>
      </c>
      <c r="AR242" s="120">
        <v>7531.9</v>
      </c>
      <c r="AS242" s="120">
        <v>0</v>
      </c>
      <c r="AT242" s="120">
        <v>3001.54</v>
      </c>
      <c r="AU242" s="120">
        <v>33600</v>
      </c>
      <c r="AV242" s="120">
        <v>0</v>
      </c>
      <c r="AW242" s="120">
        <v>11492.81</v>
      </c>
      <c r="AX242" s="120">
        <v>0</v>
      </c>
      <c r="AY242" s="156">
        <v>22107.200000000001</v>
      </c>
    </row>
    <row r="243" spans="2:51" ht="15">
      <c r="B243" s="127" t="s">
        <v>7680</v>
      </c>
      <c r="C243" s="119" t="s">
        <v>1828</v>
      </c>
      <c r="D243" s="119" t="s">
        <v>85</v>
      </c>
      <c r="E243" s="119" t="s">
        <v>0</v>
      </c>
      <c r="F243" s="119" t="s">
        <v>7421</v>
      </c>
      <c r="G243" s="119" t="s">
        <v>7420</v>
      </c>
      <c r="H243" s="119"/>
      <c r="I243" s="119" t="s">
        <v>7858</v>
      </c>
      <c r="J243" s="119" t="s">
        <v>7859</v>
      </c>
      <c r="K243" s="119" t="s">
        <v>3267</v>
      </c>
      <c r="L243" s="119" t="s">
        <v>7860</v>
      </c>
      <c r="M243" s="119" t="s">
        <v>3011</v>
      </c>
      <c r="N243" s="119" t="s">
        <v>7335</v>
      </c>
      <c r="O243" s="119" t="s">
        <v>8047</v>
      </c>
      <c r="P243" s="119" t="s">
        <v>8048</v>
      </c>
      <c r="Q243" s="119">
        <v>2</v>
      </c>
      <c r="R243" s="119" t="s">
        <v>8049</v>
      </c>
      <c r="S243" s="121">
        <v>45716</v>
      </c>
      <c r="T243" s="121">
        <v>45703</v>
      </c>
      <c r="U243" s="121">
        <v>45716</v>
      </c>
      <c r="V243" s="119">
        <v>14</v>
      </c>
      <c r="W243" s="119" t="s">
        <v>7876</v>
      </c>
      <c r="X243" s="119"/>
      <c r="Y243" s="119">
        <v>44408</v>
      </c>
      <c r="Z243" s="119" t="s">
        <v>8050</v>
      </c>
      <c r="AA243" s="119" t="s">
        <v>7866</v>
      </c>
      <c r="AB243" s="119" t="s">
        <v>7867</v>
      </c>
      <c r="AC243" s="119">
        <v>4</v>
      </c>
      <c r="AD243" s="120">
        <v>10266.76</v>
      </c>
      <c r="AE243" s="120">
        <v>0</v>
      </c>
      <c r="AF243" s="120">
        <v>0</v>
      </c>
      <c r="AG243" s="120">
        <v>0</v>
      </c>
      <c r="AH243" s="120">
        <v>0</v>
      </c>
      <c r="AI243" s="120">
        <v>0</v>
      </c>
      <c r="AJ243" s="120">
        <v>0</v>
      </c>
      <c r="AK243" s="120">
        <v>0</v>
      </c>
      <c r="AL243" s="120">
        <v>0</v>
      </c>
      <c r="AM243" s="120">
        <v>0</v>
      </c>
      <c r="AN243" s="120">
        <v>0</v>
      </c>
      <c r="AO243" s="120">
        <v>7505.01</v>
      </c>
      <c r="AP243" s="120">
        <v>0</v>
      </c>
      <c r="AQ243" s="120">
        <v>438.14</v>
      </c>
      <c r="AR243" s="120">
        <v>3101.04</v>
      </c>
      <c r="AS243" s="120">
        <v>0</v>
      </c>
      <c r="AT243" s="120">
        <v>0</v>
      </c>
      <c r="AU243" s="120">
        <v>17771.77</v>
      </c>
      <c r="AV243" s="120">
        <v>0</v>
      </c>
      <c r="AW243" s="120">
        <v>3539.18</v>
      </c>
      <c r="AX243" s="120">
        <v>0</v>
      </c>
      <c r="AY243" s="156">
        <v>14232.6</v>
      </c>
    </row>
    <row r="244" spans="2:51" ht="15">
      <c r="B244" s="127" t="s">
        <v>7719</v>
      </c>
      <c r="C244" s="119" t="s">
        <v>1828</v>
      </c>
      <c r="D244" s="119" t="s">
        <v>85</v>
      </c>
      <c r="E244" s="119" t="s">
        <v>0</v>
      </c>
      <c r="F244" s="119" t="s">
        <v>7427</v>
      </c>
      <c r="G244" s="119" t="s">
        <v>7426</v>
      </c>
      <c r="H244" s="119"/>
      <c r="I244" s="119" t="s">
        <v>7858</v>
      </c>
      <c r="J244" s="119" t="s">
        <v>7859</v>
      </c>
      <c r="K244" s="119" t="s">
        <v>3267</v>
      </c>
      <c r="L244" s="119" t="s">
        <v>7860</v>
      </c>
      <c r="M244" s="119" t="s">
        <v>3011</v>
      </c>
      <c r="N244" s="119" t="s">
        <v>7335</v>
      </c>
      <c r="O244" s="119" t="s">
        <v>7994</v>
      </c>
      <c r="P244" s="119" t="s">
        <v>7995</v>
      </c>
      <c r="Q244" s="119">
        <v>2</v>
      </c>
      <c r="R244" s="119" t="s">
        <v>7996</v>
      </c>
      <c r="S244" s="121">
        <v>45716</v>
      </c>
      <c r="T244" s="121">
        <v>45703</v>
      </c>
      <c r="U244" s="121">
        <v>45716</v>
      </c>
      <c r="V244" s="119">
        <v>14</v>
      </c>
      <c r="W244" s="119" t="s">
        <v>7876</v>
      </c>
      <c r="X244" s="119"/>
      <c r="Y244" s="119">
        <v>44146</v>
      </c>
      <c r="Z244" s="119" t="s">
        <v>7877</v>
      </c>
      <c r="AA244" s="119" t="s">
        <v>7866</v>
      </c>
      <c r="AB244" s="119" t="s">
        <v>7867</v>
      </c>
      <c r="AC244" s="119">
        <v>4</v>
      </c>
      <c r="AD244" s="120">
        <v>9585.7999999999993</v>
      </c>
      <c r="AE244" s="120">
        <v>0</v>
      </c>
      <c r="AF244" s="120">
        <v>0</v>
      </c>
      <c r="AG244" s="120">
        <v>0</v>
      </c>
      <c r="AH244" s="120">
        <v>0</v>
      </c>
      <c r="AI244" s="120">
        <v>0</v>
      </c>
      <c r="AJ244" s="120">
        <v>0</v>
      </c>
      <c r="AK244" s="120">
        <v>0</v>
      </c>
      <c r="AL244" s="120">
        <v>0</v>
      </c>
      <c r="AM244" s="120">
        <v>0</v>
      </c>
      <c r="AN244" s="120">
        <v>0</v>
      </c>
      <c r="AO244" s="120">
        <v>17180.21</v>
      </c>
      <c r="AP244" s="120">
        <v>0</v>
      </c>
      <c r="AQ244" s="120">
        <v>623.07000000000005</v>
      </c>
      <c r="AR244" s="120">
        <v>5481.7</v>
      </c>
      <c r="AS244" s="120">
        <v>0.04</v>
      </c>
      <c r="AT244" s="120">
        <v>0</v>
      </c>
      <c r="AU244" s="120">
        <v>26766.01</v>
      </c>
      <c r="AV244" s="120">
        <v>0</v>
      </c>
      <c r="AW244" s="120">
        <v>6104.8099999999995</v>
      </c>
      <c r="AX244" s="120">
        <v>0</v>
      </c>
      <c r="AY244" s="156">
        <v>20661.2</v>
      </c>
    </row>
    <row r="245" spans="2:51" ht="15">
      <c r="B245" s="127" t="s">
        <v>7718</v>
      </c>
      <c r="C245" s="119" t="s">
        <v>1828</v>
      </c>
      <c r="D245" s="119" t="s">
        <v>85</v>
      </c>
      <c r="E245" s="119" t="s">
        <v>0</v>
      </c>
      <c r="F245" s="119" t="s">
        <v>7394</v>
      </c>
      <c r="G245" s="119" t="s">
        <v>7393</v>
      </c>
      <c r="H245" s="119"/>
      <c r="I245" s="119" t="s">
        <v>7858</v>
      </c>
      <c r="J245" s="119" t="s">
        <v>7859</v>
      </c>
      <c r="K245" s="119" t="s">
        <v>3267</v>
      </c>
      <c r="L245" s="119" t="s">
        <v>7860</v>
      </c>
      <c r="M245" s="119" t="s">
        <v>3011</v>
      </c>
      <c r="N245" s="119" t="s">
        <v>7335</v>
      </c>
      <c r="O245" s="119" t="s">
        <v>7963</v>
      </c>
      <c r="P245" s="119" t="s">
        <v>7964</v>
      </c>
      <c r="Q245" s="119">
        <v>2</v>
      </c>
      <c r="R245" s="119" t="s">
        <v>7965</v>
      </c>
      <c r="S245" s="121">
        <v>45716</v>
      </c>
      <c r="T245" s="121">
        <v>45703</v>
      </c>
      <c r="U245" s="121">
        <v>45716</v>
      </c>
      <c r="V245" s="119">
        <v>14</v>
      </c>
      <c r="W245" s="119" t="s">
        <v>7966</v>
      </c>
      <c r="X245" s="119"/>
      <c r="Y245" s="119">
        <v>44249</v>
      </c>
      <c r="Z245" s="119" t="s">
        <v>7967</v>
      </c>
      <c r="AA245" s="119" t="s">
        <v>7866</v>
      </c>
      <c r="AB245" s="119" t="s">
        <v>7867</v>
      </c>
      <c r="AC245" s="119">
        <v>4</v>
      </c>
      <c r="AD245" s="120">
        <v>11984</v>
      </c>
      <c r="AE245" s="120">
        <v>0</v>
      </c>
      <c r="AF245" s="120">
        <v>0</v>
      </c>
      <c r="AG245" s="120">
        <v>0</v>
      </c>
      <c r="AH245" s="120">
        <v>0</v>
      </c>
      <c r="AI245" s="120">
        <v>2154.9</v>
      </c>
      <c r="AJ245" s="120">
        <v>1697.1</v>
      </c>
      <c r="AK245" s="120">
        <v>0</v>
      </c>
      <c r="AL245" s="120">
        <v>0</v>
      </c>
      <c r="AM245" s="120">
        <v>0</v>
      </c>
      <c r="AN245" s="120">
        <v>0</v>
      </c>
      <c r="AO245" s="120">
        <v>0</v>
      </c>
      <c r="AP245" s="120">
        <v>3424</v>
      </c>
      <c r="AQ245" s="120">
        <v>329.95</v>
      </c>
      <c r="AR245" s="120">
        <v>3005.37</v>
      </c>
      <c r="AS245" s="120">
        <v>0</v>
      </c>
      <c r="AT245" s="120">
        <v>0</v>
      </c>
      <c r="AU245" s="120">
        <v>17562.900000000001</v>
      </c>
      <c r="AV245" s="120">
        <v>1697.1</v>
      </c>
      <c r="AW245" s="120">
        <v>3335.3199999999997</v>
      </c>
      <c r="AX245" s="120">
        <v>0</v>
      </c>
      <c r="AY245" s="156">
        <v>15924.8</v>
      </c>
    </row>
    <row r="246" spans="2:51" ht="15">
      <c r="B246" s="127" t="s">
        <v>7688</v>
      </c>
      <c r="C246" s="119" t="s">
        <v>1828</v>
      </c>
      <c r="D246" s="119" t="s">
        <v>85</v>
      </c>
      <c r="E246" s="119" t="s">
        <v>0</v>
      </c>
      <c r="F246" s="119" t="s">
        <v>7340</v>
      </c>
      <c r="G246" s="119" t="s">
        <v>7339</v>
      </c>
      <c r="H246" s="119"/>
      <c r="I246" s="119" t="s">
        <v>7858</v>
      </c>
      <c r="J246" s="119" t="s">
        <v>7859</v>
      </c>
      <c r="K246" s="119" t="s">
        <v>3267</v>
      </c>
      <c r="L246" s="119" t="s">
        <v>7860</v>
      </c>
      <c r="M246" s="119" t="s">
        <v>3011</v>
      </c>
      <c r="N246" s="119" t="s">
        <v>7335</v>
      </c>
      <c r="O246" s="119" t="s">
        <v>8051</v>
      </c>
      <c r="P246" s="119" t="s">
        <v>8052</v>
      </c>
      <c r="Q246" s="119">
        <v>2</v>
      </c>
      <c r="R246" s="119" t="s">
        <v>8053</v>
      </c>
      <c r="S246" s="121">
        <v>45716</v>
      </c>
      <c r="T246" s="121">
        <v>45703</v>
      </c>
      <c r="U246" s="121">
        <v>45716</v>
      </c>
      <c r="V246" s="119">
        <v>14</v>
      </c>
      <c r="W246" s="119" t="s">
        <v>7876</v>
      </c>
      <c r="X246" s="119"/>
      <c r="Y246" s="119">
        <v>44627</v>
      </c>
      <c r="Z246" s="119" t="s">
        <v>7906</v>
      </c>
      <c r="AA246" s="119" t="s">
        <v>7866</v>
      </c>
      <c r="AB246" s="119" t="s">
        <v>7867</v>
      </c>
      <c r="AC246" s="119">
        <v>4</v>
      </c>
      <c r="AD246" s="120">
        <v>10266.76</v>
      </c>
      <c r="AE246" s="120">
        <v>0</v>
      </c>
      <c r="AF246" s="120">
        <v>0</v>
      </c>
      <c r="AG246" s="120">
        <v>0</v>
      </c>
      <c r="AH246" s="120">
        <v>0</v>
      </c>
      <c r="AI246" s="120">
        <v>0</v>
      </c>
      <c r="AJ246" s="120">
        <v>0</v>
      </c>
      <c r="AK246" s="120">
        <v>0</v>
      </c>
      <c r="AL246" s="120">
        <v>0</v>
      </c>
      <c r="AM246" s="120">
        <v>0</v>
      </c>
      <c r="AN246" s="120">
        <v>0</v>
      </c>
      <c r="AO246" s="120">
        <v>3955.72</v>
      </c>
      <c r="AP246" s="120">
        <v>0</v>
      </c>
      <c r="AQ246" s="120">
        <v>343.91</v>
      </c>
      <c r="AR246" s="120">
        <v>2269.77</v>
      </c>
      <c r="AS246" s="120">
        <v>0</v>
      </c>
      <c r="AT246" s="120">
        <v>0</v>
      </c>
      <c r="AU246" s="120">
        <v>14222.48</v>
      </c>
      <c r="AV246" s="120">
        <v>0</v>
      </c>
      <c r="AW246" s="120">
        <v>2613.6799999999998</v>
      </c>
      <c r="AX246" s="120">
        <v>0</v>
      </c>
      <c r="AY246" s="156">
        <v>11608.8</v>
      </c>
    </row>
    <row r="247" spans="2:51" ht="15">
      <c r="B247" s="127" t="s">
        <v>7685</v>
      </c>
      <c r="C247" s="119" t="s">
        <v>1828</v>
      </c>
      <c r="D247" s="119" t="s">
        <v>85</v>
      </c>
      <c r="E247" s="119" t="s">
        <v>0</v>
      </c>
      <c r="F247" s="119" t="s">
        <v>7430</v>
      </c>
      <c r="G247" s="119" t="s">
        <v>7429</v>
      </c>
      <c r="H247" s="119"/>
      <c r="I247" s="119" t="s">
        <v>7858</v>
      </c>
      <c r="J247" s="119" t="s">
        <v>7859</v>
      </c>
      <c r="K247" s="119" t="s">
        <v>3267</v>
      </c>
      <c r="L247" s="119" t="s">
        <v>7860</v>
      </c>
      <c r="M247" s="119" t="s">
        <v>3011</v>
      </c>
      <c r="N247" s="119" t="s">
        <v>7335</v>
      </c>
      <c r="O247" s="119" t="s">
        <v>7911</v>
      </c>
      <c r="P247" s="119" t="s">
        <v>7912</v>
      </c>
      <c r="Q247" s="119">
        <v>2</v>
      </c>
      <c r="R247" s="119" t="s">
        <v>7913</v>
      </c>
      <c r="S247" s="121">
        <v>45716</v>
      </c>
      <c r="T247" s="121">
        <v>45703</v>
      </c>
      <c r="U247" s="121">
        <v>45716</v>
      </c>
      <c r="V247" s="119">
        <v>14</v>
      </c>
      <c r="W247" s="119" t="s">
        <v>7876</v>
      </c>
      <c r="X247" s="119"/>
      <c r="Y247" s="119">
        <v>44529</v>
      </c>
      <c r="Z247" s="119" t="s">
        <v>7881</v>
      </c>
      <c r="AA247" s="119" t="s">
        <v>7866</v>
      </c>
      <c r="AB247" s="119" t="s">
        <v>7867</v>
      </c>
      <c r="AC247" s="119">
        <v>4</v>
      </c>
      <c r="AD247" s="120">
        <v>11666.76</v>
      </c>
      <c r="AE247" s="120">
        <v>0</v>
      </c>
      <c r="AF247" s="120">
        <v>0</v>
      </c>
      <c r="AG247" s="120">
        <v>0</v>
      </c>
      <c r="AH247" s="120">
        <v>416.66</v>
      </c>
      <c r="AI247" s="120">
        <v>0</v>
      </c>
      <c r="AJ247" s="120">
        <v>0</v>
      </c>
      <c r="AK247" s="120">
        <v>0</v>
      </c>
      <c r="AL247" s="120">
        <v>0</v>
      </c>
      <c r="AM247" s="120">
        <v>0</v>
      </c>
      <c r="AN247" s="120">
        <v>0</v>
      </c>
      <c r="AO247" s="120">
        <v>3083.58</v>
      </c>
      <c r="AP247" s="120">
        <v>0</v>
      </c>
      <c r="AQ247" s="120">
        <v>384.68</v>
      </c>
      <c r="AR247" s="120">
        <v>2488.4</v>
      </c>
      <c r="AS247" s="120">
        <v>0</v>
      </c>
      <c r="AT247" s="120">
        <v>0</v>
      </c>
      <c r="AU247" s="120">
        <v>15167</v>
      </c>
      <c r="AV247" s="120">
        <v>0</v>
      </c>
      <c r="AW247" s="120">
        <v>2873.08</v>
      </c>
      <c r="AX247" s="120">
        <v>0</v>
      </c>
      <c r="AY247" s="156">
        <v>12294</v>
      </c>
    </row>
    <row r="248" spans="2:51" ht="15">
      <c r="B248" s="127" t="s">
        <v>7721</v>
      </c>
      <c r="C248" s="119" t="s">
        <v>1828</v>
      </c>
      <c r="D248" s="119" t="s">
        <v>85</v>
      </c>
      <c r="E248" s="119" t="s">
        <v>0</v>
      </c>
      <c r="F248" s="119" t="s">
        <v>7400</v>
      </c>
      <c r="G248" s="119" t="s">
        <v>7399</v>
      </c>
      <c r="H248" s="119"/>
      <c r="I248" s="119" t="s">
        <v>7858</v>
      </c>
      <c r="J248" s="119" t="s">
        <v>7859</v>
      </c>
      <c r="K248" s="119" t="s">
        <v>3267</v>
      </c>
      <c r="L248" s="119" t="s">
        <v>7860</v>
      </c>
      <c r="M248" s="119" t="s">
        <v>3011</v>
      </c>
      <c r="N248" s="119" t="s">
        <v>7335</v>
      </c>
      <c r="O248" s="119" t="s">
        <v>8011</v>
      </c>
      <c r="P248" s="119" t="s">
        <v>8012</v>
      </c>
      <c r="Q248" s="119">
        <v>2</v>
      </c>
      <c r="R248" s="119" t="s">
        <v>8013</v>
      </c>
      <c r="S248" s="121">
        <v>45716</v>
      </c>
      <c r="T248" s="121">
        <v>45703</v>
      </c>
      <c r="U248" s="121">
        <v>45716</v>
      </c>
      <c r="V248" s="119">
        <v>14</v>
      </c>
      <c r="W248" s="119" t="s">
        <v>7871</v>
      </c>
      <c r="X248" s="119"/>
      <c r="Y248" s="119">
        <v>44452</v>
      </c>
      <c r="Z248" s="119" t="s">
        <v>8014</v>
      </c>
      <c r="AA248" s="119" t="s">
        <v>7866</v>
      </c>
      <c r="AB248" s="119" t="s">
        <v>7867</v>
      </c>
      <c r="AC248" s="119">
        <v>4</v>
      </c>
      <c r="AD248" s="120">
        <v>30800</v>
      </c>
      <c r="AE248" s="120">
        <v>0</v>
      </c>
      <c r="AF248" s="120">
        <v>0</v>
      </c>
      <c r="AG248" s="120">
        <v>0</v>
      </c>
      <c r="AH248" s="120">
        <v>0</v>
      </c>
      <c r="AI248" s="120">
        <v>0</v>
      </c>
      <c r="AJ248" s="120">
        <v>0</v>
      </c>
      <c r="AK248" s="120">
        <v>0</v>
      </c>
      <c r="AL248" s="120">
        <v>0</v>
      </c>
      <c r="AM248" s="120">
        <v>0</v>
      </c>
      <c r="AN248" s="120">
        <v>0</v>
      </c>
      <c r="AO248" s="120">
        <v>0</v>
      </c>
      <c r="AP248" s="120">
        <v>0</v>
      </c>
      <c r="AQ248" s="120">
        <v>879.01</v>
      </c>
      <c r="AR248" s="120">
        <v>6691.9</v>
      </c>
      <c r="AS248" s="120">
        <v>0.09</v>
      </c>
      <c r="AT248" s="120">
        <v>0</v>
      </c>
      <c r="AU248" s="120">
        <v>30800</v>
      </c>
      <c r="AV248" s="120">
        <v>0</v>
      </c>
      <c r="AW248" s="120">
        <v>7571</v>
      </c>
      <c r="AX248" s="120">
        <v>0</v>
      </c>
      <c r="AY248" s="156">
        <v>23229</v>
      </c>
    </row>
    <row r="249" spans="2:51" ht="15">
      <c r="B249" s="127" t="s">
        <v>7698</v>
      </c>
      <c r="C249" s="119" t="s">
        <v>1828</v>
      </c>
      <c r="D249" s="119" t="s">
        <v>85</v>
      </c>
      <c r="E249" s="119" t="s">
        <v>0</v>
      </c>
      <c r="F249" s="119" t="s">
        <v>7379</v>
      </c>
      <c r="G249" s="119" t="s">
        <v>7378</v>
      </c>
      <c r="H249" s="119"/>
      <c r="I249" s="119" t="s">
        <v>7858</v>
      </c>
      <c r="J249" s="119" t="s">
        <v>7859</v>
      </c>
      <c r="K249" s="119" t="s">
        <v>3267</v>
      </c>
      <c r="L249" s="119" t="s">
        <v>7860</v>
      </c>
      <c r="M249" s="119" t="s">
        <v>3011</v>
      </c>
      <c r="N249" s="119" t="s">
        <v>7335</v>
      </c>
      <c r="O249" s="119" t="s">
        <v>8039</v>
      </c>
      <c r="P249" s="119" t="s">
        <v>8040</v>
      </c>
      <c r="Q249" s="119">
        <v>2</v>
      </c>
      <c r="R249" s="119" t="s">
        <v>8041</v>
      </c>
      <c r="S249" s="121">
        <v>45716</v>
      </c>
      <c r="T249" s="121">
        <v>45703</v>
      </c>
      <c r="U249" s="121">
        <v>45716</v>
      </c>
      <c r="V249" s="119">
        <v>14</v>
      </c>
      <c r="W249" s="119" t="s">
        <v>7876</v>
      </c>
      <c r="X249" s="119"/>
      <c r="Y249" s="119">
        <v>44271</v>
      </c>
      <c r="Z249" s="119" t="s">
        <v>8042</v>
      </c>
      <c r="AA249" s="119" t="s">
        <v>7866</v>
      </c>
      <c r="AB249" s="119" t="s">
        <v>7867</v>
      </c>
      <c r="AC249" s="119">
        <v>4</v>
      </c>
      <c r="AD249" s="120">
        <v>21000</v>
      </c>
      <c r="AE249" s="120">
        <v>0</v>
      </c>
      <c r="AF249" s="120">
        <v>0</v>
      </c>
      <c r="AG249" s="120">
        <v>0</v>
      </c>
      <c r="AH249" s="120">
        <v>0</v>
      </c>
      <c r="AI249" s="120">
        <v>0</v>
      </c>
      <c r="AJ249" s="120">
        <v>0</v>
      </c>
      <c r="AK249" s="120">
        <v>0</v>
      </c>
      <c r="AL249" s="120">
        <v>0</v>
      </c>
      <c r="AM249" s="120">
        <v>0</v>
      </c>
      <c r="AN249" s="120">
        <v>0</v>
      </c>
      <c r="AO249" s="120">
        <v>3955.72</v>
      </c>
      <c r="AP249" s="120">
        <v>0</v>
      </c>
      <c r="AQ249" s="120">
        <v>684.24</v>
      </c>
      <c r="AR249" s="120">
        <v>4938.62</v>
      </c>
      <c r="AS249" s="120">
        <v>0.06</v>
      </c>
      <c r="AT249" s="120">
        <v>0</v>
      </c>
      <c r="AU249" s="120">
        <v>24955.72</v>
      </c>
      <c r="AV249" s="120">
        <v>0</v>
      </c>
      <c r="AW249" s="120">
        <v>5622.92</v>
      </c>
      <c r="AX249" s="120">
        <v>0</v>
      </c>
      <c r="AY249" s="156">
        <v>19332.8</v>
      </c>
    </row>
    <row r="250" spans="2:51" ht="15">
      <c r="B250" s="127" t="s">
        <v>7710</v>
      </c>
      <c r="C250" s="119" t="s">
        <v>1828</v>
      </c>
      <c r="D250" s="119" t="s">
        <v>85</v>
      </c>
      <c r="E250" s="119" t="s">
        <v>0</v>
      </c>
      <c r="F250" s="119" t="s">
        <v>7388</v>
      </c>
      <c r="G250" s="119" t="s">
        <v>7387</v>
      </c>
      <c r="H250" s="119"/>
      <c r="I250" s="119" t="s">
        <v>7858</v>
      </c>
      <c r="J250" s="119" t="s">
        <v>7859</v>
      </c>
      <c r="K250" s="119" t="s">
        <v>3267</v>
      </c>
      <c r="L250" s="119" t="s">
        <v>7860</v>
      </c>
      <c r="M250" s="119" t="s">
        <v>3011</v>
      </c>
      <c r="N250" s="119" t="s">
        <v>7335</v>
      </c>
      <c r="O250" s="119" t="s">
        <v>8054</v>
      </c>
      <c r="P250" s="119" t="s">
        <v>8055</v>
      </c>
      <c r="Q250" s="119">
        <v>2</v>
      </c>
      <c r="R250" s="119" t="s">
        <v>8056</v>
      </c>
      <c r="S250" s="121">
        <v>45716</v>
      </c>
      <c r="T250" s="121">
        <v>45703</v>
      </c>
      <c r="U250" s="121">
        <v>45716</v>
      </c>
      <c r="V250" s="119">
        <v>14</v>
      </c>
      <c r="W250" s="119" t="s">
        <v>7876</v>
      </c>
      <c r="X250" s="119"/>
      <c r="Y250" s="119">
        <v>44648</v>
      </c>
      <c r="Z250" s="119" t="s">
        <v>7881</v>
      </c>
      <c r="AA250" s="119" t="s">
        <v>7866</v>
      </c>
      <c r="AB250" s="119" t="s">
        <v>7867</v>
      </c>
      <c r="AC250" s="119">
        <v>4</v>
      </c>
      <c r="AD250" s="120">
        <v>9100</v>
      </c>
      <c r="AE250" s="120">
        <v>0</v>
      </c>
      <c r="AF250" s="120">
        <v>0</v>
      </c>
      <c r="AG250" s="120">
        <v>0</v>
      </c>
      <c r="AH250" s="120">
        <v>0</v>
      </c>
      <c r="AI250" s="120">
        <v>0</v>
      </c>
      <c r="AJ250" s="120">
        <v>0</v>
      </c>
      <c r="AK250" s="120">
        <v>0</v>
      </c>
      <c r="AL250" s="120">
        <v>0</v>
      </c>
      <c r="AM250" s="120">
        <v>0</v>
      </c>
      <c r="AN250" s="120">
        <v>0</v>
      </c>
      <c r="AO250" s="120">
        <v>3083.58</v>
      </c>
      <c r="AP250" s="120">
        <v>0</v>
      </c>
      <c r="AQ250" s="120">
        <v>336.94</v>
      </c>
      <c r="AR250" s="120">
        <v>1834.26</v>
      </c>
      <c r="AS250" s="120">
        <v>0.18</v>
      </c>
      <c r="AT250" s="120">
        <v>0</v>
      </c>
      <c r="AU250" s="120">
        <v>12183.58</v>
      </c>
      <c r="AV250" s="120">
        <v>0</v>
      </c>
      <c r="AW250" s="120">
        <v>2171.3799999999997</v>
      </c>
      <c r="AX250" s="120">
        <v>0</v>
      </c>
      <c r="AY250" s="156">
        <v>10012.200000000001</v>
      </c>
    </row>
    <row r="251" spans="2:51" ht="15">
      <c r="B251" s="127" t="s">
        <v>7694</v>
      </c>
      <c r="C251" s="119" t="s">
        <v>1828</v>
      </c>
      <c r="D251" s="119" t="s">
        <v>85</v>
      </c>
      <c r="E251" s="119" t="s">
        <v>0</v>
      </c>
      <c r="F251" s="119" t="s">
        <v>7481</v>
      </c>
      <c r="G251" s="119" t="s">
        <v>7480</v>
      </c>
      <c r="H251" s="119"/>
      <c r="I251" s="119" t="s">
        <v>7858</v>
      </c>
      <c r="J251" s="119" t="s">
        <v>7859</v>
      </c>
      <c r="K251" s="119" t="s">
        <v>3267</v>
      </c>
      <c r="L251" s="119" t="s">
        <v>7860</v>
      </c>
      <c r="M251" s="119" t="s">
        <v>3011</v>
      </c>
      <c r="N251" s="119" t="s">
        <v>7335</v>
      </c>
      <c r="O251" s="119" t="s">
        <v>7861</v>
      </c>
      <c r="P251" s="119" t="s">
        <v>7862</v>
      </c>
      <c r="Q251" s="119">
        <v>2</v>
      </c>
      <c r="R251" s="119" t="s">
        <v>7863</v>
      </c>
      <c r="S251" s="121">
        <v>45716</v>
      </c>
      <c r="T251" s="121">
        <v>45703</v>
      </c>
      <c r="U251" s="121">
        <v>45716</v>
      </c>
      <c r="V251" s="119">
        <v>14</v>
      </c>
      <c r="W251" s="119" t="s">
        <v>7864</v>
      </c>
      <c r="X251" s="119"/>
      <c r="Y251" s="119">
        <v>44235</v>
      </c>
      <c r="Z251" s="119" t="s">
        <v>7865</v>
      </c>
      <c r="AA251" s="119" t="s">
        <v>7866</v>
      </c>
      <c r="AB251" s="119" t="s">
        <v>7867</v>
      </c>
      <c r="AC251" s="119">
        <v>4</v>
      </c>
      <c r="AD251" s="120">
        <v>5600</v>
      </c>
      <c r="AE251" s="120">
        <v>0</v>
      </c>
      <c r="AF251" s="120">
        <v>0</v>
      </c>
      <c r="AG251" s="120">
        <v>0</v>
      </c>
      <c r="AH251" s="120">
        <v>0</v>
      </c>
      <c r="AI251" s="120">
        <v>0</v>
      </c>
      <c r="AJ251" s="120">
        <v>0</v>
      </c>
      <c r="AK251" s="120">
        <v>0</v>
      </c>
      <c r="AL251" s="120">
        <v>0</v>
      </c>
      <c r="AM251" s="120">
        <v>0</v>
      </c>
      <c r="AN251" s="120">
        <v>0</v>
      </c>
      <c r="AO251" s="120">
        <v>0</v>
      </c>
      <c r="AP251" s="120">
        <v>0</v>
      </c>
      <c r="AQ251" s="120">
        <v>144.69999999999999</v>
      </c>
      <c r="AR251" s="120">
        <v>487.58</v>
      </c>
      <c r="AS251" s="120">
        <v>0</v>
      </c>
      <c r="AT251" s="120">
        <v>0</v>
      </c>
      <c r="AU251" s="120">
        <v>5600</v>
      </c>
      <c r="AV251" s="120">
        <v>0</v>
      </c>
      <c r="AW251" s="120">
        <v>632.28</v>
      </c>
      <c r="AX251" s="120">
        <v>0</v>
      </c>
      <c r="AY251" s="156">
        <v>4967.8</v>
      </c>
    </row>
    <row r="252" spans="2:51" ht="15">
      <c r="B252" s="127" t="s">
        <v>7699</v>
      </c>
      <c r="C252" s="119" t="s">
        <v>1828</v>
      </c>
      <c r="D252" s="119" t="s">
        <v>85</v>
      </c>
      <c r="E252" s="119" t="s">
        <v>0</v>
      </c>
      <c r="F252" s="119" t="s">
        <v>7487</v>
      </c>
      <c r="G252" s="119" t="s">
        <v>7486</v>
      </c>
      <c r="H252" s="119"/>
      <c r="I252" s="119" t="s">
        <v>7858</v>
      </c>
      <c r="J252" s="119" t="s">
        <v>7859</v>
      </c>
      <c r="K252" s="119" t="s">
        <v>3267</v>
      </c>
      <c r="L252" s="119" t="s">
        <v>7860</v>
      </c>
      <c r="M252" s="119" t="s">
        <v>3011</v>
      </c>
      <c r="N252" s="119" t="s">
        <v>7335</v>
      </c>
      <c r="O252" s="119" t="s">
        <v>7907</v>
      </c>
      <c r="P252" s="119" t="s">
        <v>7908</v>
      </c>
      <c r="Q252" s="119">
        <v>2</v>
      </c>
      <c r="R252" s="119" t="s">
        <v>7909</v>
      </c>
      <c r="S252" s="121">
        <v>45716</v>
      </c>
      <c r="T252" s="121">
        <v>45703</v>
      </c>
      <c r="U252" s="121">
        <v>45716</v>
      </c>
      <c r="V252" s="119">
        <v>14</v>
      </c>
      <c r="W252" s="119" t="s">
        <v>7864</v>
      </c>
      <c r="X252" s="119"/>
      <c r="Y252" s="119">
        <v>44350</v>
      </c>
      <c r="Z252" s="119" t="s">
        <v>7910</v>
      </c>
      <c r="AA252" s="119" t="s">
        <v>7866</v>
      </c>
      <c r="AB252" s="119" t="s">
        <v>7867</v>
      </c>
      <c r="AC252" s="119">
        <v>4</v>
      </c>
      <c r="AD252" s="120">
        <v>21000</v>
      </c>
      <c r="AE252" s="120">
        <v>0</v>
      </c>
      <c r="AF252" s="120">
        <v>0</v>
      </c>
      <c r="AG252" s="120">
        <v>0</v>
      </c>
      <c r="AH252" s="120">
        <v>0</v>
      </c>
      <c r="AI252" s="120">
        <v>0</v>
      </c>
      <c r="AJ252" s="120">
        <v>0</v>
      </c>
      <c r="AK252" s="120">
        <v>0</v>
      </c>
      <c r="AL252" s="120">
        <v>0</v>
      </c>
      <c r="AM252" s="120">
        <v>0</v>
      </c>
      <c r="AN252" s="120">
        <v>0</v>
      </c>
      <c r="AO252" s="120">
        <v>0</v>
      </c>
      <c r="AP252" s="120">
        <v>0</v>
      </c>
      <c r="AQ252" s="120">
        <v>594.87</v>
      </c>
      <c r="AR252" s="120">
        <v>3860.32</v>
      </c>
      <c r="AS252" s="120">
        <v>0.01</v>
      </c>
      <c r="AT252" s="120">
        <v>0</v>
      </c>
      <c r="AU252" s="120">
        <v>21000</v>
      </c>
      <c r="AV252" s="120">
        <v>0</v>
      </c>
      <c r="AW252" s="120">
        <v>4455.2000000000007</v>
      </c>
      <c r="AX252" s="120">
        <v>0</v>
      </c>
      <c r="AY252" s="156">
        <v>16544.8</v>
      </c>
    </row>
    <row r="253" spans="2:51" ht="15">
      <c r="B253" s="127" t="s">
        <v>7713</v>
      </c>
      <c r="C253" s="119" t="s">
        <v>1828</v>
      </c>
      <c r="D253" s="119" t="s">
        <v>85</v>
      </c>
      <c r="E253" s="119" t="s">
        <v>0</v>
      </c>
      <c r="F253" s="119" t="s">
        <v>7490</v>
      </c>
      <c r="G253" s="119" t="s">
        <v>7489</v>
      </c>
      <c r="H253" s="119"/>
      <c r="I253" s="119" t="s">
        <v>7858</v>
      </c>
      <c r="J253" s="119" t="s">
        <v>7859</v>
      </c>
      <c r="K253" s="119" t="s">
        <v>3267</v>
      </c>
      <c r="L253" s="119" t="s">
        <v>7860</v>
      </c>
      <c r="M253" s="119" t="s">
        <v>3011</v>
      </c>
      <c r="N253" s="119" t="s">
        <v>7335</v>
      </c>
      <c r="O253" s="119" t="s">
        <v>8008</v>
      </c>
      <c r="P253" s="119" t="s">
        <v>8009</v>
      </c>
      <c r="Q253" s="119">
        <v>2</v>
      </c>
      <c r="R253" s="119" t="s">
        <v>8010</v>
      </c>
      <c r="S253" s="121">
        <v>45716</v>
      </c>
      <c r="T253" s="121">
        <v>45703</v>
      </c>
      <c r="U253" s="121">
        <v>45716</v>
      </c>
      <c r="V253" s="119">
        <v>14</v>
      </c>
      <c r="W253" s="119" t="s">
        <v>7876</v>
      </c>
      <c r="X253" s="119"/>
      <c r="Y253" s="119">
        <v>44271</v>
      </c>
      <c r="Z253" s="119" t="s">
        <v>7906</v>
      </c>
      <c r="AA253" s="119" t="s">
        <v>7866</v>
      </c>
      <c r="AB253" s="119" t="s">
        <v>7867</v>
      </c>
      <c r="AC253" s="119">
        <v>4</v>
      </c>
      <c r="AD253" s="120">
        <v>12600</v>
      </c>
      <c r="AE253" s="120">
        <v>0</v>
      </c>
      <c r="AF253" s="120">
        <v>0</v>
      </c>
      <c r="AG253" s="120">
        <v>0</v>
      </c>
      <c r="AH253" s="120">
        <v>0</v>
      </c>
      <c r="AI253" s="120">
        <v>0</v>
      </c>
      <c r="AJ253" s="120">
        <v>0</v>
      </c>
      <c r="AK253" s="120">
        <v>0</v>
      </c>
      <c r="AL253" s="120">
        <v>0</v>
      </c>
      <c r="AM253" s="120">
        <v>0</v>
      </c>
      <c r="AN253" s="120">
        <v>0</v>
      </c>
      <c r="AO253" s="120">
        <v>3955.72</v>
      </c>
      <c r="AP253" s="120">
        <v>0</v>
      </c>
      <c r="AQ253" s="120">
        <v>349.32</v>
      </c>
      <c r="AR253" s="120">
        <v>2815.03</v>
      </c>
      <c r="AS253" s="120">
        <v>0.05</v>
      </c>
      <c r="AT253" s="120">
        <v>3712.92</v>
      </c>
      <c r="AU253" s="120">
        <v>16555.72</v>
      </c>
      <c r="AV253" s="120">
        <v>0</v>
      </c>
      <c r="AW253" s="120">
        <v>6877.3200000000006</v>
      </c>
      <c r="AX253" s="120">
        <v>0</v>
      </c>
      <c r="AY253" s="156">
        <v>9678.4</v>
      </c>
    </row>
    <row r="254" spans="2:51" ht="15">
      <c r="B254" s="127" t="s">
        <v>7692</v>
      </c>
      <c r="C254" s="119" t="s">
        <v>1828</v>
      </c>
      <c r="D254" s="119" t="s">
        <v>85</v>
      </c>
      <c r="E254" s="119" t="s">
        <v>0</v>
      </c>
      <c r="F254" s="119" t="s">
        <v>7346</v>
      </c>
      <c r="G254" s="119" t="s">
        <v>7345</v>
      </c>
      <c r="H254" s="119"/>
      <c r="I254" s="119" t="s">
        <v>7858</v>
      </c>
      <c r="J254" s="119" t="s">
        <v>7859</v>
      </c>
      <c r="K254" s="119" t="s">
        <v>3267</v>
      </c>
      <c r="L254" s="119" t="s">
        <v>7860</v>
      </c>
      <c r="M254" s="119" t="s">
        <v>3011</v>
      </c>
      <c r="N254" s="119" t="s">
        <v>7335</v>
      </c>
      <c r="O254" s="119" t="s">
        <v>7923</v>
      </c>
      <c r="P254" s="119" t="s">
        <v>7924</v>
      </c>
      <c r="Q254" s="119">
        <v>2</v>
      </c>
      <c r="R254" s="119" t="s">
        <v>7925</v>
      </c>
      <c r="S254" s="121">
        <v>45716</v>
      </c>
      <c r="T254" s="121">
        <v>45703</v>
      </c>
      <c r="U254" s="121">
        <v>45716</v>
      </c>
      <c r="V254" s="119">
        <v>14</v>
      </c>
      <c r="W254" s="119" t="s">
        <v>7871</v>
      </c>
      <c r="X254" s="119"/>
      <c r="Y254" s="119">
        <v>43689</v>
      </c>
      <c r="Z254" s="119" t="s">
        <v>7926</v>
      </c>
      <c r="AA254" s="119" t="s">
        <v>7866</v>
      </c>
      <c r="AB254" s="119" t="s">
        <v>7867</v>
      </c>
      <c r="AC254" s="119">
        <v>4</v>
      </c>
      <c r="AD254" s="120">
        <v>34495.160000000003</v>
      </c>
      <c r="AE254" s="120">
        <v>0</v>
      </c>
      <c r="AF254" s="120">
        <v>0</v>
      </c>
      <c r="AG254" s="120">
        <v>0</v>
      </c>
      <c r="AH254" s="120">
        <v>0</v>
      </c>
      <c r="AI254" s="120">
        <v>0</v>
      </c>
      <c r="AJ254" s="120">
        <v>0</v>
      </c>
      <c r="AK254" s="120">
        <v>0</v>
      </c>
      <c r="AL254" s="120">
        <v>0</v>
      </c>
      <c r="AM254" s="120">
        <v>0</v>
      </c>
      <c r="AN254" s="120">
        <v>0</v>
      </c>
      <c r="AO254" s="120">
        <v>0</v>
      </c>
      <c r="AP254" s="120">
        <v>0</v>
      </c>
      <c r="AQ254" s="120">
        <v>988.57</v>
      </c>
      <c r="AR254" s="120">
        <v>7800.45</v>
      </c>
      <c r="AS254" s="120">
        <v>0</v>
      </c>
      <c r="AT254" s="120">
        <v>0</v>
      </c>
      <c r="AU254" s="120">
        <v>34495.160000000003</v>
      </c>
      <c r="AV254" s="120">
        <v>0</v>
      </c>
      <c r="AW254" s="120">
        <v>8789.02</v>
      </c>
      <c r="AX254" s="120">
        <v>0</v>
      </c>
      <c r="AY254" s="156">
        <v>25706.2</v>
      </c>
    </row>
    <row r="255" spans="2:51" ht="15">
      <c r="B255" s="127" t="s">
        <v>7696</v>
      </c>
      <c r="C255" s="119" t="s">
        <v>1828</v>
      </c>
      <c r="D255" s="119" t="s">
        <v>85</v>
      </c>
      <c r="E255" s="119" t="s">
        <v>0</v>
      </c>
      <c r="F255" s="119" t="s">
        <v>7442</v>
      </c>
      <c r="G255" s="119" t="s">
        <v>7441</v>
      </c>
      <c r="H255" s="119"/>
      <c r="I255" s="119" t="s">
        <v>7858</v>
      </c>
      <c r="J255" s="119" t="s">
        <v>7859</v>
      </c>
      <c r="K255" s="119" t="s">
        <v>3267</v>
      </c>
      <c r="L255" s="119" t="s">
        <v>7860</v>
      </c>
      <c r="M255" s="119" t="s">
        <v>3011</v>
      </c>
      <c r="N255" s="119" t="s">
        <v>7335</v>
      </c>
      <c r="O255" s="119" t="s">
        <v>7957</v>
      </c>
      <c r="P255" s="119" t="s">
        <v>7958</v>
      </c>
      <c r="Q255" s="119">
        <v>2</v>
      </c>
      <c r="R255" s="119" t="s">
        <v>7959</v>
      </c>
      <c r="S255" s="121">
        <v>45716</v>
      </c>
      <c r="T255" s="121">
        <v>45703</v>
      </c>
      <c r="U255" s="121">
        <v>45716</v>
      </c>
      <c r="V255" s="119">
        <v>14</v>
      </c>
      <c r="W255" s="119" t="s">
        <v>7885</v>
      </c>
      <c r="X255" s="119"/>
      <c r="Y255" s="119">
        <v>44942</v>
      </c>
      <c r="Z255" s="119" t="s">
        <v>7881</v>
      </c>
      <c r="AA255" s="119" t="s">
        <v>7866</v>
      </c>
      <c r="AB255" s="119" t="s">
        <v>7867</v>
      </c>
      <c r="AC255" s="119">
        <v>4</v>
      </c>
      <c r="AD255" s="120">
        <v>12133.38</v>
      </c>
      <c r="AE255" s="120">
        <v>0</v>
      </c>
      <c r="AF255" s="120">
        <v>1384.31</v>
      </c>
      <c r="AG255" s="120">
        <v>565.70000000000005</v>
      </c>
      <c r="AH255" s="120">
        <v>216.66</v>
      </c>
      <c r="AI255" s="120">
        <v>0</v>
      </c>
      <c r="AJ255" s="120">
        <v>0</v>
      </c>
      <c r="AK255" s="120">
        <v>0</v>
      </c>
      <c r="AL255" s="120">
        <v>0</v>
      </c>
      <c r="AM255" s="120">
        <v>0</v>
      </c>
      <c r="AN255" s="120">
        <v>0</v>
      </c>
      <c r="AO255" s="120">
        <v>0</v>
      </c>
      <c r="AP255" s="120">
        <v>1733.34</v>
      </c>
      <c r="AQ255" s="120">
        <v>383.3</v>
      </c>
      <c r="AR255" s="120">
        <v>2559.12</v>
      </c>
      <c r="AS255" s="120">
        <v>0</v>
      </c>
      <c r="AT255" s="120">
        <v>0</v>
      </c>
      <c r="AU255" s="120">
        <v>15467.69</v>
      </c>
      <c r="AV255" s="120">
        <v>565.70000000000005</v>
      </c>
      <c r="AW255" s="120">
        <v>2942.42</v>
      </c>
      <c r="AX255" s="120">
        <v>0</v>
      </c>
      <c r="AY255" s="156">
        <v>13091</v>
      </c>
    </row>
    <row r="256" spans="2:51" ht="15">
      <c r="B256" s="127" t="s">
        <v>7714</v>
      </c>
      <c r="C256" s="119" t="s">
        <v>1828</v>
      </c>
      <c r="D256" s="119" t="s">
        <v>85</v>
      </c>
      <c r="E256" s="119" t="s">
        <v>0</v>
      </c>
      <c r="F256" s="119" t="s">
        <v>7406</v>
      </c>
      <c r="G256" s="119" t="s">
        <v>7405</v>
      </c>
      <c r="H256" s="119"/>
      <c r="I256" s="119" t="s">
        <v>7858</v>
      </c>
      <c r="J256" s="119" t="s">
        <v>7859</v>
      </c>
      <c r="K256" s="119" t="s">
        <v>3267</v>
      </c>
      <c r="L256" s="119" t="s">
        <v>7860</v>
      </c>
      <c r="M256" s="119" t="s">
        <v>3011</v>
      </c>
      <c r="N256" s="119" t="s">
        <v>7335</v>
      </c>
      <c r="O256" s="119" t="s">
        <v>8001</v>
      </c>
      <c r="P256" s="119" t="s">
        <v>8002</v>
      </c>
      <c r="Q256" s="119">
        <v>2</v>
      </c>
      <c r="R256" s="119" t="s">
        <v>8003</v>
      </c>
      <c r="S256" s="121">
        <v>45716</v>
      </c>
      <c r="T256" s="121">
        <v>45703</v>
      </c>
      <c r="U256" s="121">
        <v>45716</v>
      </c>
      <c r="V256" s="119">
        <v>14</v>
      </c>
      <c r="W256" s="119" t="s">
        <v>7885</v>
      </c>
      <c r="X256" s="119"/>
      <c r="Y256" s="119">
        <v>43543</v>
      </c>
      <c r="Z256" s="119" t="s">
        <v>8004</v>
      </c>
      <c r="AA256" s="119" t="s">
        <v>7866</v>
      </c>
      <c r="AB256" s="119" t="s">
        <v>7867</v>
      </c>
      <c r="AC256" s="119">
        <v>4</v>
      </c>
      <c r="AD256" s="120">
        <v>23333.38</v>
      </c>
      <c r="AE256" s="120">
        <v>0</v>
      </c>
      <c r="AF256" s="120">
        <v>0</v>
      </c>
      <c r="AG256" s="120">
        <v>0</v>
      </c>
      <c r="AH256" s="120">
        <v>0</v>
      </c>
      <c r="AI256" s="120">
        <v>0</v>
      </c>
      <c r="AJ256" s="120">
        <v>0</v>
      </c>
      <c r="AK256" s="120">
        <v>0</v>
      </c>
      <c r="AL256" s="120">
        <v>0</v>
      </c>
      <c r="AM256" s="120">
        <v>0</v>
      </c>
      <c r="AN256" s="120">
        <v>0</v>
      </c>
      <c r="AO256" s="120">
        <v>0</v>
      </c>
      <c r="AP256" s="120">
        <v>0</v>
      </c>
      <c r="AQ256" s="120">
        <v>871.94</v>
      </c>
      <c r="AR256" s="120">
        <v>4451.92</v>
      </c>
      <c r="AS256" s="120">
        <v>0.12</v>
      </c>
      <c r="AT256" s="120">
        <v>0</v>
      </c>
      <c r="AU256" s="120">
        <v>23333.38</v>
      </c>
      <c r="AV256" s="120">
        <v>0</v>
      </c>
      <c r="AW256" s="120">
        <v>5323.9800000000005</v>
      </c>
      <c r="AX256" s="120">
        <v>0</v>
      </c>
      <c r="AY256" s="156">
        <v>18009.400000000001</v>
      </c>
    </row>
    <row r="257" spans="2:51" ht="15">
      <c r="B257" s="127" t="s">
        <v>7706</v>
      </c>
      <c r="C257" s="119" t="s">
        <v>1828</v>
      </c>
      <c r="D257" s="119" t="s">
        <v>85</v>
      </c>
      <c r="E257" s="119" t="s">
        <v>0</v>
      </c>
      <c r="F257" s="119" t="s">
        <v>7358</v>
      </c>
      <c r="G257" s="119" t="s">
        <v>7357</v>
      </c>
      <c r="H257" s="119"/>
      <c r="I257" s="119" t="s">
        <v>7858</v>
      </c>
      <c r="J257" s="119" t="s">
        <v>7859</v>
      </c>
      <c r="K257" s="119" t="s">
        <v>3267</v>
      </c>
      <c r="L257" s="119" t="s">
        <v>7860</v>
      </c>
      <c r="M257" s="119" t="s">
        <v>3011</v>
      </c>
      <c r="N257" s="119" t="s">
        <v>7335</v>
      </c>
      <c r="O257" s="119" t="s">
        <v>8057</v>
      </c>
      <c r="P257" s="119" t="s">
        <v>8058</v>
      </c>
      <c r="Q257" s="119">
        <v>2</v>
      </c>
      <c r="R257" s="119" t="s">
        <v>8059</v>
      </c>
      <c r="S257" s="121">
        <v>45716</v>
      </c>
      <c r="T257" s="121">
        <v>45703</v>
      </c>
      <c r="U257" s="121">
        <v>45716</v>
      </c>
      <c r="V257" s="119">
        <v>14</v>
      </c>
      <c r="W257" s="119" t="s">
        <v>7966</v>
      </c>
      <c r="X257" s="119"/>
      <c r="Y257" s="119">
        <v>43556</v>
      </c>
      <c r="Z257" s="119" t="s">
        <v>7967</v>
      </c>
      <c r="AA257" s="119" t="s">
        <v>7866</v>
      </c>
      <c r="AB257" s="119" t="s">
        <v>7867</v>
      </c>
      <c r="AC257" s="119">
        <v>4</v>
      </c>
      <c r="AD257" s="120">
        <v>15184.4</v>
      </c>
      <c r="AE257" s="120">
        <v>0</v>
      </c>
      <c r="AF257" s="120">
        <v>0</v>
      </c>
      <c r="AG257" s="120">
        <v>0</v>
      </c>
      <c r="AH257" s="120">
        <v>0</v>
      </c>
      <c r="AI257" s="120">
        <v>0</v>
      </c>
      <c r="AJ257" s="120">
        <v>0</v>
      </c>
      <c r="AK257" s="120">
        <v>0</v>
      </c>
      <c r="AL257" s="120">
        <v>0</v>
      </c>
      <c r="AM257" s="120">
        <v>0</v>
      </c>
      <c r="AN257" s="120">
        <v>0</v>
      </c>
      <c r="AO257" s="120">
        <v>0</v>
      </c>
      <c r="AP257" s="120">
        <v>0</v>
      </c>
      <c r="AQ257" s="120">
        <v>425.44</v>
      </c>
      <c r="AR257" s="120">
        <v>2492.4899999999998</v>
      </c>
      <c r="AS257" s="120">
        <v>7.0000000000000007E-2</v>
      </c>
      <c r="AT257" s="120">
        <v>0</v>
      </c>
      <c r="AU257" s="120">
        <v>15184.4</v>
      </c>
      <c r="AV257" s="120">
        <v>0</v>
      </c>
      <c r="AW257" s="120">
        <v>2918</v>
      </c>
      <c r="AX257" s="120">
        <v>0</v>
      </c>
      <c r="AY257" s="156">
        <v>12266.4</v>
      </c>
    </row>
    <row r="258" spans="2:51" ht="15">
      <c r="B258" s="127" t="s">
        <v>7682</v>
      </c>
      <c r="C258" s="119" t="s">
        <v>1828</v>
      </c>
      <c r="D258" s="119" t="s">
        <v>85</v>
      </c>
      <c r="E258" s="119" t="s">
        <v>0</v>
      </c>
      <c r="F258" s="119" t="s">
        <v>7493</v>
      </c>
      <c r="G258" s="119" t="s">
        <v>7492</v>
      </c>
      <c r="H258" s="119"/>
      <c r="I258" s="119" t="s">
        <v>7858</v>
      </c>
      <c r="J258" s="119" t="s">
        <v>7859</v>
      </c>
      <c r="K258" s="119" t="s">
        <v>3267</v>
      </c>
      <c r="L258" s="119" t="s">
        <v>7860</v>
      </c>
      <c r="M258" s="119" t="s">
        <v>3011</v>
      </c>
      <c r="N258" s="119" t="s">
        <v>7335</v>
      </c>
      <c r="O258" s="119" t="s">
        <v>7914</v>
      </c>
      <c r="P258" s="119" t="s">
        <v>7915</v>
      </c>
      <c r="Q258" s="119">
        <v>2</v>
      </c>
      <c r="R258" s="119" t="s">
        <v>7916</v>
      </c>
      <c r="S258" s="121">
        <v>45716</v>
      </c>
      <c r="T258" s="121">
        <v>45703</v>
      </c>
      <c r="U258" s="121">
        <v>45716</v>
      </c>
      <c r="V258" s="119">
        <v>14</v>
      </c>
      <c r="W258" s="119" t="s">
        <v>7876</v>
      </c>
      <c r="X258" s="119"/>
      <c r="Y258" s="119">
        <v>44627</v>
      </c>
      <c r="Z258" s="119" t="s">
        <v>7906</v>
      </c>
      <c r="AA258" s="119" t="s">
        <v>7866</v>
      </c>
      <c r="AB258" s="119" t="s">
        <v>7867</v>
      </c>
      <c r="AC258" s="119">
        <v>4</v>
      </c>
      <c r="AD258" s="120">
        <v>9800</v>
      </c>
      <c r="AE258" s="120">
        <v>0</v>
      </c>
      <c r="AF258" s="120">
        <v>0</v>
      </c>
      <c r="AG258" s="120">
        <v>0</v>
      </c>
      <c r="AH258" s="120">
        <v>0</v>
      </c>
      <c r="AI258" s="120">
        <v>0</v>
      </c>
      <c r="AJ258" s="120">
        <v>0</v>
      </c>
      <c r="AK258" s="120">
        <v>0</v>
      </c>
      <c r="AL258" s="120">
        <v>0</v>
      </c>
      <c r="AM258" s="120">
        <v>0</v>
      </c>
      <c r="AN258" s="120">
        <v>0</v>
      </c>
      <c r="AO258" s="120">
        <v>7312.39</v>
      </c>
      <c r="AP258" s="120">
        <v>0</v>
      </c>
      <c r="AQ258" s="120">
        <v>299.02</v>
      </c>
      <c r="AR258" s="120">
        <v>2945.96</v>
      </c>
      <c r="AS258" s="120">
        <v>0.01</v>
      </c>
      <c r="AT258" s="120">
        <v>0</v>
      </c>
      <c r="AU258" s="120">
        <v>17112.39</v>
      </c>
      <c r="AV258" s="120">
        <v>0</v>
      </c>
      <c r="AW258" s="120">
        <v>3244.9900000000002</v>
      </c>
      <c r="AX258" s="120">
        <v>0</v>
      </c>
      <c r="AY258" s="156">
        <v>13867.4</v>
      </c>
    </row>
    <row r="259" spans="2:51" ht="15">
      <c r="B259" s="127" t="s">
        <v>7677</v>
      </c>
      <c r="C259" s="119" t="s">
        <v>1828</v>
      </c>
      <c r="D259" s="119" t="s">
        <v>85</v>
      </c>
      <c r="E259" s="119" t="s">
        <v>0</v>
      </c>
      <c r="F259" s="119" t="s">
        <v>7412</v>
      </c>
      <c r="G259" s="119" t="s">
        <v>7411</v>
      </c>
      <c r="H259" s="119"/>
      <c r="I259" s="119" t="s">
        <v>7858</v>
      </c>
      <c r="J259" s="119" t="s">
        <v>7859</v>
      </c>
      <c r="K259" s="119" t="s">
        <v>3267</v>
      </c>
      <c r="L259" s="119" t="s">
        <v>7860</v>
      </c>
      <c r="M259" s="119" t="s">
        <v>3011</v>
      </c>
      <c r="N259" s="119" t="s">
        <v>7335</v>
      </c>
      <c r="O259" s="119" t="s">
        <v>7930</v>
      </c>
      <c r="P259" s="119" t="s">
        <v>7931</v>
      </c>
      <c r="Q259" s="119">
        <v>2</v>
      </c>
      <c r="R259" s="119" t="s">
        <v>7932</v>
      </c>
      <c r="S259" s="121">
        <v>45716</v>
      </c>
      <c r="T259" s="121">
        <v>45703</v>
      </c>
      <c r="U259" s="121">
        <v>45716</v>
      </c>
      <c r="V259" s="119">
        <v>14</v>
      </c>
      <c r="W259" s="119" t="s">
        <v>7885</v>
      </c>
      <c r="X259" s="119"/>
      <c r="Y259" s="119">
        <v>44662</v>
      </c>
      <c r="Z259" s="119" t="s">
        <v>7881</v>
      </c>
      <c r="AA259" s="119" t="s">
        <v>7866</v>
      </c>
      <c r="AB259" s="119" t="s">
        <v>7867</v>
      </c>
      <c r="AC259" s="119">
        <v>4</v>
      </c>
      <c r="AD259" s="120">
        <v>11666.76</v>
      </c>
      <c r="AE259" s="120">
        <v>0</v>
      </c>
      <c r="AF259" s="120">
        <v>2618.63</v>
      </c>
      <c r="AG259" s="120">
        <v>1131.4000000000001</v>
      </c>
      <c r="AH259" s="120">
        <v>416.67</v>
      </c>
      <c r="AI259" s="120">
        <v>0</v>
      </c>
      <c r="AJ259" s="120">
        <v>0</v>
      </c>
      <c r="AK259" s="120">
        <v>0</v>
      </c>
      <c r="AL259" s="120">
        <v>0</v>
      </c>
      <c r="AM259" s="120">
        <v>0</v>
      </c>
      <c r="AN259" s="120">
        <v>0</v>
      </c>
      <c r="AO259" s="120">
        <v>0</v>
      </c>
      <c r="AP259" s="120">
        <v>3333.36</v>
      </c>
      <c r="AQ259" s="120">
        <v>408.04</v>
      </c>
      <c r="AR259" s="120">
        <v>3163.05</v>
      </c>
      <c r="AS259" s="120">
        <v>0.08</v>
      </c>
      <c r="AT259" s="120">
        <v>1584.65</v>
      </c>
      <c r="AU259" s="120">
        <v>18035.419999999998</v>
      </c>
      <c r="AV259" s="120">
        <v>1131.4000000000001</v>
      </c>
      <c r="AW259" s="120">
        <v>5155.8200000000006</v>
      </c>
      <c r="AX259" s="120">
        <v>0</v>
      </c>
      <c r="AY259" s="156">
        <v>14011</v>
      </c>
    </row>
    <row r="260" spans="2:51" ht="15">
      <c r="B260" s="127" t="s">
        <v>7716</v>
      </c>
      <c r="C260" s="119" t="s">
        <v>1828</v>
      </c>
      <c r="D260" s="119" t="s">
        <v>85</v>
      </c>
      <c r="E260" s="119" t="s">
        <v>0</v>
      </c>
      <c r="F260" s="119" t="s">
        <v>7498</v>
      </c>
      <c r="G260" s="119" t="s">
        <v>458</v>
      </c>
      <c r="H260" s="119"/>
      <c r="I260" s="119" t="s">
        <v>7858</v>
      </c>
      <c r="J260" s="119" t="s">
        <v>7859</v>
      </c>
      <c r="K260" s="119" t="s">
        <v>3267</v>
      </c>
      <c r="L260" s="119" t="s">
        <v>7860</v>
      </c>
      <c r="M260" s="119" t="s">
        <v>3011</v>
      </c>
      <c r="N260" s="119" t="s">
        <v>7335</v>
      </c>
      <c r="O260" s="119" t="s">
        <v>8035</v>
      </c>
      <c r="P260" s="119" t="s">
        <v>8036</v>
      </c>
      <c r="Q260" s="119">
        <v>2</v>
      </c>
      <c r="R260" s="119" t="s">
        <v>8037</v>
      </c>
      <c r="S260" s="121">
        <v>45716</v>
      </c>
      <c r="T260" s="121">
        <v>45703</v>
      </c>
      <c r="U260" s="121">
        <v>45716</v>
      </c>
      <c r="V260" s="119">
        <v>14</v>
      </c>
      <c r="W260" s="119" t="s">
        <v>7876</v>
      </c>
      <c r="X260" s="119"/>
      <c r="Y260" s="119">
        <v>43101</v>
      </c>
      <c r="Z260" s="119" t="s">
        <v>8038</v>
      </c>
      <c r="AA260" s="119" t="s">
        <v>7867</v>
      </c>
      <c r="AB260" s="119" t="s">
        <v>7867</v>
      </c>
      <c r="AC260" s="119">
        <v>4</v>
      </c>
      <c r="AD260" s="120">
        <v>56000</v>
      </c>
      <c r="AE260" s="120">
        <v>0</v>
      </c>
      <c r="AF260" s="120">
        <v>0</v>
      </c>
      <c r="AG260" s="120">
        <v>0</v>
      </c>
      <c r="AH260" s="120">
        <v>0</v>
      </c>
      <c r="AI260" s="120">
        <v>0</v>
      </c>
      <c r="AJ260" s="120">
        <v>0</v>
      </c>
      <c r="AK260" s="120">
        <v>0</v>
      </c>
      <c r="AL260" s="120">
        <v>0</v>
      </c>
      <c r="AM260" s="120">
        <v>0</v>
      </c>
      <c r="AN260" s="120">
        <v>0</v>
      </c>
      <c r="AO260" s="120">
        <v>0</v>
      </c>
      <c r="AP260" s="120">
        <v>0</v>
      </c>
      <c r="AQ260" s="120">
        <v>988.57</v>
      </c>
      <c r="AR260" s="120">
        <v>14506.17</v>
      </c>
      <c r="AS260" s="120">
        <v>0.06</v>
      </c>
      <c r="AT260" s="120">
        <v>0</v>
      </c>
      <c r="AU260" s="120">
        <v>56000</v>
      </c>
      <c r="AV260" s="120">
        <v>0</v>
      </c>
      <c r="AW260" s="120">
        <v>15494.8</v>
      </c>
      <c r="AX260" s="120">
        <v>0</v>
      </c>
      <c r="AY260" s="156">
        <v>40505.199999999997</v>
      </c>
    </row>
    <row r="261" spans="2:51" ht="15">
      <c r="B261" s="127" t="s">
        <v>7704</v>
      </c>
      <c r="C261" s="119" t="s">
        <v>1828</v>
      </c>
      <c r="D261" s="119" t="s">
        <v>85</v>
      </c>
      <c r="E261" s="119" t="s">
        <v>0</v>
      </c>
      <c r="F261" s="119" t="s">
        <v>7415</v>
      </c>
      <c r="G261" s="119" t="s">
        <v>7414</v>
      </c>
      <c r="H261" s="119"/>
      <c r="I261" s="119" t="s">
        <v>7858</v>
      </c>
      <c r="J261" s="119" t="s">
        <v>7859</v>
      </c>
      <c r="K261" s="119" t="s">
        <v>3267</v>
      </c>
      <c r="L261" s="119" t="s">
        <v>7860</v>
      </c>
      <c r="M261" s="119" t="s">
        <v>3011</v>
      </c>
      <c r="N261" s="119" t="s">
        <v>7335</v>
      </c>
      <c r="O261" s="119" t="s">
        <v>8060</v>
      </c>
      <c r="P261" s="119" t="s">
        <v>8061</v>
      </c>
      <c r="Q261" s="119">
        <v>2</v>
      </c>
      <c r="R261" s="119" t="s">
        <v>8062</v>
      </c>
      <c r="S261" s="121">
        <v>45716</v>
      </c>
      <c r="T261" s="121">
        <v>45703</v>
      </c>
      <c r="U261" s="121">
        <v>45716</v>
      </c>
      <c r="V261" s="119">
        <v>14</v>
      </c>
      <c r="W261" s="119" t="s">
        <v>7871</v>
      </c>
      <c r="X261" s="119"/>
      <c r="Y261" s="119">
        <v>43696</v>
      </c>
      <c r="Z261" s="119" t="s">
        <v>8063</v>
      </c>
      <c r="AA261" s="119" t="s">
        <v>7866</v>
      </c>
      <c r="AB261" s="119" t="s">
        <v>7867</v>
      </c>
      <c r="AC261" s="119">
        <v>4</v>
      </c>
      <c r="AD261" s="120">
        <v>22324.26</v>
      </c>
      <c r="AE261" s="120">
        <v>0</v>
      </c>
      <c r="AF261" s="120">
        <v>0</v>
      </c>
      <c r="AG261" s="120">
        <v>0</v>
      </c>
      <c r="AH261" s="120">
        <v>0</v>
      </c>
      <c r="AI261" s="120">
        <v>0</v>
      </c>
      <c r="AJ261" s="120">
        <v>0</v>
      </c>
      <c r="AK261" s="120">
        <v>0</v>
      </c>
      <c r="AL261" s="120">
        <v>0</v>
      </c>
      <c r="AM261" s="120">
        <v>0</v>
      </c>
      <c r="AN261" s="120">
        <v>0</v>
      </c>
      <c r="AO261" s="120">
        <v>0</v>
      </c>
      <c r="AP261" s="120">
        <v>0</v>
      </c>
      <c r="AQ261" s="120">
        <v>633.58000000000004</v>
      </c>
      <c r="AR261" s="120">
        <v>4171.79</v>
      </c>
      <c r="AS261" s="120">
        <v>0.09</v>
      </c>
      <c r="AT261" s="120">
        <v>0</v>
      </c>
      <c r="AU261" s="120">
        <v>22324.26</v>
      </c>
      <c r="AV261" s="120">
        <v>0</v>
      </c>
      <c r="AW261" s="120">
        <v>4805.46</v>
      </c>
      <c r="AX261" s="120">
        <v>0</v>
      </c>
      <c r="AY261" s="156">
        <v>17518.8</v>
      </c>
    </row>
    <row r="262" spans="2:51" ht="15">
      <c r="B262" s="127" t="s">
        <v>7683</v>
      </c>
      <c r="C262" s="119" t="s">
        <v>1828</v>
      </c>
      <c r="D262" s="119" t="s">
        <v>85</v>
      </c>
      <c r="E262" s="119" t="s">
        <v>0</v>
      </c>
      <c r="F262" s="119" t="s">
        <v>7439</v>
      </c>
      <c r="G262" s="119" t="s">
        <v>7438</v>
      </c>
      <c r="H262" s="119"/>
      <c r="I262" s="119" t="s">
        <v>7858</v>
      </c>
      <c r="J262" s="119" t="s">
        <v>7859</v>
      </c>
      <c r="K262" s="119" t="s">
        <v>3267</v>
      </c>
      <c r="L262" s="119" t="s">
        <v>7860</v>
      </c>
      <c r="M262" s="119" t="s">
        <v>3011</v>
      </c>
      <c r="N262" s="119" t="s">
        <v>7335</v>
      </c>
      <c r="O262" s="119" t="s">
        <v>8064</v>
      </c>
      <c r="P262" s="119" t="s">
        <v>8065</v>
      </c>
      <c r="Q262" s="119">
        <v>2</v>
      </c>
      <c r="R262" s="119" t="s">
        <v>8066</v>
      </c>
      <c r="S262" s="121">
        <v>45716</v>
      </c>
      <c r="T262" s="121">
        <v>45703</v>
      </c>
      <c r="U262" s="121">
        <v>45716</v>
      </c>
      <c r="V262" s="119">
        <v>14</v>
      </c>
      <c r="W262" s="119" t="s">
        <v>7885</v>
      </c>
      <c r="X262" s="119"/>
      <c r="Y262" s="119">
        <v>42919</v>
      </c>
      <c r="Z262" s="119" t="s">
        <v>7877</v>
      </c>
      <c r="AA262" s="119" t="s">
        <v>7867</v>
      </c>
      <c r="AB262" s="119" t="s">
        <v>7867</v>
      </c>
      <c r="AC262" s="119">
        <v>4</v>
      </c>
      <c r="AD262" s="120">
        <v>18780.02</v>
      </c>
      <c r="AE262" s="120">
        <v>0</v>
      </c>
      <c r="AF262" s="120">
        <v>2452.52</v>
      </c>
      <c r="AG262" s="120">
        <v>565.70000000000005</v>
      </c>
      <c r="AH262" s="120">
        <v>335.35</v>
      </c>
      <c r="AI262" s="120">
        <v>0</v>
      </c>
      <c r="AJ262" s="120">
        <v>0</v>
      </c>
      <c r="AK262" s="120">
        <v>0</v>
      </c>
      <c r="AL262" s="120">
        <v>0</v>
      </c>
      <c r="AM262" s="120">
        <v>0</v>
      </c>
      <c r="AN262" s="120">
        <v>0</v>
      </c>
      <c r="AO262" s="120">
        <v>343.3</v>
      </c>
      <c r="AP262" s="120">
        <v>2682.86</v>
      </c>
      <c r="AQ262" s="120">
        <v>641.41999999999996</v>
      </c>
      <c r="AR262" s="120">
        <v>4830.12</v>
      </c>
      <c r="AS262" s="120">
        <v>0.01</v>
      </c>
      <c r="AT262" s="120">
        <v>0</v>
      </c>
      <c r="AU262" s="120">
        <v>24594.05</v>
      </c>
      <c r="AV262" s="120">
        <v>565.70000000000005</v>
      </c>
      <c r="AW262" s="120">
        <v>5471.55</v>
      </c>
      <c r="AX262" s="120">
        <v>0</v>
      </c>
      <c r="AY262" s="156">
        <v>19688.2</v>
      </c>
    </row>
    <row r="263" spans="2:51" ht="15">
      <c r="B263" s="127" t="s">
        <v>7715</v>
      </c>
      <c r="C263" s="119" t="s">
        <v>1828</v>
      </c>
      <c r="D263" s="119" t="s">
        <v>85</v>
      </c>
      <c r="E263" s="119" t="s">
        <v>0</v>
      </c>
      <c r="F263" s="119" t="s">
        <v>7409</v>
      </c>
      <c r="G263" s="119" t="s">
        <v>7408</v>
      </c>
      <c r="H263" s="119"/>
      <c r="I263" s="119" t="s">
        <v>7858</v>
      </c>
      <c r="J263" s="119" t="s">
        <v>7859</v>
      </c>
      <c r="K263" s="119" t="s">
        <v>3267</v>
      </c>
      <c r="L263" s="119" t="s">
        <v>7860</v>
      </c>
      <c r="M263" s="119" t="s">
        <v>3011</v>
      </c>
      <c r="N263" s="119" t="s">
        <v>7335</v>
      </c>
      <c r="O263" s="119" t="s">
        <v>8027</v>
      </c>
      <c r="P263" s="119" t="s">
        <v>8028</v>
      </c>
      <c r="Q263" s="119">
        <v>2</v>
      </c>
      <c r="R263" s="119" t="s">
        <v>8029</v>
      </c>
      <c r="S263" s="121">
        <v>45716</v>
      </c>
      <c r="T263" s="121">
        <v>45703</v>
      </c>
      <c r="U263" s="121">
        <v>45716</v>
      </c>
      <c r="V263" s="119">
        <v>14</v>
      </c>
      <c r="W263" s="119" t="s">
        <v>7951</v>
      </c>
      <c r="X263" s="119"/>
      <c r="Y263" s="119">
        <v>44646</v>
      </c>
      <c r="Z263" s="119" t="s">
        <v>7956</v>
      </c>
      <c r="AA263" s="119" t="s">
        <v>7866</v>
      </c>
      <c r="AB263" s="119" t="s">
        <v>7867</v>
      </c>
      <c r="AC263" s="119">
        <v>4</v>
      </c>
      <c r="AD263" s="120">
        <v>5133.38</v>
      </c>
      <c r="AE263" s="120">
        <v>0</v>
      </c>
      <c r="AF263" s="120">
        <v>0</v>
      </c>
      <c r="AG263" s="120">
        <v>0</v>
      </c>
      <c r="AH263" s="120">
        <v>0</v>
      </c>
      <c r="AI263" s="120">
        <v>0</v>
      </c>
      <c r="AJ263" s="120">
        <v>0</v>
      </c>
      <c r="AK263" s="120">
        <v>0</v>
      </c>
      <c r="AL263" s="120">
        <v>0</v>
      </c>
      <c r="AM263" s="120">
        <v>0</v>
      </c>
      <c r="AN263" s="120">
        <v>0</v>
      </c>
      <c r="AO263" s="120">
        <v>0</v>
      </c>
      <c r="AP263" s="120">
        <v>0</v>
      </c>
      <c r="AQ263" s="120">
        <v>130.86000000000001</v>
      </c>
      <c r="AR263" s="120">
        <v>412.92</v>
      </c>
      <c r="AS263" s="120">
        <v>0.13</v>
      </c>
      <c r="AT263" s="120">
        <v>1130.07</v>
      </c>
      <c r="AU263" s="120">
        <v>5133.38</v>
      </c>
      <c r="AV263" s="120">
        <v>0</v>
      </c>
      <c r="AW263" s="120">
        <v>1673.98</v>
      </c>
      <c r="AX263" s="120">
        <v>0</v>
      </c>
      <c r="AY263" s="156">
        <v>3459.4</v>
      </c>
    </row>
    <row r="264" spans="2:51" ht="15">
      <c r="B264" s="127" t="s">
        <v>7678</v>
      </c>
      <c r="C264" s="119" t="s">
        <v>1828</v>
      </c>
      <c r="D264" s="119" t="s">
        <v>85</v>
      </c>
      <c r="E264" s="119" t="s">
        <v>0</v>
      </c>
      <c r="F264" s="119" t="s">
        <v>7436</v>
      </c>
      <c r="G264" s="119" t="s">
        <v>7435</v>
      </c>
      <c r="H264" s="119"/>
      <c r="I264" s="119" t="s">
        <v>7858</v>
      </c>
      <c r="J264" s="119" t="s">
        <v>7859</v>
      </c>
      <c r="K264" s="119" t="s">
        <v>3267</v>
      </c>
      <c r="L264" s="119" t="s">
        <v>7860</v>
      </c>
      <c r="M264" s="119" t="s">
        <v>3011</v>
      </c>
      <c r="N264" s="119" t="s">
        <v>7335</v>
      </c>
      <c r="O264" s="119" t="s">
        <v>8018</v>
      </c>
      <c r="P264" s="119" t="s">
        <v>8019</v>
      </c>
      <c r="Q264" s="119">
        <v>2</v>
      </c>
      <c r="R264" s="119" t="s">
        <v>8020</v>
      </c>
      <c r="S264" s="121">
        <v>45716</v>
      </c>
      <c r="T264" s="121">
        <v>45703</v>
      </c>
      <c r="U264" s="121">
        <v>45716</v>
      </c>
      <c r="V264" s="119">
        <v>14</v>
      </c>
      <c r="W264" s="119" t="s">
        <v>7876</v>
      </c>
      <c r="X264" s="119"/>
      <c r="Y264" s="119">
        <v>44683</v>
      </c>
      <c r="Z264" s="119" t="s">
        <v>7881</v>
      </c>
      <c r="AA264" s="119" t="s">
        <v>7866</v>
      </c>
      <c r="AB264" s="119" t="s">
        <v>7867</v>
      </c>
      <c r="AC264" s="119">
        <v>4</v>
      </c>
      <c r="AD264" s="120">
        <v>11200</v>
      </c>
      <c r="AE264" s="120">
        <v>0</v>
      </c>
      <c r="AF264" s="120">
        <v>0</v>
      </c>
      <c r="AG264" s="120">
        <v>0</v>
      </c>
      <c r="AH264" s="120">
        <v>0</v>
      </c>
      <c r="AI264" s="120">
        <v>0</v>
      </c>
      <c r="AJ264" s="120">
        <v>0</v>
      </c>
      <c r="AK264" s="120">
        <v>0</v>
      </c>
      <c r="AL264" s="120">
        <v>0</v>
      </c>
      <c r="AM264" s="120">
        <v>0</v>
      </c>
      <c r="AN264" s="120">
        <v>0</v>
      </c>
      <c r="AO264" s="120">
        <v>3955.72</v>
      </c>
      <c r="AP264" s="120">
        <v>0</v>
      </c>
      <c r="AQ264" s="120">
        <v>398.26</v>
      </c>
      <c r="AR264" s="120">
        <v>2485.75</v>
      </c>
      <c r="AS264" s="120">
        <v>0</v>
      </c>
      <c r="AT264" s="120">
        <v>0</v>
      </c>
      <c r="AU264" s="120">
        <v>15155.72</v>
      </c>
      <c r="AV264" s="120">
        <v>0</v>
      </c>
      <c r="AW264" s="120">
        <v>2884.01</v>
      </c>
      <c r="AX264" s="120">
        <v>0</v>
      </c>
      <c r="AY264" s="156">
        <v>12271.8</v>
      </c>
    </row>
    <row r="265" spans="2:51" ht="15">
      <c r="B265" s="127" t="s">
        <v>7722</v>
      </c>
      <c r="C265" s="119" t="s">
        <v>1828</v>
      </c>
      <c r="D265" s="119" t="s">
        <v>85</v>
      </c>
      <c r="E265" s="119" t="s">
        <v>0</v>
      </c>
      <c r="F265" s="119" t="s">
        <v>7424</v>
      </c>
      <c r="G265" s="119" t="s">
        <v>7423</v>
      </c>
      <c r="H265" s="119"/>
      <c r="I265" s="119" t="s">
        <v>7858</v>
      </c>
      <c r="J265" s="119" t="s">
        <v>7859</v>
      </c>
      <c r="K265" s="119" t="s">
        <v>3267</v>
      </c>
      <c r="L265" s="119" t="s">
        <v>7860</v>
      </c>
      <c r="M265" s="119" t="s">
        <v>3011</v>
      </c>
      <c r="N265" s="119" t="s">
        <v>7335</v>
      </c>
      <c r="O265" s="119" t="s">
        <v>7873</v>
      </c>
      <c r="P265" s="119" t="s">
        <v>7874</v>
      </c>
      <c r="Q265" s="119">
        <v>2</v>
      </c>
      <c r="R265" s="119" t="s">
        <v>7875</v>
      </c>
      <c r="S265" s="121">
        <v>45716</v>
      </c>
      <c r="T265" s="121">
        <v>45703</v>
      </c>
      <c r="U265" s="121">
        <v>45716</v>
      </c>
      <c r="V265" s="119">
        <v>14</v>
      </c>
      <c r="W265" s="119" t="s">
        <v>7876</v>
      </c>
      <c r="X265" s="119"/>
      <c r="Y265" s="119">
        <v>44382</v>
      </c>
      <c r="Z265" s="119" t="s">
        <v>7877</v>
      </c>
      <c r="AA265" s="119" t="s">
        <v>7866</v>
      </c>
      <c r="AB265" s="119" t="s">
        <v>7867</v>
      </c>
      <c r="AC265" s="119">
        <v>4</v>
      </c>
      <c r="AD265" s="120">
        <v>10500</v>
      </c>
      <c r="AE265" s="120">
        <v>0</v>
      </c>
      <c r="AF265" s="120">
        <v>0</v>
      </c>
      <c r="AG265" s="120">
        <v>0</v>
      </c>
      <c r="AH265" s="120">
        <v>0</v>
      </c>
      <c r="AI265" s="120">
        <v>0</v>
      </c>
      <c r="AJ265" s="120">
        <v>0</v>
      </c>
      <c r="AK265" s="120">
        <v>0</v>
      </c>
      <c r="AL265" s="120">
        <v>0</v>
      </c>
      <c r="AM265" s="120">
        <v>0</v>
      </c>
      <c r="AN265" s="120">
        <v>0</v>
      </c>
      <c r="AO265" s="120">
        <v>12634.36</v>
      </c>
      <c r="AP265" s="120">
        <v>0</v>
      </c>
      <c r="AQ265" s="120">
        <v>547.04</v>
      </c>
      <c r="AR265" s="120">
        <v>4392.21</v>
      </c>
      <c r="AS265" s="120">
        <v>0</v>
      </c>
      <c r="AT265" s="120">
        <v>0</v>
      </c>
      <c r="AU265" s="120">
        <v>23134.36</v>
      </c>
      <c r="AV265" s="120">
        <v>0</v>
      </c>
      <c r="AW265" s="120">
        <v>4939.25</v>
      </c>
      <c r="AX265" s="120">
        <v>0</v>
      </c>
      <c r="AY265" s="156">
        <v>18195.2</v>
      </c>
    </row>
    <row r="266" spans="2:51" ht="15">
      <c r="B266" s="127" t="s">
        <v>7687</v>
      </c>
      <c r="C266" s="119" t="s">
        <v>1828</v>
      </c>
      <c r="D266" s="119" t="s">
        <v>85</v>
      </c>
      <c r="E266" s="119" t="s">
        <v>0</v>
      </c>
      <c r="F266" s="119" t="s">
        <v>7361</v>
      </c>
      <c r="G266" s="119" t="s">
        <v>7360</v>
      </c>
      <c r="H266" s="119"/>
      <c r="I266" s="119" t="s">
        <v>7858</v>
      </c>
      <c r="J266" s="119" t="s">
        <v>7859</v>
      </c>
      <c r="K266" s="119" t="s">
        <v>3267</v>
      </c>
      <c r="L266" s="119" t="s">
        <v>7860</v>
      </c>
      <c r="M266" s="119" t="s">
        <v>3011</v>
      </c>
      <c r="N266" s="119" t="s">
        <v>7335</v>
      </c>
      <c r="O266" s="119" t="s">
        <v>7920</v>
      </c>
      <c r="P266" s="119" t="s">
        <v>7921</v>
      </c>
      <c r="Q266" s="119">
        <v>2</v>
      </c>
      <c r="R266" s="119" t="s">
        <v>7922</v>
      </c>
      <c r="S266" s="121">
        <v>45716</v>
      </c>
      <c r="T266" s="121">
        <v>45703</v>
      </c>
      <c r="U266" s="121">
        <v>45716</v>
      </c>
      <c r="V266" s="119">
        <v>14</v>
      </c>
      <c r="W266" s="119" t="s">
        <v>7885</v>
      </c>
      <c r="X266" s="119"/>
      <c r="Y266" s="119">
        <v>43865</v>
      </c>
      <c r="Z266" s="119" t="s">
        <v>7877</v>
      </c>
      <c r="AA266" s="119" t="s">
        <v>7866</v>
      </c>
      <c r="AB266" s="119" t="s">
        <v>7867</v>
      </c>
      <c r="AC266" s="119">
        <v>4</v>
      </c>
      <c r="AD266" s="120">
        <v>13066.76</v>
      </c>
      <c r="AE266" s="120">
        <v>0</v>
      </c>
      <c r="AF266" s="120">
        <v>1534.32</v>
      </c>
      <c r="AG266" s="120">
        <v>565.70000000000005</v>
      </c>
      <c r="AH266" s="120">
        <v>233.34</v>
      </c>
      <c r="AI266" s="120">
        <v>0</v>
      </c>
      <c r="AJ266" s="120">
        <v>0</v>
      </c>
      <c r="AK266" s="120">
        <v>0</v>
      </c>
      <c r="AL266" s="120">
        <v>0</v>
      </c>
      <c r="AM266" s="120">
        <v>0</v>
      </c>
      <c r="AN266" s="120">
        <v>0</v>
      </c>
      <c r="AO266" s="120">
        <v>295.39</v>
      </c>
      <c r="AP266" s="120">
        <v>1866.68</v>
      </c>
      <c r="AQ266" s="120">
        <v>581.05999999999995</v>
      </c>
      <c r="AR266" s="120">
        <v>2918.7</v>
      </c>
      <c r="AS266" s="120">
        <v>0.03</v>
      </c>
      <c r="AT266" s="120">
        <v>0</v>
      </c>
      <c r="AU266" s="120">
        <v>16996.490000000002</v>
      </c>
      <c r="AV266" s="120">
        <v>565.70000000000005</v>
      </c>
      <c r="AW266" s="120">
        <v>3499.79</v>
      </c>
      <c r="AX266" s="120">
        <v>0</v>
      </c>
      <c r="AY266" s="156">
        <v>14062.4</v>
      </c>
    </row>
    <row r="267" spans="2:51" ht="15">
      <c r="B267" s="127" t="s">
        <v>7703</v>
      </c>
      <c r="C267" s="119" t="s">
        <v>1828</v>
      </c>
      <c r="D267" s="119" t="s">
        <v>85</v>
      </c>
      <c r="E267" s="119" t="s">
        <v>0</v>
      </c>
      <c r="F267" s="119" t="s">
        <v>7445</v>
      </c>
      <c r="G267" s="119" t="s">
        <v>7444</v>
      </c>
      <c r="H267" s="119"/>
      <c r="I267" s="119" t="s">
        <v>7858</v>
      </c>
      <c r="J267" s="119" t="s">
        <v>7859</v>
      </c>
      <c r="K267" s="119" t="s">
        <v>3267</v>
      </c>
      <c r="L267" s="119" t="s">
        <v>7860</v>
      </c>
      <c r="M267" s="119" t="s">
        <v>3011</v>
      </c>
      <c r="N267" s="119" t="s">
        <v>7335</v>
      </c>
      <c r="O267" s="119" t="s">
        <v>7887</v>
      </c>
      <c r="P267" s="119" t="s">
        <v>7888</v>
      </c>
      <c r="Q267" s="119">
        <v>2</v>
      </c>
      <c r="R267" s="119" t="s">
        <v>7889</v>
      </c>
      <c r="S267" s="121">
        <v>45716</v>
      </c>
      <c r="T267" s="121">
        <v>45703</v>
      </c>
      <c r="U267" s="121">
        <v>45716</v>
      </c>
      <c r="V267" s="119">
        <v>14</v>
      </c>
      <c r="W267" s="119" t="s">
        <v>7876</v>
      </c>
      <c r="X267" s="119"/>
      <c r="Y267" s="119">
        <v>44144</v>
      </c>
      <c r="Z267" s="119" t="s">
        <v>7877</v>
      </c>
      <c r="AA267" s="119" t="s">
        <v>7866</v>
      </c>
      <c r="AB267" s="119" t="s">
        <v>7867</v>
      </c>
      <c r="AC267" s="119">
        <v>4</v>
      </c>
      <c r="AD267" s="120">
        <v>15069.74</v>
      </c>
      <c r="AE267" s="120">
        <v>0</v>
      </c>
      <c r="AF267" s="120">
        <v>0</v>
      </c>
      <c r="AG267" s="120">
        <v>0</v>
      </c>
      <c r="AH267" s="120">
        <v>0</v>
      </c>
      <c r="AI267" s="120">
        <v>0</v>
      </c>
      <c r="AJ267" s="120">
        <v>0</v>
      </c>
      <c r="AK267" s="120">
        <v>0</v>
      </c>
      <c r="AL267" s="120">
        <v>0</v>
      </c>
      <c r="AM267" s="120">
        <v>0</v>
      </c>
      <c r="AN267" s="120">
        <v>0</v>
      </c>
      <c r="AO267" s="120">
        <v>72286.03</v>
      </c>
      <c r="AP267" s="120">
        <v>0</v>
      </c>
      <c r="AQ267" s="120">
        <v>988.57</v>
      </c>
      <c r="AR267" s="120">
        <v>25132.82</v>
      </c>
      <c r="AS267" s="120">
        <v>0</v>
      </c>
      <c r="AT267" s="120">
        <v>0</v>
      </c>
      <c r="AU267" s="120">
        <v>87355.77</v>
      </c>
      <c r="AV267" s="120">
        <v>0</v>
      </c>
      <c r="AW267" s="120">
        <v>26121.39</v>
      </c>
      <c r="AX267" s="120">
        <v>0</v>
      </c>
      <c r="AY267" s="156">
        <v>61234.400000000001</v>
      </c>
    </row>
    <row r="268" spans="2:51" ht="15">
      <c r="B268" s="127" t="s">
        <v>7693</v>
      </c>
      <c r="C268" s="119" t="s">
        <v>1828</v>
      </c>
      <c r="D268" s="119" t="s">
        <v>85</v>
      </c>
      <c r="E268" s="119" t="s">
        <v>0</v>
      </c>
      <c r="F268" s="119" t="s">
        <v>7466</v>
      </c>
      <c r="G268" s="119" t="s">
        <v>7465</v>
      </c>
      <c r="H268" s="119"/>
      <c r="I268" s="119" t="s">
        <v>7858</v>
      </c>
      <c r="J268" s="119" t="s">
        <v>7859</v>
      </c>
      <c r="K268" s="119" t="s">
        <v>3267</v>
      </c>
      <c r="L268" s="119" t="s">
        <v>7860</v>
      </c>
      <c r="M268" s="119" t="s">
        <v>3011</v>
      </c>
      <c r="N268" s="119" t="s">
        <v>7335</v>
      </c>
      <c r="O268" s="119" t="s">
        <v>7997</v>
      </c>
      <c r="P268" s="119" t="s">
        <v>7998</v>
      </c>
      <c r="Q268" s="119">
        <v>2</v>
      </c>
      <c r="R268" s="119" t="s">
        <v>7999</v>
      </c>
      <c r="S268" s="121">
        <v>45716</v>
      </c>
      <c r="T268" s="121">
        <v>45703</v>
      </c>
      <c r="U268" s="121">
        <v>45716</v>
      </c>
      <c r="V268" s="119">
        <v>14</v>
      </c>
      <c r="W268" s="119" t="s">
        <v>7871</v>
      </c>
      <c r="X268" s="119"/>
      <c r="Y268" s="119">
        <v>44944</v>
      </c>
      <c r="Z268" s="119" t="s">
        <v>8000</v>
      </c>
      <c r="AA268" s="119" t="s">
        <v>7866</v>
      </c>
      <c r="AB268" s="119" t="s">
        <v>7867</v>
      </c>
      <c r="AC268" s="119">
        <v>4</v>
      </c>
      <c r="AD268" s="120">
        <v>23333.38</v>
      </c>
      <c r="AE268" s="120">
        <v>0</v>
      </c>
      <c r="AF268" s="120">
        <v>0</v>
      </c>
      <c r="AG268" s="120">
        <v>0</v>
      </c>
      <c r="AH268" s="120">
        <v>0</v>
      </c>
      <c r="AI268" s="120">
        <v>0</v>
      </c>
      <c r="AJ268" s="120">
        <v>0</v>
      </c>
      <c r="AK268" s="120">
        <v>0</v>
      </c>
      <c r="AL268" s="120">
        <v>0</v>
      </c>
      <c r="AM268" s="120">
        <v>0</v>
      </c>
      <c r="AN268" s="120">
        <v>0</v>
      </c>
      <c r="AO268" s="120">
        <v>0</v>
      </c>
      <c r="AP268" s="120">
        <v>0</v>
      </c>
      <c r="AQ268" s="120">
        <v>660.41</v>
      </c>
      <c r="AR268" s="120">
        <v>4451.92</v>
      </c>
      <c r="AS268" s="120">
        <v>0.05</v>
      </c>
      <c r="AT268" s="120">
        <v>0</v>
      </c>
      <c r="AU268" s="120">
        <v>23333.38</v>
      </c>
      <c r="AV268" s="120">
        <v>0</v>
      </c>
      <c r="AW268" s="120">
        <v>5112.38</v>
      </c>
      <c r="AX268" s="120">
        <v>0</v>
      </c>
      <c r="AY268" s="156">
        <v>18221</v>
      </c>
    </row>
    <row r="269" spans="2:51" ht="15">
      <c r="B269" s="127" t="s">
        <v>7689</v>
      </c>
      <c r="C269" s="119" t="s">
        <v>1828</v>
      </c>
      <c r="D269" s="119" t="s">
        <v>85</v>
      </c>
      <c r="E269" s="119" t="s">
        <v>0</v>
      </c>
      <c r="F269" s="119" t="s">
        <v>7373</v>
      </c>
      <c r="G269" s="119" t="s">
        <v>7372</v>
      </c>
      <c r="H269" s="119"/>
      <c r="I269" s="119" t="s">
        <v>7858</v>
      </c>
      <c r="J269" s="119" t="s">
        <v>7859</v>
      </c>
      <c r="K269" s="119" t="s">
        <v>3267</v>
      </c>
      <c r="L269" s="119" t="s">
        <v>7860</v>
      </c>
      <c r="M269" s="119" t="s">
        <v>3011</v>
      </c>
      <c r="N269" s="119" t="s">
        <v>7335</v>
      </c>
      <c r="O269" s="119" t="s">
        <v>8030</v>
      </c>
      <c r="P269" s="119" t="s">
        <v>8031</v>
      </c>
      <c r="Q269" s="119">
        <v>2</v>
      </c>
      <c r="R269" s="119" t="s">
        <v>8032</v>
      </c>
      <c r="S269" s="121">
        <v>45716</v>
      </c>
      <c r="T269" s="121">
        <v>45703</v>
      </c>
      <c r="U269" s="121">
        <v>45716</v>
      </c>
      <c r="V269" s="119">
        <v>14</v>
      </c>
      <c r="W269" s="119" t="s">
        <v>8033</v>
      </c>
      <c r="X269" s="119"/>
      <c r="Y269" s="119">
        <v>45166</v>
      </c>
      <c r="Z269" s="119" t="s">
        <v>8034</v>
      </c>
      <c r="AA269" s="119" t="s">
        <v>7866</v>
      </c>
      <c r="AB269" s="119" t="s">
        <v>7867</v>
      </c>
      <c r="AC269" s="119">
        <v>4</v>
      </c>
      <c r="AD269" s="120">
        <v>17033.38</v>
      </c>
      <c r="AE269" s="120">
        <v>0</v>
      </c>
      <c r="AF269" s="120">
        <v>0</v>
      </c>
      <c r="AG269" s="120">
        <v>0</v>
      </c>
      <c r="AH269" s="120">
        <v>0</v>
      </c>
      <c r="AI269" s="120">
        <v>0</v>
      </c>
      <c r="AJ269" s="120">
        <v>0</v>
      </c>
      <c r="AK269" s="120">
        <v>0</v>
      </c>
      <c r="AL269" s="120">
        <v>0</v>
      </c>
      <c r="AM269" s="120">
        <v>0</v>
      </c>
      <c r="AN269" s="120">
        <v>0</v>
      </c>
      <c r="AO269" s="120">
        <v>0</v>
      </c>
      <c r="AP269" s="120">
        <v>0</v>
      </c>
      <c r="AQ269" s="120">
        <v>476.99</v>
      </c>
      <c r="AR269" s="120">
        <v>2927.37</v>
      </c>
      <c r="AS269" s="120">
        <v>0.02</v>
      </c>
      <c r="AT269" s="120">
        <v>0</v>
      </c>
      <c r="AU269" s="120">
        <v>17033.38</v>
      </c>
      <c r="AV269" s="120">
        <v>0</v>
      </c>
      <c r="AW269" s="120">
        <v>3404.3799999999997</v>
      </c>
      <c r="AX269" s="120">
        <v>0</v>
      </c>
      <c r="AY269" s="156">
        <v>13629</v>
      </c>
    </row>
    <row r="270" spans="2:51" ht="15">
      <c r="B270" s="127" t="s">
        <v>7686</v>
      </c>
      <c r="C270" s="119" t="s">
        <v>1828</v>
      </c>
      <c r="D270" s="119" t="s">
        <v>85</v>
      </c>
      <c r="E270" s="119" t="s">
        <v>0</v>
      </c>
      <c r="F270" s="119" t="s">
        <v>7355</v>
      </c>
      <c r="G270" s="119" t="s">
        <v>7354</v>
      </c>
      <c r="H270" s="119"/>
      <c r="I270" s="119" t="s">
        <v>7858</v>
      </c>
      <c r="J270" s="119" t="s">
        <v>7859</v>
      </c>
      <c r="K270" s="119" t="s">
        <v>3267</v>
      </c>
      <c r="L270" s="119" t="s">
        <v>7860</v>
      </c>
      <c r="M270" s="119" t="s">
        <v>3011</v>
      </c>
      <c r="N270" s="119" t="s">
        <v>7335</v>
      </c>
      <c r="O270" s="119" t="s">
        <v>7868</v>
      </c>
      <c r="P270" s="119" t="s">
        <v>7869</v>
      </c>
      <c r="Q270" s="119">
        <v>2</v>
      </c>
      <c r="R270" s="119" t="s">
        <v>7870</v>
      </c>
      <c r="S270" s="121">
        <v>45716</v>
      </c>
      <c r="T270" s="121">
        <v>45703</v>
      </c>
      <c r="U270" s="121">
        <v>45716</v>
      </c>
      <c r="V270" s="119">
        <v>14</v>
      </c>
      <c r="W270" s="119" t="s">
        <v>7871</v>
      </c>
      <c r="X270" s="119"/>
      <c r="Y270" s="119">
        <v>44944</v>
      </c>
      <c r="Z270" s="119" t="s">
        <v>7872</v>
      </c>
      <c r="AA270" s="119" t="s">
        <v>7866</v>
      </c>
      <c r="AB270" s="119" t="s">
        <v>7867</v>
      </c>
      <c r="AC270" s="119">
        <v>4</v>
      </c>
      <c r="AD270" s="120">
        <v>17733.38</v>
      </c>
      <c r="AE270" s="120">
        <v>0</v>
      </c>
      <c r="AF270" s="120">
        <v>0</v>
      </c>
      <c r="AG270" s="120">
        <v>0</v>
      </c>
      <c r="AH270" s="120">
        <v>0</v>
      </c>
      <c r="AI270" s="120">
        <v>0</v>
      </c>
      <c r="AJ270" s="120">
        <v>0</v>
      </c>
      <c r="AK270" s="120">
        <v>0</v>
      </c>
      <c r="AL270" s="120">
        <v>0</v>
      </c>
      <c r="AM270" s="120">
        <v>0</v>
      </c>
      <c r="AN270" s="120">
        <v>0</v>
      </c>
      <c r="AO270" s="120">
        <v>0</v>
      </c>
      <c r="AP270" s="120">
        <v>0</v>
      </c>
      <c r="AQ270" s="120">
        <v>497.36</v>
      </c>
      <c r="AR270" s="120">
        <v>3092.01</v>
      </c>
      <c r="AS270" s="120">
        <v>0.01</v>
      </c>
      <c r="AT270" s="120">
        <v>0</v>
      </c>
      <c r="AU270" s="120">
        <v>17733.38</v>
      </c>
      <c r="AV270" s="120">
        <v>0</v>
      </c>
      <c r="AW270" s="120">
        <v>3589.3800000000006</v>
      </c>
      <c r="AX270" s="120">
        <v>0</v>
      </c>
      <c r="AY270" s="156">
        <v>14144</v>
      </c>
    </row>
    <row r="271" spans="2:51" ht="15">
      <c r="B271" s="127" t="s">
        <v>7695</v>
      </c>
      <c r="C271" s="119" t="s">
        <v>1828</v>
      </c>
      <c r="D271" s="119" t="s">
        <v>85</v>
      </c>
      <c r="E271" s="119" t="s">
        <v>0</v>
      </c>
      <c r="F271" s="119" t="s">
        <v>7484</v>
      </c>
      <c r="G271" s="119" t="s">
        <v>7483</v>
      </c>
      <c r="H271" s="119"/>
      <c r="I271" s="119" t="s">
        <v>7858</v>
      </c>
      <c r="J271" s="119" t="s">
        <v>7859</v>
      </c>
      <c r="K271" s="119" t="s">
        <v>3267</v>
      </c>
      <c r="L271" s="119" t="s">
        <v>7860</v>
      </c>
      <c r="M271" s="119" t="s">
        <v>3011</v>
      </c>
      <c r="N271" s="119" t="s">
        <v>7335</v>
      </c>
      <c r="O271" s="119" t="s">
        <v>7882</v>
      </c>
      <c r="P271" s="119" t="s">
        <v>7883</v>
      </c>
      <c r="Q271" s="119">
        <v>2</v>
      </c>
      <c r="R271" s="119" t="s">
        <v>7884</v>
      </c>
      <c r="S271" s="121">
        <v>45716</v>
      </c>
      <c r="T271" s="121">
        <v>45703</v>
      </c>
      <c r="U271" s="121">
        <v>45716</v>
      </c>
      <c r="V271" s="119">
        <v>14</v>
      </c>
      <c r="W271" s="119" t="s">
        <v>7885</v>
      </c>
      <c r="X271" s="119"/>
      <c r="Y271" s="119">
        <v>44879</v>
      </c>
      <c r="Z271" s="119" t="s">
        <v>7886</v>
      </c>
      <c r="AA271" s="119" t="s">
        <v>7866</v>
      </c>
      <c r="AB271" s="119" t="s">
        <v>7867</v>
      </c>
      <c r="AC271" s="119">
        <v>4</v>
      </c>
      <c r="AD271" s="120">
        <v>13230</v>
      </c>
      <c r="AE271" s="120">
        <v>0</v>
      </c>
      <c r="AF271" s="120">
        <v>1560.55</v>
      </c>
      <c r="AG271" s="120">
        <v>565.70000000000005</v>
      </c>
      <c r="AH271" s="120">
        <v>236.25</v>
      </c>
      <c r="AI271" s="120">
        <v>0</v>
      </c>
      <c r="AJ271" s="120">
        <v>0</v>
      </c>
      <c r="AK271" s="120">
        <v>0</v>
      </c>
      <c r="AL271" s="120">
        <v>0</v>
      </c>
      <c r="AM271" s="120">
        <v>0</v>
      </c>
      <c r="AN271" s="120">
        <v>0</v>
      </c>
      <c r="AO271" s="120">
        <v>0</v>
      </c>
      <c r="AP271" s="120">
        <v>1890</v>
      </c>
      <c r="AQ271" s="120">
        <v>385.4</v>
      </c>
      <c r="AR271" s="120">
        <v>2899.95</v>
      </c>
      <c r="AS271" s="120">
        <v>0</v>
      </c>
      <c r="AT271" s="120">
        <v>0</v>
      </c>
      <c r="AU271" s="120">
        <v>16916.8</v>
      </c>
      <c r="AV271" s="120">
        <v>565.70000000000005</v>
      </c>
      <c r="AW271" s="120">
        <v>3285.35</v>
      </c>
      <c r="AX271" s="120">
        <v>0</v>
      </c>
      <c r="AY271" s="156">
        <v>14197.2</v>
      </c>
    </row>
    <row r="272" spans="2:51" ht="15">
      <c r="B272" s="127" t="s">
        <v>7702</v>
      </c>
      <c r="C272" s="119" t="s">
        <v>1828</v>
      </c>
      <c r="D272" s="119" t="s">
        <v>85</v>
      </c>
      <c r="E272" s="119" t="s">
        <v>0</v>
      </c>
      <c r="F272" s="119" t="s">
        <v>7454</v>
      </c>
      <c r="G272" s="119" t="s">
        <v>7453</v>
      </c>
      <c r="H272" s="119"/>
      <c r="I272" s="119" t="s">
        <v>7858</v>
      </c>
      <c r="J272" s="119" t="s">
        <v>7859</v>
      </c>
      <c r="K272" s="119" t="s">
        <v>3267</v>
      </c>
      <c r="L272" s="119" t="s">
        <v>7860</v>
      </c>
      <c r="M272" s="119" t="s">
        <v>3011</v>
      </c>
      <c r="N272" s="119" t="s">
        <v>7335</v>
      </c>
      <c r="O272" s="119" t="s">
        <v>8015</v>
      </c>
      <c r="P272" s="119" t="s">
        <v>8016</v>
      </c>
      <c r="Q272" s="119">
        <v>2</v>
      </c>
      <c r="R272" s="119" t="s">
        <v>8017</v>
      </c>
      <c r="S272" s="121">
        <v>45716</v>
      </c>
      <c r="T272" s="121">
        <v>45703</v>
      </c>
      <c r="U272" s="121">
        <v>45716</v>
      </c>
      <c r="V272" s="119">
        <v>14</v>
      </c>
      <c r="W272" s="119" t="s">
        <v>7885</v>
      </c>
      <c r="X272" s="119"/>
      <c r="Y272" s="119">
        <v>45194</v>
      </c>
      <c r="Z272" s="119" t="s">
        <v>7881</v>
      </c>
      <c r="AA272" s="119" t="s">
        <v>7866</v>
      </c>
      <c r="AB272" s="119" t="s">
        <v>7867</v>
      </c>
      <c r="AC272" s="119">
        <v>4</v>
      </c>
      <c r="AD272" s="120">
        <v>14000</v>
      </c>
      <c r="AE272" s="120">
        <v>0</v>
      </c>
      <c r="AF272" s="120">
        <v>1684.3</v>
      </c>
      <c r="AG272" s="120">
        <v>565.70000000000005</v>
      </c>
      <c r="AH272" s="120">
        <v>250</v>
      </c>
      <c r="AI272" s="120">
        <v>0</v>
      </c>
      <c r="AJ272" s="120">
        <v>0</v>
      </c>
      <c r="AK272" s="120">
        <v>0</v>
      </c>
      <c r="AL272" s="120">
        <v>0</v>
      </c>
      <c r="AM272" s="120">
        <v>0</v>
      </c>
      <c r="AN272" s="120">
        <v>0</v>
      </c>
      <c r="AO272" s="120">
        <v>4133.09</v>
      </c>
      <c r="AP272" s="120">
        <v>2000</v>
      </c>
      <c r="AQ272" s="120">
        <v>388.66</v>
      </c>
      <c r="AR272" s="120">
        <v>4111.37</v>
      </c>
      <c r="AS272" s="120">
        <v>0</v>
      </c>
      <c r="AT272" s="120">
        <v>0</v>
      </c>
      <c r="AU272" s="120">
        <v>22067.39</v>
      </c>
      <c r="AV272" s="120">
        <v>565.70000000000005</v>
      </c>
      <c r="AW272" s="120">
        <v>4500.03</v>
      </c>
      <c r="AX272" s="120">
        <v>0</v>
      </c>
      <c r="AY272" s="156">
        <v>18133.2</v>
      </c>
    </row>
    <row r="273" spans="2:51" ht="15">
      <c r="B273" s="127" t="s">
        <v>7684</v>
      </c>
      <c r="C273" s="119" t="s">
        <v>1828</v>
      </c>
      <c r="D273" s="119" t="s">
        <v>85</v>
      </c>
      <c r="E273" s="119" t="s">
        <v>0</v>
      </c>
      <c r="F273" s="119" t="s">
        <v>7397</v>
      </c>
      <c r="G273" s="119" t="s">
        <v>7396</v>
      </c>
      <c r="H273" s="119"/>
      <c r="I273" s="119" t="s">
        <v>7858</v>
      </c>
      <c r="J273" s="119" t="s">
        <v>7859</v>
      </c>
      <c r="K273" s="119" t="s">
        <v>3267</v>
      </c>
      <c r="L273" s="119" t="s">
        <v>7860</v>
      </c>
      <c r="M273" s="119" t="s">
        <v>3011</v>
      </c>
      <c r="N273" s="119" t="s">
        <v>7335</v>
      </c>
      <c r="O273" s="119" t="s">
        <v>7878</v>
      </c>
      <c r="P273" s="119" t="s">
        <v>7879</v>
      </c>
      <c r="Q273" s="119">
        <v>2</v>
      </c>
      <c r="R273" s="119" t="s">
        <v>7880</v>
      </c>
      <c r="S273" s="121">
        <v>45716</v>
      </c>
      <c r="T273" s="121">
        <v>45703</v>
      </c>
      <c r="U273" s="121">
        <v>45716</v>
      </c>
      <c r="V273" s="119">
        <v>14</v>
      </c>
      <c r="W273" s="119" t="s">
        <v>7876</v>
      </c>
      <c r="X273" s="119"/>
      <c r="Y273" s="119">
        <v>44271</v>
      </c>
      <c r="Z273" s="119" t="s">
        <v>7881</v>
      </c>
      <c r="AA273" s="119" t="s">
        <v>7866</v>
      </c>
      <c r="AB273" s="119" t="s">
        <v>7867</v>
      </c>
      <c r="AC273" s="119">
        <v>4</v>
      </c>
      <c r="AD273" s="120">
        <v>9417.52</v>
      </c>
      <c r="AE273" s="120">
        <v>0</v>
      </c>
      <c r="AF273" s="120">
        <v>0</v>
      </c>
      <c r="AG273" s="120">
        <v>0</v>
      </c>
      <c r="AH273" s="120">
        <v>336.34</v>
      </c>
      <c r="AI273" s="120">
        <v>0</v>
      </c>
      <c r="AJ273" s="120">
        <v>0</v>
      </c>
      <c r="AK273" s="120">
        <v>0</v>
      </c>
      <c r="AL273" s="120">
        <v>0</v>
      </c>
      <c r="AM273" s="120">
        <v>0</v>
      </c>
      <c r="AN273" s="120">
        <v>0</v>
      </c>
      <c r="AO273" s="120">
        <v>5272.94</v>
      </c>
      <c r="AP273" s="120">
        <v>2690.72</v>
      </c>
      <c r="AQ273" s="120">
        <v>319.54000000000002</v>
      </c>
      <c r="AR273" s="120">
        <v>3088.28</v>
      </c>
      <c r="AS273" s="120">
        <v>0</v>
      </c>
      <c r="AT273" s="120">
        <v>1899.38</v>
      </c>
      <c r="AU273" s="120">
        <v>17717.52</v>
      </c>
      <c r="AV273" s="120">
        <v>0</v>
      </c>
      <c r="AW273" s="120">
        <v>5307.2</v>
      </c>
      <c r="AX273" s="120">
        <v>0</v>
      </c>
      <c r="AY273" s="156">
        <v>12410.4</v>
      </c>
    </row>
    <row r="274" spans="2:51" ht="15">
      <c r="B274" s="127" t="s">
        <v>7712</v>
      </c>
      <c r="C274" s="119" t="s">
        <v>1828</v>
      </c>
      <c r="D274" s="119" t="s">
        <v>85</v>
      </c>
      <c r="E274" s="119" t="s">
        <v>0</v>
      </c>
      <c r="F274" s="119" t="s">
        <v>7370</v>
      </c>
      <c r="G274" s="119" t="s">
        <v>7369</v>
      </c>
      <c r="H274" s="119"/>
      <c r="I274" s="119" t="s">
        <v>7858</v>
      </c>
      <c r="J274" s="119" t="s">
        <v>7859</v>
      </c>
      <c r="K274" s="119" t="s">
        <v>3267</v>
      </c>
      <c r="L274" s="119" t="s">
        <v>7860</v>
      </c>
      <c r="M274" s="119" t="s">
        <v>3011</v>
      </c>
      <c r="N274" s="119" t="s">
        <v>7335</v>
      </c>
      <c r="O274" s="119" t="s">
        <v>7899</v>
      </c>
      <c r="P274" s="119" t="s">
        <v>7900</v>
      </c>
      <c r="Q274" s="119">
        <v>2</v>
      </c>
      <c r="R274" s="119" t="s">
        <v>7901</v>
      </c>
      <c r="S274" s="121">
        <v>45716</v>
      </c>
      <c r="T274" s="121">
        <v>45703</v>
      </c>
      <c r="U274" s="121">
        <v>45716</v>
      </c>
      <c r="V274" s="119">
        <v>14</v>
      </c>
      <c r="W274" s="119" t="s">
        <v>7885</v>
      </c>
      <c r="X274" s="119"/>
      <c r="Y274" s="119">
        <v>45145</v>
      </c>
      <c r="Z274" s="119" t="s">
        <v>7902</v>
      </c>
      <c r="AA274" s="119" t="s">
        <v>7866</v>
      </c>
      <c r="AB274" s="119" t="s">
        <v>7867</v>
      </c>
      <c r="AC274" s="119">
        <v>4</v>
      </c>
      <c r="AD274" s="120">
        <v>20300</v>
      </c>
      <c r="AE274" s="120">
        <v>0</v>
      </c>
      <c r="AF274" s="120">
        <v>4306.1000000000004</v>
      </c>
      <c r="AG274" s="120">
        <v>1131.4000000000001</v>
      </c>
      <c r="AH274" s="120">
        <v>362.5</v>
      </c>
      <c r="AI274" s="120">
        <v>0</v>
      </c>
      <c r="AJ274" s="120">
        <v>0</v>
      </c>
      <c r="AK274" s="120">
        <v>0</v>
      </c>
      <c r="AL274" s="120">
        <v>0</v>
      </c>
      <c r="AM274" s="120">
        <v>0</v>
      </c>
      <c r="AN274" s="120">
        <v>0</v>
      </c>
      <c r="AO274" s="120">
        <v>561.16999999999996</v>
      </c>
      <c r="AP274" s="120">
        <v>2900</v>
      </c>
      <c r="AQ274" s="120">
        <v>694.67</v>
      </c>
      <c r="AR274" s="120">
        <v>5980.83</v>
      </c>
      <c r="AS274" s="120">
        <v>0</v>
      </c>
      <c r="AT274" s="120">
        <v>6483.35</v>
      </c>
      <c r="AU274" s="120">
        <v>28429.77</v>
      </c>
      <c r="AV274" s="120">
        <v>1131.4000000000001</v>
      </c>
      <c r="AW274" s="120">
        <v>13158.85</v>
      </c>
      <c r="AX274" s="120">
        <v>0</v>
      </c>
      <c r="AY274" s="156">
        <v>16402.400000000001</v>
      </c>
    </row>
    <row r="275" spans="2:51" ht="15">
      <c r="B275" s="127" t="s">
        <v>7681</v>
      </c>
      <c r="C275" s="119" t="s">
        <v>1828</v>
      </c>
      <c r="D275" s="119" t="s">
        <v>85</v>
      </c>
      <c r="E275" s="119" t="s">
        <v>0</v>
      </c>
      <c r="F275" s="119" t="s">
        <v>7382</v>
      </c>
      <c r="G275" s="119" t="s">
        <v>7381</v>
      </c>
      <c r="H275" s="119"/>
      <c r="I275" s="119" t="s">
        <v>7858</v>
      </c>
      <c r="J275" s="119" t="s">
        <v>7859</v>
      </c>
      <c r="K275" s="119" t="s">
        <v>3267</v>
      </c>
      <c r="L275" s="119" t="s">
        <v>7860</v>
      </c>
      <c r="M275" s="119" t="s">
        <v>3011</v>
      </c>
      <c r="N275" s="119" t="s">
        <v>7335</v>
      </c>
      <c r="O275" s="119" t="s">
        <v>8021</v>
      </c>
      <c r="P275" s="119" t="s">
        <v>8022</v>
      </c>
      <c r="Q275" s="119">
        <v>2</v>
      </c>
      <c r="R275" s="119" t="s">
        <v>8023</v>
      </c>
      <c r="S275" s="121">
        <v>45716</v>
      </c>
      <c r="T275" s="121">
        <v>45703</v>
      </c>
      <c r="U275" s="121">
        <v>45716</v>
      </c>
      <c r="V275" s="119">
        <v>14</v>
      </c>
      <c r="W275" s="119" t="s">
        <v>7876</v>
      </c>
      <c r="X275" s="119"/>
      <c r="Y275" s="119">
        <v>45432</v>
      </c>
      <c r="Z275" s="119" t="s">
        <v>7906</v>
      </c>
      <c r="AA275" s="119" t="s">
        <v>7866</v>
      </c>
      <c r="AB275" s="119" t="s">
        <v>7867</v>
      </c>
      <c r="AC275" s="119">
        <v>4</v>
      </c>
      <c r="AD275" s="120">
        <v>12500.04</v>
      </c>
      <c r="AE275" s="120">
        <v>0</v>
      </c>
      <c r="AF275" s="120">
        <v>0</v>
      </c>
      <c r="AG275" s="120">
        <v>0</v>
      </c>
      <c r="AH275" s="120">
        <v>446.42</v>
      </c>
      <c r="AI275" s="120">
        <v>0</v>
      </c>
      <c r="AJ275" s="120">
        <v>0</v>
      </c>
      <c r="AK275" s="120">
        <v>0</v>
      </c>
      <c r="AL275" s="120">
        <v>0</v>
      </c>
      <c r="AM275" s="120">
        <v>0</v>
      </c>
      <c r="AN275" s="120">
        <v>0</v>
      </c>
      <c r="AO275" s="120">
        <v>3955.72</v>
      </c>
      <c r="AP275" s="120">
        <v>0</v>
      </c>
      <c r="AQ275" s="120">
        <v>344.98</v>
      </c>
      <c r="AR275" s="120">
        <v>2896.52</v>
      </c>
      <c r="AS275" s="120">
        <v>0.08</v>
      </c>
      <c r="AT275" s="120">
        <v>0</v>
      </c>
      <c r="AU275" s="120">
        <v>16902.18</v>
      </c>
      <c r="AV275" s="120">
        <v>0</v>
      </c>
      <c r="AW275" s="120">
        <v>3241.58</v>
      </c>
      <c r="AX275" s="120">
        <v>0</v>
      </c>
      <c r="AY275" s="156">
        <v>13660.6</v>
      </c>
    </row>
    <row r="276" spans="2:51" ht="15">
      <c r="B276" s="127" t="s">
        <v>7701</v>
      </c>
      <c r="C276" s="119" t="s">
        <v>1828</v>
      </c>
      <c r="D276" s="119" t="s">
        <v>85</v>
      </c>
      <c r="E276" s="119" t="s">
        <v>0</v>
      </c>
      <c r="F276" s="119" t="s">
        <v>7478</v>
      </c>
      <c r="G276" s="119" t="s">
        <v>7477</v>
      </c>
      <c r="H276" s="119"/>
      <c r="I276" s="119" t="s">
        <v>7858</v>
      </c>
      <c r="J276" s="119" t="s">
        <v>7859</v>
      </c>
      <c r="K276" s="119" t="s">
        <v>3267</v>
      </c>
      <c r="L276" s="119" t="s">
        <v>7860</v>
      </c>
      <c r="M276" s="119" t="s">
        <v>3011</v>
      </c>
      <c r="N276" s="119" t="s">
        <v>7335</v>
      </c>
      <c r="O276" s="119" t="s">
        <v>7974</v>
      </c>
      <c r="P276" s="119" t="s">
        <v>7975</v>
      </c>
      <c r="Q276" s="119">
        <v>2</v>
      </c>
      <c r="R276" s="119" t="s">
        <v>7976</v>
      </c>
      <c r="S276" s="121">
        <v>45716</v>
      </c>
      <c r="T276" s="121">
        <v>45703</v>
      </c>
      <c r="U276" s="121">
        <v>45716</v>
      </c>
      <c r="V276" s="119">
        <v>14</v>
      </c>
      <c r="W276" s="119" t="s">
        <v>7876</v>
      </c>
      <c r="X276" s="119"/>
      <c r="Y276" s="119">
        <v>45453</v>
      </c>
      <c r="Z276" s="119" t="s">
        <v>7906</v>
      </c>
      <c r="AA276" s="119" t="s">
        <v>7866</v>
      </c>
      <c r="AB276" s="119" t="s">
        <v>7867</v>
      </c>
      <c r="AC276" s="119">
        <v>4</v>
      </c>
      <c r="AD276" s="120">
        <v>10500</v>
      </c>
      <c r="AE276" s="120">
        <v>0</v>
      </c>
      <c r="AF276" s="120">
        <v>0</v>
      </c>
      <c r="AG276" s="120">
        <v>0</v>
      </c>
      <c r="AH276" s="120">
        <v>0</v>
      </c>
      <c r="AI276" s="120">
        <v>0</v>
      </c>
      <c r="AJ276" s="120">
        <v>0</v>
      </c>
      <c r="AK276" s="120">
        <v>0</v>
      </c>
      <c r="AL276" s="120">
        <v>0</v>
      </c>
      <c r="AM276" s="120">
        <v>0</v>
      </c>
      <c r="AN276" s="120">
        <v>0</v>
      </c>
      <c r="AO276" s="120">
        <v>3955.72</v>
      </c>
      <c r="AP276" s="120">
        <v>0</v>
      </c>
      <c r="AQ276" s="120">
        <v>286.73</v>
      </c>
      <c r="AR276" s="120">
        <v>2321.11</v>
      </c>
      <c r="AS276" s="120">
        <v>0.08</v>
      </c>
      <c r="AT276" s="120">
        <v>0</v>
      </c>
      <c r="AU276" s="120">
        <v>14455.72</v>
      </c>
      <c r="AV276" s="120">
        <v>0</v>
      </c>
      <c r="AW276" s="120">
        <v>2607.92</v>
      </c>
      <c r="AX276" s="120">
        <v>0</v>
      </c>
      <c r="AY276" s="156">
        <v>11847.8</v>
      </c>
    </row>
    <row r="277" spans="2:51" ht="15">
      <c r="B277" s="127" t="s">
        <v>7708</v>
      </c>
      <c r="C277" s="119" t="s">
        <v>1828</v>
      </c>
      <c r="D277" s="119" t="s">
        <v>85</v>
      </c>
      <c r="E277" s="119" t="s">
        <v>0</v>
      </c>
      <c r="F277" s="119" t="s">
        <v>7349</v>
      </c>
      <c r="G277" s="119" t="s">
        <v>7348</v>
      </c>
      <c r="H277" s="119"/>
      <c r="I277" s="119" t="s">
        <v>7858</v>
      </c>
      <c r="J277" s="119" t="s">
        <v>7859</v>
      </c>
      <c r="K277" s="119" t="s">
        <v>3267</v>
      </c>
      <c r="L277" s="119" t="s">
        <v>7860</v>
      </c>
      <c r="M277" s="119" t="s">
        <v>3011</v>
      </c>
      <c r="N277" s="119" t="s">
        <v>7335</v>
      </c>
      <c r="O277" s="119" t="s">
        <v>7938</v>
      </c>
      <c r="P277" s="119" t="s">
        <v>7939</v>
      </c>
      <c r="Q277" s="119">
        <v>2</v>
      </c>
      <c r="R277" s="119" t="s">
        <v>7940</v>
      </c>
      <c r="S277" s="121">
        <v>45716</v>
      </c>
      <c r="T277" s="121">
        <v>45703</v>
      </c>
      <c r="U277" s="121">
        <v>45716</v>
      </c>
      <c r="V277" s="119">
        <v>14</v>
      </c>
      <c r="W277" s="119" t="s">
        <v>7876</v>
      </c>
      <c r="X277" s="119"/>
      <c r="Y277" s="119">
        <v>45252</v>
      </c>
      <c r="Z277" s="119" t="s">
        <v>7906</v>
      </c>
      <c r="AA277" s="119" t="s">
        <v>7866</v>
      </c>
      <c r="AB277" s="119" t="s">
        <v>7867</v>
      </c>
      <c r="AC277" s="119">
        <v>4</v>
      </c>
      <c r="AD277" s="120">
        <v>10500</v>
      </c>
      <c r="AE277" s="120">
        <v>0</v>
      </c>
      <c r="AF277" s="120">
        <v>0</v>
      </c>
      <c r="AG277" s="120">
        <v>0</v>
      </c>
      <c r="AH277" s="120">
        <v>375</v>
      </c>
      <c r="AI277" s="120">
        <v>0</v>
      </c>
      <c r="AJ277" s="120">
        <v>0</v>
      </c>
      <c r="AK277" s="120">
        <v>0</v>
      </c>
      <c r="AL277" s="120">
        <v>0</v>
      </c>
      <c r="AM277" s="120">
        <v>0</v>
      </c>
      <c r="AN277" s="120">
        <v>0</v>
      </c>
      <c r="AO277" s="120">
        <v>3083.58</v>
      </c>
      <c r="AP277" s="120">
        <v>0</v>
      </c>
      <c r="AQ277" s="120">
        <v>286.73</v>
      </c>
      <c r="AR277" s="120">
        <v>2213.4</v>
      </c>
      <c r="AS277" s="120">
        <v>0.05</v>
      </c>
      <c r="AT277" s="120">
        <v>0</v>
      </c>
      <c r="AU277" s="120">
        <v>13958.58</v>
      </c>
      <c r="AV277" s="120">
        <v>0</v>
      </c>
      <c r="AW277" s="120">
        <v>2500.1800000000003</v>
      </c>
      <c r="AX277" s="120">
        <v>0</v>
      </c>
      <c r="AY277" s="156">
        <v>11458.4</v>
      </c>
    </row>
    <row r="278" spans="2:51" ht="15">
      <c r="B278" s="127" t="s">
        <v>7697</v>
      </c>
      <c r="C278" s="119" t="s">
        <v>1828</v>
      </c>
      <c r="D278" s="119" t="s">
        <v>85</v>
      </c>
      <c r="E278" s="119" t="s">
        <v>0</v>
      </c>
      <c r="F278" s="119" t="s">
        <v>7433</v>
      </c>
      <c r="G278" s="119" t="s">
        <v>7432</v>
      </c>
      <c r="H278" s="119"/>
      <c r="I278" s="119" t="s">
        <v>7858</v>
      </c>
      <c r="J278" s="119" t="s">
        <v>7859</v>
      </c>
      <c r="K278" s="119" t="s">
        <v>3267</v>
      </c>
      <c r="L278" s="119" t="s">
        <v>7860</v>
      </c>
      <c r="M278" s="119" t="s">
        <v>3011</v>
      </c>
      <c r="N278" s="119" t="s">
        <v>7335</v>
      </c>
      <c r="O278" s="119" t="s">
        <v>8043</v>
      </c>
      <c r="P278" s="119" t="s">
        <v>8044</v>
      </c>
      <c r="Q278" s="119">
        <v>2</v>
      </c>
      <c r="R278" s="119" t="s">
        <v>8045</v>
      </c>
      <c r="S278" s="121">
        <v>45716</v>
      </c>
      <c r="T278" s="121">
        <v>45703</v>
      </c>
      <c r="U278" s="121">
        <v>45716</v>
      </c>
      <c r="V278" s="119">
        <v>14</v>
      </c>
      <c r="W278" s="119" t="s">
        <v>7966</v>
      </c>
      <c r="X278" s="119"/>
      <c r="Y278" s="119">
        <v>45337</v>
      </c>
      <c r="Z278" s="119" t="s">
        <v>8046</v>
      </c>
      <c r="AA278" s="119" t="s">
        <v>7866</v>
      </c>
      <c r="AB278" s="119" t="s">
        <v>7867</v>
      </c>
      <c r="AC278" s="119">
        <v>4</v>
      </c>
      <c r="AD278" s="120">
        <v>11666.62</v>
      </c>
      <c r="AE278" s="120">
        <v>0</v>
      </c>
      <c r="AF278" s="120">
        <v>0</v>
      </c>
      <c r="AG278" s="120">
        <v>0</v>
      </c>
      <c r="AH278" s="120">
        <v>0</v>
      </c>
      <c r="AI278" s="120">
        <v>802.89</v>
      </c>
      <c r="AJ278" s="120">
        <v>1697.1</v>
      </c>
      <c r="AK278" s="120">
        <v>0</v>
      </c>
      <c r="AL278" s="120">
        <v>0</v>
      </c>
      <c r="AM278" s="120">
        <v>0</v>
      </c>
      <c r="AN278" s="120">
        <v>0</v>
      </c>
      <c r="AO278" s="120">
        <v>0</v>
      </c>
      <c r="AP278" s="120">
        <v>0</v>
      </c>
      <c r="AQ278" s="120">
        <v>320.7</v>
      </c>
      <c r="AR278" s="120">
        <v>1895.33</v>
      </c>
      <c r="AS278" s="120">
        <v>0</v>
      </c>
      <c r="AT278" s="120">
        <v>0</v>
      </c>
      <c r="AU278" s="120">
        <v>12469.51</v>
      </c>
      <c r="AV278" s="120">
        <v>1697.1</v>
      </c>
      <c r="AW278" s="120">
        <v>2216.0299999999997</v>
      </c>
      <c r="AX278" s="120">
        <v>0</v>
      </c>
      <c r="AY278" s="156">
        <v>11950.6</v>
      </c>
    </row>
    <row r="279" spans="2:51" ht="15">
      <c r="B279" s="127" t="s">
        <v>7717</v>
      </c>
      <c r="C279" s="119" t="s">
        <v>1828</v>
      </c>
      <c r="D279" s="119" t="s">
        <v>85</v>
      </c>
      <c r="E279" s="119" t="s">
        <v>0</v>
      </c>
      <c r="F279" s="119" t="s">
        <v>7469</v>
      </c>
      <c r="G279" s="119" t="s">
        <v>7468</v>
      </c>
      <c r="H279" s="119"/>
      <c r="I279" s="119" t="s">
        <v>7858</v>
      </c>
      <c r="J279" s="119" t="s">
        <v>7859</v>
      </c>
      <c r="K279" s="119" t="s">
        <v>3267</v>
      </c>
      <c r="L279" s="119" t="s">
        <v>7860</v>
      </c>
      <c r="M279" s="119" t="s">
        <v>3011</v>
      </c>
      <c r="N279" s="119" t="s">
        <v>7335</v>
      </c>
      <c r="O279" s="119" t="s">
        <v>7927</v>
      </c>
      <c r="P279" s="119" t="s">
        <v>7928</v>
      </c>
      <c r="Q279" s="119">
        <v>2</v>
      </c>
      <c r="R279" s="119" t="s">
        <v>7929</v>
      </c>
      <c r="S279" s="121">
        <v>45716</v>
      </c>
      <c r="T279" s="121">
        <v>45703</v>
      </c>
      <c r="U279" s="121">
        <v>45716</v>
      </c>
      <c r="V279" s="119">
        <v>14</v>
      </c>
      <c r="W279" s="119" t="s">
        <v>7898</v>
      </c>
      <c r="X279" s="119"/>
      <c r="Y279" s="119">
        <v>45600</v>
      </c>
      <c r="Z279" s="119" t="s">
        <v>7898</v>
      </c>
      <c r="AA279" s="119" t="s">
        <v>7866</v>
      </c>
      <c r="AB279" s="119" t="s">
        <v>7867</v>
      </c>
      <c r="AC279" s="119">
        <v>4</v>
      </c>
      <c r="AD279" s="120">
        <v>9333.3799999999992</v>
      </c>
      <c r="AE279" s="120">
        <v>0</v>
      </c>
      <c r="AF279" s="120">
        <v>0</v>
      </c>
      <c r="AG279" s="120">
        <v>0</v>
      </c>
      <c r="AH279" s="120">
        <v>0</v>
      </c>
      <c r="AI279" s="120">
        <v>0</v>
      </c>
      <c r="AJ279" s="120">
        <v>0</v>
      </c>
      <c r="AK279" s="120">
        <v>0</v>
      </c>
      <c r="AL279" s="120">
        <v>0</v>
      </c>
      <c r="AM279" s="120">
        <v>0</v>
      </c>
      <c r="AN279" s="120">
        <v>0</v>
      </c>
      <c r="AO279" s="120">
        <v>0</v>
      </c>
      <c r="AP279" s="120">
        <v>0</v>
      </c>
      <c r="AQ279" s="120">
        <v>252.77</v>
      </c>
      <c r="AR279" s="120">
        <v>1225.45</v>
      </c>
      <c r="AS279" s="120">
        <v>0</v>
      </c>
      <c r="AT279" s="120">
        <v>0</v>
      </c>
      <c r="AU279" s="120">
        <v>9333.3799999999992</v>
      </c>
      <c r="AV279" s="120">
        <v>0</v>
      </c>
      <c r="AW279" s="120">
        <v>1478.22</v>
      </c>
      <c r="AX279" s="120">
        <v>0</v>
      </c>
      <c r="AY279" s="156">
        <v>7855.2</v>
      </c>
    </row>
    <row r="280" spans="2:51" ht="15">
      <c r="B280" s="127" t="s">
        <v>7679</v>
      </c>
      <c r="C280" s="119" t="s">
        <v>1828</v>
      </c>
      <c r="D280" s="119" t="s">
        <v>85</v>
      </c>
      <c r="E280" s="119" t="s">
        <v>0</v>
      </c>
      <c r="F280" s="119" t="s">
        <v>7367</v>
      </c>
      <c r="G280" s="119" t="s">
        <v>7366</v>
      </c>
      <c r="H280" s="119"/>
      <c r="I280" s="119" t="s">
        <v>7858</v>
      </c>
      <c r="J280" s="119" t="s">
        <v>7859</v>
      </c>
      <c r="K280" s="119" t="s">
        <v>3267</v>
      </c>
      <c r="L280" s="119" t="s">
        <v>7860</v>
      </c>
      <c r="M280" s="119" t="s">
        <v>3011</v>
      </c>
      <c r="N280" s="119" t="s">
        <v>7335</v>
      </c>
      <c r="O280" s="119" t="s">
        <v>7960</v>
      </c>
      <c r="P280" s="119" t="s">
        <v>7961</v>
      </c>
      <c r="Q280" s="119">
        <v>2</v>
      </c>
      <c r="R280" s="119" t="s">
        <v>7962</v>
      </c>
      <c r="S280" s="121">
        <v>45716</v>
      </c>
      <c r="T280" s="121">
        <v>45703</v>
      </c>
      <c r="U280" s="121">
        <v>45716</v>
      </c>
      <c r="V280" s="119">
        <v>14</v>
      </c>
      <c r="W280" s="119" t="s">
        <v>7898</v>
      </c>
      <c r="X280" s="119"/>
      <c r="Y280" s="119">
        <v>45600</v>
      </c>
      <c r="Z280" s="119" t="s">
        <v>7898</v>
      </c>
      <c r="AA280" s="119" t="s">
        <v>7866</v>
      </c>
      <c r="AB280" s="119" t="s">
        <v>7867</v>
      </c>
      <c r="AC280" s="119">
        <v>4</v>
      </c>
      <c r="AD280" s="120">
        <v>12366.62</v>
      </c>
      <c r="AE280" s="120">
        <v>0</v>
      </c>
      <c r="AF280" s="120">
        <v>1421.79</v>
      </c>
      <c r="AG280" s="120">
        <v>565.70000000000005</v>
      </c>
      <c r="AH280" s="120">
        <v>220.83</v>
      </c>
      <c r="AI280" s="120">
        <v>0</v>
      </c>
      <c r="AJ280" s="120">
        <v>0</v>
      </c>
      <c r="AK280" s="120">
        <v>0</v>
      </c>
      <c r="AL280" s="120">
        <v>0</v>
      </c>
      <c r="AM280" s="120">
        <v>0</v>
      </c>
      <c r="AN280" s="120">
        <v>0</v>
      </c>
      <c r="AO280" s="120">
        <v>0</v>
      </c>
      <c r="AP280" s="120">
        <v>1766.66</v>
      </c>
      <c r="AQ280" s="120">
        <v>341.09</v>
      </c>
      <c r="AR280" s="120">
        <v>2631.61</v>
      </c>
      <c r="AS280" s="120">
        <v>0</v>
      </c>
      <c r="AT280" s="120">
        <v>1678.1</v>
      </c>
      <c r="AU280" s="120">
        <v>15775.9</v>
      </c>
      <c r="AV280" s="120">
        <v>565.70000000000005</v>
      </c>
      <c r="AW280" s="120">
        <v>4650.8</v>
      </c>
      <c r="AX280" s="120">
        <v>0</v>
      </c>
      <c r="AY280" s="156">
        <v>11690.8</v>
      </c>
    </row>
    <row r="281" spans="2:51" ht="15">
      <c r="B281" s="127" t="s">
        <v>7700</v>
      </c>
      <c r="C281" s="119" t="s">
        <v>1828</v>
      </c>
      <c r="D281" s="119" t="s">
        <v>85</v>
      </c>
      <c r="E281" s="119" t="s">
        <v>0</v>
      </c>
      <c r="F281" s="119" t="s">
        <v>7496</v>
      </c>
      <c r="G281" s="119" t="s">
        <v>7495</v>
      </c>
      <c r="H281" s="119"/>
      <c r="I281" s="119" t="s">
        <v>7858</v>
      </c>
      <c r="J281" s="119" t="s">
        <v>7859</v>
      </c>
      <c r="K281" s="119" t="s">
        <v>3267</v>
      </c>
      <c r="L281" s="119" t="s">
        <v>7860</v>
      </c>
      <c r="M281" s="119" t="s">
        <v>3011</v>
      </c>
      <c r="N281" s="119" t="s">
        <v>7335</v>
      </c>
      <c r="O281" s="119" t="s">
        <v>7980</v>
      </c>
      <c r="P281" s="119" t="s">
        <v>7981</v>
      </c>
      <c r="Q281" s="119">
        <v>2</v>
      </c>
      <c r="R281" s="119" t="s">
        <v>7982</v>
      </c>
      <c r="S281" s="121">
        <v>45716</v>
      </c>
      <c r="T281" s="121">
        <v>45703</v>
      </c>
      <c r="U281" s="121">
        <v>45716</v>
      </c>
      <c r="V281" s="119">
        <v>14</v>
      </c>
      <c r="W281" s="119" t="s">
        <v>7966</v>
      </c>
      <c r="X281" s="119"/>
      <c r="Y281" s="119">
        <v>45294</v>
      </c>
      <c r="Z281" s="119" t="s">
        <v>7983</v>
      </c>
      <c r="AA281" s="119" t="s">
        <v>7866</v>
      </c>
      <c r="AB281" s="119" t="s">
        <v>7867</v>
      </c>
      <c r="AC281" s="119">
        <v>4</v>
      </c>
      <c r="AD281" s="120">
        <v>12600</v>
      </c>
      <c r="AE281" s="120">
        <v>0</v>
      </c>
      <c r="AF281" s="120">
        <v>0</v>
      </c>
      <c r="AG281" s="120">
        <v>0</v>
      </c>
      <c r="AH281" s="120">
        <v>0</v>
      </c>
      <c r="AI281" s="120">
        <v>0</v>
      </c>
      <c r="AJ281" s="120">
        <v>0</v>
      </c>
      <c r="AK281" s="120">
        <v>0</v>
      </c>
      <c r="AL281" s="120">
        <v>0</v>
      </c>
      <c r="AM281" s="120">
        <v>0</v>
      </c>
      <c r="AN281" s="120">
        <v>0</v>
      </c>
      <c r="AO281" s="120">
        <v>3955.72</v>
      </c>
      <c r="AP281" s="120">
        <v>0</v>
      </c>
      <c r="AQ281" s="120">
        <v>347.88</v>
      </c>
      <c r="AR281" s="120">
        <v>2815.03</v>
      </c>
      <c r="AS281" s="120">
        <v>0.01</v>
      </c>
      <c r="AT281" s="120">
        <v>0</v>
      </c>
      <c r="AU281" s="120">
        <v>16555.72</v>
      </c>
      <c r="AV281" s="120">
        <v>0</v>
      </c>
      <c r="AW281" s="120">
        <v>3162.9200000000005</v>
      </c>
      <c r="AX281" s="120">
        <v>0</v>
      </c>
      <c r="AY281" s="156">
        <v>13392.8</v>
      </c>
    </row>
    <row r="282" spans="2:51" ht="15">
      <c r="B282" s="127" t="s">
        <v>7690</v>
      </c>
      <c r="C282" s="119" t="s">
        <v>1828</v>
      </c>
      <c r="D282" s="119" t="s">
        <v>85</v>
      </c>
      <c r="E282" s="119" t="s">
        <v>0</v>
      </c>
      <c r="F282" s="119" t="s">
        <v>7364</v>
      </c>
      <c r="G282" s="119" t="s">
        <v>7363</v>
      </c>
      <c r="H282" s="119"/>
      <c r="I282" s="119" t="s">
        <v>7858</v>
      </c>
      <c r="J282" s="119" t="s">
        <v>7859</v>
      </c>
      <c r="K282" s="119" t="s">
        <v>3267</v>
      </c>
      <c r="L282" s="119" t="s">
        <v>7860</v>
      </c>
      <c r="M282" s="119" t="s">
        <v>3011</v>
      </c>
      <c r="N282" s="119" t="s">
        <v>7335</v>
      </c>
      <c r="O282" s="119" t="s">
        <v>7990</v>
      </c>
      <c r="P282" s="119" t="s">
        <v>7991</v>
      </c>
      <c r="Q282" s="119">
        <v>2</v>
      </c>
      <c r="R282" s="119" t="s">
        <v>7992</v>
      </c>
      <c r="S282" s="121">
        <v>45716</v>
      </c>
      <c r="T282" s="121">
        <v>45703</v>
      </c>
      <c r="U282" s="121">
        <v>45716</v>
      </c>
      <c r="V282" s="119">
        <v>14</v>
      </c>
      <c r="W282" s="119" t="s">
        <v>7893</v>
      </c>
      <c r="X282" s="119"/>
      <c r="Y282" s="119">
        <v>45362</v>
      </c>
      <c r="Z282" s="119" t="s">
        <v>7993</v>
      </c>
      <c r="AA282" s="119" t="s">
        <v>7866</v>
      </c>
      <c r="AB282" s="119" t="s">
        <v>7867</v>
      </c>
      <c r="AC282" s="119">
        <v>4</v>
      </c>
      <c r="AD282" s="120">
        <v>11666.62</v>
      </c>
      <c r="AE282" s="120">
        <v>0</v>
      </c>
      <c r="AF282" s="120">
        <v>0</v>
      </c>
      <c r="AG282" s="120">
        <v>0</v>
      </c>
      <c r="AH282" s="120">
        <v>0</v>
      </c>
      <c r="AI282" s="120">
        <v>0</v>
      </c>
      <c r="AJ282" s="120">
        <v>0</v>
      </c>
      <c r="AK282" s="120">
        <v>0</v>
      </c>
      <c r="AL282" s="120">
        <v>0</v>
      </c>
      <c r="AM282" s="120">
        <v>0</v>
      </c>
      <c r="AN282" s="120">
        <v>0</v>
      </c>
      <c r="AO282" s="120">
        <v>3083.58</v>
      </c>
      <c r="AP282" s="120">
        <v>0</v>
      </c>
      <c r="AQ282" s="120">
        <v>320.7</v>
      </c>
      <c r="AR282" s="120">
        <v>2390.37</v>
      </c>
      <c r="AS282" s="120">
        <v>0</v>
      </c>
      <c r="AT282" s="120">
        <v>0</v>
      </c>
      <c r="AU282" s="120">
        <v>14750.2</v>
      </c>
      <c r="AV282" s="120">
        <v>0</v>
      </c>
      <c r="AW282" s="120">
        <v>2711.0699999999997</v>
      </c>
      <c r="AX282" s="120">
        <v>0</v>
      </c>
      <c r="AY282" s="156">
        <v>12039.2</v>
      </c>
    </row>
    <row r="283" spans="2:51" ht="15">
      <c r="B283" s="127" t="s">
        <v>7705</v>
      </c>
      <c r="C283" s="119" t="s">
        <v>1828</v>
      </c>
      <c r="D283" s="119" t="s">
        <v>85</v>
      </c>
      <c r="E283" s="119" t="s">
        <v>0</v>
      </c>
      <c r="F283" s="119" t="s">
        <v>7460</v>
      </c>
      <c r="G283" s="119" t="s">
        <v>7459</v>
      </c>
      <c r="H283" s="119"/>
      <c r="I283" s="119" t="s">
        <v>7858</v>
      </c>
      <c r="J283" s="119" t="s">
        <v>7859</v>
      </c>
      <c r="K283" s="119" t="s">
        <v>3267</v>
      </c>
      <c r="L283" s="119" t="s">
        <v>7860</v>
      </c>
      <c r="M283" s="119" t="s">
        <v>3011</v>
      </c>
      <c r="N283" s="119" t="s">
        <v>7335</v>
      </c>
      <c r="O283" s="119" t="s">
        <v>7977</v>
      </c>
      <c r="P283" s="119" t="s">
        <v>7978</v>
      </c>
      <c r="Q283" s="119">
        <v>2</v>
      </c>
      <c r="R283" s="119" t="s">
        <v>7979</v>
      </c>
      <c r="S283" s="121">
        <v>45716</v>
      </c>
      <c r="T283" s="121">
        <v>45703</v>
      </c>
      <c r="U283" s="121">
        <v>45716</v>
      </c>
      <c r="V283" s="119">
        <v>14</v>
      </c>
      <c r="W283" s="119" t="s">
        <v>7898</v>
      </c>
      <c r="X283" s="119"/>
      <c r="Y283" s="119">
        <v>45565</v>
      </c>
      <c r="Z283" s="119" t="s">
        <v>7906</v>
      </c>
      <c r="AA283" s="119" t="s">
        <v>7866</v>
      </c>
      <c r="AB283" s="119" t="s">
        <v>7867</v>
      </c>
      <c r="AC283" s="119">
        <v>4</v>
      </c>
      <c r="AD283" s="120">
        <v>12133.24</v>
      </c>
      <c r="AE283" s="120">
        <v>0</v>
      </c>
      <c r="AF283" s="120">
        <v>0</v>
      </c>
      <c r="AG283" s="120">
        <v>0</v>
      </c>
      <c r="AH283" s="120">
        <v>0</v>
      </c>
      <c r="AI283" s="120">
        <v>0</v>
      </c>
      <c r="AJ283" s="120">
        <v>0</v>
      </c>
      <c r="AK283" s="120">
        <v>0</v>
      </c>
      <c r="AL283" s="120">
        <v>0</v>
      </c>
      <c r="AM283" s="120">
        <v>0</v>
      </c>
      <c r="AN283" s="120">
        <v>0</v>
      </c>
      <c r="AO283" s="120">
        <v>0</v>
      </c>
      <c r="AP283" s="120">
        <v>0</v>
      </c>
      <c r="AQ283" s="120">
        <v>334.29</v>
      </c>
      <c r="AR283" s="120">
        <v>1823.5</v>
      </c>
      <c r="AS283" s="120">
        <v>0.05</v>
      </c>
      <c r="AT283" s="120">
        <v>0</v>
      </c>
      <c r="AU283" s="120">
        <v>12133.24</v>
      </c>
      <c r="AV283" s="120">
        <v>0</v>
      </c>
      <c r="AW283" s="120">
        <v>2157.84</v>
      </c>
      <c r="AX283" s="120">
        <v>0</v>
      </c>
      <c r="AY283" s="156">
        <v>9975.4</v>
      </c>
    </row>
    <row r="284" spans="2:51" ht="15">
      <c r="B284" s="127" t="s">
        <v>7709</v>
      </c>
      <c r="C284" s="119" t="s">
        <v>1828</v>
      </c>
      <c r="D284" s="119" t="s">
        <v>85</v>
      </c>
      <c r="E284" s="119" t="s">
        <v>0</v>
      </c>
      <c r="F284" s="119" t="s">
        <v>7418</v>
      </c>
      <c r="G284" s="119" t="s">
        <v>7417</v>
      </c>
      <c r="H284" s="119"/>
      <c r="I284" s="119" t="s">
        <v>7858</v>
      </c>
      <c r="J284" s="119" t="s">
        <v>7859</v>
      </c>
      <c r="K284" s="119" t="s">
        <v>3267</v>
      </c>
      <c r="L284" s="119" t="s">
        <v>7860</v>
      </c>
      <c r="M284" s="119" t="s">
        <v>3011</v>
      </c>
      <c r="N284" s="119" t="s">
        <v>7335</v>
      </c>
      <c r="O284" s="119" t="s">
        <v>7948</v>
      </c>
      <c r="P284" s="119" t="s">
        <v>7949</v>
      </c>
      <c r="Q284" s="119">
        <v>2</v>
      </c>
      <c r="R284" s="119" t="s">
        <v>7950</v>
      </c>
      <c r="S284" s="121">
        <v>45716</v>
      </c>
      <c r="T284" s="121">
        <v>45703</v>
      </c>
      <c r="U284" s="121">
        <v>45716</v>
      </c>
      <c r="V284" s="119">
        <v>14</v>
      </c>
      <c r="W284" s="119" t="s">
        <v>7951</v>
      </c>
      <c r="X284" s="119"/>
      <c r="Y284" s="119">
        <v>44229</v>
      </c>
      <c r="Z284" s="119" t="s">
        <v>7952</v>
      </c>
      <c r="AA284" s="119" t="s">
        <v>7866</v>
      </c>
      <c r="AB284" s="119" t="s">
        <v>7867</v>
      </c>
      <c r="AC284" s="119">
        <v>4</v>
      </c>
      <c r="AD284" s="120">
        <v>5506.62</v>
      </c>
      <c r="AE284" s="120">
        <v>0</v>
      </c>
      <c r="AF284" s="120">
        <v>0</v>
      </c>
      <c r="AG284" s="120">
        <v>0</v>
      </c>
      <c r="AH284" s="120">
        <v>0</v>
      </c>
      <c r="AI284" s="120">
        <v>0</v>
      </c>
      <c r="AJ284" s="120">
        <v>0</v>
      </c>
      <c r="AK284" s="120">
        <v>0</v>
      </c>
      <c r="AL284" s="120">
        <v>0</v>
      </c>
      <c r="AM284" s="120">
        <v>0</v>
      </c>
      <c r="AN284" s="120">
        <v>0</v>
      </c>
      <c r="AO284" s="120">
        <v>0</v>
      </c>
      <c r="AP284" s="120">
        <v>0</v>
      </c>
      <c r="AQ284" s="120">
        <v>141.96</v>
      </c>
      <c r="AR284" s="120">
        <v>472.64</v>
      </c>
      <c r="AS284" s="120">
        <v>0.02</v>
      </c>
      <c r="AT284" s="120">
        <v>0</v>
      </c>
      <c r="AU284" s="120">
        <v>5506.62</v>
      </c>
      <c r="AV284" s="120">
        <v>0</v>
      </c>
      <c r="AW284" s="120">
        <v>614.62</v>
      </c>
      <c r="AX284" s="120">
        <v>0</v>
      </c>
      <c r="AY284" s="156">
        <v>4892</v>
      </c>
    </row>
    <row r="285" spans="2:51" ht="15">
      <c r="B285" s="127" t="s">
        <v>7707</v>
      </c>
      <c r="C285" s="119" t="s">
        <v>1828</v>
      </c>
      <c r="D285" s="119" t="s">
        <v>85</v>
      </c>
      <c r="E285" s="119" t="s">
        <v>0</v>
      </c>
      <c r="F285" s="119" t="s">
        <v>7457</v>
      </c>
      <c r="G285" s="119" t="s">
        <v>7456</v>
      </c>
      <c r="H285" s="119"/>
      <c r="I285" s="119" t="s">
        <v>7858</v>
      </c>
      <c r="J285" s="119" t="s">
        <v>7859</v>
      </c>
      <c r="K285" s="119" t="s">
        <v>3267</v>
      </c>
      <c r="L285" s="119" t="s">
        <v>7860</v>
      </c>
      <c r="M285" s="119" t="s">
        <v>3011</v>
      </c>
      <c r="N285" s="119" t="s">
        <v>7335</v>
      </c>
      <c r="O285" s="119" t="s">
        <v>7917</v>
      </c>
      <c r="P285" s="119" t="s">
        <v>7918</v>
      </c>
      <c r="Q285" s="119">
        <v>2</v>
      </c>
      <c r="R285" s="119" t="s">
        <v>7919</v>
      </c>
      <c r="S285" s="121">
        <v>45716</v>
      </c>
      <c r="T285" s="121">
        <v>45703</v>
      </c>
      <c r="U285" s="121">
        <v>45716</v>
      </c>
      <c r="V285" s="119">
        <v>14</v>
      </c>
      <c r="W285" s="119" t="s">
        <v>7876</v>
      </c>
      <c r="X285" s="119"/>
      <c r="Y285" s="119">
        <v>45476</v>
      </c>
      <c r="Z285" s="119" t="s">
        <v>7906</v>
      </c>
      <c r="AA285" s="119" t="s">
        <v>7866</v>
      </c>
      <c r="AB285" s="119" t="s">
        <v>7867</v>
      </c>
      <c r="AC285" s="119">
        <v>4</v>
      </c>
      <c r="AD285" s="120">
        <v>12133.24</v>
      </c>
      <c r="AE285" s="120">
        <v>0</v>
      </c>
      <c r="AF285" s="120">
        <v>0</v>
      </c>
      <c r="AG285" s="120">
        <v>0</v>
      </c>
      <c r="AH285" s="120">
        <v>0</v>
      </c>
      <c r="AI285" s="120">
        <v>0</v>
      </c>
      <c r="AJ285" s="120">
        <v>0</v>
      </c>
      <c r="AK285" s="120">
        <v>0</v>
      </c>
      <c r="AL285" s="120">
        <v>0</v>
      </c>
      <c r="AM285" s="120">
        <v>0</v>
      </c>
      <c r="AN285" s="120">
        <v>0</v>
      </c>
      <c r="AO285" s="120">
        <v>3083.58</v>
      </c>
      <c r="AP285" s="120">
        <v>0</v>
      </c>
      <c r="AQ285" s="120">
        <v>334.29</v>
      </c>
      <c r="AR285" s="120">
        <v>2500.12</v>
      </c>
      <c r="AS285" s="120">
        <v>0.01</v>
      </c>
      <c r="AT285" s="120">
        <v>0</v>
      </c>
      <c r="AU285" s="120">
        <v>15216.82</v>
      </c>
      <c r="AV285" s="120">
        <v>0</v>
      </c>
      <c r="AW285" s="120">
        <v>2834.42</v>
      </c>
      <c r="AX285" s="120">
        <v>0</v>
      </c>
      <c r="AY285" s="156">
        <v>12382.4</v>
      </c>
    </row>
    <row r="286" spans="2:51" ht="15">
      <c r="B286" s="127" t="s">
        <v>7720</v>
      </c>
      <c r="C286" s="119" t="s">
        <v>1828</v>
      </c>
      <c r="D286" s="119" t="s">
        <v>85</v>
      </c>
      <c r="E286" s="119" t="s">
        <v>0</v>
      </c>
      <c r="F286" s="119" t="s">
        <v>7376</v>
      </c>
      <c r="G286" s="119" t="s">
        <v>7375</v>
      </c>
      <c r="H286" s="119"/>
      <c r="I286" s="119" t="s">
        <v>7858</v>
      </c>
      <c r="J286" s="119" t="s">
        <v>7859</v>
      </c>
      <c r="K286" s="119" t="s">
        <v>3267</v>
      </c>
      <c r="L286" s="119" t="s">
        <v>7860</v>
      </c>
      <c r="M286" s="119" t="s">
        <v>3011</v>
      </c>
      <c r="N286" s="119" t="s">
        <v>7335</v>
      </c>
      <c r="O286" s="119" t="s">
        <v>7968</v>
      </c>
      <c r="P286" s="119" t="s">
        <v>7969</v>
      </c>
      <c r="Q286" s="119">
        <v>2</v>
      </c>
      <c r="R286" s="119" t="s">
        <v>7970</v>
      </c>
      <c r="S286" s="121">
        <v>45716</v>
      </c>
      <c r="T286" s="121">
        <v>45703</v>
      </c>
      <c r="U286" s="121">
        <v>45716</v>
      </c>
      <c r="V286" s="119">
        <v>14</v>
      </c>
      <c r="W286" s="119" t="s">
        <v>7893</v>
      </c>
      <c r="X286" s="119"/>
      <c r="Y286" s="119">
        <v>45544</v>
      </c>
      <c r="Z286" s="119" t="s">
        <v>7944</v>
      </c>
      <c r="AA286" s="119" t="s">
        <v>7866</v>
      </c>
      <c r="AB286" s="119" t="s">
        <v>7867</v>
      </c>
      <c r="AC286" s="119">
        <v>4</v>
      </c>
      <c r="AD286" s="120">
        <v>9566.6200000000008</v>
      </c>
      <c r="AE286" s="120">
        <v>0</v>
      </c>
      <c r="AF286" s="120">
        <v>0</v>
      </c>
      <c r="AG286" s="120">
        <v>0</v>
      </c>
      <c r="AH286" s="120">
        <v>0</v>
      </c>
      <c r="AI286" s="120">
        <v>0</v>
      </c>
      <c r="AJ286" s="120">
        <v>0</v>
      </c>
      <c r="AK286" s="120">
        <v>0</v>
      </c>
      <c r="AL286" s="120">
        <v>0</v>
      </c>
      <c r="AM286" s="120">
        <v>0</v>
      </c>
      <c r="AN286" s="120">
        <v>0</v>
      </c>
      <c r="AO286" s="120">
        <v>0</v>
      </c>
      <c r="AP286" s="120">
        <v>0</v>
      </c>
      <c r="AQ286" s="120">
        <v>259.56</v>
      </c>
      <c r="AR286" s="120">
        <v>1275.27</v>
      </c>
      <c r="AS286" s="120">
        <v>0</v>
      </c>
      <c r="AT286" s="120">
        <v>0</v>
      </c>
      <c r="AU286" s="120">
        <v>9566.6200000000008</v>
      </c>
      <c r="AV286" s="120">
        <v>0</v>
      </c>
      <c r="AW286" s="120">
        <v>1534.83</v>
      </c>
      <c r="AX286" s="120">
        <v>0</v>
      </c>
      <c r="AY286" s="156">
        <v>8031.8</v>
      </c>
    </row>
    <row r="287" spans="2:51" ht="15">
      <c r="B287" s="127" t="s">
        <v>7691</v>
      </c>
      <c r="C287" s="119" t="s">
        <v>1828</v>
      </c>
      <c r="D287" s="119" t="s">
        <v>85</v>
      </c>
      <c r="E287" s="119" t="s">
        <v>0</v>
      </c>
      <c r="F287" s="119" t="s">
        <v>7501</v>
      </c>
      <c r="G287" s="119" t="s">
        <v>7500</v>
      </c>
      <c r="H287" s="119"/>
      <c r="I287" s="119" t="s">
        <v>7858</v>
      </c>
      <c r="J287" s="119" t="s">
        <v>7859</v>
      </c>
      <c r="K287" s="119" t="s">
        <v>3267</v>
      </c>
      <c r="L287" s="119" t="s">
        <v>7860</v>
      </c>
      <c r="M287" s="119" t="s">
        <v>3011</v>
      </c>
      <c r="N287" s="119" t="s">
        <v>7335</v>
      </c>
      <c r="O287" s="119" t="s">
        <v>7941</v>
      </c>
      <c r="P287" s="119" t="s">
        <v>7942</v>
      </c>
      <c r="Q287" s="119">
        <v>2</v>
      </c>
      <c r="R287" s="119" t="s">
        <v>7943</v>
      </c>
      <c r="S287" s="121">
        <v>45716</v>
      </c>
      <c r="T287" s="121">
        <v>45703</v>
      </c>
      <c r="U287" s="121">
        <v>45716</v>
      </c>
      <c r="V287" s="119">
        <v>14</v>
      </c>
      <c r="W287" s="119" t="s">
        <v>7898</v>
      </c>
      <c r="X287" s="119"/>
      <c r="Y287" s="119">
        <v>45565</v>
      </c>
      <c r="Z287" s="119" t="s">
        <v>7944</v>
      </c>
      <c r="AA287" s="119" t="s">
        <v>7866</v>
      </c>
      <c r="AB287" s="119" t="s">
        <v>7867</v>
      </c>
      <c r="AC287" s="119">
        <v>4</v>
      </c>
      <c r="AD287" s="120">
        <v>12133.24</v>
      </c>
      <c r="AE287" s="120">
        <v>0</v>
      </c>
      <c r="AF287" s="120">
        <v>0</v>
      </c>
      <c r="AG287" s="120">
        <v>0</v>
      </c>
      <c r="AH287" s="120">
        <v>433.32</v>
      </c>
      <c r="AI287" s="120">
        <v>0</v>
      </c>
      <c r="AJ287" s="120">
        <v>0</v>
      </c>
      <c r="AK287" s="120">
        <v>0</v>
      </c>
      <c r="AL287" s="120">
        <v>0</v>
      </c>
      <c r="AM287" s="120">
        <v>0</v>
      </c>
      <c r="AN287" s="120">
        <v>0</v>
      </c>
      <c r="AO287" s="120">
        <v>0</v>
      </c>
      <c r="AP287" s="120">
        <v>0</v>
      </c>
      <c r="AQ287" s="120">
        <v>334.29</v>
      </c>
      <c r="AR287" s="120">
        <v>1916.06</v>
      </c>
      <c r="AS287" s="120">
        <v>0.01</v>
      </c>
      <c r="AT287" s="120">
        <v>0</v>
      </c>
      <c r="AU287" s="120">
        <v>12566.56</v>
      </c>
      <c r="AV287" s="120">
        <v>0</v>
      </c>
      <c r="AW287" s="120">
        <v>2250.36</v>
      </c>
      <c r="AX287" s="120">
        <v>0</v>
      </c>
      <c r="AY287" s="156">
        <v>10316.200000000001</v>
      </c>
    </row>
    <row r="288" spans="2:51" ht="15">
      <c r="B288" s="127" t="s">
        <v>7676</v>
      </c>
      <c r="C288" s="119" t="s">
        <v>1828</v>
      </c>
      <c r="D288" s="119" t="s">
        <v>85</v>
      </c>
      <c r="E288" s="119" t="s">
        <v>0</v>
      </c>
      <c r="F288" s="119" t="s">
        <v>7451</v>
      </c>
      <c r="G288" s="119" t="s">
        <v>7450</v>
      </c>
      <c r="H288" s="119"/>
      <c r="I288" s="119" t="s">
        <v>7858</v>
      </c>
      <c r="J288" s="119" t="s">
        <v>7859</v>
      </c>
      <c r="K288" s="119" t="s">
        <v>3267</v>
      </c>
      <c r="L288" s="119" t="s">
        <v>7860</v>
      </c>
      <c r="M288" s="119" t="s">
        <v>3011</v>
      </c>
      <c r="N288" s="119"/>
      <c r="O288" s="119" t="s">
        <v>8024</v>
      </c>
      <c r="P288" s="119" t="s">
        <v>8025</v>
      </c>
      <c r="Q288" s="119">
        <v>13</v>
      </c>
      <c r="R288" s="119"/>
      <c r="S288" s="121">
        <v>45716</v>
      </c>
      <c r="T288" s="121">
        <v>45712</v>
      </c>
      <c r="U288" s="121">
        <v>45712</v>
      </c>
      <c r="V288" s="119">
        <v>1</v>
      </c>
      <c r="W288" s="119" t="s">
        <v>7876</v>
      </c>
      <c r="X288" s="119"/>
      <c r="Y288" s="119"/>
      <c r="Z288" s="119" t="s">
        <v>7906</v>
      </c>
      <c r="AA288" s="119" t="s">
        <v>7866</v>
      </c>
      <c r="AB288" s="119" t="s">
        <v>8067</v>
      </c>
      <c r="AC288" s="119"/>
      <c r="AD288" s="120">
        <v>0</v>
      </c>
      <c r="AE288" s="120">
        <v>0</v>
      </c>
      <c r="AF288" s="120">
        <v>0</v>
      </c>
      <c r="AG288" s="120">
        <v>0</v>
      </c>
      <c r="AH288" s="120">
        <v>0</v>
      </c>
      <c r="AI288" s="120">
        <v>0</v>
      </c>
      <c r="AJ288" s="120">
        <v>0</v>
      </c>
      <c r="AK288" s="120">
        <v>8698.56</v>
      </c>
      <c r="AL288" s="120">
        <v>0</v>
      </c>
      <c r="AM288" s="120">
        <v>7477.2</v>
      </c>
      <c r="AN288" s="120">
        <v>30547.8</v>
      </c>
      <c r="AO288" s="120">
        <v>0</v>
      </c>
      <c r="AP288" s="120">
        <v>0</v>
      </c>
      <c r="AQ288" s="120">
        <v>0</v>
      </c>
      <c r="AR288" s="120">
        <v>2071.5</v>
      </c>
      <c r="AS288" s="120">
        <v>0</v>
      </c>
      <c r="AT288" s="120">
        <v>0</v>
      </c>
      <c r="AU288" s="120">
        <v>16175.76</v>
      </c>
      <c r="AV288" s="120">
        <v>30547.8</v>
      </c>
      <c r="AW288" s="120">
        <v>2071.5</v>
      </c>
      <c r="AX288" s="120">
        <v>0</v>
      </c>
      <c r="AY288" s="156">
        <v>44652.06</v>
      </c>
    </row>
    <row r="289" spans="2:53" ht="16" thickBot="1">
      <c r="B289" s="127" t="s">
        <v>7675</v>
      </c>
      <c r="C289" s="119" t="s">
        <v>1828</v>
      </c>
      <c r="D289" s="119" t="s">
        <v>85</v>
      </c>
      <c r="E289" s="119" t="s">
        <v>0</v>
      </c>
      <c r="F289" s="119" t="s">
        <v>7451</v>
      </c>
      <c r="G289" s="119" t="s">
        <v>7450</v>
      </c>
      <c r="H289" s="119"/>
      <c r="I289" s="119" t="s">
        <v>7858</v>
      </c>
      <c r="J289" s="119" t="s">
        <v>7859</v>
      </c>
      <c r="K289" s="119" t="s">
        <v>3267</v>
      </c>
      <c r="L289" s="119" t="s">
        <v>7860</v>
      </c>
      <c r="M289" s="119" t="s">
        <v>3011</v>
      </c>
      <c r="N289" s="119" t="s">
        <v>7335</v>
      </c>
      <c r="O289" s="119" t="s">
        <v>8024</v>
      </c>
      <c r="P289" s="119" t="s">
        <v>8025</v>
      </c>
      <c r="Q289" s="119">
        <v>2</v>
      </c>
      <c r="R289" s="119" t="s">
        <v>8026</v>
      </c>
      <c r="S289" s="121">
        <v>45716</v>
      </c>
      <c r="T289" s="121">
        <v>45703</v>
      </c>
      <c r="U289" s="121">
        <v>45712</v>
      </c>
      <c r="V289" s="119">
        <v>35</v>
      </c>
      <c r="W289" s="119" t="s">
        <v>7876</v>
      </c>
      <c r="X289" s="119"/>
      <c r="Y289" s="119">
        <v>44634</v>
      </c>
      <c r="Z289" s="119" t="s">
        <v>7906</v>
      </c>
      <c r="AA289" s="119" t="s">
        <v>7866</v>
      </c>
      <c r="AB289" s="119" t="s">
        <v>7867</v>
      </c>
      <c r="AC289" s="119">
        <v>4</v>
      </c>
      <c r="AD289" s="120">
        <v>22915.75</v>
      </c>
      <c r="AE289" s="120">
        <v>1469</v>
      </c>
      <c r="AF289" s="120">
        <v>0</v>
      </c>
      <c r="AG289" s="120">
        <v>0</v>
      </c>
      <c r="AH289" s="120">
        <v>0</v>
      </c>
      <c r="AI289" s="120">
        <v>779.4</v>
      </c>
      <c r="AJ289" s="120">
        <v>1697.1</v>
      </c>
      <c r="AK289" s="120">
        <v>0</v>
      </c>
      <c r="AL289" s="120">
        <v>0</v>
      </c>
      <c r="AM289" s="120">
        <v>0</v>
      </c>
      <c r="AN289" s="120">
        <v>0</v>
      </c>
      <c r="AO289" s="120">
        <v>0</v>
      </c>
      <c r="AP289" s="120">
        <v>0</v>
      </c>
      <c r="AQ289" s="120">
        <v>240.66</v>
      </c>
      <c r="AR289" s="120">
        <v>4493.1099999999997</v>
      </c>
      <c r="AS289" s="120">
        <v>0</v>
      </c>
      <c r="AT289" s="120">
        <v>0</v>
      </c>
      <c r="AU289" s="120">
        <v>23695.15</v>
      </c>
      <c r="AV289" s="120">
        <v>3166.1</v>
      </c>
      <c r="AW289" s="120">
        <v>4733.7699999999995</v>
      </c>
      <c r="AX289" s="120">
        <v>0</v>
      </c>
      <c r="AY289" s="156">
        <v>22127.54</v>
      </c>
    </row>
    <row r="290" spans="2:53" ht="20" thickBot="1">
      <c r="B290" s="158" t="s">
        <v>153</v>
      </c>
      <c r="C290" s="159"/>
      <c r="D290" s="159"/>
      <c r="E290" s="159"/>
      <c r="F290" s="159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60"/>
      <c r="T290" s="160"/>
      <c r="U290" s="160"/>
      <c r="V290" s="159"/>
      <c r="W290" s="159"/>
      <c r="X290" s="159"/>
      <c r="Y290" s="160"/>
      <c r="Z290" s="159"/>
      <c r="AA290" s="159"/>
      <c r="AB290" s="159"/>
      <c r="AC290" s="161"/>
      <c r="AD290" s="161">
        <f>SUM(AD185:AD289)</f>
        <v>1464026.8300000003</v>
      </c>
      <c r="AE290" s="161">
        <f t="shared" ref="AE290:AY290" si="1">SUM(AE185:AE289)</f>
        <v>7303.31</v>
      </c>
      <c r="AF290" s="161">
        <f t="shared" si="1"/>
        <v>30125.72</v>
      </c>
      <c r="AG290" s="161">
        <f t="shared" si="1"/>
        <v>10182.599999999999</v>
      </c>
      <c r="AH290" s="161">
        <f t="shared" si="1"/>
        <v>7460.8200000000006</v>
      </c>
      <c r="AI290" s="161">
        <f t="shared" si="1"/>
        <v>3912.9700000000003</v>
      </c>
      <c r="AJ290" s="161">
        <f t="shared" si="1"/>
        <v>12641.37</v>
      </c>
      <c r="AK290" s="161">
        <f t="shared" si="1"/>
        <v>101827.5</v>
      </c>
      <c r="AL290" s="161">
        <f t="shared" si="1"/>
        <v>289079.26</v>
      </c>
      <c r="AM290" s="161">
        <f t="shared" si="1"/>
        <v>251644.5</v>
      </c>
      <c r="AN290" s="161">
        <f t="shared" si="1"/>
        <v>173104.19999999998</v>
      </c>
      <c r="AO290" s="161">
        <f t="shared" si="1"/>
        <v>170631.83</v>
      </c>
      <c r="AP290" s="161">
        <f t="shared" si="1"/>
        <v>79562.66</v>
      </c>
      <c r="AQ290" s="161">
        <f t="shared" si="1"/>
        <v>44160.71</v>
      </c>
      <c r="AR290" s="213">
        <f t="shared" si="1"/>
        <v>423318.93000000023</v>
      </c>
      <c r="AS290" s="161">
        <f t="shared" si="1"/>
        <v>3.5199999999999978</v>
      </c>
      <c r="AT290" s="161">
        <f t="shared" si="1"/>
        <v>38980.020000000004</v>
      </c>
      <c r="AU290" s="161">
        <f t="shared" si="1"/>
        <v>2398272.0899999994</v>
      </c>
      <c r="AV290" s="161">
        <f t="shared" si="1"/>
        <v>203231.48000000007</v>
      </c>
      <c r="AW290" s="161">
        <f t="shared" si="1"/>
        <v>506463.18000000005</v>
      </c>
      <c r="AX290" s="161">
        <f t="shared" si="1"/>
        <v>0</v>
      </c>
      <c r="AY290" s="162">
        <f t="shared" si="1"/>
        <v>2095043.199999999</v>
      </c>
    </row>
    <row r="299" spans="2:53" ht="13" thickBot="1"/>
    <row r="300" spans="2:53" ht="30" thickBot="1">
      <c r="B300" s="457" t="s">
        <v>7</v>
      </c>
      <c r="C300" s="458"/>
      <c r="D300" s="458"/>
      <c r="E300" s="458"/>
      <c r="F300" s="458"/>
      <c r="G300" s="458"/>
      <c r="H300" s="458"/>
      <c r="I300" s="458"/>
      <c r="J300" s="458"/>
      <c r="K300" s="458"/>
      <c r="L300" s="458"/>
      <c r="M300" s="458"/>
      <c r="N300" s="458"/>
      <c r="O300" s="458"/>
      <c r="P300" s="458"/>
      <c r="Q300" s="458"/>
      <c r="R300" s="458"/>
      <c r="S300" s="458"/>
      <c r="T300" s="458"/>
      <c r="U300" s="458"/>
      <c r="V300" s="458"/>
      <c r="W300" s="458"/>
      <c r="X300" s="458"/>
      <c r="Y300" s="458"/>
      <c r="Z300" s="458"/>
      <c r="AA300" s="458"/>
      <c r="AB300" s="458"/>
      <c r="AC300" s="458"/>
      <c r="AD300" s="458"/>
      <c r="AE300" s="458"/>
      <c r="AF300" s="458"/>
      <c r="AG300" s="458"/>
      <c r="AH300" s="458"/>
      <c r="AI300" s="458"/>
      <c r="AJ300" s="458"/>
      <c r="AK300" s="458"/>
      <c r="AL300" s="458"/>
      <c r="AM300" s="458"/>
      <c r="AN300" s="458"/>
      <c r="AO300" s="458"/>
      <c r="AP300" s="458"/>
      <c r="AQ300" s="458"/>
      <c r="AR300" s="458"/>
      <c r="AS300" s="458"/>
      <c r="AT300" s="458"/>
      <c r="AU300" s="458"/>
      <c r="AV300" s="458"/>
      <c r="AW300" s="458"/>
      <c r="AX300" s="458"/>
      <c r="AY300" s="458"/>
      <c r="AZ300" s="458"/>
      <c r="BA300" s="459"/>
    </row>
    <row r="301" spans="2:53" ht="16" thickBot="1">
      <c r="B301" s="151" t="s">
        <v>1793</v>
      </c>
      <c r="C301" s="151" t="s">
        <v>3308</v>
      </c>
      <c r="D301" s="151" t="s">
        <v>3291</v>
      </c>
      <c r="E301" s="151" t="s">
        <v>3292</v>
      </c>
      <c r="F301" s="151" t="s">
        <v>3294</v>
      </c>
      <c r="G301" s="151" t="s">
        <v>3295</v>
      </c>
      <c r="H301" s="151" t="s">
        <v>7819</v>
      </c>
      <c r="I301" s="151" t="s">
        <v>7820</v>
      </c>
      <c r="J301" s="151" t="s">
        <v>3284</v>
      </c>
      <c r="K301" s="151" t="s">
        <v>3285</v>
      </c>
      <c r="L301" s="151" t="s">
        <v>7821</v>
      </c>
      <c r="M301" s="151" t="s">
        <v>3286</v>
      </c>
      <c r="N301" s="151" t="s">
        <v>7324</v>
      </c>
      <c r="O301" s="151" t="s">
        <v>7822</v>
      </c>
      <c r="P301" s="151" t="s">
        <v>7823</v>
      </c>
      <c r="Q301" s="151" t="s">
        <v>7824</v>
      </c>
      <c r="R301" s="151" t="s">
        <v>7825</v>
      </c>
      <c r="S301" s="151" t="s">
        <v>7826</v>
      </c>
      <c r="T301" s="151" t="s">
        <v>7827</v>
      </c>
      <c r="U301" s="151" t="s">
        <v>7828</v>
      </c>
      <c r="V301" s="151" t="s">
        <v>7829</v>
      </c>
      <c r="W301" s="151" t="s">
        <v>7830</v>
      </c>
      <c r="X301" s="151" t="s">
        <v>7831</v>
      </c>
      <c r="Y301" s="151" t="s">
        <v>7832</v>
      </c>
      <c r="Z301" s="151" t="s">
        <v>7833</v>
      </c>
      <c r="AA301" s="151" t="s">
        <v>7834</v>
      </c>
      <c r="AB301" s="151" t="s">
        <v>7835</v>
      </c>
      <c r="AC301" s="151" t="s">
        <v>7836</v>
      </c>
      <c r="AD301" s="151" t="s">
        <v>7837</v>
      </c>
      <c r="AE301" s="151" t="s">
        <v>8069</v>
      </c>
      <c r="AF301" s="151" t="s">
        <v>7838</v>
      </c>
      <c r="AG301" s="151" t="s">
        <v>8070</v>
      </c>
      <c r="AH301" s="151" t="s">
        <v>7839</v>
      </c>
      <c r="AI301" s="151" t="s">
        <v>7840</v>
      </c>
      <c r="AJ301" s="151" t="s">
        <v>7841</v>
      </c>
      <c r="AK301" s="151" t="s">
        <v>7842</v>
      </c>
      <c r="AL301" s="151" t="s">
        <v>7843</v>
      </c>
      <c r="AM301" s="151" t="s">
        <v>7844</v>
      </c>
      <c r="AN301" s="151" t="s">
        <v>7845</v>
      </c>
      <c r="AO301" s="151" t="s">
        <v>7846</v>
      </c>
      <c r="AP301" s="151" t="s">
        <v>7847</v>
      </c>
      <c r="AQ301" s="151" t="s">
        <v>7848</v>
      </c>
      <c r="AR301" s="151" t="s">
        <v>7849</v>
      </c>
      <c r="AS301" s="151" t="s">
        <v>7850</v>
      </c>
      <c r="AT301" s="151" t="s">
        <v>7851</v>
      </c>
      <c r="AU301" s="151" t="s">
        <v>7852</v>
      </c>
      <c r="AV301" s="151" t="s">
        <v>7853</v>
      </c>
      <c r="AW301" s="151" t="s">
        <v>7854</v>
      </c>
      <c r="AX301" s="151" t="s">
        <v>7855</v>
      </c>
      <c r="AY301" s="151" t="s">
        <v>7856</v>
      </c>
      <c r="AZ301" s="151" t="s">
        <v>7857</v>
      </c>
      <c r="BA301" s="151" t="s">
        <v>169</v>
      </c>
    </row>
    <row r="302" spans="2:53" ht="15">
      <c r="B302" s="127" t="s">
        <v>7763</v>
      </c>
      <c r="C302" s="119" t="s">
        <v>1828</v>
      </c>
      <c r="D302" s="119" t="s">
        <v>85</v>
      </c>
      <c r="E302" s="119" t="s">
        <v>0</v>
      </c>
      <c r="F302" s="119" t="s">
        <v>7418</v>
      </c>
      <c r="G302" s="119" t="s">
        <v>7417</v>
      </c>
      <c r="H302" s="119"/>
      <c r="I302" s="119" t="s">
        <v>7858</v>
      </c>
      <c r="J302" s="119" t="s">
        <v>7859</v>
      </c>
      <c r="K302" s="119" t="s">
        <v>3174</v>
      </c>
      <c r="L302" s="119" t="s">
        <v>7860</v>
      </c>
      <c r="M302" s="119" t="s">
        <v>3011</v>
      </c>
      <c r="N302" s="119" t="s">
        <v>7335</v>
      </c>
      <c r="O302" s="119" t="s">
        <v>7948</v>
      </c>
      <c r="P302" s="119" t="s">
        <v>7949</v>
      </c>
      <c r="Q302" s="119">
        <v>2</v>
      </c>
      <c r="R302" s="119" t="s">
        <v>7950</v>
      </c>
      <c r="S302" s="121">
        <v>45730</v>
      </c>
      <c r="T302" s="121">
        <v>45717</v>
      </c>
      <c r="U302" s="121">
        <v>45730</v>
      </c>
      <c r="V302" s="119">
        <v>14</v>
      </c>
      <c r="W302" s="119" t="s">
        <v>7951</v>
      </c>
      <c r="X302" s="119"/>
      <c r="Y302" s="119">
        <v>44229</v>
      </c>
      <c r="Z302" s="119" t="s">
        <v>7952</v>
      </c>
      <c r="AA302" s="119" t="s">
        <v>7866</v>
      </c>
      <c r="AB302" s="119" t="s">
        <v>7867</v>
      </c>
      <c r="AC302" s="119">
        <v>4</v>
      </c>
      <c r="AD302" s="155">
        <v>5506.62</v>
      </c>
      <c r="AE302" s="155">
        <v>0</v>
      </c>
      <c r="AF302" s="155">
        <v>0</v>
      </c>
      <c r="AG302" s="155">
        <v>0</v>
      </c>
      <c r="AH302" s="155">
        <v>0</v>
      </c>
      <c r="AI302" s="155">
        <v>0</v>
      </c>
      <c r="AJ302" s="155">
        <v>0</v>
      </c>
      <c r="AK302" s="155">
        <v>0</v>
      </c>
      <c r="AL302" s="155">
        <v>0</v>
      </c>
      <c r="AM302" s="155">
        <v>0</v>
      </c>
      <c r="AN302" s="155">
        <v>0</v>
      </c>
      <c r="AO302" s="155">
        <v>0</v>
      </c>
      <c r="AP302" s="155">
        <v>0</v>
      </c>
      <c r="AQ302" s="155">
        <v>0</v>
      </c>
      <c r="AR302" s="155">
        <v>0</v>
      </c>
      <c r="AS302" s="155">
        <v>141.96</v>
      </c>
      <c r="AT302" s="155">
        <v>472.64</v>
      </c>
      <c r="AU302" s="155">
        <v>0.02</v>
      </c>
      <c r="AV302" s="155">
        <v>0</v>
      </c>
      <c r="AW302" s="155">
        <v>5506.62</v>
      </c>
      <c r="AX302" s="155">
        <v>0</v>
      </c>
      <c r="AY302" s="155">
        <v>614.62</v>
      </c>
      <c r="AZ302" s="155">
        <v>0</v>
      </c>
      <c r="BA302" s="156">
        <v>4892</v>
      </c>
    </row>
    <row r="303" spans="2:53" ht="15">
      <c r="B303" s="127" t="s">
        <v>7726</v>
      </c>
      <c r="C303" s="119" t="s">
        <v>1828</v>
      </c>
      <c r="D303" s="119" t="s">
        <v>85</v>
      </c>
      <c r="E303" s="119" t="s">
        <v>0</v>
      </c>
      <c r="F303" s="119" t="s">
        <v>7388</v>
      </c>
      <c r="G303" s="119" t="s">
        <v>7387</v>
      </c>
      <c r="H303" s="119"/>
      <c r="I303" s="119" t="s">
        <v>7858</v>
      </c>
      <c r="J303" s="119" t="s">
        <v>7859</v>
      </c>
      <c r="K303" s="119" t="s">
        <v>3174</v>
      </c>
      <c r="L303" s="119" t="s">
        <v>7860</v>
      </c>
      <c r="M303" s="119" t="s">
        <v>3011</v>
      </c>
      <c r="N303" s="119" t="s">
        <v>7335</v>
      </c>
      <c r="O303" s="119" t="s">
        <v>8054</v>
      </c>
      <c r="P303" s="119" t="s">
        <v>8055</v>
      </c>
      <c r="Q303" s="119">
        <v>2</v>
      </c>
      <c r="R303" s="119" t="s">
        <v>8056</v>
      </c>
      <c r="S303" s="121">
        <v>45730</v>
      </c>
      <c r="T303" s="121">
        <v>45717</v>
      </c>
      <c r="U303" s="121">
        <v>45730</v>
      </c>
      <c r="V303" s="119">
        <v>14</v>
      </c>
      <c r="W303" s="119" t="s">
        <v>7876</v>
      </c>
      <c r="X303" s="119"/>
      <c r="Y303" s="119">
        <v>44648</v>
      </c>
      <c r="Z303" s="119" t="s">
        <v>7881</v>
      </c>
      <c r="AA303" s="119" t="s">
        <v>7866</v>
      </c>
      <c r="AB303" s="119" t="s">
        <v>7867</v>
      </c>
      <c r="AC303" s="119">
        <v>4</v>
      </c>
      <c r="AD303" s="155">
        <v>9100</v>
      </c>
      <c r="AE303" s="155">
        <v>0</v>
      </c>
      <c r="AF303" s="155">
        <v>0</v>
      </c>
      <c r="AG303" s="155">
        <v>0</v>
      </c>
      <c r="AH303" s="155">
        <v>0</v>
      </c>
      <c r="AI303" s="155">
        <v>0</v>
      </c>
      <c r="AJ303" s="155">
        <v>0</v>
      </c>
      <c r="AK303" s="155">
        <v>0</v>
      </c>
      <c r="AL303" s="155">
        <v>0</v>
      </c>
      <c r="AM303" s="155">
        <v>0</v>
      </c>
      <c r="AN303" s="155">
        <v>0</v>
      </c>
      <c r="AO303" s="155">
        <v>0</v>
      </c>
      <c r="AP303" s="155">
        <v>0</v>
      </c>
      <c r="AQ303" s="155">
        <v>0</v>
      </c>
      <c r="AR303" s="155">
        <v>0</v>
      </c>
      <c r="AS303" s="155">
        <v>336.94</v>
      </c>
      <c r="AT303" s="155">
        <v>1175.5999999999999</v>
      </c>
      <c r="AU303" s="155">
        <v>0</v>
      </c>
      <c r="AV303" s="155">
        <v>0</v>
      </c>
      <c r="AW303" s="155">
        <v>9100</v>
      </c>
      <c r="AX303" s="155">
        <v>0</v>
      </c>
      <c r="AY303" s="155">
        <v>1512.54</v>
      </c>
      <c r="AZ303" s="155">
        <v>0</v>
      </c>
      <c r="BA303" s="156">
        <v>7587.6</v>
      </c>
    </row>
    <row r="304" spans="2:53" ht="15">
      <c r="B304" s="127" t="s">
        <v>7742</v>
      </c>
      <c r="C304" s="119" t="s">
        <v>1828</v>
      </c>
      <c r="D304" s="119" t="s">
        <v>85</v>
      </c>
      <c r="E304" s="119" t="s">
        <v>0</v>
      </c>
      <c r="F304" s="119" t="s">
        <v>7478</v>
      </c>
      <c r="G304" s="119" t="s">
        <v>7477</v>
      </c>
      <c r="H304" s="119"/>
      <c r="I304" s="119" t="s">
        <v>7858</v>
      </c>
      <c r="J304" s="119" t="s">
        <v>7859</v>
      </c>
      <c r="K304" s="119" t="s">
        <v>3174</v>
      </c>
      <c r="L304" s="119" t="s">
        <v>7860</v>
      </c>
      <c r="M304" s="119" t="s">
        <v>3011</v>
      </c>
      <c r="N304" s="119" t="s">
        <v>7335</v>
      </c>
      <c r="O304" s="119" t="s">
        <v>7974</v>
      </c>
      <c r="P304" s="119" t="s">
        <v>7975</v>
      </c>
      <c r="Q304" s="119">
        <v>2</v>
      </c>
      <c r="R304" s="119" t="s">
        <v>7976</v>
      </c>
      <c r="S304" s="121">
        <v>45730</v>
      </c>
      <c r="T304" s="121">
        <v>45717</v>
      </c>
      <c r="U304" s="121">
        <v>45730</v>
      </c>
      <c r="V304" s="119">
        <v>14</v>
      </c>
      <c r="W304" s="119" t="s">
        <v>7876</v>
      </c>
      <c r="X304" s="119"/>
      <c r="Y304" s="119">
        <v>45453</v>
      </c>
      <c r="Z304" s="119" t="s">
        <v>7906</v>
      </c>
      <c r="AA304" s="119" t="s">
        <v>7866</v>
      </c>
      <c r="AB304" s="119" t="s">
        <v>7867</v>
      </c>
      <c r="AC304" s="119">
        <v>4</v>
      </c>
      <c r="AD304" s="155">
        <v>10500</v>
      </c>
      <c r="AE304" s="155">
        <v>0</v>
      </c>
      <c r="AF304" s="155">
        <v>0</v>
      </c>
      <c r="AG304" s="155">
        <v>0</v>
      </c>
      <c r="AH304" s="155">
        <v>0</v>
      </c>
      <c r="AI304" s="155">
        <v>0</v>
      </c>
      <c r="AJ304" s="155">
        <v>0</v>
      </c>
      <c r="AK304" s="155">
        <v>0</v>
      </c>
      <c r="AL304" s="155">
        <v>0</v>
      </c>
      <c r="AM304" s="155">
        <v>0</v>
      </c>
      <c r="AN304" s="155">
        <v>0</v>
      </c>
      <c r="AO304" s="155">
        <v>0</v>
      </c>
      <c r="AP304" s="155">
        <v>0</v>
      </c>
      <c r="AQ304" s="155">
        <v>0</v>
      </c>
      <c r="AR304" s="155">
        <v>0</v>
      </c>
      <c r="AS304" s="155">
        <v>286.73</v>
      </c>
      <c r="AT304" s="155">
        <v>1474.64</v>
      </c>
      <c r="AU304" s="155">
        <v>0</v>
      </c>
      <c r="AV304" s="155">
        <v>0</v>
      </c>
      <c r="AW304" s="155">
        <v>10500</v>
      </c>
      <c r="AX304" s="155">
        <v>0</v>
      </c>
      <c r="AY304" s="155">
        <v>1761.3700000000001</v>
      </c>
      <c r="AZ304" s="155">
        <v>0</v>
      </c>
      <c r="BA304" s="156">
        <v>8738.7999999999993</v>
      </c>
    </row>
    <row r="305" spans="2:53" ht="15">
      <c r="B305" s="127" t="s">
        <v>7743</v>
      </c>
      <c r="C305" s="119" t="s">
        <v>1828</v>
      </c>
      <c r="D305" s="119" t="s">
        <v>85</v>
      </c>
      <c r="E305" s="119" t="s">
        <v>0</v>
      </c>
      <c r="F305" s="119" t="s">
        <v>7481</v>
      </c>
      <c r="G305" s="119" t="s">
        <v>7480</v>
      </c>
      <c r="H305" s="119"/>
      <c r="I305" s="119" t="s">
        <v>7858</v>
      </c>
      <c r="J305" s="119" t="s">
        <v>7859</v>
      </c>
      <c r="K305" s="119" t="s">
        <v>3174</v>
      </c>
      <c r="L305" s="119" t="s">
        <v>7860</v>
      </c>
      <c r="M305" s="119" t="s">
        <v>3011</v>
      </c>
      <c r="N305" s="119" t="s">
        <v>7335</v>
      </c>
      <c r="O305" s="119" t="s">
        <v>7861</v>
      </c>
      <c r="P305" s="119" t="s">
        <v>7862</v>
      </c>
      <c r="Q305" s="119">
        <v>2</v>
      </c>
      <c r="R305" s="119" t="s">
        <v>7863</v>
      </c>
      <c r="S305" s="121">
        <v>45730</v>
      </c>
      <c r="T305" s="121">
        <v>45717</v>
      </c>
      <c r="U305" s="121">
        <v>45730</v>
      </c>
      <c r="V305" s="119">
        <v>14</v>
      </c>
      <c r="W305" s="119" t="s">
        <v>7864</v>
      </c>
      <c r="X305" s="119"/>
      <c r="Y305" s="119">
        <v>44235</v>
      </c>
      <c r="Z305" s="119" t="s">
        <v>7865</v>
      </c>
      <c r="AA305" s="119" t="s">
        <v>7866</v>
      </c>
      <c r="AB305" s="119" t="s">
        <v>7867</v>
      </c>
      <c r="AC305" s="119">
        <v>4</v>
      </c>
      <c r="AD305" s="155">
        <v>5600</v>
      </c>
      <c r="AE305" s="155">
        <v>0</v>
      </c>
      <c r="AF305" s="155">
        <v>0</v>
      </c>
      <c r="AG305" s="155">
        <v>0</v>
      </c>
      <c r="AH305" s="155">
        <v>0</v>
      </c>
      <c r="AI305" s="155">
        <v>0</v>
      </c>
      <c r="AJ305" s="155">
        <v>0</v>
      </c>
      <c r="AK305" s="155">
        <v>0</v>
      </c>
      <c r="AL305" s="155">
        <v>0</v>
      </c>
      <c r="AM305" s="155">
        <v>0</v>
      </c>
      <c r="AN305" s="155">
        <v>0</v>
      </c>
      <c r="AO305" s="155">
        <v>0</v>
      </c>
      <c r="AP305" s="155">
        <v>0</v>
      </c>
      <c r="AQ305" s="155">
        <v>0</v>
      </c>
      <c r="AR305" s="155">
        <v>0</v>
      </c>
      <c r="AS305" s="155">
        <v>144.69999999999999</v>
      </c>
      <c r="AT305" s="155">
        <v>487.58</v>
      </c>
      <c r="AU305" s="155">
        <v>0</v>
      </c>
      <c r="AV305" s="155">
        <v>0</v>
      </c>
      <c r="AW305" s="155">
        <v>5600</v>
      </c>
      <c r="AX305" s="155">
        <v>0</v>
      </c>
      <c r="AY305" s="155">
        <v>632.28</v>
      </c>
      <c r="AZ305" s="155">
        <v>0</v>
      </c>
      <c r="BA305" s="156">
        <v>4967.8</v>
      </c>
    </row>
    <row r="306" spans="2:53" ht="15">
      <c r="B306" s="127" t="s">
        <v>7767</v>
      </c>
      <c r="C306" s="119" t="s">
        <v>1828</v>
      </c>
      <c r="D306" s="119" t="s">
        <v>85</v>
      </c>
      <c r="E306" s="119" t="s">
        <v>0</v>
      </c>
      <c r="F306" s="119" t="s">
        <v>7349</v>
      </c>
      <c r="G306" s="119" t="s">
        <v>7348</v>
      </c>
      <c r="H306" s="119"/>
      <c r="I306" s="119" t="s">
        <v>7858</v>
      </c>
      <c r="J306" s="119" t="s">
        <v>7859</v>
      </c>
      <c r="K306" s="119" t="s">
        <v>3174</v>
      </c>
      <c r="L306" s="119" t="s">
        <v>7860</v>
      </c>
      <c r="M306" s="119" t="s">
        <v>3011</v>
      </c>
      <c r="N306" s="119" t="s">
        <v>7335</v>
      </c>
      <c r="O306" s="119" t="s">
        <v>7938</v>
      </c>
      <c r="P306" s="119" t="s">
        <v>7939</v>
      </c>
      <c r="Q306" s="119">
        <v>2</v>
      </c>
      <c r="R306" s="119" t="s">
        <v>7940</v>
      </c>
      <c r="S306" s="121">
        <v>45730</v>
      </c>
      <c r="T306" s="121">
        <v>45717</v>
      </c>
      <c r="U306" s="121">
        <v>45730</v>
      </c>
      <c r="V306" s="119">
        <v>14</v>
      </c>
      <c r="W306" s="119" t="s">
        <v>7876</v>
      </c>
      <c r="X306" s="119"/>
      <c r="Y306" s="119">
        <v>45252</v>
      </c>
      <c r="Z306" s="119" t="s">
        <v>7906</v>
      </c>
      <c r="AA306" s="119" t="s">
        <v>7866</v>
      </c>
      <c r="AB306" s="119" t="s">
        <v>7867</v>
      </c>
      <c r="AC306" s="119">
        <v>4</v>
      </c>
      <c r="AD306" s="155">
        <v>10500</v>
      </c>
      <c r="AE306" s="155">
        <v>0</v>
      </c>
      <c r="AF306" s="155">
        <v>0</v>
      </c>
      <c r="AG306" s="155">
        <v>0</v>
      </c>
      <c r="AH306" s="155">
        <v>0</v>
      </c>
      <c r="AI306" s="155">
        <v>0</v>
      </c>
      <c r="AJ306" s="155">
        <v>375</v>
      </c>
      <c r="AK306" s="155">
        <v>0</v>
      </c>
      <c r="AL306" s="155">
        <v>0</v>
      </c>
      <c r="AM306" s="155">
        <v>0</v>
      </c>
      <c r="AN306" s="155">
        <v>0</v>
      </c>
      <c r="AO306" s="155">
        <v>0</v>
      </c>
      <c r="AP306" s="155">
        <v>0</v>
      </c>
      <c r="AQ306" s="155">
        <v>0</v>
      </c>
      <c r="AR306" s="155">
        <v>0</v>
      </c>
      <c r="AS306" s="155">
        <v>286.73</v>
      </c>
      <c r="AT306" s="155">
        <v>1554.74</v>
      </c>
      <c r="AU306" s="155">
        <v>0</v>
      </c>
      <c r="AV306" s="155">
        <v>0</v>
      </c>
      <c r="AW306" s="155">
        <v>10875</v>
      </c>
      <c r="AX306" s="155">
        <v>0</v>
      </c>
      <c r="AY306" s="155">
        <v>1841.47</v>
      </c>
      <c r="AZ306" s="155">
        <v>0</v>
      </c>
      <c r="BA306" s="156">
        <v>9033.6</v>
      </c>
    </row>
    <row r="307" spans="2:53" ht="15">
      <c r="B307" s="127" t="s">
        <v>7746</v>
      </c>
      <c r="C307" s="119" t="s">
        <v>1828</v>
      </c>
      <c r="D307" s="119" t="s">
        <v>85</v>
      </c>
      <c r="E307" s="119" t="s">
        <v>0</v>
      </c>
      <c r="F307" s="119" t="s">
        <v>7436</v>
      </c>
      <c r="G307" s="119" t="s">
        <v>7435</v>
      </c>
      <c r="H307" s="119"/>
      <c r="I307" s="119" t="s">
        <v>7858</v>
      </c>
      <c r="J307" s="119" t="s">
        <v>7859</v>
      </c>
      <c r="K307" s="119" t="s">
        <v>3174</v>
      </c>
      <c r="L307" s="119" t="s">
        <v>7860</v>
      </c>
      <c r="M307" s="119" t="s">
        <v>3011</v>
      </c>
      <c r="N307" s="119" t="s">
        <v>7335</v>
      </c>
      <c r="O307" s="119" t="s">
        <v>8018</v>
      </c>
      <c r="P307" s="119" t="s">
        <v>8019</v>
      </c>
      <c r="Q307" s="119">
        <v>2</v>
      </c>
      <c r="R307" s="119" t="s">
        <v>8020</v>
      </c>
      <c r="S307" s="121">
        <v>45730</v>
      </c>
      <c r="T307" s="121">
        <v>45717</v>
      </c>
      <c r="U307" s="121">
        <v>45730</v>
      </c>
      <c r="V307" s="119">
        <v>14</v>
      </c>
      <c r="W307" s="119" t="s">
        <v>7876</v>
      </c>
      <c r="X307" s="119"/>
      <c r="Y307" s="119">
        <v>44683</v>
      </c>
      <c r="Z307" s="119" t="s">
        <v>7881</v>
      </c>
      <c r="AA307" s="119" t="s">
        <v>7866</v>
      </c>
      <c r="AB307" s="119" t="s">
        <v>7867</v>
      </c>
      <c r="AC307" s="119">
        <v>4</v>
      </c>
      <c r="AD307" s="155">
        <v>11200</v>
      </c>
      <c r="AE307" s="155">
        <v>0</v>
      </c>
      <c r="AF307" s="155">
        <v>0</v>
      </c>
      <c r="AG307" s="155">
        <v>0</v>
      </c>
      <c r="AH307" s="155">
        <v>0</v>
      </c>
      <c r="AI307" s="155">
        <v>0</v>
      </c>
      <c r="AJ307" s="155">
        <v>0</v>
      </c>
      <c r="AK307" s="155">
        <v>0</v>
      </c>
      <c r="AL307" s="155">
        <v>0</v>
      </c>
      <c r="AM307" s="155">
        <v>0</v>
      </c>
      <c r="AN307" s="155">
        <v>0</v>
      </c>
      <c r="AO307" s="155">
        <v>0</v>
      </c>
      <c r="AP307" s="155">
        <v>0</v>
      </c>
      <c r="AQ307" s="155">
        <v>0</v>
      </c>
      <c r="AR307" s="155">
        <v>0</v>
      </c>
      <c r="AS307" s="155">
        <v>398.26</v>
      </c>
      <c r="AT307" s="155">
        <v>1624.16</v>
      </c>
      <c r="AU307" s="155">
        <v>0</v>
      </c>
      <c r="AV307" s="155">
        <v>0</v>
      </c>
      <c r="AW307" s="155">
        <v>11200</v>
      </c>
      <c r="AX307" s="155">
        <v>0</v>
      </c>
      <c r="AY307" s="155">
        <v>2022.42</v>
      </c>
      <c r="AZ307" s="155">
        <v>0</v>
      </c>
      <c r="BA307" s="156">
        <v>9177.6</v>
      </c>
    </row>
    <row r="308" spans="2:53" ht="15">
      <c r="B308" s="127" t="s">
        <v>7747</v>
      </c>
      <c r="C308" s="119" t="s">
        <v>1828</v>
      </c>
      <c r="D308" s="119" t="s">
        <v>85</v>
      </c>
      <c r="E308" s="119" t="s">
        <v>0</v>
      </c>
      <c r="F308" s="119" t="s">
        <v>7498</v>
      </c>
      <c r="G308" s="119" t="s">
        <v>458</v>
      </c>
      <c r="H308" s="119"/>
      <c r="I308" s="119" t="s">
        <v>7858</v>
      </c>
      <c r="J308" s="119" t="s">
        <v>7859</v>
      </c>
      <c r="K308" s="119" t="s">
        <v>3174</v>
      </c>
      <c r="L308" s="119" t="s">
        <v>7860</v>
      </c>
      <c r="M308" s="119" t="s">
        <v>3011</v>
      </c>
      <c r="N308" s="119" t="s">
        <v>7335</v>
      </c>
      <c r="O308" s="119" t="s">
        <v>8035</v>
      </c>
      <c r="P308" s="119" t="s">
        <v>8036</v>
      </c>
      <c r="Q308" s="119">
        <v>2</v>
      </c>
      <c r="R308" s="119" t="s">
        <v>8037</v>
      </c>
      <c r="S308" s="121">
        <v>45730</v>
      </c>
      <c r="T308" s="121">
        <v>45717</v>
      </c>
      <c r="U308" s="121">
        <v>45730</v>
      </c>
      <c r="V308" s="119">
        <v>14</v>
      </c>
      <c r="W308" s="119" t="s">
        <v>7876</v>
      </c>
      <c r="X308" s="119"/>
      <c r="Y308" s="119">
        <v>43101</v>
      </c>
      <c r="Z308" s="119" t="s">
        <v>8038</v>
      </c>
      <c r="AA308" s="119" t="s">
        <v>7867</v>
      </c>
      <c r="AB308" s="119" t="s">
        <v>7867</v>
      </c>
      <c r="AC308" s="119">
        <v>4</v>
      </c>
      <c r="AD308" s="155">
        <v>56000</v>
      </c>
      <c r="AE308" s="155">
        <v>0</v>
      </c>
      <c r="AF308" s="155">
        <v>0</v>
      </c>
      <c r="AG308" s="155">
        <v>0</v>
      </c>
      <c r="AH308" s="155">
        <v>0</v>
      </c>
      <c r="AI308" s="155">
        <v>0</v>
      </c>
      <c r="AJ308" s="155">
        <v>0</v>
      </c>
      <c r="AK308" s="155">
        <v>0</v>
      </c>
      <c r="AL308" s="155">
        <v>0</v>
      </c>
      <c r="AM308" s="155">
        <v>0</v>
      </c>
      <c r="AN308" s="155">
        <v>0</v>
      </c>
      <c r="AO308" s="155">
        <v>0</v>
      </c>
      <c r="AP308" s="155">
        <v>0</v>
      </c>
      <c r="AQ308" s="155">
        <v>0</v>
      </c>
      <c r="AR308" s="155">
        <v>0</v>
      </c>
      <c r="AS308" s="155">
        <v>988.57</v>
      </c>
      <c r="AT308" s="155">
        <v>14506.17</v>
      </c>
      <c r="AU308" s="155">
        <v>0.06</v>
      </c>
      <c r="AV308" s="155">
        <v>0</v>
      </c>
      <c r="AW308" s="155">
        <v>56000</v>
      </c>
      <c r="AX308" s="155">
        <v>0</v>
      </c>
      <c r="AY308" s="155">
        <v>15494.8</v>
      </c>
      <c r="AZ308" s="155">
        <v>0</v>
      </c>
      <c r="BA308" s="156">
        <v>40505.199999999997</v>
      </c>
    </row>
    <row r="309" spans="2:53" ht="15">
      <c r="B309" s="127" t="s">
        <v>7761</v>
      </c>
      <c r="C309" s="119" t="s">
        <v>1828</v>
      </c>
      <c r="D309" s="119" t="s">
        <v>85</v>
      </c>
      <c r="E309" s="119" t="s">
        <v>0</v>
      </c>
      <c r="F309" s="119" t="s">
        <v>7430</v>
      </c>
      <c r="G309" s="119" t="s">
        <v>7429</v>
      </c>
      <c r="H309" s="119"/>
      <c r="I309" s="119" t="s">
        <v>7858</v>
      </c>
      <c r="J309" s="119" t="s">
        <v>7859</v>
      </c>
      <c r="K309" s="119" t="s">
        <v>3174</v>
      </c>
      <c r="L309" s="119" t="s">
        <v>7860</v>
      </c>
      <c r="M309" s="119" t="s">
        <v>3011</v>
      </c>
      <c r="N309" s="119" t="s">
        <v>7335</v>
      </c>
      <c r="O309" s="119" t="s">
        <v>7911</v>
      </c>
      <c r="P309" s="119" t="s">
        <v>7912</v>
      </c>
      <c r="Q309" s="119">
        <v>2</v>
      </c>
      <c r="R309" s="119" t="s">
        <v>7913</v>
      </c>
      <c r="S309" s="121">
        <v>45730</v>
      </c>
      <c r="T309" s="121">
        <v>45717</v>
      </c>
      <c r="U309" s="121">
        <v>45730</v>
      </c>
      <c r="V309" s="119">
        <v>14</v>
      </c>
      <c r="W309" s="119" t="s">
        <v>7876</v>
      </c>
      <c r="X309" s="119"/>
      <c r="Y309" s="119">
        <v>44529</v>
      </c>
      <c r="Z309" s="119" t="s">
        <v>7881</v>
      </c>
      <c r="AA309" s="119" t="s">
        <v>7866</v>
      </c>
      <c r="AB309" s="119" t="s">
        <v>7867</v>
      </c>
      <c r="AC309" s="119">
        <v>4</v>
      </c>
      <c r="AD309" s="155">
        <v>11666.76</v>
      </c>
      <c r="AE309" s="155">
        <v>0</v>
      </c>
      <c r="AF309" s="155">
        <v>0</v>
      </c>
      <c r="AG309" s="155">
        <v>0</v>
      </c>
      <c r="AH309" s="155">
        <v>0</v>
      </c>
      <c r="AI309" s="155">
        <v>0</v>
      </c>
      <c r="AJ309" s="155">
        <v>416.67</v>
      </c>
      <c r="AK309" s="155">
        <v>0</v>
      </c>
      <c r="AL309" s="155">
        <v>0</v>
      </c>
      <c r="AM309" s="155">
        <v>0</v>
      </c>
      <c r="AN309" s="155">
        <v>0</v>
      </c>
      <c r="AO309" s="155">
        <v>0</v>
      </c>
      <c r="AP309" s="155">
        <v>0</v>
      </c>
      <c r="AQ309" s="155">
        <v>0</v>
      </c>
      <c r="AR309" s="155">
        <v>0</v>
      </c>
      <c r="AS309" s="155">
        <v>384.68</v>
      </c>
      <c r="AT309" s="155">
        <v>1812.86</v>
      </c>
      <c r="AU309" s="155">
        <v>0.09</v>
      </c>
      <c r="AV309" s="155">
        <v>0</v>
      </c>
      <c r="AW309" s="155">
        <v>12083.43</v>
      </c>
      <c r="AX309" s="155">
        <v>0</v>
      </c>
      <c r="AY309" s="155">
        <v>2197.63</v>
      </c>
      <c r="AZ309" s="155">
        <v>0</v>
      </c>
      <c r="BA309" s="156">
        <v>9885.7999999999993</v>
      </c>
    </row>
    <row r="310" spans="2:53" ht="15">
      <c r="B310" s="127" t="s">
        <v>7738</v>
      </c>
      <c r="C310" s="119" t="s">
        <v>1828</v>
      </c>
      <c r="D310" s="119" t="s">
        <v>85</v>
      </c>
      <c r="E310" s="119" t="s">
        <v>0</v>
      </c>
      <c r="F310" s="119" t="s">
        <v>7469</v>
      </c>
      <c r="G310" s="119" t="s">
        <v>7468</v>
      </c>
      <c r="H310" s="119"/>
      <c r="I310" s="119" t="s">
        <v>7858</v>
      </c>
      <c r="J310" s="119" t="s">
        <v>7859</v>
      </c>
      <c r="K310" s="119" t="s">
        <v>3174</v>
      </c>
      <c r="L310" s="119" t="s">
        <v>7860</v>
      </c>
      <c r="M310" s="119" t="s">
        <v>3011</v>
      </c>
      <c r="N310" s="119" t="s">
        <v>7335</v>
      </c>
      <c r="O310" s="119" t="s">
        <v>7927</v>
      </c>
      <c r="P310" s="119" t="s">
        <v>7928</v>
      </c>
      <c r="Q310" s="119">
        <v>2</v>
      </c>
      <c r="R310" s="119" t="s">
        <v>7929</v>
      </c>
      <c r="S310" s="121">
        <v>45730</v>
      </c>
      <c r="T310" s="121">
        <v>45717</v>
      </c>
      <c r="U310" s="121">
        <v>45730</v>
      </c>
      <c r="V310" s="119">
        <v>14</v>
      </c>
      <c r="W310" s="119" t="s">
        <v>7898</v>
      </c>
      <c r="X310" s="119"/>
      <c r="Y310" s="119">
        <v>45600</v>
      </c>
      <c r="Z310" s="119" t="s">
        <v>7898</v>
      </c>
      <c r="AA310" s="119" t="s">
        <v>7866</v>
      </c>
      <c r="AB310" s="119" t="s">
        <v>7867</v>
      </c>
      <c r="AC310" s="119">
        <v>4</v>
      </c>
      <c r="AD310" s="155">
        <v>9333.3799999999992</v>
      </c>
      <c r="AE310" s="155">
        <v>0</v>
      </c>
      <c r="AF310" s="155">
        <v>0</v>
      </c>
      <c r="AG310" s="155">
        <v>0</v>
      </c>
      <c r="AH310" s="155">
        <v>0</v>
      </c>
      <c r="AI310" s="155">
        <v>0</v>
      </c>
      <c r="AJ310" s="155">
        <v>0</v>
      </c>
      <c r="AK310" s="155">
        <v>0</v>
      </c>
      <c r="AL310" s="155">
        <v>0</v>
      </c>
      <c r="AM310" s="155">
        <v>0</v>
      </c>
      <c r="AN310" s="155">
        <v>0</v>
      </c>
      <c r="AO310" s="155">
        <v>0</v>
      </c>
      <c r="AP310" s="155">
        <v>0</v>
      </c>
      <c r="AQ310" s="155">
        <v>0</v>
      </c>
      <c r="AR310" s="155">
        <v>0</v>
      </c>
      <c r="AS310" s="155">
        <v>252.77</v>
      </c>
      <c r="AT310" s="155">
        <v>1225.45</v>
      </c>
      <c r="AU310" s="155">
        <v>0</v>
      </c>
      <c r="AV310" s="155">
        <v>0</v>
      </c>
      <c r="AW310" s="155">
        <v>9333.3799999999992</v>
      </c>
      <c r="AX310" s="155">
        <v>0</v>
      </c>
      <c r="AY310" s="155">
        <v>1478.22</v>
      </c>
      <c r="AZ310" s="155">
        <v>0</v>
      </c>
      <c r="BA310" s="156">
        <v>7855.2</v>
      </c>
    </row>
    <row r="311" spans="2:53" ht="15">
      <c r="B311" s="127" t="s">
        <v>7730</v>
      </c>
      <c r="C311" s="119" t="s">
        <v>1828</v>
      </c>
      <c r="D311" s="119" t="s">
        <v>85</v>
      </c>
      <c r="E311" s="119" t="s">
        <v>0</v>
      </c>
      <c r="F311" s="119" t="s">
        <v>7340</v>
      </c>
      <c r="G311" s="119" t="s">
        <v>7339</v>
      </c>
      <c r="H311" s="119"/>
      <c r="I311" s="119" t="s">
        <v>7858</v>
      </c>
      <c r="J311" s="119" t="s">
        <v>7859</v>
      </c>
      <c r="K311" s="119" t="s">
        <v>3174</v>
      </c>
      <c r="L311" s="119" t="s">
        <v>7860</v>
      </c>
      <c r="M311" s="119" t="s">
        <v>3011</v>
      </c>
      <c r="N311" s="119" t="s">
        <v>7335</v>
      </c>
      <c r="O311" s="119" t="s">
        <v>8051</v>
      </c>
      <c r="P311" s="119" t="s">
        <v>8052</v>
      </c>
      <c r="Q311" s="119">
        <v>2</v>
      </c>
      <c r="R311" s="119" t="s">
        <v>8053</v>
      </c>
      <c r="S311" s="121">
        <v>45730</v>
      </c>
      <c r="T311" s="121">
        <v>45717</v>
      </c>
      <c r="U311" s="121">
        <v>45724</v>
      </c>
      <c r="V311" s="119">
        <v>27</v>
      </c>
      <c r="W311" s="119" t="s">
        <v>7876</v>
      </c>
      <c r="X311" s="119"/>
      <c r="Y311" s="119">
        <v>44627</v>
      </c>
      <c r="Z311" s="119" t="s">
        <v>7906</v>
      </c>
      <c r="AA311" s="119" t="s">
        <v>7866</v>
      </c>
      <c r="AB311" s="119" t="s">
        <v>7867</v>
      </c>
      <c r="AC311" s="119">
        <v>4</v>
      </c>
      <c r="AD311" s="155">
        <v>19872.78</v>
      </c>
      <c r="AE311" s="155">
        <v>0</v>
      </c>
      <c r="AF311" s="155">
        <v>2016.69</v>
      </c>
      <c r="AG311" s="155">
        <v>0</v>
      </c>
      <c r="AH311" s="155">
        <v>0</v>
      </c>
      <c r="AI311" s="155">
        <v>0</v>
      </c>
      <c r="AJ311" s="155">
        <v>0</v>
      </c>
      <c r="AK311" s="155">
        <v>1250.93</v>
      </c>
      <c r="AL311" s="155">
        <v>1697.1</v>
      </c>
      <c r="AM311" s="155">
        <v>0</v>
      </c>
      <c r="AN311" s="155">
        <v>0</v>
      </c>
      <c r="AO311" s="155">
        <v>0</v>
      </c>
      <c r="AP311" s="155">
        <v>0</v>
      </c>
      <c r="AQ311" s="155">
        <v>0</v>
      </c>
      <c r="AR311" s="155">
        <v>0</v>
      </c>
      <c r="AS311" s="155">
        <v>196.51</v>
      </c>
      <c r="AT311" s="155">
        <v>3862.4</v>
      </c>
      <c r="AU311" s="155">
        <v>0</v>
      </c>
      <c r="AV311" s="155">
        <v>0</v>
      </c>
      <c r="AW311" s="155">
        <v>21123.71</v>
      </c>
      <c r="AX311" s="155">
        <v>3713.79</v>
      </c>
      <c r="AY311" s="155">
        <v>4058.91</v>
      </c>
      <c r="AZ311" s="155">
        <v>0</v>
      </c>
      <c r="BA311" s="156">
        <v>20778.599999999999</v>
      </c>
    </row>
    <row r="312" spans="2:53" ht="15">
      <c r="B312" s="127" t="s">
        <v>7756</v>
      </c>
      <c r="C312" s="119" t="s">
        <v>1828</v>
      </c>
      <c r="D312" s="119" t="s">
        <v>85</v>
      </c>
      <c r="E312" s="119" t="s">
        <v>0</v>
      </c>
      <c r="F312" s="119" t="s">
        <v>7415</v>
      </c>
      <c r="G312" s="119" t="s">
        <v>7414</v>
      </c>
      <c r="H312" s="119"/>
      <c r="I312" s="119" t="s">
        <v>7858</v>
      </c>
      <c r="J312" s="119" t="s">
        <v>7859</v>
      </c>
      <c r="K312" s="119" t="s">
        <v>3174</v>
      </c>
      <c r="L312" s="119" t="s">
        <v>7860</v>
      </c>
      <c r="M312" s="119" t="s">
        <v>3011</v>
      </c>
      <c r="N312" s="119" t="s">
        <v>7335</v>
      </c>
      <c r="O312" s="119" t="s">
        <v>8060</v>
      </c>
      <c r="P312" s="119" t="s">
        <v>8061</v>
      </c>
      <c r="Q312" s="119">
        <v>2</v>
      </c>
      <c r="R312" s="119" t="s">
        <v>8062</v>
      </c>
      <c r="S312" s="121">
        <v>45730</v>
      </c>
      <c r="T312" s="121">
        <v>45717</v>
      </c>
      <c r="U312" s="121">
        <v>45730</v>
      </c>
      <c r="V312" s="119">
        <v>14</v>
      </c>
      <c r="W312" s="119" t="s">
        <v>7871</v>
      </c>
      <c r="X312" s="119"/>
      <c r="Y312" s="119">
        <v>43696</v>
      </c>
      <c r="Z312" s="119" t="s">
        <v>8063</v>
      </c>
      <c r="AA312" s="119" t="s">
        <v>7866</v>
      </c>
      <c r="AB312" s="119" t="s">
        <v>7867</v>
      </c>
      <c r="AC312" s="119">
        <v>4</v>
      </c>
      <c r="AD312" s="155">
        <v>22324.26</v>
      </c>
      <c r="AE312" s="155">
        <v>0</v>
      </c>
      <c r="AF312" s="155">
        <v>0</v>
      </c>
      <c r="AG312" s="155">
        <v>0</v>
      </c>
      <c r="AH312" s="155">
        <v>0</v>
      </c>
      <c r="AI312" s="155">
        <v>0</v>
      </c>
      <c r="AJ312" s="155">
        <v>0</v>
      </c>
      <c r="AK312" s="155">
        <v>0</v>
      </c>
      <c r="AL312" s="155">
        <v>0</v>
      </c>
      <c r="AM312" s="155">
        <v>0</v>
      </c>
      <c r="AN312" s="155">
        <v>0</v>
      </c>
      <c r="AO312" s="155">
        <v>0</v>
      </c>
      <c r="AP312" s="155">
        <v>0</v>
      </c>
      <c r="AQ312" s="155">
        <v>0</v>
      </c>
      <c r="AR312" s="155">
        <v>0</v>
      </c>
      <c r="AS312" s="155">
        <v>633.58000000000004</v>
      </c>
      <c r="AT312" s="155">
        <v>4171.79</v>
      </c>
      <c r="AU312" s="155">
        <v>0</v>
      </c>
      <c r="AV312" s="155">
        <v>0</v>
      </c>
      <c r="AW312" s="155">
        <v>22324.26</v>
      </c>
      <c r="AX312" s="155">
        <v>0</v>
      </c>
      <c r="AY312" s="155">
        <v>4805.37</v>
      </c>
      <c r="AZ312" s="155">
        <v>0</v>
      </c>
      <c r="BA312" s="156">
        <v>17519</v>
      </c>
    </row>
    <row r="313" spans="2:53" ht="15">
      <c r="B313" s="127" t="s">
        <v>7739</v>
      </c>
      <c r="C313" s="119" t="s">
        <v>1828</v>
      </c>
      <c r="D313" s="119" t="s">
        <v>85</v>
      </c>
      <c r="E313" s="119" t="s">
        <v>0</v>
      </c>
      <c r="F313" s="119" t="s">
        <v>7490</v>
      </c>
      <c r="G313" s="119" t="s">
        <v>7489</v>
      </c>
      <c r="H313" s="119"/>
      <c r="I313" s="119" t="s">
        <v>7858</v>
      </c>
      <c r="J313" s="119" t="s">
        <v>7859</v>
      </c>
      <c r="K313" s="119" t="s">
        <v>3174</v>
      </c>
      <c r="L313" s="119" t="s">
        <v>7860</v>
      </c>
      <c r="M313" s="119" t="s">
        <v>3011</v>
      </c>
      <c r="N313" s="119" t="s">
        <v>7335</v>
      </c>
      <c r="O313" s="119" t="s">
        <v>8008</v>
      </c>
      <c r="P313" s="119" t="s">
        <v>8009</v>
      </c>
      <c r="Q313" s="119">
        <v>2</v>
      </c>
      <c r="R313" s="119" t="s">
        <v>8010</v>
      </c>
      <c r="S313" s="121">
        <v>45730</v>
      </c>
      <c r="T313" s="121">
        <v>45717</v>
      </c>
      <c r="U313" s="121">
        <v>45730</v>
      </c>
      <c r="V313" s="119">
        <v>14</v>
      </c>
      <c r="W313" s="119" t="s">
        <v>7876</v>
      </c>
      <c r="X313" s="119"/>
      <c r="Y313" s="119">
        <v>44271</v>
      </c>
      <c r="Z313" s="119" t="s">
        <v>7906</v>
      </c>
      <c r="AA313" s="119" t="s">
        <v>7866</v>
      </c>
      <c r="AB313" s="119" t="s">
        <v>7867</v>
      </c>
      <c r="AC313" s="119">
        <v>4</v>
      </c>
      <c r="AD313" s="155">
        <v>12600</v>
      </c>
      <c r="AE313" s="155">
        <v>0</v>
      </c>
      <c r="AF313" s="155">
        <v>0</v>
      </c>
      <c r="AG313" s="155">
        <v>0</v>
      </c>
      <c r="AH313" s="155">
        <v>0</v>
      </c>
      <c r="AI313" s="155">
        <v>0</v>
      </c>
      <c r="AJ313" s="155">
        <v>0</v>
      </c>
      <c r="AK313" s="155">
        <v>0</v>
      </c>
      <c r="AL313" s="155">
        <v>0</v>
      </c>
      <c r="AM313" s="155">
        <v>0</v>
      </c>
      <c r="AN313" s="155">
        <v>0</v>
      </c>
      <c r="AO313" s="155">
        <v>0</v>
      </c>
      <c r="AP313" s="155">
        <v>0</v>
      </c>
      <c r="AQ313" s="155">
        <v>0</v>
      </c>
      <c r="AR313" s="155">
        <v>0</v>
      </c>
      <c r="AS313" s="155">
        <v>349.32</v>
      </c>
      <c r="AT313" s="155">
        <v>1923.2</v>
      </c>
      <c r="AU313" s="155">
        <v>0.1</v>
      </c>
      <c r="AV313" s="155">
        <v>3591.18</v>
      </c>
      <c r="AW313" s="155">
        <v>12600</v>
      </c>
      <c r="AX313" s="155">
        <v>0</v>
      </c>
      <c r="AY313" s="155">
        <v>5863.8</v>
      </c>
      <c r="AZ313" s="155">
        <v>0</v>
      </c>
      <c r="BA313" s="156">
        <v>6736.2</v>
      </c>
    </row>
    <row r="314" spans="2:53" ht="15">
      <c r="B314" s="127" t="s">
        <v>7760</v>
      </c>
      <c r="C314" s="119" t="s">
        <v>1828</v>
      </c>
      <c r="D314" s="119" t="s">
        <v>85</v>
      </c>
      <c r="E314" s="119" t="s">
        <v>0</v>
      </c>
      <c r="F314" s="119" t="s">
        <v>7394</v>
      </c>
      <c r="G314" s="119" t="s">
        <v>7393</v>
      </c>
      <c r="H314" s="119"/>
      <c r="I314" s="119" t="s">
        <v>7858</v>
      </c>
      <c r="J314" s="119" t="s">
        <v>7859</v>
      </c>
      <c r="K314" s="119" t="s">
        <v>3174</v>
      </c>
      <c r="L314" s="119" t="s">
        <v>7860</v>
      </c>
      <c r="M314" s="119" t="s">
        <v>3011</v>
      </c>
      <c r="N314" s="119" t="s">
        <v>7335</v>
      </c>
      <c r="O314" s="119" t="s">
        <v>7963</v>
      </c>
      <c r="P314" s="119" t="s">
        <v>7964</v>
      </c>
      <c r="Q314" s="119">
        <v>2</v>
      </c>
      <c r="R314" s="119" t="s">
        <v>7965</v>
      </c>
      <c r="S314" s="121">
        <v>45730</v>
      </c>
      <c r="T314" s="121">
        <v>45717</v>
      </c>
      <c r="U314" s="121">
        <v>45730</v>
      </c>
      <c r="V314" s="119">
        <v>14</v>
      </c>
      <c r="W314" s="119" t="s">
        <v>7966</v>
      </c>
      <c r="X314" s="119"/>
      <c r="Y314" s="119">
        <v>44249</v>
      </c>
      <c r="Z314" s="119" t="s">
        <v>7967</v>
      </c>
      <c r="AA314" s="119" t="s">
        <v>7866</v>
      </c>
      <c r="AB314" s="119" t="s">
        <v>7867</v>
      </c>
      <c r="AC314" s="119">
        <v>4</v>
      </c>
      <c r="AD314" s="155">
        <v>11984</v>
      </c>
      <c r="AE314" s="155">
        <v>0</v>
      </c>
      <c r="AF314" s="155">
        <v>0</v>
      </c>
      <c r="AG314" s="155">
        <v>0</v>
      </c>
      <c r="AH314" s="155">
        <v>0</v>
      </c>
      <c r="AI314" s="155">
        <v>0</v>
      </c>
      <c r="AJ314" s="155">
        <v>0</v>
      </c>
      <c r="AK314" s="155">
        <v>0</v>
      </c>
      <c r="AL314" s="155">
        <v>0</v>
      </c>
      <c r="AM314" s="155">
        <v>0</v>
      </c>
      <c r="AN314" s="155">
        <v>0</v>
      </c>
      <c r="AO314" s="155">
        <v>0</v>
      </c>
      <c r="AP314" s="155">
        <v>0</v>
      </c>
      <c r="AQ314" s="155">
        <v>0</v>
      </c>
      <c r="AR314" s="155">
        <v>3424</v>
      </c>
      <c r="AS314" s="155">
        <v>329.95</v>
      </c>
      <c r="AT314" s="155">
        <v>2545.08</v>
      </c>
      <c r="AU314" s="155">
        <v>0.17</v>
      </c>
      <c r="AV314" s="155">
        <v>0</v>
      </c>
      <c r="AW314" s="155">
        <v>15408</v>
      </c>
      <c r="AX314" s="155">
        <v>0</v>
      </c>
      <c r="AY314" s="155">
        <v>2875.2</v>
      </c>
      <c r="AZ314" s="155">
        <v>0</v>
      </c>
      <c r="BA314" s="156">
        <v>12532.8</v>
      </c>
    </row>
    <row r="315" spans="2:53" ht="15">
      <c r="B315" s="127" t="s">
        <v>7734</v>
      </c>
      <c r="C315" s="119" t="s">
        <v>1828</v>
      </c>
      <c r="D315" s="119" t="s">
        <v>85</v>
      </c>
      <c r="E315" s="119" t="s">
        <v>0</v>
      </c>
      <c r="F315" s="119" t="s">
        <v>7382</v>
      </c>
      <c r="G315" s="119" t="s">
        <v>7381</v>
      </c>
      <c r="H315" s="119"/>
      <c r="I315" s="119" t="s">
        <v>7858</v>
      </c>
      <c r="J315" s="119" t="s">
        <v>7859</v>
      </c>
      <c r="K315" s="119" t="s">
        <v>3174</v>
      </c>
      <c r="L315" s="119" t="s">
        <v>7860</v>
      </c>
      <c r="M315" s="119" t="s">
        <v>3011</v>
      </c>
      <c r="N315" s="119" t="s">
        <v>7335</v>
      </c>
      <c r="O315" s="119" t="s">
        <v>8021</v>
      </c>
      <c r="P315" s="119" t="s">
        <v>8022</v>
      </c>
      <c r="Q315" s="119">
        <v>2</v>
      </c>
      <c r="R315" s="119" t="s">
        <v>8023</v>
      </c>
      <c r="S315" s="121">
        <v>45730</v>
      </c>
      <c r="T315" s="121">
        <v>45717</v>
      </c>
      <c r="U315" s="121">
        <v>45730</v>
      </c>
      <c r="V315" s="119">
        <v>14</v>
      </c>
      <c r="W315" s="119" t="s">
        <v>7876</v>
      </c>
      <c r="X315" s="119"/>
      <c r="Y315" s="119">
        <v>45432</v>
      </c>
      <c r="Z315" s="119" t="s">
        <v>7906</v>
      </c>
      <c r="AA315" s="119" t="s">
        <v>7866</v>
      </c>
      <c r="AB315" s="119" t="s">
        <v>7867</v>
      </c>
      <c r="AC315" s="119">
        <v>4</v>
      </c>
      <c r="AD315" s="155">
        <v>12500.04</v>
      </c>
      <c r="AE315" s="155">
        <v>0</v>
      </c>
      <c r="AF315" s="155">
        <v>0</v>
      </c>
      <c r="AG315" s="155">
        <v>0</v>
      </c>
      <c r="AH315" s="155">
        <v>0</v>
      </c>
      <c r="AI315" s="155">
        <v>0</v>
      </c>
      <c r="AJ315" s="155">
        <v>446.43</v>
      </c>
      <c r="AK315" s="155">
        <v>0</v>
      </c>
      <c r="AL315" s="155">
        <v>0</v>
      </c>
      <c r="AM315" s="155">
        <v>0</v>
      </c>
      <c r="AN315" s="155">
        <v>0</v>
      </c>
      <c r="AO315" s="155">
        <v>0</v>
      </c>
      <c r="AP315" s="155">
        <v>0</v>
      </c>
      <c r="AQ315" s="155">
        <v>0</v>
      </c>
      <c r="AR315" s="155">
        <v>0</v>
      </c>
      <c r="AS315" s="155">
        <v>344.98</v>
      </c>
      <c r="AT315" s="155">
        <v>1997.21</v>
      </c>
      <c r="AU315" s="155">
        <v>0</v>
      </c>
      <c r="AV315" s="155">
        <v>0</v>
      </c>
      <c r="AW315" s="155">
        <v>12946.47</v>
      </c>
      <c r="AX315" s="155">
        <v>0</v>
      </c>
      <c r="AY315" s="155">
        <v>2342.19</v>
      </c>
      <c r="AZ315" s="155">
        <v>0</v>
      </c>
      <c r="BA315" s="156">
        <v>10604.4</v>
      </c>
    </row>
    <row r="316" spans="2:53" ht="15">
      <c r="B316" s="127" t="s">
        <v>7755</v>
      </c>
      <c r="C316" s="119" t="s">
        <v>1828</v>
      </c>
      <c r="D316" s="119" t="s">
        <v>85</v>
      </c>
      <c r="E316" s="119" t="s">
        <v>0</v>
      </c>
      <c r="F316" s="119" t="s">
        <v>7406</v>
      </c>
      <c r="G316" s="119" t="s">
        <v>7405</v>
      </c>
      <c r="H316" s="119"/>
      <c r="I316" s="119" t="s">
        <v>7858</v>
      </c>
      <c r="J316" s="119" t="s">
        <v>7859</v>
      </c>
      <c r="K316" s="119" t="s">
        <v>3174</v>
      </c>
      <c r="L316" s="119" t="s">
        <v>7860</v>
      </c>
      <c r="M316" s="119" t="s">
        <v>3011</v>
      </c>
      <c r="N316" s="119" t="s">
        <v>7335</v>
      </c>
      <c r="O316" s="119" t="s">
        <v>8001</v>
      </c>
      <c r="P316" s="119" t="s">
        <v>8002</v>
      </c>
      <c r="Q316" s="119">
        <v>2</v>
      </c>
      <c r="R316" s="119" t="s">
        <v>8003</v>
      </c>
      <c r="S316" s="121">
        <v>45730</v>
      </c>
      <c r="T316" s="121">
        <v>45717</v>
      </c>
      <c r="U316" s="121">
        <v>45730</v>
      </c>
      <c r="V316" s="119">
        <v>14</v>
      </c>
      <c r="W316" s="119" t="s">
        <v>7885</v>
      </c>
      <c r="X316" s="119"/>
      <c r="Y316" s="119">
        <v>43543</v>
      </c>
      <c r="Z316" s="119" t="s">
        <v>8004</v>
      </c>
      <c r="AA316" s="119" t="s">
        <v>7866</v>
      </c>
      <c r="AB316" s="119" t="s">
        <v>7867</v>
      </c>
      <c r="AC316" s="119">
        <v>4</v>
      </c>
      <c r="AD316" s="155">
        <v>23333.38</v>
      </c>
      <c r="AE316" s="155">
        <v>0</v>
      </c>
      <c r="AF316" s="155">
        <v>0</v>
      </c>
      <c r="AG316" s="155">
        <v>0</v>
      </c>
      <c r="AH316" s="155">
        <v>0</v>
      </c>
      <c r="AI316" s="155">
        <v>0</v>
      </c>
      <c r="AJ316" s="155">
        <v>0</v>
      </c>
      <c r="AK316" s="155">
        <v>0</v>
      </c>
      <c r="AL316" s="155">
        <v>0</v>
      </c>
      <c r="AM316" s="155">
        <v>0</v>
      </c>
      <c r="AN316" s="155">
        <v>0</v>
      </c>
      <c r="AO316" s="155">
        <v>0</v>
      </c>
      <c r="AP316" s="155">
        <v>0</v>
      </c>
      <c r="AQ316" s="155">
        <v>0</v>
      </c>
      <c r="AR316" s="155">
        <v>0</v>
      </c>
      <c r="AS316" s="155">
        <v>871.94</v>
      </c>
      <c r="AT316" s="155">
        <v>4451.92</v>
      </c>
      <c r="AU316" s="155">
        <v>0</v>
      </c>
      <c r="AV316" s="155">
        <v>0</v>
      </c>
      <c r="AW316" s="155">
        <v>23333.38</v>
      </c>
      <c r="AX316" s="155">
        <v>0</v>
      </c>
      <c r="AY316" s="155">
        <v>5323.8600000000006</v>
      </c>
      <c r="AZ316" s="155">
        <v>0</v>
      </c>
      <c r="BA316" s="156">
        <v>18009.599999999999</v>
      </c>
    </row>
    <row r="317" spans="2:53" ht="15">
      <c r="B317" s="127" t="s">
        <v>7758</v>
      </c>
      <c r="C317" s="119" t="s">
        <v>1828</v>
      </c>
      <c r="D317" s="119" t="s">
        <v>85</v>
      </c>
      <c r="E317" s="119" t="s">
        <v>0</v>
      </c>
      <c r="F317" s="119" t="s">
        <v>7397</v>
      </c>
      <c r="G317" s="119" t="s">
        <v>7396</v>
      </c>
      <c r="H317" s="119"/>
      <c r="I317" s="119" t="s">
        <v>7858</v>
      </c>
      <c r="J317" s="119" t="s">
        <v>7859</v>
      </c>
      <c r="K317" s="119" t="s">
        <v>3174</v>
      </c>
      <c r="L317" s="119" t="s">
        <v>7860</v>
      </c>
      <c r="M317" s="119" t="s">
        <v>3011</v>
      </c>
      <c r="N317" s="119" t="s">
        <v>7335</v>
      </c>
      <c r="O317" s="119" t="s">
        <v>7878</v>
      </c>
      <c r="P317" s="119" t="s">
        <v>7879</v>
      </c>
      <c r="Q317" s="119">
        <v>2</v>
      </c>
      <c r="R317" s="119" t="s">
        <v>7880</v>
      </c>
      <c r="S317" s="121">
        <v>45730</v>
      </c>
      <c r="T317" s="121">
        <v>45717</v>
      </c>
      <c r="U317" s="121">
        <v>45730</v>
      </c>
      <c r="V317" s="119">
        <v>14</v>
      </c>
      <c r="W317" s="119" t="s">
        <v>7876</v>
      </c>
      <c r="X317" s="119"/>
      <c r="Y317" s="119">
        <v>44271</v>
      </c>
      <c r="Z317" s="119" t="s">
        <v>7881</v>
      </c>
      <c r="AA317" s="119" t="s">
        <v>7866</v>
      </c>
      <c r="AB317" s="119" t="s">
        <v>7867</v>
      </c>
      <c r="AC317" s="119">
        <v>4</v>
      </c>
      <c r="AD317" s="155">
        <v>9417.52</v>
      </c>
      <c r="AE317" s="155">
        <v>0</v>
      </c>
      <c r="AF317" s="155">
        <v>0</v>
      </c>
      <c r="AG317" s="155">
        <v>0</v>
      </c>
      <c r="AH317" s="155">
        <v>0</v>
      </c>
      <c r="AI317" s="155">
        <v>0</v>
      </c>
      <c r="AJ317" s="155">
        <v>336.34</v>
      </c>
      <c r="AK317" s="155">
        <v>0</v>
      </c>
      <c r="AL317" s="155">
        <v>0</v>
      </c>
      <c r="AM317" s="155">
        <v>0</v>
      </c>
      <c r="AN317" s="155">
        <v>0</v>
      </c>
      <c r="AO317" s="155">
        <v>0</v>
      </c>
      <c r="AP317" s="155">
        <v>0</v>
      </c>
      <c r="AQ317" s="155">
        <v>0</v>
      </c>
      <c r="AR317" s="155">
        <v>2690.72</v>
      </c>
      <c r="AS317" s="155">
        <v>319.54000000000002</v>
      </c>
      <c r="AT317" s="155">
        <v>1890.01</v>
      </c>
      <c r="AU317" s="155">
        <v>0.12</v>
      </c>
      <c r="AV317" s="155">
        <v>1837.11</v>
      </c>
      <c r="AW317" s="155">
        <v>12444.58</v>
      </c>
      <c r="AX317" s="155">
        <v>0</v>
      </c>
      <c r="AY317" s="155">
        <v>4046.7799999999997</v>
      </c>
      <c r="AZ317" s="155">
        <v>0</v>
      </c>
      <c r="BA317" s="156">
        <v>8397.7999999999993</v>
      </c>
    </row>
    <row r="318" spans="2:53" ht="15">
      <c r="B318" s="127" t="s">
        <v>7749</v>
      </c>
      <c r="C318" s="119" t="s">
        <v>1828</v>
      </c>
      <c r="D318" s="119" t="s">
        <v>85</v>
      </c>
      <c r="E318" s="119" t="s">
        <v>0</v>
      </c>
      <c r="F318" s="119" t="s">
        <v>7457</v>
      </c>
      <c r="G318" s="119" t="s">
        <v>7456</v>
      </c>
      <c r="H318" s="119"/>
      <c r="I318" s="119" t="s">
        <v>7858</v>
      </c>
      <c r="J318" s="119" t="s">
        <v>7859</v>
      </c>
      <c r="K318" s="119" t="s">
        <v>3174</v>
      </c>
      <c r="L318" s="119" t="s">
        <v>7860</v>
      </c>
      <c r="M318" s="119" t="s">
        <v>3011</v>
      </c>
      <c r="N318" s="119" t="s">
        <v>7335</v>
      </c>
      <c r="O318" s="119" t="s">
        <v>7917</v>
      </c>
      <c r="P318" s="119" t="s">
        <v>7918</v>
      </c>
      <c r="Q318" s="119">
        <v>2</v>
      </c>
      <c r="R318" s="119" t="s">
        <v>7919</v>
      </c>
      <c r="S318" s="121">
        <v>45730</v>
      </c>
      <c r="T318" s="121">
        <v>45717</v>
      </c>
      <c r="U318" s="121">
        <v>45730</v>
      </c>
      <c r="V318" s="119">
        <v>14</v>
      </c>
      <c r="W318" s="119" t="s">
        <v>7876</v>
      </c>
      <c r="X318" s="119"/>
      <c r="Y318" s="119">
        <v>45476</v>
      </c>
      <c r="Z318" s="119" t="s">
        <v>7906</v>
      </c>
      <c r="AA318" s="119" t="s">
        <v>7866</v>
      </c>
      <c r="AB318" s="119" t="s">
        <v>7867</v>
      </c>
      <c r="AC318" s="119">
        <v>4</v>
      </c>
      <c r="AD318" s="155">
        <v>12133.24</v>
      </c>
      <c r="AE318" s="155">
        <v>0</v>
      </c>
      <c r="AF318" s="155">
        <v>0</v>
      </c>
      <c r="AG318" s="155">
        <v>0</v>
      </c>
      <c r="AH318" s="155">
        <v>0</v>
      </c>
      <c r="AI318" s="155">
        <v>0</v>
      </c>
      <c r="AJ318" s="155">
        <v>0</v>
      </c>
      <c r="AK318" s="155">
        <v>0</v>
      </c>
      <c r="AL318" s="155">
        <v>0</v>
      </c>
      <c r="AM318" s="155">
        <v>0</v>
      </c>
      <c r="AN318" s="155">
        <v>0</v>
      </c>
      <c r="AO318" s="155">
        <v>0</v>
      </c>
      <c r="AP318" s="155">
        <v>0</v>
      </c>
      <c r="AQ318" s="155">
        <v>0</v>
      </c>
      <c r="AR318" s="155">
        <v>0</v>
      </c>
      <c r="AS318" s="155">
        <v>334.29</v>
      </c>
      <c r="AT318" s="155">
        <v>1823.5</v>
      </c>
      <c r="AU318" s="155">
        <v>0.05</v>
      </c>
      <c r="AV318" s="155">
        <v>0</v>
      </c>
      <c r="AW318" s="155">
        <v>12133.24</v>
      </c>
      <c r="AX318" s="155">
        <v>0</v>
      </c>
      <c r="AY318" s="155">
        <v>2157.84</v>
      </c>
      <c r="AZ318" s="155">
        <v>0</v>
      </c>
      <c r="BA318" s="156">
        <v>9975.4</v>
      </c>
    </row>
    <row r="319" spans="2:53" ht="15">
      <c r="B319" s="127" t="s">
        <v>7744</v>
      </c>
      <c r="C319" s="119" t="s">
        <v>1828</v>
      </c>
      <c r="D319" s="119" t="s">
        <v>85</v>
      </c>
      <c r="E319" s="119" t="s">
        <v>0</v>
      </c>
      <c r="F319" s="119" t="s">
        <v>7484</v>
      </c>
      <c r="G319" s="119" t="s">
        <v>7483</v>
      </c>
      <c r="H319" s="119"/>
      <c r="I319" s="119" t="s">
        <v>7858</v>
      </c>
      <c r="J319" s="119" t="s">
        <v>7859</v>
      </c>
      <c r="K319" s="119" t="s">
        <v>3174</v>
      </c>
      <c r="L319" s="119" t="s">
        <v>7860</v>
      </c>
      <c r="M319" s="119" t="s">
        <v>3011</v>
      </c>
      <c r="N319" s="119" t="s">
        <v>7335</v>
      </c>
      <c r="O319" s="119" t="s">
        <v>7882</v>
      </c>
      <c r="P319" s="119" t="s">
        <v>7883</v>
      </c>
      <c r="Q319" s="119">
        <v>2</v>
      </c>
      <c r="R319" s="119" t="s">
        <v>7884</v>
      </c>
      <c r="S319" s="121">
        <v>45730</v>
      </c>
      <c r="T319" s="121">
        <v>45717</v>
      </c>
      <c r="U319" s="121">
        <v>45730</v>
      </c>
      <c r="V319" s="119">
        <v>14</v>
      </c>
      <c r="W319" s="119" t="s">
        <v>7885</v>
      </c>
      <c r="X319" s="119"/>
      <c r="Y319" s="119">
        <v>44879</v>
      </c>
      <c r="Z319" s="119" t="s">
        <v>7886</v>
      </c>
      <c r="AA319" s="119" t="s">
        <v>7866</v>
      </c>
      <c r="AB319" s="119" t="s">
        <v>7867</v>
      </c>
      <c r="AC319" s="119">
        <v>4</v>
      </c>
      <c r="AD319" s="155">
        <v>13230</v>
      </c>
      <c r="AE319" s="155">
        <v>0</v>
      </c>
      <c r="AF319" s="155">
        <v>0</v>
      </c>
      <c r="AG319" s="155">
        <v>0</v>
      </c>
      <c r="AH319" s="155">
        <v>1560.55</v>
      </c>
      <c r="AI319" s="155">
        <v>565.70000000000005</v>
      </c>
      <c r="AJ319" s="155">
        <v>236.25</v>
      </c>
      <c r="AK319" s="155">
        <v>0</v>
      </c>
      <c r="AL319" s="155">
        <v>0</v>
      </c>
      <c r="AM319" s="155">
        <v>0</v>
      </c>
      <c r="AN319" s="155">
        <v>0</v>
      </c>
      <c r="AO319" s="155">
        <v>0</v>
      </c>
      <c r="AP319" s="155">
        <v>0</v>
      </c>
      <c r="AQ319" s="155">
        <v>0</v>
      </c>
      <c r="AR319" s="155">
        <v>1890</v>
      </c>
      <c r="AS319" s="155">
        <v>385.4</v>
      </c>
      <c r="AT319" s="155">
        <v>2899.95</v>
      </c>
      <c r="AU319" s="155">
        <v>0.15</v>
      </c>
      <c r="AV319" s="155">
        <v>0</v>
      </c>
      <c r="AW319" s="155">
        <v>16916.8</v>
      </c>
      <c r="AX319" s="155">
        <v>565.70000000000005</v>
      </c>
      <c r="AY319" s="155">
        <v>3285.5</v>
      </c>
      <c r="AZ319" s="155">
        <v>0</v>
      </c>
      <c r="BA319" s="156">
        <v>14197</v>
      </c>
    </row>
    <row r="320" spans="2:53" ht="15">
      <c r="B320" s="127" t="s">
        <v>7740</v>
      </c>
      <c r="C320" s="119" t="s">
        <v>1828</v>
      </c>
      <c r="D320" s="119" t="s">
        <v>85</v>
      </c>
      <c r="E320" s="119" t="s">
        <v>0</v>
      </c>
      <c r="F320" s="119" t="s">
        <v>7364</v>
      </c>
      <c r="G320" s="119" t="s">
        <v>7363</v>
      </c>
      <c r="H320" s="119"/>
      <c r="I320" s="119" t="s">
        <v>7858</v>
      </c>
      <c r="J320" s="119" t="s">
        <v>7859</v>
      </c>
      <c r="K320" s="119" t="s">
        <v>3174</v>
      </c>
      <c r="L320" s="119" t="s">
        <v>7860</v>
      </c>
      <c r="M320" s="119" t="s">
        <v>3011</v>
      </c>
      <c r="N320" s="119" t="s">
        <v>7335</v>
      </c>
      <c r="O320" s="119" t="s">
        <v>7990</v>
      </c>
      <c r="P320" s="119" t="s">
        <v>7991</v>
      </c>
      <c r="Q320" s="119">
        <v>2</v>
      </c>
      <c r="R320" s="119" t="s">
        <v>7992</v>
      </c>
      <c r="S320" s="121">
        <v>45730</v>
      </c>
      <c r="T320" s="121">
        <v>45717</v>
      </c>
      <c r="U320" s="121">
        <v>45730</v>
      </c>
      <c r="V320" s="119">
        <v>14</v>
      </c>
      <c r="W320" s="119" t="s">
        <v>7893</v>
      </c>
      <c r="X320" s="119"/>
      <c r="Y320" s="119">
        <v>45362</v>
      </c>
      <c r="Z320" s="119" t="s">
        <v>7993</v>
      </c>
      <c r="AA320" s="119" t="s">
        <v>7866</v>
      </c>
      <c r="AB320" s="119" t="s">
        <v>7867</v>
      </c>
      <c r="AC320" s="119">
        <v>4</v>
      </c>
      <c r="AD320" s="155">
        <v>11666.62</v>
      </c>
      <c r="AE320" s="155">
        <v>0</v>
      </c>
      <c r="AF320" s="155">
        <v>0</v>
      </c>
      <c r="AG320" s="155">
        <v>0</v>
      </c>
      <c r="AH320" s="155">
        <v>0</v>
      </c>
      <c r="AI320" s="155">
        <v>0</v>
      </c>
      <c r="AJ320" s="155">
        <v>0</v>
      </c>
      <c r="AK320" s="155">
        <v>802.89</v>
      </c>
      <c r="AL320" s="155">
        <v>1697.1</v>
      </c>
      <c r="AM320" s="155">
        <v>0</v>
      </c>
      <c r="AN320" s="155">
        <v>0</v>
      </c>
      <c r="AO320" s="155">
        <v>0</v>
      </c>
      <c r="AP320" s="155">
        <v>0</v>
      </c>
      <c r="AQ320" s="155">
        <v>0</v>
      </c>
      <c r="AR320" s="155">
        <v>0</v>
      </c>
      <c r="AS320" s="155">
        <v>320.7</v>
      </c>
      <c r="AT320" s="155">
        <v>1895.33</v>
      </c>
      <c r="AU320" s="155">
        <v>0</v>
      </c>
      <c r="AV320" s="155">
        <v>0</v>
      </c>
      <c r="AW320" s="155">
        <v>12469.51</v>
      </c>
      <c r="AX320" s="155">
        <v>1697.1</v>
      </c>
      <c r="AY320" s="155">
        <v>2216.0299999999997</v>
      </c>
      <c r="AZ320" s="155">
        <v>0</v>
      </c>
      <c r="BA320" s="156">
        <v>11950.6</v>
      </c>
    </row>
    <row r="321" spans="2:53" ht="15">
      <c r="B321" s="127" t="s">
        <v>7725</v>
      </c>
      <c r="C321" s="119" t="s">
        <v>1828</v>
      </c>
      <c r="D321" s="119" t="s">
        <v>85</v>
      </c>
      <c r="E321" s="119" t="s">
        <v>0</v>
      </c>
      <c r="F321" s="119" t="s">
        <v>7358</v>
      </c>
      <c r="G321" s="119" t="s">
        <v>7357</v>
      </c>
      <c r="H321" s="119"/>
      <c r="I321" s="119" t="s">
        <v>7858</v>
      </c>
      <c r="J321" s="119" t="s">
        <v>7859</v>
      </c>
      <c r="K321" s="119" t="s">
        <v>3174</v>
      </c>
      <c r="L321" s="119" t="s">
        <v>7860</v>
      </c>
      <c r="M321" s="119" t="s">
        <v>3011</v>
      </c>
      <c r="N321" s="119" t="s">
        <v>7335</v>
      </c>
      <c r="O321" s="119" t="s">
        <v>8057</v>
      </c>
      <c r="P321" s="119" t="s">
        <v>8058</v>
      </c>
      <c r="Q321" s="119">
        <v>2</v>
      </c>
      <c r="R321" s="119" t="s">
        <v>8059</v>
      </c>
      <c r="S321" s="121">
        <v>45730</v>
      </c>
      <c r="T321" s="121">
        <v>45717</v>
      </c>
      <c r="U321" s="121">
        <v>45730</v>
      </c>
      <c r="V321" s="119">
        <v>14</v>
      </c>
      <c r="W321" s="119" t="s">
        <v>7966</v>
      </c>
      <c r="X321" s="119"/>
      <c r="Y321" s="119">
        <v>43556</v>
      </c>
      <c r="Z321" s="119" t="s">
        <v>7967</v>
      </c>
      <c r="AA321" s="119" t="s">
        <v>7866</v>
      </c>
      <c r="AB321" s="119" t="s">
        <v>7867</v>
      </c>
      <c r="AC321" s="119">
        <v>4</v>
      </c>
      <c r="AD321" s="155">
        <v>15184.4</v>
      </c>
      <c r="AE321" s="155">
        <v>0</v>
      </c>
      <c r="AF321" s="155">
        <v>0</v>
      </c>
      <c r="AG321" s="155">
        <v>0</v>
      </c>
      <c r="AH321" s="155">
        <v>0</v>
      </c>
      <c r="AI321" s="155">
        <v>0</v>
      </c>
      <c r="AJ321" s="155">
        <v>0</v>
      </c>
      <c r="AK321" s="155">
        <v>0</v>
      </c>
      <c r="AL321" s="155">
        <v>0</v>
      </c>
      <c r="AM321" s="155">
        <v>0</v>
      </c>
      <c r="AN321" s="155">
        <v>0</v>
      </c>
      <c r="AO321" s="155">
        <v>0</v>
      </c>
      <c r="AP321" s="155">
        <v>0</v>
      </c>
      <c r="AQ321" s="155">
        <v>0</v>
      </c>
      <c r="AR321" s="155">
        <v>0</v>
      </c>
      <c r="AS321" s="155">
        <v>425.44</v>
      </c>
      <c r="AT321" s="155">
        <v>2492.4899999999998</v>
      </c>
      <c r="AU321" s="155">
        <v>0</v>
      </c>
      <c r="AV321" s="155">
        <v>0</v>
      </c>
      <c r="AW321" s="155">
        <v>15184.4</v>
      </c>
      <c r="AX321" s="155">
        <v>0</v>
      </c>
      <c r="AY321" s="155">
        <v>2917.93</v>
      </c>
      <c r="AZ321" s="155">
        <v>0</v>
      </c>
      <c r="BA321" s="156">
        <v>12266.6</v>
      </c>
    </row>
    <row r="322" spans="2:53" ht="15">
      <c r="B322" s="127" t="s">
        <v>7732</v>
      </c>
      <c r="C322" s="119" t="s">
        <v>1828</v>
      </c>
      <c r="D322" s="119" t="s">
        <v>85</v>
      </c>
      <c r="E322" s="119" t="s">
        <v>0</v>
      </c>
      <c r="F322" s="119" t="s">
        <v>7376</v>
      </c>
      <c r="G322" s="119" t="s">
        <v>7375</v>
      </c>
      <c r="H322" s="119"/>
      <c r="I322" s="119" t="s">
        <v>7858</v>
      </c>
      <c r="J322" s="119" t="s">
        <v>7859</v>
      </c>
      <c r="K322" s="119" t="s">
        <v>3174</v>
      </c>
      <c r="L322" s="119" t="s">
        <v>7860</v>
      </c>
      <c r="M322" s="119" t="s">
        <v>3011</v>
      </c>
      <c r="N322" s="119" t="s">
        <v>7335</v>
      </c>
      <c r="O322" s="119" t="s">
        <v>7968</v>
      </c>
      <c r="P322" s="119" t="s">
        <v>7969</v>
      </c>
      <c r="Q322" s="119">
        <v>2</v>
      </c>
      <c r="R322" s="119" t="s">
        <v>7970</v>
      </c>
      <c r="S322" s="121">
        <v>45730</v>
      </c>
      <c r="T322" s="121">
        <v>45717</v>
      </c>
      <c r="U322" s="121">
        <v>45730</v>
      </c>
      <c r="V322" s="119">
        <v>14</v>
      </c>
      <c r="W322" s="119" t="s">
        <v>7893</v>
      </c>
      <c r="X322" s="119"/>
      <c r="Y322" s="119">
        <v>45544</v>
      </c>
      <c r="Z322" s="119" t="s">
        <v>7944</v>
      </c>
      <c r="AA322" s="119" t="s">
        <v>7866</v>
      </c>
      <c r="AB322" s="119" t="s">
        <v>7867</v>
      </c>
      <c r="AC322" s="119">
        <v>4</v>
      </c>
      <c r="AD322" s="155">
        <v>9566.6200000000008</v>
      </c>
      <c r="AE322" s="155">
        <v>0</v>
      </c>
      <c r="AF322" s="155">
        <v>0</v>
      </c>
      <c r="AG322" s="155">
        <v>0</v>
      </c>
      <c r="AH322" s="155">
        <v>0</v>
      </c>
      <c r="AI322" s="155">
        <v>0</v>
      </c>
      <c r="AJ322" s="155">
        <v>0</v>
      </c>
      <c r="AK322" s="155">
        <v>0</v>
      </c>
      <c r="AL322" s="155">
        <v>0</v>
      </c>
      <c r="AM322" s="155">
        <v>0</v>
      </c>
      <c r="AN322" s="155">
        <v>0</v>
      </c>
      <c r="AO322" s="155">
        <v>0</v>
      </c>
      <c r="AP322" s="155">
        <v>0</v>
      </c>
      <c r="AQ322" s="155">
        <v>0</v>
      </c>
      <c r="AR322" s="155">
        <v>0</v>
      </c>
      <c r="AS322" s="155">
        <v>259.56</v>
      </c>
      <c r="AT322" s="155">
        <v>1275.27</v>
      </c>
      <c r="AU322" s="155">
        <v>0</v>
      </c>
      <c r="AV322" s="155">
        <v>0</v>
      </c>
      <c r="AW322" s="155">
        <v>9566.6200000000008</v>
      </c>
      <c r="AX322" s="155">
        <v>0</v>
      </c>
      <c r="AY322" s="155">
        <v>1534.83</v>
      </c>
      <c r="AZ322" s="155">
        <v>0</v>
      </c>
      <c r="BA322" s="156">
        <v>8031.8</v>
      </c>
    </row>
    <row r="323" spans="2:53" ht="15">
      <c r="B323" s="127" t="s">
        <v>7762</v>
      </c>
      <c r="C323" s="119" t="s">
        <v>1828</v>
      </c>
      <c r="D323" s="119" t="s">
        <v>85</v>
      </c>
      <c r="E323" s="119" t="s">
        <v>0</v>
      </c>
      <c r="F323" s="119" t="s">
        <v>7439</v>
      </c>
      <c r="G323" s="119" t="s">
        <v>7438</v>
      </c>
      <c r="H323" s="119"/>
      <c r="I323" s="119" t="s">
        <v>7858</v>
      </c>
      <c r="J323" s="119" t="s">
        <v>7859</v>
      </c>
      <c r="K323" s="119" t="s">
        <v>3174</v>
      </c>
      <c r="L323" s="119" t="s">
        <v>7860</v>
      </c>
      <c r="M323" s="119" t="s">
        <v>3011</v>
      </c>
      <c r="N323" s="119" t="s">
        <v>7335</v>
      </c>
      <c r="O323" s="119" t="s">
        <v>8064</v>
      </c>
      <c r="P323" s="119" t="s">
        <v>8065</v>
      </c>
      <c r="Q323" s="119">
        <v>2</v>
      </c>
      <c r="R323" s="119" t="s">
        <v>8066</v>
      </c>
      <c r="S323" s="121">
        <v>45730</v>
      </c>
      <c r="T323" s="121">
        <v>45717</v>
      </c>
      <c r="U323" s="121">
        <v>45730</v>
      </c>
      <c r="V323" s="119">
        <v>14</v>
      </c>
      <c r="W323" s="119" t="s">
        <v>7885</v>
      </c>
      <c r="X323" s="119"/>
      <c r="Y323" s="119">
        <v>42919</v>
      </c>
      <c r="Z323" s="119" t="s">
        <v>7877</v>
      </c>
      <c r="AA323" s="119" t="s">
        <v>7867</v>
      </c>
      <c r="AB323" s="119" t="s">
        <v>7867</v>
      </c>
      <c r="AC323" s="119">
        <v>4</v>
      </c>
      <c r="AD323" s="155">
        <v>18780.02</v>
      </c>
      <c r="AE323" s="155">
        <v>0</v>
      </c>
      <c r="AF323" s="155">
        <v>0</v>
      </c>
      <c r="AG323" s="155">
        <v>0</v>
      </c>
      <c r="AH323" s="155">
        <v>2452.52</v>
      </c>
      <c r="AI323" s="155">
        <v>565.70000000000005</v>
      </c>
      <c r="AJ323" s="155">
        <v>335.36</v>
      </c>
      <c r="AK323" s="155">
        <v>0</v>
      </c>
      <c r="AL323" s="155">
        <v>0</v>
      </c>
      <c r="AM323" s="155">
        <v>0</v>
      </c>
      <c r="AN323" s="155">
        <v>0</v>
      </c>
      <c r="AO323" s="155">
        <v>0</v>
      </c>
      <c r="AP323" s="155">
        <v>0</v>
      </c>
      <c r="AQ323" s="155">
        <v>0</v>
      </c>
      <c r="AR323" s="155">
        <v>2682.86</v>
      </c>
      <c r="AS323" s="155">
        <v>641.41999999999996</v>
      </c>
      <c r="AT323" s="155">
        <v>4727.13</v>
      </c>
      <c r="AU323" s="155">
        <v>0.11</v>
      </c>
      <c r="AV323" s="155">
        <v>0</v>
      </c>
      <c r="AW323" s="155">
        <v>24250.76</v>
      </c>
      <c r="AX323" s="155">
        <v>565.70000000000005</v>
      </c>
      <c r="AY323" s="155">
        <v>5368.66</v>
      </c>
      <c r="AZ323" s="155">
        <v>0</v>
      </c>
      <c r="BA323" s="156">
        <v>19447.8</v>
      </c>
    </row>
    <row r="324" spans="2:53" ht="15">
      <c r="B324" s="127" t="s">
        <v>7757</v>
      </c>
      <c r="C324" s="119" t="s">
        <v>1828</v>
      </c>
      <c r="D324" s="119" t="s">
        <v>85</v>
      </c>
      <c r="E324" s="119" t="s">
        <v>0</v>
      </c>
      <c r="F324" s="119" t="s">
        <v>7496</v>
      </c>
      <c r="G324" s="119" t="s">
        <v>7495</v>
      </c>
      <c r="H324" s="119"/>
      <c r="I324" s="119" t="s">
        <v>7858</v>
      </c>
      <c r="J324" s="119" t="s">
        <v>7859</v>
      </c>
      <c r="K324" s="119" t="s">
        <v>3174</v>
      </c>
      <c r="L324" s="119" t="s">
        <v>7860</v>
      </c>
      <c r="M324" s="119" t="s">
        <v>3011</v>
      </c>
      <c r="N324" s="119" t="s">
        <v>7335</v>
      </c>
      <c r="O324" s="119" t="s">
        <v>7980</v>
      </c>
      <c r="P324" s="119" t="s">
        <v>7981</v>
      </c>
      <c r="Q324" s="119">
        <v>2</v>
      </c>
      <c r="R324" s="119" t="s">
        <v>7982</v>
      </c>
      <c r="S324" s="121">
        <v>45730</v>
      </c>
      <c r="T324" s="121">
        <v>45717</v>
      </c>
      <c r="U324" s="121">
        <v>45730</v>
      </c>
      <c r="V324" s="119">
        <v>14</v>
      </c>
      <c r="W324" s="119" t="s">
        <v>7966</v>
      </c>
      <c r="X324" s="119"/>
      <c r="Y324" s="119">
        <v>45294</v>
      </c>
      <c r="Z324" s="119" t="s">
        <v>7983</v>
      </c>
      <c r="AA324" s="119" t="s">
        <v>7866</v>
      </c>
      <c r="AB324" s="119" t="s">
        <v>7867</v>
      </c>
      <c r="AC324" s="119">
        <v>4</v>
      </c>
      <c r="AD324" s="155">
        <v>12600</v>
      </c>
      <c r="AE324" s="155">
        <v>0</v>
      </c>
      <c r="AF324" s="155">
        <v>0</v>
      </c>
      <c r="AG324" s="155">
        <v>0</v>
      </c>
      <c r="AH324" s="155">
        <v>0</v>
      </c>
      <c r="AI324" s="155">
        <v>0</v>
      </c>
      <c r="AJ324" s="155">
        <v>0</v>
      </c>
      <c r="AK324" s="155">
        <v>0</v>
      </c>
      <c r="AL324" s="155">
        <v>0</v>
      </c>
      <c r="AM324" s="155">
        <v>0</v>
      </c>
      <c r="AN324" s="155">
        <v>0</v>
      </c>
      <c r="AO324" s="155">
        <v>0</v>
      </c>
      <c r="AP324" s="155">
        <v>0</v>
      </c>
      <c r="AQ324" s="155">
        <v>0</v>
      </c>
      <c r="AR324" s="155">
        <v>0</v>
      </c>
      <c r="AS324" s="155">
        <v>347.88</v>
      </c>
      <c r="AT324" s="155">
        <v>1923.2</v>
      </c>
      <c r="AU324" s="155">
        <v>0.12</v>
      </c>
      <c r="AV324" s="155">
        <v>0</v>
      </c>
      <c r="AW324" s="155">
        <v>12600</v>
      </c>
      <c r="AX324" s="155">
        <v>0</v>
      </c>
      <c r="AY324" s="155">
        <v>2271.1999999999998</v>
      </c>
      <c r="AZ324" s="155">
        <v>0</v>
      </c>
      <c r="BA324" s="156">
        <v>10328.799999999999</v>
      </c>
    </row>
    <row r="325" spans="2:53" ht="15">
      <c r="B325" s="127" t="s">
        <v>7753</v>
      </c>
      <c r="C325" s="119" t="s">
        <v>1828</v>
      </c>
      <c r="D325" s="119" t="s">
        <v>85</v>
      </c>
      <c r="E325" s="119" t="s">
        <v>0</v>
      </c>
      <c r="F325" s="119" t="s">
        <v>7427</v>
      </c>
      <c r="G325" s="119" t="s">
        <v>7426</v>
      </c>
      <c r="H325" s="119"/>
      <c r="I325" s="119" t="s">
        <v>7858</v>
      </c>
      <c r="J325" s="119" t="s">
        <v>7859</v>
      </c>
      <c r="K325" s="119" t="s">
        <v>3174</v>
      </c>
      <c r="L325" s="119" t="s">
        <v>7860</v>
      </c>
      <c r="M325" s="119" t="s">
        <v>3011</v>
      </c>
      <c r="N325" s="119" t="s">
        <v>7335</v>
      </c>
      <c r="O325" s="119" t="s">
        <v>7994</v>
      </c>
      <c r="P325" s="119" t="s">
        <v>7995</v>
      </c>
      <c r="Q325" s="119">
        <v>2</v>
      </c>
      <c r="R325" s="119" t="s">
        <v>7996</v>
      </c>
      <c r="S325" s="121">
        <v>45730</v>
      </c>
      <c r="T325" s="121">
        <v>45717</v>
      </c>
      <c r="U325" s="121">
        <v>45730</v>
      </c>
      <c r="V325" s="119">
        <v>14</v>
      </c>
      <c r="W325" s="119" t="s">
        <v>7876</v>
      </c>
      <c r="X325" s="119"/>
      <c r="Y325" s="119">
        <v>44146</v>
      </c>
      <c r="Z325" s="119" t="s">
        <v>7877</v>
      </c>
      <c r="AA325" s="119" t="s">
        <v>7866</v>
      </c>
      <c r="AB325" s="119" t="s">
        <v>7867</v>
      </c>
      <c r="AC325" s="119">
        <v>4</v>
      </c>
      <c r="AD325" s="155">
        <v>9585.7999999999993</v>
      </c>
      <c r="AE325" s="155">
        <v>0</v>
      </c>
      <c r="AF325" s="155">
        <v>0</v>
      </c>
      <c r="AG325" s="155">
        <v>0</v>
      </c>
      <c r="AH325" s="155">
        <v>0</v>
      </c>
      <c r="AI325" s="155">
        <v>0</v>
      </c>
      <c r="AJ325" s="155">
        <v>0</v>
      </c>
      <c r="AK325" s="155">
        <v>0</v>
      </c>
      <c r="AL325" s="155">
        <v>0</v>
      </c>
      <c r="AM325" s="155">
        <v>0</v>
      </c>
      <c r="AN325" s="155">
        <v>0</v>
      </c>
      <c r="AO325" s="155">
        <v>0</v>
      </c>
      <c r="AP325" s="155">
        <v>0</v>
      </c>
      <c r="AQ325" s="155">
        <v>0</v>
      </c>
      <c r="AR325" s="155">
        <v>0</v>
      </c>
      <c r="AS325" s="155">
        <v>623.07000000000005</v>
      </c>
      <c r="AT325" s="155">
        <v>1279.3699999999999</v>
      </c>
      <c r="AU325" s="155">
        <v>0</v>
      </c>
      <c r="AV325" s="155">
        <v>0</v>
      </c>
      <c r="AW325" s="155">
        <v>9585.7999999999993</v>
      </c>
      <c r="AX325" s="155">
        <v>0</v>
      </c>
      <c r="AY325" s="155">
        <v>1902.44</v>
      </c>
      <c r="AZ325" s="155">
        <v>0</v>
      </c>
      <c r="BA325" s="156">
        <v>7683.4</v>
      </c>
    </row>
    <row r="326" spans="2:53" ht="15">
      <c r="B326" s="127" t="s">
        <v>7735</v>
      </c>
      <c r="C326" s="119" t="s">
        <v>1828</v>
      </c>
      <c r="D326" s="119" t="s">
        <v>85</v>
      </c>
      <c r="E326" s="119" t="s">
        <v>0</v>
      </c>
      <c r="F326" s="119" t="s">
        <v>7355</v>
      </c>
      <c r="G326" s="119" t="s">
        <v>7354</v>
      </c>
      <c r="H326" s="119"/>
      <c r="I326" s="119" t="s">
        <v>7858</v>
      </c>
      <c r="J326" s="119" t="s">
        <v>7859</v>
      </c>
      <c r="K326" s="119" t="s">
        <v>3174</v>
      </c>
      <c r="L326" s="119" t="s">
        <v>7860</v>
      </c>
      <c r="M326" s="119" t="s">
        <v>3011</v>
      </c>
      <c r="N326" s="119" t="s">
        <v>7335</v>
      </c>
      <c r="O326" s="119" t="s">
        <v>7868</v>
      </c>
      <c r="P326" s="119" t="s">
        <v>7869</v>
      </c>
      <c r="Q326" s="119">
        <v>2</v>
      </c>
      <c r="R326" s="119" t="s">
        <v>7870</v>
      </c>
      <c r="S326" s="121">
        <v>45730</v>
      </c>
      <c r="T326" s="121">
        <v>45717</v>
      </c>
      <c r="U326" s="121">
        <v>45730</v>
      </c>
      <c r="V326" s="119">
        <v>14</v>
      </c>
      <c r="W326" s="119" t="s">
        <v>7871</v>
      </c>
      <c r="X326" s="119"/>
      <c r="Y326" s="119">
        <v>44944</v>
      </c>
      <c r="Z326" s="119" t="s">
        <v>7872</v>
      </c>
      <c r="AA326" s="119" t="s">
        <v>7866</v>
      </c>
      <c r="AB326" s="119" t="s">
        <v>7867</v>
      </c>
      <c r="AC326" s="119">
        <v>4</v>
      </c>
      <c r="AD326" s="155">
        <v>17733.38</v>
      </c>
      <c r="AE326" s="155">
        <v>0</v>
      </c>
      <c r="AF326" s="155">
        <v>0</v>
      </c>
      <c r="AG326" s="155">
        <v>0</v>
      </c>
      <c r="AH326" s="155">
        <v>0</v>
      </c>
      <c r="AI326" s="155">
        <v>0</v>
      </c>
      <c r="AJ326" s="155">
        <v>0</v>
      </c>
      <c r="AK326" s="155">
        <v>0</v>
      </c>
      <c r="AL326" s="155">
        <v>0</v>
      </c>
      <c r="AM326" s="155">
        <v>0</v>
      </c>
      <c r="AN326" s="155">
        <v>0</v>
      </c>
      <c r="AO326" s="155">
        <v>0</v>
      </c>
      <c r="AP326" s="155">
        <v>0</v>
      </c>
      <c r="AQ326" s="155">
        <v>0</v>
      </c>
      <c r="AR326" s="155">
        <v>0</v>
      </c>
      <c r="AS326" s="155">
        <v>497.36</v>
      </c>
      <c r="AT326" s="155">
        <v>3092.01</v>
      </c>
      <c r="AU326" s="155">
        <v>0.01</v>
      </c>
      <c r="AV326" s="155">
        <v>0</v>
      </c>
      <c r="AW326" s="155">
        <v>17733.38</v>
      </c>
      <c r="AX326" s="155">
        <v>0</v>
      </c>
      <c r="AY326" s="155">
        <v>3589.3800000000006</v>
      </c>
      <c r="AZ326" s="155">
        <v>0</v>
      </c>
      <c r="BA326" s="156">
        <v>14144</v>
      </c>
    </row>
    <row r="327" spans="2:53" ht="15">
      <c r="B327" s="127" t="s">
        <v>7724</v>
      </c>
      <c r="C327" s="119" t="s">
        <v>1828</v>
      </c>
      <c r="D327" s="119" t="s">
        <v>85</v>
      </c>
      <c r="E327" s="119" t="s">
        <v>0</v>
      </c>
      <c r="F327" s="119" t="s">
        <v>7460</v>
      </c>
      <c r="G327" s="119" t="s">
        <v>7459</v>
      </c>
      <c r="H327" s="119"/>
      <c r="I327" s="119" t="s">
        <v>7858</v>
      </c>
      <c r="J327" s="119" t="s">
        <v>7859</v>
      </c>
      <c r="K327" s="119" t="s">
        <v>3174</v>
      </c>
      <c r="L327" s="119" t="s">
        <v>7860</v>
      </c>
      <c r="M327" s="119" t="s">
        <v>3011</v>
      </c>
      <c r="N327" s="119" t="s">
        <v>7335</v>
      </c>
      <c r="O327" s="119" t="s">
        <v>7977</v>
      </c>
      <c r="P327" s="119" t="s">
        <v>7978</v>
      </c>
      <c r="Q327" s="119">
        <v>2</v>
      </c>
      <c r="R327" s="119" t="s">
        <v>7979</v>
      </c>
      <c r="S327" s="121">
        <v>45730</v>
      </c>
      <c r="T327" s="121">
        <v>45717</v>
      </c>
      <c r="U327" s="121">
        <v>45730</v>
      </c>
      <c r="V327" s="119">
        <v>14</v>
      </c>
      <c r="W327" s="119" t="s">
        <v>7898</v>
      </c>
      <c r="X327" s="119"/>
      <c r="Y327" s="119">
        <v>45565</v>
      </c>
      <c r="Z327" s="119" t="s">
        <v>7906</v>
      </c>
      <c r="AA327" s="119" t="s">
        <v>7866</v>
      </c>
      <c r="AB327" s="119" t="s">
        <v>7867</v>
      </c>
      <c r="AC327" s="119">
        <v>4</v>
      </c>
      <c r="AD327" s="155">
        <v>12133.24</v>
      </c>
      <c r="AE327" s="155">
        <v>0</v>
      </c>
      <c r="AF327" s="155">
        <v>0</v>
      </c>
      <c r="AG327" s="155">
        <v>0</v>
      </c>
      <c r="AH327" s="155">
        <v>0</v>
      </c>
      <c r="AI327" s="155">
        <v>0</v>
      </c>
      <c r="AJ327" s="155">
        <v>0</v>
      </c>
      <c r="AK327" s="155">
        <v>0</v>
      </c>
      <c r="AL327" s="155">
        <v>0</v>
      </c>
      <c r="AM327" s="155">
        <v>0</v>
      </c>
      <c r="AN327" s="155">
        <v>0</v>
      </c>
      <c r="AO327" s="155">
        <v>0</v>
      </c>
      <c r="AP327" s="155">
        <v>0</v>
      </c>
      <c r="AQ327" s="155">
        <v>0</v>
      </c>
      <c r="AR327" s="155">
        <v>0</v>
      </c>
      <c r="AS327" s="155">
        <v>334.29</v>
      </c>
      <c r="AT327" s="155">
        <v>1823.5</v>
      </c>
      <c r="AU327" s="155">
        <v>0</v>
      </c>
      <c r="AV327" s="155">
        <v>0</v>
      </c>
      <c r="AW327" s="155">
        <v>12133.24</v>
      </c>
      <c r="AX327" s="155">
        <v>0</v>
      </c>
      <c r="AY327" s="155">
        <v>2157.79</v>
      </c>
      <c r="AZ327" s="155">
        <v>0</v>
      </c>
      <c r="BA327" s="156">
        <v>9975.6</v>
      </c>
    </row>
    <row r="328" spans="2:53" ht="15">
      <c r="B328" s="127" t="s">
        <v>7728</v>
      </c>
      <c r="C328" s="119" t="s">
        <v>1828</v>
      </c>
      <c r="D328" s="119" t="s">
        <v>85</v>
      </c>
      <c r="E328" s="119" t="s">
        <v>0</v>
      </c>
      <c r="F328" s="119" t="s">
        <v>7501</v>
      </c>
      <c r="G328" s="119" t="s">
        <v>7500</v>
      </c>
      <c r="H328" s="119"/>
      <c r="I328" s="119" t="s">
        <v>7858</v>
      </c>
      <c r="J328" s="119" t="s">
        <v>7859</v>
      </c>
      <c r="K328" s="119" t="s">
        <v>3174</v>
      </c>
      <c r="L328" s="119" t="s">
        <v>7860</v>
      </c>
      <c r="M328" s="119" t="s">
        <v>3011</v>
      </c>
      <c r="N328" s="119" t="s">
        <v>7335</v>
      </c>
      <c r="O328" s="119" t="s">
        <v>7941</v>
      </c>
      <c r="P328" s="119" t="s">
        <v>7942</v>
      </c>
      <c r="Q328" s="119">
        <v>2</v>
      </c>
      <c r="R328" s="119" t="s">
        <v>7943</v>
      </c>
      <c r="S328" s="121">
        <v>45730</v>
      </c>
      <c r="T328" s="121">
        <v>45717</v>
      </c>
      <c r="U328" s="121">
        <v>45730</v>
      </c>
      <c r="V328" s="119">
        <v>14</v>
      </c>
      <c r="W328" s="119" t="s">
        <v>7898</v>
      </c>
      <c r="X328" s="119"/>
      <c r="Y328" s="119">
        <v>45565</v>
      </c>
      <c r="Z328" s="119" t="s">
        <v>7944</v>
      </c>
      <c r="AA328" s="119" t="s">
        <v>7866</v>
      </c>
      <c r="AB328" s="119" t="s">
        <v>7867</v>
      </c>
      <c r="AC328" s="119">
        <v>4</v>
      </c>
      <c r="AD328" s="155">
        <v>12133.24</v>
      </c>
      <c r="AE328" s="155">
        <v>0</v>
      </c>
      <c r="AF328" s="155">
        <v>0</v>
      </c>
      <c r="AG328" s="155">
        <v>0</v>
      </c>
      <c r="AH328" s="155">
        <v>0</v>
      </c>
      <c r="AI328" s="155">
        <v>0</v>
      </c>
      <c r="AJ328" s="155">
        <v>433.33</v>
      </c>
      <c r="AK328" s="155">
        <v>0</v>
      </c>
      <c r="AL328" s="155">
        <v>0</v>
      </c>
      <c r="AM328" s="155">
        <v>0</v>
      </c>
      <c r="AN328" s="155">
        <v>0</v>
      </c>
      <c r="AO328" s="155">
        <v>0</v>
      </c>
      <c r="AP328" s="155">
        <v>0</v>
      </c>
      <c r="AQ328" s="155">
        <v>0</v>
      </c>
      <c r="AR328" s="155">
        <v>0</v>
      </c>
      <c r="AS328" s="155">
        <v>334.29</v>
      </c>
      <c r="AT328" s="155">
        <v>1916.06</v>
      </c>
      <c r="AU328" s="155">
        <v>0</v>
      </c>
      <c r="AV328" s="155">
        <v>0</v>
      </c>
      <c r="AW328" s="155">
        <v>12566.57</v>
      </c>
      <c r="AX328" s="155">
        <v>0</v>
      </c>
      <c r="AY328" s="155">
        <v>2250.35</v>
      </c>
      <c r="AZ328" s="155">
        <v>0</v>
      </c>
      <c r="BA328" s="156">
        <v>10316.4</v>
      </c>
    </row>
    <row r="329" spans="2:53" ht="15">
      <c r="B329" s="127" t="s">
        <v>7768</v>
      </c>
      <c r="C329" s="119" t="s">
        <v>1828</v>
      </c>
      <c r="D329" s="119" t="s">
        <v>85</v>
      </c>
      <c r="E329" s="119" t="s">
        <v>0</v>
      </c>
      <c r="F329" s="119" t="s">
        <v>7493</v>
      </c>
      <c r="G329" s="119" t="s">
        <v>7492</v>
      </c>
      <c r="H329" s="119"/>
      <c r="I329" s="119" t="s">
        <v>7858</v>
      </c>
      <c r="J329" s="119" t="s">
        <v>7859</v>
      </c>
      <c r="K329" s="119" t="s">
        <v>3174</v>
      </c>
      <c r="L329" s="119" t="s">
        <v>7860</v>
      </c>
      <c r="M329" s="119" t="s">
        <v>3011</v>
      </c>
      <c r="N329" s="119" t="s">
        <v>7335</v>
      </c>
      <c r="O329" s="119" t="s">
        <v>7914</v>
      </c>
      <c r="P329" s="119" t="s">
        <v>7915</v>
      </c>
      <c r="Q329" s="119">
        <v>2</v>
      </c>
      <c r="R329" s="119" t="s">
        <v>7916</v>
      </c>
      <c r="S329" s="121">
        <v>45730</v>
      </c>
      <c r="T329" s="121">
        <v>45717</v>
      </c>
      <c r="U329" s="121">
        <v>45730</v>
      </c>
      <c r="V329" s="119">
        <v>14</v>
      </c>
      <c r="W329" s="119" t="s">
        <v>7876</v>
      </c>
      <c r="X329" s="119"/>
      <c r="Y329" s="119">
        <v>44627</v>
      </c>
      <c r="Z329" s="119" t="s">
        <v>7906</v>
      </c>
      <c r="AA329" s="119" t="s">
        <v>7866</v>
      </c>
      <c r="AB329" s="119" t="s">
        <v>7867</v>
      </c>
      <c r="AC329" s="119">
        <v>4</v>
      </c>
      <c r="AD329" s="155">
        <v>9800</v>
      </c>
      <c r="AE329" s="155">
        <v>0</v>
      </c>
      <c r="AF329" s="155">
        <v>0</v>
      </c>
      <c r="AG329" s="155">
        <v>0</v>
      </c>
      <c r="AH329" s="155">
        <v>0</v>
      </c>
      <c r="AI329" s="155">
        <v>0</v>
      </c>
      <c r="AJ329" s="155">
        <v>0</v>
      </c>
      <c r="AK329" s="155">
        <v>1102.9000000000001</v>
      </c>
      <c r="AL329" s="155">
        <v>1697.1</v>
      </c>
      <c r="AM329" s="155">
        <v>0</v>
      </c>
      <c r="AN329" s="155">
        <v>0</v>
      </c>
      <c r="AO329" s="155">
        <v>0</v>
      </c>
      <c r="AP329" s="155">
        <v>0</v>
      </c>
      <c r="AQ329" s="155">
        <v>0</v>
      </c>
      <c r="AR329" s="155">
        <v>0</v>
      </c>
      <c r="AS329" s="155">
        <v>299.02</v>
      </c>
      <c r="AT329" s="155">
        <v>1560.7</v>
      </c>
      <c r="AU329" s="155">
        <v>0</v>
      </c>
      <c r="AV329" s="155">
        <v>0</v>
      </c>
      <c r="AW329" s="155">
        <v>10902.9</v>
      </c>
      <c r="AX329" s="155">
        <v>1697.1</v>
      </c>
      <c r="AY329" s="155">
        <v>1859.7199999999998</v>
      </c>
      <c r="AZ329" s="155">
        <v>0</v>
      </c>
      <c r="BA329" s="156">
        <v>10740.4</v>
      </c>
    </row>
    <row r="330" spans="2:53" ht="15">
      <c r="B330" s="127" t="s">
        <v>7736</v>
      </c>
      <c r="C330" s="119" t="s">
        <v>1828</v>
      </c>
      <c r="D330" s="119" t="s">
        <v>85</v>
      </c>
      <c r="E330" s="119" t="s">
        <v>0</v>
      </c>
      <c r="F330" s="119" t="s">
        <v>7346</v>
      </c>
      <c r="G330" s="119" t="s">
        <v>7345</v>
      </c>
      <c r="H330" s="119"/>
      <c r="I330" s="119" t="s">
        <v>7858</v>
      </c>
      <c r="J330" s="119" t="s">
        <v>7859</v>
      </c>
      <c r="K330" s="119" t="s">
        <v>3174</v>
      </c>
      <c r="L330" s="119" t="s">
        <v>7860</v>
      </c>
      <c r="M330" s="119" t="s">
        <v>3011</v>
      </c>
      <c r="N330" s="119" t="s">
        <v>7335</v>
      </c>
      <c r="O330" s="119" t="s">
        <v>7923</v>
      </c>
      <c r="P330" s="119" t="s">
        <v>7924</v>
      </c>
      <c r="Q330" s="119">
        <v>2</v>
      </c>
      <c r="R330" s="119" t="s">
        <v>7925</v>
      </c>
      <c r="S330" s="121">
        <v>45730</v>
      </c>
      <c r="T330" s="121">
        <v>45717</v>
      </c>
      <c r="U330" s="121">
        <v>45730</v>
      </c>
      <c r="V330" s="119">
        <v>14</v>
      </c>
      <c r="W330" s="119" t="s">
        <v>7871</v>
      </c>
      <c r="X330" s="119"/>
      <c r="Y330" s="119">
        <v>43689</v>
      </c>
      <c r="Z330" s="119" t="s">
        <v>7926</v>
      </c>
      <c r="AA330" s="119" t="s">
        <v>7866</v>
      </c>
      <c r="AB330" s="119" t="s">
        <v>7867</v>
      </c>
      <c r="AC330" s="119">
        <v>4</v>
      </c>
      <c r="AD330" s="155">
        <v>34495.160000000003</v>
      </c>
      <c r="AE330" s="155">
        <v>0</v>
      </c>
      <c r="AF330" s="155">
        <v>0</v>
      </c>
      <c r="AG330" s="155">
        <v>0</v>
      </c>
      <c r="AH330" s="155">
        <v>0</v>
      </c>
      <c r="AI330" s="155">
        <v>0</v>
      </c>
      <c r="AJ330" s="155">
        <v>0</v>
      </c>
      <c r="AK330" s="155">
        <v>0</v>
      </c>
      <c r="AL330" s="155">
        <v>0</v>
      </c>
      <c r="AM330" s="155">
        <v>0</v>
      </c>
      <c r="AN330" s="155">
        <v>0</v>
      </c>
      <c r="AO330" s="155">
        <v>0</v>
      </c>
      <c r="AP330" s="155">
        <v>0</v>
      </c>
      <c r="AQ330" s="155">
        <v>0</v>
      </c>
      <c r="AR330" s="155">
        <v>0</v>
      </c>
      <c r="AS330" s="155">
        <v>988.57</v>
      </c>
      <c r="AT330" s="155">
        <v>7800.45</v>
      </c>
      <c r="AU330" s="155">
        <v>0</v>
      </c>
      <c r="AV330" s="155">
        <v>0</v>
      </c>
      <c r="AW330" s="155">
        <v>34495.160000000003</v>
      </c>
      <c r="AX330" s="155">
        <v>0</v>
      </c>
      <c r="AY330" s="155">
        <v>8789.02</v>
      </c>
      <c r="AZ330" s="155">
        <v>0</v>
      </c>
      <c r="BA330" s="156">
        <v>25706.2</v>
      </c>
    </row>
    <row r="331" spans="2:53" ht="15">
      <c r="B331" s="127" t="s">
        <v>7751</v>
      </c>
      <c r="C331" s="119" t="s">
        <v>1828</v>
      </c>
      <c r="D331" s="119" t="s">
        <v>85</v>
      </c>
      <c r="E331" s="119" t="s">
        <v>0</v>
      </c>
      <c r="F331" s="119" t="s">
        <v>7466</v>
      </c>
      <c r="G331" s="119" t="s">
        <v>7465</v>
      </c>
      <c r="H331" s="119"/>
      <c r="I331" s="119" t="s">
        <v>7858</v>
      </c>
      <c r="J331" s="119" t="s">
        <v>7859</v>
      </c>
      <c r="K331" s="119" t="s">
        <v>3174</v>
      </c>
      <c r="L331" s="119" t="s">
        <v>7860</v>
      </c>
      <c r="M331" s="119" t="s">
        <v>3011</v>
      </c>
      <c r="N331" s="119" t="s">
        <v>7335</v>
      </c>
      <c r="O331" s="119" t="s">
        <v>7997</v>
      </c>
      <c r="P331" s="119" t="s">
        <v>7998</v>
      </c>
      <c r="Q331" s="119">
        <v>2</v>
      </c>
      <c r="R331" s="119" t="s">
        <v>7999</v>
      </c>
      <c r="S331" s="121">
        <v>45730</v>
      </c>
      <c r="T331" s="121">
        <v>45717</v>
      </c>
      <c r="U331" s="121">
        <v>45730</v>
      </c>
      <c r="V331" s="119">
        <v>14</v>
      </c>
      <c r="W331" s="119" t="s">
        <v>7871</v>
      </c>
      <c r="X331" s="119"/>
      <c r="Y331" s="119">
        <v>44944</v>
      </c>
      <c r="Z331" s="119" t="s">
        <v>8000</v>
      </c>
      <c r="AA331" s="119" t="s">
        <v>7866</v>
      </c>
      <c r="AB331" s="119" t="s">
        <v>7867</v>
      </c>
      <c r="AC331" s="119">
        <v>4</v>
      </c>
      <c r="AD331" s="155">
        <v>23333.38</v>
      </c>
      <c r="AE331" s="155">
        <v>0</v>
      </c>
      <c r="AF331" s="155">
        <v>0</v>
      </c>
      <c r="AG331" s="155">
        <v>0</v>
      </c>
      <c r="AH331" s="155">
        <v>0</v>
      </c>
      <c r="AI331" s="155">
        <v>0</v>
      </c>
      <c r="AJ331" s="155">
        <v>0</v>
      </c>
      <c r="AK331" s="155">
        <v>0</v>
      </c>
      <c r="AL331" s="155">
        <v>0</v>
      </c>
      <c r="AM331" s="155">
        <v>0</v>
      </c>
      <c r="AN331" s="155">
        <v>0</v>
      </c>
      <c r="AO331" s="155">
        <v>0</v>
      </c>
      <c r="AP331" s="155">
        <v>0</v>
      </c>
      <c r="AQ331" s="155">
        <v>0</v>
      </c>
      <c r="AR331" s="155">
        <v>0</v>
      </c>
      <c r="AS331" s="155">
        <v>660.41</v>
      </c>
      <c r="AT331" s="155">
        <v>4451.92</v>
      </c>
      <c r="AU331" s="155">
        <v>0.05</v>
      </c>
      <c r="AV331" s="155">
        <v>0</v>
      </c>
      <c r="AW331" s="155">
        <v>23333.38</v>
      </c>
      <c r="AX331" s="155">
        <v>0</v>
      </c>
      <c r="AY331" s="155">
        <v>5112.38</v>
      </c>
      <c r="AZ331" s="155">
        <v>0</v>
      </c>
      <c r="BA331" s="156">
        <v>18221</v>
      </c>
    </row>
    <row r="332" spans="2:53" ht="15">
      <c r="B332" s="127" t="s">
        <v>7733</v>
      </c>
      <c r="C332" s="119" t="s">
        <v>1828</v>
      </c>
      <c r="D332" s="119" t="s">
        <v>85</v>
      </c>
      <c r="E332" s="119" t="s">
        <v>0</v>
      </c>
      <c r="F332" s="119" t="s">
        <v>7487</v>
      </c>
      <c r="G332" s="119" t="s">
        <v>7486</v>
      </c>
      <c r="H332" s="119"/>
      <c r="I332" s="119" t="s">
        <v>7858</v>
      </c>
      <c r="J332" s="119" t="s">
        <v>7859</v>
      </c>
      <c r="K332" s="119" t="s">
        <v>3174</v>
      </c>
      <c r="L332" s="119" t="s">
        <v>7860</v>
      </c>
      <c r="M332" s="119" t="s">
        <v>3011</v>
      </c>
      <c r="N332" s="119" t="s">
        <v>7335</v>
      </c>
      <c r="O332" s="119" t="s">
        <v>7907</v>
      </c>
      <c r="P332" s="119" t="s">
        <v>7908</v>
      </c>
      <c r="Q332" s="119">
        <v>2</v>
      </c>
      <c r="R332" s="119" t="s">
        <v>7909</v>
      </c>
      <c r="S332" s="121">
        <v>45730</v>
      </c>
      <c r="T332" s="121">
        <v>45717</v>
      </c>
      <c r="U332" s="121">
        <v>45730</v>
      </c>
      <c r="V332" s="119">
        <v>14</v>
      </c>
      <c r="W332" s="119" t="s">
        <v>7864</v>
      </c>
      <c r="X332" s="119"/>
      <c r="Y332" s="119">
        <v>44350</v>
      </c>
      <c r="Z332" s="119" t="s">
        <v>7910</v>
      </c>
      <c r="AA332" s="119" t="s">
        <v>7866</v>
      </c>
      <c r="AB332" s="119" t="s">
        <v>7867</v>
      </c>
      <c r="AC332" s="119">
        <v>4</v>
      </c>
      <c r="AD332" s="155">
        <v>21000</v>
      </c>
      <c r="AE332" s="155">
        <v>0</v>
      </c>
      <c r="AF332" s="155">
        <v>0</v>
      </c>
      <c r="AG332" s="155">
        <v>0</v>
      </c>
      <c r="AH332" s="155">
        <v>0</v>
      </c>
      <c r="AI332" s="155">
        <v>0</v>
      </c>
      <c r="AJ332" s="155">
        <v>0</v>
      </c>
      <c r="AK332" s="155">
        <v>0</v>
      </c>
      <c r="AL332" s="155">
        <v>0</v>
      </c>
      <c r="AM332" s="155">
        <v>0</v>
      </c>
      <c r="AN332" s="155">
        <v>0</v>
      </c>
      <c r="AO332" s="155">
        <v>0</v>
      </c>
      <c r="AP332" s="155">
        <v>0</v>
      </c>
      <c r="AQ332" s="155">
        <v>0</v>
      </c>
      <c r="AR332" s="155">
        <v>0</v>
      </c>
      <c r="AS332" s="155">
        <v>594.87</v>
      </c>
      <c r="AT332" s="155">
        <v>3860.32</v>
      </c>
      <c r="AU332" s="155">
        <v>0.01</v>
      </c>
      <c r="AV332" s="155">
        <v>0</v>
      </c>
      <c r="AW332" s="155">
        <v>21000</v>
      </c>
      <c r="AX332" s="155">
        <v>0</v>
      </c>
      <c r="AY332" s="155">
        <v>4455.2000000000007</v>
      </c>
      <c r="AZ332" s="155">
        <v>0</v>
      </c>
      <c r="BA332" s="156">
        <v>16544.8</v>
      </c>
    </row>
    <row r="333" spans="2:53" ht="15">
      <c r="B333" s="127" t="s">
        <v>7741</v>
      </c>
      <c r="C333" s="119" t="s">
        <v>1828</v>
      </c>
      <c r="D333" s="119" t="s">
        <v>85</v>
      </c>
      <c r="E333" s="119" t="s">
        <v>0</v>
      </c>
      <c r="F333" s="119" t="s">
        <v>7433</v>
      </c>
      <c r="G333" s="119" t="s">
        <v>7432</v>
      </c>
      <c r="H333" s="119"/>
      <c r="I333" s="119" t="s">
        <v>7858</v>
      </c>
      <c r="J333" s="119" t="s">
        <v>7859</v>
      </c>
      <c r="K333" s="119" t="s">
        <v>3174</v>
      </c>
      <c r="L333" s="119" t="s">
        <v>7860</v>
      </c>
      <c r="M333" s="119" t="s">
        <v>3011</v>
      </c>
      <c r="N333" s="119" t="s">
        <v>7335</v>
      </c>
      <c r="O333" s="119" t="s">
        <v>8043</v>
      </c>
      <c r="P333" s="119" t="s">
        <v>8044</v>
      </c>
      <c r="Q333" s="119">
        <v>2</v>
      </c>
      <c r="R333" s="119" t="s">
        <v>8045</v>
      </c>
      <c r="S333" s="121">
        <v>45730</v>
      </c>
      <c r="T333" s="121">
        <v>45717</v>
      </c>
      <c r="U333" s="121">
        <v>45730</v>
      </c>
      <c r="V333" s="119">
        <v>14</v>
      </c>
      <c r="W333" s="119" t="s">
        <v>7966</v>
      </c>
      <c r="X333" s="119"/>
      <c r="Y333" s="119">
        <v>45337</v>
      </c>
      <c r="Z333" s="119" t="s">
        <v>8046</v>
      </c>
      <c r="AA333" s="119" t="s">
        <v>7866</v>
      </c>
      <c r="AB333" s="119" t="s">
        <v>7867</v>
      </c>
      <c r="AC333" s="119">
        <v>4</v>
      </c>
      <c r="AD333" s="155">
        <v>11666.62</v>
      </c>
      <c r="AE333" s="155">
        <v>0</v>
      </c>
      <c r="AF333" s="155">
        <v>0</v>
      </c>
      <c r="AG333" s="155">
        <v>0</v>
      </c>
      <c r="AH333" s="155">
        <v>0</v>
      </c>
      <c r="AI333" s="155">
        <v>0</v>
      </c>
      <c r="AJ333" s="155">
        <v>0</v>
      </c>
      <c r="AK333" s="155">
        <v>0</v>
      </c>
      <c r="AL333" s="155">
        <v>0</v>
      </c>
      <c r="AM333" s="155">
        <v>0</v>
      </c>
      <c r="AN333" s="155">
        <v>0</v>
      </c>
      <c r="AO333" s="155">
        <v>0</v>
      </c>
      <c r="AP333" s="155">
        <v>0</v>
      </c>
      <c r="AQ333" s="155">
        <v>0</v>
      </c>
      <c r="AR333" s="155">
        <v>0</v>
      </c>
      <c r="AS333" s="155">
        <v>320.7</v>
      </c>
      <c r="AT333" s="155">
        <v>1723.83</v>
      </c>
      <c r="AU333" s="155">
        <v>0</v>
      </c>
      <c r="AV333" s="155">
        <v>0</v>
      </c>
      <c r="AW333" s="155">
        <v>11666.62</v>
      </c>
      <c r="AX333" s="155">
        <v>0</v>
      </c>
      <c r="AY333" s="155">
        <v>2044.53</v>
      </c>
      <c r="AZ333" s="155">
        <v>0</v>
      </c>
      <c r="BA333" s="156">
        <v>9622.2000000000007</v>
      </c>
    </row>
    <row r="334" spans="2:53" ht="15">
      <c r="B334" s="127" t="s">
        <v>7723</v>
      </c>
      <c r="C334" s="119" t="s">
        <v>1828</v>
      </c>
      <c r="D334" s="119" t="s">
        <v>85</v>
      </c>
      <c r="E334" s="119" t="s">
        <v>0</v>
      </c>
      <c r="F334" s="119" t="s">
        <v>7373</v>
      </c>
      <c r="G334" s="119" t="s">
        <v>7372</v>
      </c>
      <c r="H334" s="119"/>
      <c r="I334" s="119" t="s">
        <v>7858</v>
      </c>
      <c r="J334" s="119" t="s">
        <v>7859</v>
      </c>
      <c r="K334" s="119" t="s">
        <v>3174</v>
      </c>
      <c r="L334" s="119" t="s">
        <v>7860</v>
      </c>
      <c r="M334" s="119" t="s">
        <v>3011</v>
      </c>
      <c r="N334" s="119" t="s">
        <v>7335</v>
      </c>
      <c r="O334" s="119" t="s">
        <v>8030</v>
      </c>
      <c r="P334" s="119" t="s">
        <v>8031</v>
      </c>
      <c r="Q334" s="119">
        <v>2</v>
      </c>
      <c r="R334" s="119" t="s">
        <v>8032</v>
      </c>
      <c r="S334" s="121">
        <v>45730</v>
      </c>
      <c r="T334" s="121">
        <v>45717</v>
      </c>
      <c r="U334" s="121">
        <v>45730</v>
      </c>
      <c r="V334" s="119">
        <v>14</v>
      </c>
      <c r="W334" s="119" t="s">
        <v>8033</v>
      </c>
      <c r="X334" s="119"/>
      <c r="Y334" s="119">
        <v>45166</v>
      </c>
      <c r="Z334" s="119" t="s">
        <v>8034</v>
      </c>
      <c r="AA334" s="119" t="s">
        <v>7866</v>
      </c>
      <c r="AB334" s="119" t="s">
        <v>7867</v>
      </c>
      <c r="AC334" s="119">
        <v>4</v>
      </c>
      <c r="AD334" s="155">
        <v>17033.38</v>
      </c>
      <c r="AE334" s="155">
        <v>0</v>
      </c>
      <c r="AF334" s="155">
        <v>0</v>
      </c>
      <c r="AG334" s="155">
        <v>0</v>
      </c>
      <c r="AH334" s="155">
        <v>0</v>
      </c>
      <c r="AI334" s="155">
        <v>0</v>
      </c>
      <c r="AJ334" s="155">
        <v>0</v>
      </c>
      <c r="AK334" s="155">
        <v>0</v>
      </c>
      <c r="AL334" s="155">
        <v>0</v>
      </c>
      <c r="AM334" s="155">
        <v>0</v>
      </c>
      <c r="AN334" s="155">
        <v>0</v>
      </c>
      <c r="AO334" s="155">
        <v>0</v>
      </c>
      <c r="AP334" s="155">
        <v>0</v>
      </c>
      <c r="AQ334" s="155">
        <v>0</v>
      </c>
      <c r="AR334" s="155">
        <v>0</v>
      </c>
      <c r="AS334" s="155">
        <v>476.99</v>
      </c>
      <c r="AT334" s="155">
        <v>2927.37</v>
      </c>
      <c r="AU334" s="155">
        <v>0.02</v>
      </c>
      <c r="AV334" s="155">
        <v>0</v>
      </c>
      <c r="AW334" s="155">
        <v>17033.38</v>
      </c>
      <c r="AX334" s="155">
        <v>0</v>
      </c>
      <c r="AY334" s="155">
        <v>3404.3799999999997</v>
      </c>
      <c r="AZ334" s="155">
        <v>0</v>
      </c>
      <c r="BA334" s="156">
        <v>13629</v>
      </c>
    </row>
    <row r="335" spans="2:53" ht="15">
      <c r="B335" s="127" t="s">
        <v>7745</v>
      </c>
      <c r="C335" s="119" t="s">
        <v>1828</v>
      </c>
      <c r="D335" s="119" t="s">
        <v>85</v>
      </c>
      <c r="E335" s="119" t="s">
        <v>0</v>
      </c>
      <c r="F335" s="119" t="s">
        <v>7367</v>
      </c>
      <c r="G335" s="119" t="s">
        <v>7366</v>
      </c>
      <c r="H335" s="119"/>
      <c r="I335" s="119" t="s">
        <v>7858</v>
      </c>
      <c r="J335" s="119" t="s">
        <v>7859</v>
      </c>
      <c r="K335" s="119" t="s">
        <v>3174</v>
      </c>
      <c r="L335" s="119" t="s">
        <v>7860</v>
      </c>
      <c r="M335" s="119" t="s">
        <v>3011</v>
      </c>
      <c r="N335" s="119" t="s">
        <v>7335</v>
      </c>
      <c r="O335" s="119" t="s">
        <v>7960</v>
      </c>
      <c r="P335" s="119" t="s">
        <v>7961</v>
      </c>
      <c r="Q335" s="119">
        <v>2</v>
      </c>
      <c r="R335" s="119" t="s">
        <v>7962</v>
      </c>
      <c r="S335" s="121">
        <v>45730</v>
      </c>
      <c r="T335" s="121">
        <v>45717</v>
      </c>
      <c r="U335" s="121">
        <v>45730</v>
      </c>
      <c r="V335" s="119">
        <v>14</v>
      </c>
      <c r="W335" s="119" t="s">
        <v>7898</v>
      </c>
      <c r="X335" s="119"/>
      <c r="Y335" s="119">
        <v>45600</v>
      </c>
      <c r="Z335" s="119" t="s">
        <v>7898</v>
      </c>
      <c r="AA335" s="119" t="s">
        <v>7866</v>
      </c>
      <c r="AB335" s="119" t="s">
        <v>7867</v>
      </c>
      <c r="AC335" s="119">
        <v>4</v>
      </c>
      <c r="AD335" s="155">
        <v>12366.62</v>
      </c>
      <c r="AE335" s="155">
        <v>0</v>
      </c>
      <c r="AF335" s="155">
        <v>0</v>
      </c>
      <c r="AG335" s="155">
        <v>0</v>
      </c>
      <c r="AH335" s="155">
        <v>0</v>
      </c>
      <c r="AI335" s="155">
        <v>0</v>
      </c>
      <c r="AJ335" s="155">
        <v>0</v>
      </c>
      <c r="AK335" s="155">
        <v>0</v>
      </c>
      <c r="AL335" s="155">
        <v>0</v>
      </c>
      <c r="AM335" s="155">
        <v>0</v>
      </c>
      <c r="AN335" s="155">
        <v>0</v>
      </c>
      <c r="AO335" s="155">
        <v>0</v>
      </c>
      <c r="AP335" s="155">
        <v>0</v>
      </c>
      <c r="AQ335" s="155">
        <v>0</v>
      </c>
      <c r="AR335" s="155">
        <v>0</v>
      </c>
      <c r="AS335" s="155">
        <v>341.09</v>
      </c>
      <c r="AT335" s="155">
        <v>1873.35</v>
      </c>
      <c r="AU335" s="155">
        <v>0.1</v>
      </c>
      <c r="AV335" s="155">
        <v>1623.08</v>
      </c>
      <c r="AW335" s="155">
        <v>12366.62</v>
      </c>
      <c r="AX335" s="155">
        <v>0</v>
      </c>
      <c r="AY335" s="155">
        <v>3837.62</v>
      </c>
      <c r="AZ335" s="155">
        <v>0</v>
      </c>
      <c r="BA335" s="156">
        <v>8529</v>
      </c>
    </row>
    <row r="336" spans="2:53" ht="15">
      <c r="B336" s="127" t="s">
        <v>7765</v>
      </c>
      <c r="C336" s="119" t="s">
        <v>1828</v>
      </c>
      <c r="D336" s="119" t="s">
        <v>85</v>
      </c>
      <c r="E336" s="119" t="s">
        <v>0</v>
      </c>
      <c r="F336" s="119" t="s">
        <v>7421</v>
      </c>
      <c r="G336" s="119" t="s">
        <v>7420</v>
      </c>
      <c r="H336" s="119"/>
      <c r="I336" s="119" t="s">
        <v>7858</v>
      </c>
      <c r="J336" s="119" t="s">
        <v>7859</v>
      </c>
      <c r="K336" s="119" t="s">
        <v>3174</v>
      </c>
      <c r="L336" s="119" t="s">
        <v>7860</v>
      </c>
      <c r="M336" s="119" t="s">
        <v>3011</v>
      </c>
      <c r="N336" s="119" t="s">
        <v>7335</v>
      </c>
      <c r="O336" s="119" t="s">
        <v>8047</v>
      </c>
      <c r="P336" s="119" t="s">
        <v>8048</v>
      </c>
      <c r="Q336" s="119">
        <v>2</v>
      </c>
      <c r="R336" s="119" t="s">
        <v>8049</v>
      </c>
      <c r="S336" s="121">
        <v>45730</v>
      </c>
      <c r="T336" s="121">
        <v>45717</v>
      </c>
      <c r="U336" s="121">
        <v>45730</v>
      </c>
      <c r="V336" s="119">
        <v>14</v>
      </c>
      <c r="W336" s="119" t="s">
        <v>7876</v>
      </c>
      <c r="X336" s="119"/>
      <c r="Y336" s="119">
        <v>44408</v>
      </c>
      <c r="Z336" s="119" t="s">
        <v>8050</v>
      </c>
      <c r="AA336" s="119" t="s">
        <v>7866</v>
      </c>
      <c r="AB336" s="119" t="s">
        <v>7867</v>
      </c>
      <c r="AC336" s="119">
        <v>4</v>
      </c>
      <c r="AD336" s="155">
        <v>10266.76</v>
      </c>
      <c r="AE336" s="155">
        <v>0</v>
      </c>
      <c r="AF336" s="155">
        <v>0</v>
      </c>
      <c r="AG336" s="155">
        <v>0</v>
      </c>
      <c r="AH336" s="155">
        <v>0</v>
      </c>
      <c r="AI336" s="155">
        <v>0</v>
      </c>
      <c r="AJ336" s="155">
        <v>0</v>
      </c>
      <c r="AK336" s="155">
        <v>0</v>
      </c>
      <c r="AL336" s="155">
        <v>0</v>
      </c>
      <c r="AM336" s="155">
        <v>0</v>
      </c>
      <c r="AN336" s="155">
        <v>0</v>
      </c>
      <c r="AO336" s="155">
        <v>0</v>
      </c>
      <c r="AP336" s="155">
        <v>0</v>
      </c>
      <c r="AQ336" s="155">
        <v>0</v>
      </c>
      <c r="AR336" s="155">
        <v>0</v>
      </c>
      <c r="AS336" s="155">
        <v>438.14</v>
      </c>
      <c r="AT336" s="155">
        <v>1424.82</v>
      </c>
      <c r="AU336" s="155">
        <v>0</v>
      </c>
      <c r="AV336" s="155">
        <v>0</v>
      </c>
      <c r="AW336" s="155">
        <v>10266.76</v>
      </c>
      <c r="AX336" s="155">
        <v>0</v>
      </c>
      <c r="AY336" s="155">
        <v>1862.96</v>
      </c>
      <c r="AZ336" s="155">
        <v>0</v>
      </c>
      <c r="BA336" s="156">
        <v>8403.7999999999993</v>
      </c>
    </row>
    <row r="337" spans="2:53" ht="15">
      <c r="B337" s="127" t="s">
        <v>7737</v>
      </c>
      <c r="C337" s="119" t="s">
        <v>1828</v>
      </c>
      <c r="D337" s="119" t="s">
        <v>85</v>
      </c>
      <c r="E337" s="119" t="s">
        <v>0</v>
      </c>
      <c r="F337" s="119" t="s">
        <v>7379</v>
      </c>
      <c r="G337" s="119" t="s">
        <v>7378</v>
      </c>
      <c r="H337" s="119"/>
      <c r="I337" s="119" t="s">
        <v>7858</v>
      </c>
      <c r="J337" s="119" t="s">
        <v>7859</v>
      </c>
      <c r="K337" s="119" t="s">
        <v>3174</v>
      </c>
      <c r="L337" s="119" t="s">
        <v>7860</v>
      </c>
      <c r="M337" s="119" t="s">
        <v>3011</v>
      </c>
      <c r="N337" s="119" t="s">
        <v>7335</v>
      </c>
      <c r="O337" s="119" t="s">
        <v>8039</v>
      </c>
      <c r="P337" s="119" t="s">
        <v>8040</v>
      </c>
      <c r="Q337" s="119">
        <v>2</v>
      </c>
      <c r="R337" s="119" t="s">
        <v>8041</v>
      </c>
      <c r="S337" s="121">
        <v>45730</v>
      </c>
      <c r="T337" s="121">
        <v>45717</v>
      </c>
      <c r="U337" s="121">
        <v>45730</v>
      </c>
      <c r="V337" s="119">
        <v>14</v>
      </c>
      <c r="W337" s="119" t="s">
        <v>7876</v>
      </c>
      <c r="X337" s="119"/>
      <c r="Y337" s="119">
        <v>44271</v>
      </c>
      <c r="Z337" s="119" t="s">
        <v>8042</v>
      </c>
      <c r="AA337" s="119" t="s">
        <v>7866</v>
      </c>
      <c r="AB337" s="119" t="s">
        <v>7867</v>
      </c>
      <c r="AC337" s="119">
        <v>4</v>
      </c>
      <c r="AD337" s="155">
        <v>21000</v>
      </c>
      <c r="AE337" s="155">
        <v>0</v>
      </c>
      <c r="AF337" s="155">
        <v>0</v>
      </c>
      <c r="AG337" s="155">
        <v>0</v>
      </c>
      <c r="AH337" s="155">
        <v>0</v>
      </c>
      <c r="AI337" s="155">
        <v>0</v>
      </c>
      <c r="AJ337" s="155">
        <v>0</v>
      </c>
      <c r="AK337" s="155">
        <v>0</v>
      </c>
      <c r="AL337" s="155">
        <v>0</v>
      </c>
      <c r="AM337" s="155">
        <v>0</v>
      </c>
      <c r="AN337" s="155">
        <v>0</v>
      </c>
      <c r="AO337" s="155">
        <v>0</v>
      </c>
      <c r="AP337" s="155">
        <v>0</v>
      </c>
      <c r="AQ337" s="155">
        <v>0</v>
      </c>
      <c r="AR337" s="155">
        <v>0</v>
      </c>
      <c r="AS337" s="155">
        <v>684.24</v>
      </c>
      <c r="AT337" s="155">
        <v>3860.32</v>
      </c>
      <c r="AU337" s="155">
        <v>0.04</v>
      </c>
      <c r="AV337" s="155">
        <v>0</v>
      </c>
      <c r="AW337" s="155">
        <v>21000</v>
      </c>
      <c r="AX337" s="155">
        <v>0</v>
      </c>
      <c r="AY337" s="155">
        <v>4544.6000000000004</v>
      </c>
      <c r="AZ337" s="155">
        <v>0</v>
      </c>
      <c r="BA337" s="156">
        <v>16455.400000000001</v>
      </c>
    </row>
    <row r="338" spans="2:53" ht="15">
      <c r="B338" s="127" t="s">
        <v>7766</v>
      </c>
      <c r="C338" s="119" t="s">
        <v>1828</v>
      </c>
      <c r="D338" s="119" t="s">
        <v>85</v>
      </c>
      <c r="E338" s="119" t="s">
        <v>0</v>
      </c>
      <c r="F338" s="119" t="s">
        <v>7445</v>
      </c>
      <c r="G338" s="119" t="s">
        <v>7444</v>
      </c>
      <c r="H338" s="119"/>
      <c r="I338" s="119" t="s">
        <v>7858</v>
      </c>
      <c r="J338" s="119" t="s">
        <v>7859</v>
      </c>
      <c r="K338" s="119" t="s">
        <v>3174</v>
      </c>
      <c r="L338" s="119" t="s">
        <v>7860</v>
      </c>
      <c r="M338" s="119" t="s">
        <v>3011</v>
      </c>
      <c r="N338" s="119" t="s">
        <v>7335</v>
      </c>
      <c r="O338" s="119" t="s">
        <v>7887</v>
      </c>
      <c r="P338" s="119" t="s">
        <v>7888</v>
      </c>
      <c r="Q338" s="119">
        <v>2</v>
      </c>
      <c r="R338" s="119" t="s">
        <v>7889</v>
      </c>
      <c r="S338" s="121">
        <v>45730</v>
      </c>
      <c r="T338" s="121">
        <v>45717</v>
      </c>
      <c r="U338" s="121">
        <v>45730</v>
      </c>
      <c r="V338" s="119">
        <v>14</v>
      </c>
      <c r="W338" s="119" t="s">
        <v>7876</v>
      </c>
      <c r="X338" s="119"/>
      <c r="Y338" s="119">
        <v>44144</v>
      </c>
      <c r="Z338" s="119" t="s">
        <v>7877</v>
      </c>
      <c r="AA338" s="119" t="s">
        <v>7866</v>
      </c>
      <c r="AB338" s="119" t="s">
        <v>7867</v>
      </c>
      <c r="AC338" s="119">
        <v>4</v>
      </c>
      <c r="AD338" s="155">
        <v>15069.74</v>
      </c>
      <c r="AE338" s="155">
        <v>0</v>
      </c>
      <c r="AF338" s="155">
        <v>0</v>
      </c>
      <c r="AG338" s="155">
        <v>0</v>
      </c>
      <c r="AH338" s="155">
        <v>0</v>
      </c>
      <c r="AI338" s="155">
        <v>0</v>
      </c>
      <c r="AJ338" s="155">
        <v>0</v>
      </c>
      <c r="AK338" s="155">
        <v>0</v>
      </c>
      <c r="AL338" s="155">
        <v>0</v>
      </c>
      <c r="AM338" s="155">
        <v>0</v>
      </c>
      <c r="AN338" s="155">
        <v>0</v>
      </c>
      <c r="AO338" s="155">
        <v>0</v>
      </c>
      <c r="AP338" s="155">
        <v>0</v>
      </c>
      <c r="AQ338" s="155">
        <v>0</v>
      </c>
      <c r="AR338" s="155">
        <v>0</v>
      </c>
      <c r="AS338" s="155">
        <v>988.57</v>
      </c>
      <c r="AT338" s="155">
        <v>2465.5300000000002</v>
      </c>
      <c r="AU338" s="155">
        <v>0</v>
      </c>
      <c r="AV338" s="155">
        <v>0</v>
      </c>
      <c r="AW338" s="155">
        <v>15069.74</v>
      </c>
      <c r="AX338" s="155">
        <v>0</v>
      </c>
      <c r="AY338" s="155">
        <v>3454.1000000000004</v>
      </c>
      <c r="AZ338" s="155">
        <v>0</v>
      </c>
      <c r="BA338" s="156">
        <v>11615.8</v>
      </c>
    </row>
    <row r="339" spans="2:53" ht="15">
      <c r="B339" s="127" t="s">
        <v>7764</v>
      </c>
      <c r="C339" s="119" t="s">
        <v>1828</v>
      </c>
      <c r="D339" s="119" t="s">
        <v>85</v>
      </c>
      <c r="E339" s="119" t="s">
        <v>0</v>
      </c>
      <c r="F339" s="119" t="s">
        <v>7412</v>
      </c>
      <c r="G339" s="119" t="s">
        <v>7411</v>
      </c>
      <c r="H339" s="119"/>
      <c r="I339" s="119" t="s">
        <v>7858</v>
      </c>
      <c r="J339" s="119" t="s">
        <v>7859</v>
      </c>
      <c r="K339" s="119" t="s">
        <v>3174</v>
      </c>
      <c r="L339" s="119" t="s">
        <v>7860</v>
      </c>
      <c r="M339" s="119" t="s">
        <v>3011</v>
      </c>
      <c r="N339" s="119" t="s">
        <v>7335</v>
      </c>
      <c r="O339" s="119" t="s">
        <v>7930</v>
      </c>
      <c r="P339" s="119" t="s">
        <v>7931</v>
      </c>
      <c r="Q339" s="119">
        <v>2</v>
      </c>
      <c r="R339" s="119" t="s">
        <v>7932</v>
      </c>
      <c r="S339" s="121">
        <v>45730</v>
      </c>
      <c r="T339" s="121">
        <v>45717</v>
      </c>
      <c r="U339" s="121">
        <v>45730</v>
      </c>
      <c r="V339" s="119">
        <v>14</v>
      </c>
      <c r="W339" s="119" t="s">
        <v>7885</v>
      </c>
      <c r="X339" s="119"/>
      <c r="Y339" s="119">
        <v>44662</v>
      </c>
      <c r="Z339" s="119" t="s">
        <v>7881</v>
      </c>
      <c r="AA339" s="119" t="s">
        <v>7866</v>
      </c>
      <c r="AB339" s="119" t="s">
        <v>7867</v>
      </c>
      <c r="AC339" s="119">
        <v>4</v>
      </c>
      <c r="AD339" s="155">
        <v>11666.76</v>
      </c>
      <c r="AE339" s="155">
        <v>0</v>
      </c>
      <c r="AF339" s="155">
        <v>0</v>
      </c>
      <c r="AG339" s="155">
        <v>0</v>
      </c>
      <c r="AH339" s="155">
        <v>1309.32</v>
      </c>
      <c r="AI339" s="155">
        <v>565.70000000000005</v>
      </c>
      <c r="AJ339" s="155">
        <v>208.34</v>
      </c>
      <c r="AK339" s="155">
        <v>0</v>
      </c>
      <c r="AL339" s="155">
        <v>0</v>
      </c>
      <c r="AM339" s="155">
        <v>0</v>
      </c>
      <c r="AN339" s="155">
        <v>0</v>
      </c>
      <c r="AO339" s="155">
        <v>0</v>
      </c>
      <c r="AP339" s="155">
        <v>0</v>
      </c>
      <c r="AQ339" s="155">
        <v>0</v>
      </c>
      <c r="AR339" s="155">
        <v>1666.68</v>
      </c>
      <c r="AS339" s="155">
        <v>408.04</v>
      </c>
      <c r="AT339" s="155">
        <v>2414.1</v>
      </c>
      <c r="AU339" s="155">
        <v>0</v>
      </c>
      <c r="AV339" s="155">
        <v>1532.69</v>
      </c>
      <c r="AW339" s="155">
        <v>14851.1</v>
      </c>
      <c r="AX339" s="155">
        <v>565.70000000000005</v>
      </c>
      <c r="AY339" s="155">
        <v>4354.83</v>
      </c>
      <c r="AZ339" s="155">
        <v>0</v>
      </c>
      <c r="BA339" s="156">
        <v>11062</v>
      </c>
    </row>
    <row r="340" spans="2:53" ht="15">
      <c r="B340" s="127" t="s">
        <v>7752</v>
      </c>
      <c r="C340" s="119" t="s">
        <v>1828</v>
      </c>
      <c r="D340" s="119" t="s">
        <v>85</v>
      </c>
      <c r="E340" s="119" t="s">
        <v>0</v>
      </c>
      <c r="F340" s="119" t="s">
        <v>7409</v>
      </c>
      <c r="G340" s="119" t="s">
        <v>7408</v>
      </c>
      <c r="H340" s="119"/>
      <c r="I340" s="119" t="s">
        <v>7858</v>
      </c>
      <c r="J340" s="119" t="s">
        <v>7859</v>
      </c>
      <c r="K340" s="119" t="s">
        <v>3174</v>
      </c>
      <c r="L340" s="119" t="s">
        <v>7860</v>
      </c>
      <c r="M340" s="119" t="s">
        <v>3011</v>
      </c>
      <c r="N340" s="119" t="s">
        <v>7335</v>
      </c>
      <c r="O340" s="119" t="s">
        <v>8027</v>
      </c>
      <c r="P340" s="119" t="s">
        <v>8028</v>
      </c>
      <c r="Q340" s="119">
        <v>2</v>
      </c>
      <c r="R340" s="119" t="s">
        <v>8029</v>
      </c>
      <c r="S340" s="121">
        <v>45730</v>
      </c>
      <c r="T340" s="121">
        <v>45717</v>
      </c>
      <c r="U340" s="121">
        <v>45730</v>
      </c>
      <c r="V340" s="119">
        <v>14</v>
      </c>
      <c r="W340" s="119" t="s">
        <v>7951</v>
      </c>
      <c r="X340" s="119"/>
      <c r="Y340" s="119">
        <v>44646</v>
      </c>
      <c r="Z340" s="119" t="s">
        <v>7956</v>
      </c>
      <c r="AA340" s="119" t="s">
        <v>7866</v>
      </c>
      <c r="AB340" s="119" t="s">
        <v>7867</v>
      </c>
      <c r="AC340" s="119">
        <v>4</v>
      </c>
      <c r="AD340" s="155">
        <v>5133.38</v>
      </c>
      <c r="AE340" s="155">
        <v>0</v>
      </c>
      <c r="AF340" s="155">
        <v>0</v>
      </c>
      <c r="AG340" s="155">
        <v>0</v>
      </c>
      <c r="AH340" s="155">
        <v>0</v>
      </c>
      <c r="AI340" s="155">
        <v>0</v>
      </c>
      <c r="AJ340" s="155">
        <v>0</v>
      </c>
      <c r="AK340" s="155">
        <v>0</v>
      </c>
      <c r="AL340" s="155">
        <v>0</v>
      </c>
      <c r="AM340" s="155">
        <v>0</v>
      </c>
      <c r="AN340" s="155">
        <v>0</v>
      </c>
      <c r="AO340" s="155">
        <v>0</v>
      </c>
      <c r="AP340" s="155">
        <v>0</v>
      </c>
      <c r="AQ340" s="155">
        <v>0</v>
      </c>
      <c r="AR340" s="155">
        <v>0</v>
      </c>
      <c r="AS340" s="155">
        <v>130.86000000000001</v>
      </c>
      <c r="AT340" s="155">
        <v>412.92</v>
      </c>
      <c r="AU340" s="155">
        <v>0</v>
      </c>
      <c r="AV340" s="155">
        <v>1093.02</v>
      </c>
      <c r="AW340" s="155">
        <v>5133.38</v>
      </c>
      <c r="AX340" s="155">
        <v>0</v>
      </c>
      <c r="AY340" s="155">
        <v>1636.8000000000002</v>
      </c>
      <c r="AZ340" s="155">
        <v>0</v>
      </c>
      <c r="BA340" s="156">
        <v>3496.6</v>
      </c>
    </row>
    <row r="341" spans="2:53" ht="15">
      <c r="B341" s="127" t="s">
        <v>7731</v>
      </c>
      <c r="C341" s="119" t="s">
        <v>1828</v>
      </c>
      <c r="D341" s="119" t="s">
        <v>85</v>
      </c>
      <c r="E341" s="119" t="s">
        <v>0</v>
      </c>
      <c r="F341" s="119" t="s">
        <v>7370</v>
      </c>
      <c r="G341" s="119" t="s">
        <v>7369</v>
      </c>
      <c r="H341" s="119"/>
      <c r="I341" s="119" t="s">
        <v>7858</v>
      </c>
      <c r="J341" s="119" t="s">
        <v>7859</v>
      </c>
      <c r="K341" s="119" t="s">
        <v>3174</v>
      </c>
      <c r="L341" s="119" t="s">
        <v>7860</v>
      </c>
      <c r="M341" s="119" t="s">
        <v>3011</v>
      </c>
      <c r="N341" s="119" t="s">
        <v>7335</v>
      </c>
      <c r="O341" s="119" t="s">
        <v>7899</v>
      </c>
      <c r="P341" s="119" t="s">
        <v>7900</v>
      </c>
      <c r="Q341" s="119">
        <v>2</v>
      </c>
      <c r="R341" s="119" t="s">
        <v>7901</v>
      </c>
      <c r="S341" s="121">
        <v>45730</v>
      </c>
      <c r="T341" s="121">
        <v>45717</v>
      </c>
      <c r="U341" s="121">
        <v>45730</v>
      </c>
      <c r="V341" s="119">
        <v>14</v>
      </c>
      <c r="W341" s="119" t="s">
        <v>7885</v>
      </c>
      <c r="X341" s="119"/>
      <c r="Y341" s="119">
        <v>45145</v>
      </c>
      <c r="Z341" s="119" t="s">
        <v>7902</v>
      </c>
      <c r="AA341" s="119" t="s">
        <v>7866</v>
      </c>
      <c r="AB341" s="119" t="s">
        <v>7867</v>
      </c>
      <c r="AC341" s="119">
        <v>4</v>
      </c>
      <c r="AD341" s="155">
        <v>20300</v>
      </c>
      <c r="AE341" s="155">
        <v>0</v>
      </c>
      <c r="AF341" s="155">
        <v>0</v>
      </c>
      <c r="AG341" s="155">
        <v>0</v>
      </c>
      <c r="AH341" s="155">
        <v>2696.8</v>
      </c>
      <c r="AI341" s="155">
        <v>565.70000000000005</v>
      </c>
      <c r="AJ341" s="155">
        <v>362.5</v>
      </c>
      <c r="AK341" s="155">
        <v>0</v>
      </c>
      <c r="AL341" s="155">
        <v>0</v>
      </c>
      <c r="AM341" s="155">
        <v>0</v>
      </c>
      <c r="AN341" s="155">
        <v>0</v>
      </c>
      <c r="AO341" s="155">
        <v>0</v>
      </c>
      <c r="AP341" s="155">
        <v>0</v>
      </c>
      <c r="AQ341" s="155">
        <v>0</v>
      </c>
      <c r="AR341" s="155">
        <v>2900</v>
      </c>
      <c r="AS341" s="155">
        <v>694.67</v>
      </c>
      <c r="AT341" s="155">
        <v>5329.69</v>
      </c>
      <c r="AU341" s="155">
        <v>0.06</v>
      </c>
      <c r="AV341" s="155">
        <v>6270.78</v>
      </c>
      <c r="AW341" s="155">
        <v>26259.3</v>
      </c>
      <c r="AX341" s="155">
        <v>565.70000000000005</v>
      </c>
      <c r="AY341" s="155">
        <v>12295.199999999999</v>
      </c>
      <c r="AZ341" s="155">
        <v>0</v>
      </c>
      <c r="BA341" s="156">
        <v>14529.8</v>
      </c>
    </row>
    <row r="342" spans="2:53" ht="15">
      <c r="B342" s="127" t="s">
        <v>7759</v>
      </c>
      <c r="C342" s="119" t="s">
        <v>1828</v>
      </c>
      <c r="D342" s="119" t="s">
        <v>85</v>
      </c>
      <c r="E342" s="119" t="s">
        <v>0</v>
      </c>
      <c r="F342" s="119" t="s">
        <v>7400</v>
      </c>
      <c r="G342" s="119" t="s">
        <v>7399</v>
      </c>
      <c r="H342" s="119"/>
      <c r="I342" s="119" t="s">
        <v>7858</v>
      </c>
      <c r="J342" s="119" t="s">
        <v>7859</v>
      </c>
      <c r="K342" s="119" t="s">
        <v>3174</v>
      </c>
      <c r="L342" s="119" t="s">
        <v>7860</v>
      </c>
      <c r="M342" s="119" t="s">
        <v>3011</v>
      </c>
      <c r="N342" s="119" t="s">
        <v>7335</v>
      </c>
      <c r="O342" s="119" t="s">
        <v>8011</v>
      </c>
      <c r="P342" s="119" t="s">
        <v>8012</v>
      </c>
      <c r="Q342" s="119">
        <v>2</v>
      </c>
      <c r="R342" s="119" t="s">
        <v>8013</v>
      </c>
      <c r="S342" s="121">
        <v>45730</v>
      </c>
      <c r="T342" s="121">
        <v>45717</v>
      </c>
      <c r="U342" s="121">
        <v>45730</v>
      </c>
      <c r="V342" s="119">
        <v>14</v>
      </c>
      <c r="W342" s="119" t="s">
        <v>7871</v>
      </c>
      <c r="X342" s="119"/>
      <c r="Y342" s="119">
        <v>44452</v>
      </c>
      <c r="Z342" s="119" t="s">
        <v>8014</v>
      </c>
      <c r="AA342" s="119" t="s">
        <v>7866</v>
      </c>
      <c r="AB342" s="119" t="s">
        <v>7867</v>
      </c>
      <c r="AC342" s="119">
        <v>4</v>
      </c>
      <c r="AD342" s="155">
        <v>30800</v>
      </c>
      <c r="AE342" s="155">
        <v>0</v>
      </c>
      <c r="AF342" s="155">
        <v>0</v>
      </c>
      <c r="AG342" s="155">
        <v>0</v>
      </c>
      <c r="AH342" s="155">
        <v>0</v>
      </c>
      <c r="AI342" s="155">
        <v>0</v>
      </c>
      <c r="AJ342" s="155">
        <v>0</v>
      </c>
      <c r="AK342" s="155">
        <v>0</v>
      </c>
      <c r="AL342" s="155">
        <v>0</v>
      </c>
      <c r="AM342" s="155">
        <v>0</v>
      </c>
      <c r="AN342" s="155">
        <v>0</v>
      </c>
      <c r="AO342" s="155">
        <v>0</v>
      </c>
      <c r="AP342" s="155">
        <v>0</v>
      </c>
      <c r="AQ342" s="155">
        <v>0</v>
      </c>
      <c r="AR342" s="155">
        <v>0</v>
      </c>
      <c r="AS342" s="155">
        <v>879.01</v>
      </c>
      <c r="AT342" s="155">
        <v>6691.9</v>
      </c>
      <c r="AU342" s="155">
        <v>0.09</v>
      </c>
      <c r="AV342" s="155">
        <v>0</v>
      </c>
      <c r="AW342" s="155">
        <v>30800</v>
      </c>
      <c r="AX342" s="155">
        <v>0</v>
      </c>
      <c r="AY342" s="155">
        <v>7571</v>
      </c>
      <c r="AZ342" s="155">
        <v>0</v>
      </c>
      <c r="BA342" s="156">
        <v>23229</v>
      </c>
    </row>
    <row r="343" spans="2:53" ht="15">
      <c r="B343" s="127" t="s">
        <v>7748</v>
      </c>
      <c r="C343" s="119" t="s">
        <v>1828</v>
      </c>
      <c r="D343" s="119" t="s">
        <v>85</v>
      </c>
      <c r="E343" s="119" t="s">
        <v>0</v>
      </c>
      <c r="F343" s="119" t="s">
        <v>7448</v>
      </c>
      <c r="G343" s="119" t="s">
        <v>7447</v>
      </c>
      <c r="H343" s="119"/>
      <c r="I343" s="119" t="s">
        <v>7858</v>
      </c>
      <c r="J343" s="119" t="s">
        <v>7859</v>
      </c>
      <c r="K343" s="119" t="s">
        <v>3174</v>
      </c>
      <c r="L343" s="119" t="s">
        <v>7860</v>
      </c>
      <c r="M343" s="119" t="s">
        <v>3011</v>
      </c>
      <c r="N343" s="119" t="s">
        <v>7335</v>
      </c>
      <c r="O343" s="119" t="s">
        <v>8005</v>
      </c>
      <c r="P343" s="119" t="s">
        <v>8006</v>
      </c>
      <c r="Q343" s="119">
        <v>2</v>
      </c>
      <c r="R343" s="119" t="s">
        <v>8007</v>
      </c>
      <c r="S343" s="121">
        <v>45730</v>
      </c>
      <c r="T343" s="121">
        <v>45717</v>
      </c>
      <c r="U343" s="121">
        <v>45730</v>
      </c>
      <c r="V343" s="119">
        <v>14</v>
      </c>
      <c r="W343" s="119" t="s">
        <v>7898</v>
      </c>
      <c r="X343" s="119"/>
      <c r="Y343" s="119">
        <v>45635</v>
      </c>
      <c r="Z343" s="119" t="s">
        <v>7898</v>
      </c>
      <c r="AA343" s="119" t="s">
        <v>7866</v>
      </c>
      <c r="AB343" s="119" t="s">
        <v>7867</v>
      </c>
      <c r="AC343" s="119">
        <v>4</v>
      </c>
      <c r="AD343" s="155">
        <v>33600</v>
      </c>
      <c r="AE343" s="155">
        <v>0</v>
      </c>
      <c r="AF343" s="155">
        <v>0</v>
      </c>
      <c r="AG343" s="155">
        <v>0</v>
      </c>
      <c r="AH343" s="155">
        <v>0</v>
      </c>
      <c r="AI343" s="155">
        <v>0</v>
      </c>
      <c r="AJ343" s="155">
        <v>0</v>
      </c>
      <c r="AK343" s="155">
        <v>0</v>
      </c>
      <c r="AL343" s="155">
        <v>0</v>
      </c>
      <c r="AM343" s="155">
        <v>0</v>
      </c>
      <c r="AN343" s="155">
        <v>0</v>
      </c>
      <c r="AO343" s="155">
        <v>0</v>
      </c>
      <c r="AP343" s="155">
        <v>0</v>
      </c>
      <c r="AQ343" s="155">
        <v>0</v>
      </c>
      <c r="AR343" s="155">
        <v>0</v>
      </c>
      <c r="AS343" s="155">
        <v>959.37</v>
      </c>
      <c r="AT343" s="155">
        <v>7531.9</v>
      </c>
      <c r="AU343" s="155">
        <v>0</v>
      </c>
      <c r="AV343" s="155">
        <v>2903.13</v>
      </c>
      <c r="AW343" s="155">
        <v>33600</v>
      </c>
      <c r="AX343" s="155">
        <v>0</v>
      </c>
      <c r="AY343" s="155">
        <v>11394.4</v>
      </c>
      <c r="AZ343" s="155">
        <v>0</v>
      </c>
      <c r="BA343" s="156">
        <v>22205.599999999999</v>
      </c>
    </row>
    <row r="344" spans="2:53" ht="15">
      <c r="B344" s="127" t="s">
        <v>7727</v>
      </c>
      <c r="C344" s="119" t="s">
        <v>1828</v>
      </c>
      <c r="D344" s="119" t="s">
        <v>85</v>
      </c>
      <c r="E344" s="119" t="s">
        <v>0</v>
      </c>
      <c r="F344" s="119" t="s">
        <v>7424</v>
      </c>
      <c r="G344" s="119" t="s">
        <v>7423</v>
      </c>
      <c r="H344" s="119"/>
      <c r="I344" s="119" t="s">
        <v>7858</v>
      </c>
      <c r="J344" s="119" t="s">
        <v>7859</v>
      </c>
      <c r="K344" s="119" t="s">
        <v>3174</v>
      </c>
      <c r="L344" s="119" t="s">
        <v>7860</v>
      </c>
      <c r="M344" s="119" t="s">
        <v>3011</v>
      </c>
      <c r="N344" s="119" t="s">
        <v>7335</v>
      </c>
      <c r="O344" s="119" t="s">
        <v>7873</v>
      </c>
      <c r="P344" s="119" t="s">
        <v>7874</v>
      </c>
      <c r="Q344" s="119">
        <v>2</v>
      </c>
      <c r="R344" s="119" t="s">
        <v>7875</v>
      </c>
      <c r="S344" s="121">
        <v>45730</v>
      </c>
      <c r="T344" s="121">
        <v>45717</v>
      </c>
      <c r="U344" s="121">
        <v>45730</v>
      </c>
      <c r="V344" s="119">
        <v>14</v>
      </c>
      <c r="W344" s="119" t="s">
        <v>7876</v>
      </c>
      <c r="X344" s="119"/>
      <c r="Y344" s="119">
        <v>44382</v>
      </c>
      <c r="Z344" s="119" t="s">
        <v>7877</v>
      </c>
      <c r="AA344" s="119" t="s">
        <v>7866</v>
      </c>
      <c r="AB344" s="119" t="s">
        <v>7867</v>
      </c>
      <c r="AC344" s="119">
        <v>4</v>
      </c>
      <c r="AD344" s="155">
        <v>10500</v>
      </c>
      <c r="AE344" s="155">
        <v>0</v>
      </c>
      <c r="AF344" s="155">
        <v>0</v>
      </c>
      <c r="AG344" s="155">
        <v>0</v>
      </c>
      <c r="AH344" s="155">
        <v>0</v>
      </c>
      <c r="AI344" s="155">
        <v>0</v>
      </c>
      <c r="AJ344" s="155">
        <v>0</v>
      </c>
      <c r="AK344" s="155">
        <v>0</v>
      </c>
      <c r="AL344" s="155">
        <v>0</v>
      </c>
      <c r="AM344" s="155">
        <v>0</v>
      </c>
      <c r="AN344" s="155">
        <v>0</v>
      </c>
      <c r="AO344" s="155">
        <v>0</v>
      </c>
      <c r="AP344" s="155">
        <v>0</v>
      </c>
      <c r="AQ344" s="155">
        <v>0</v>
      </c>
      <c r="AR344" s="155">
        <v>0</v>
      </c>
      <c r="AS344" s="155">
        <v>547.04</v>
      </c>
      <c r="AT344" s="155">
        <v>1474.64</v>
      </c>
      <c r="AU344" s="155">
        <v>0.12</v>
      </c>
      <c r="AV344" s="155">
        <v>0</v>
      </c>
      <c r="AW344" s="155">
        <v>10500</v>
      </c>
      <c r="AX344" s="155">
        <v>0</v>
      </c>
      <c r="AY344" s="155">
        <v>2021.8</v>
      </c>
      <c r="AZ344" s="155">
        <v>0</v>
      </c>
      <c r="BA344" s="156">
        <v>8478.2000000000007</v>
      </c>
    </row>
    <row r="345" spans="2:53" ht="15">
      <c r="B345" s="127" t="s">
        <v>7750</v>
      </c>
      <c r="C345" s="119" t="s">
        <v>1828</v>
      </c>
      <c r="D345" s="119" t="s">
        <v>85</v>
      </c>
      <c r="E345" s="119" t="s">
        <v>0</v>
      </c>
      <c r="F345" s="119" t="s">
        <v>7442</v>
      </c>
      <c r="G345" s="119" t="s">
        <v>7441</v>
      </c>
      <c r="H345" s="119"/>
      <c r="I345" s="119" t="s">
        <v>7858</v>
      </c>
      <c r="J345" s="119" t="s">
        <v>7859</v>
      </c>
      <c r="K345" s="119" t="s">
        <v>3174</v>
      </c>
      <c r="L345" s="119" t="s">
        <v>7860</v>
      </c>
      <c r="M345" s="119" t="s">
        <v>3011</v>
      </c>
      <c r="N345" s="119" t="s">
        <v>7335</v>
      </c>
      <c r="O345" s="119" t="s">
        <v>7957</v>
      </c>
      <c r="P345" s="119" t="s">
        <v>7958</v>
      </c>
      <c r="Q345" s="119">
        <v>2</v>
      </c>
      <c r="R345" s="119" t="s">
        <v>7959</v>
      </c>
      <c r="S345" s="121">
        <v>45730</v>
      </c>
      <c r="T345" s="121">
        <v>45717</v>
      </c>
      <c r="U345" s="121">
        <v>45730</v>
      </c>
      <c r="V345" s="119">
        <v>14</v>
      </c>
      <c r="W345" s="119" t="s">
        <v>7885</v>
      </c>
      <c r="X345" s="119"/>
      <c r="Y345" s="119">
        <v>44942</v>
      </c>
      <c r="Z345" s="119" t="s">
        <v>7881</v>
      </c>
      <c r="AA345" s="119" t="s">
        <v>7866</v>
      </c>
      <c r="AB345" s="119" t="s">
        <v>7867</v>
      </c>
      <c r="AC345" s="119">
        <v>4</v>
      </c>
      <c r="AD345" s="155">
        <v>12133.38</v>
      </c>
      <c r="AE345" s="155">
        <v>0</v>
      </c>
      <c r="AF345" s="155">
        <v>0</v>
      </c>
      <c r="AG345" s="155">
        <v>0</v>
      </c>
      <c r="AH345" s="155">
        <v>1384.31</v>
      </c>
      <c r="AI345" s="155">
        <v>565.70000000000005</v>
      </c>
      <c r="AJ345" s="155">
        <v>216.67</v>
      </c>
      <c r="AK345" s="155">
        <v>0</v>
      </c>
      <c r="AL345" s="155">
        <v>0</v>
      </c>
      <c r="AM345" s="155">
        <v>0</v>
      </c>
      <c r="AN345" s="155">
        <v>0</v>
      </c>
      <c r="AO345" s="155">
        <v>0</v>
      </c>
      <c r="AP345" s="155">
        <v>0</v>
      </c>
      <c r="AQ345" s="155">
        <v>0</v>
      </c>
      <c r="AR345" s="155">
        <v>1733.34</v>
      </c>
      <c r="AS345" s="155">
        <v>383.3</v>
      </c>
      <c r="AT345" s="155">
        <v>2559.13</v>
      </c>
      <c r="AU345" s="155">
        <v>0</v>
      </c>
      <c r="AV345" s="155">
        <v>0</v>
      </c>
      <c r="AW345" s="155">
        <v>15467.7</v>
      </c>
      <c r="AX345" s="155">
        <v>565.70000000000005</v>
      </c>
      <c r="AY345" s="155">
        <v>2942.4300000000003</v>
      </c>
      <c r="AZ345" s="155">
        <v>0</v>
      </c>
      <c r="BA345" s="156">
        <v>13091</v>
      </c>
    </row>
    <row r="346" spans="2:53" ht="15">
      <c r="B346" s="127" t="s">
        <v>7754</v>
      </c>
      <c r="C346" s="119" t="s">
        <v>1828</v>
      </c>
      <c r="D346" s="119" t="s">
        <v>85</v>
      </c>
      <c r="E346" s="119" t="s">
        <v>0</v>
      </c>
      <c r="F346" s="119" t="s">
        <v>7454</v>
      </c>
      <c r="G346" s="119" t="s">
        <v>7453</v>
      </c>
      <c r="H346" s="119"/>
      <c r="I346" s="119" t="s">
        <v>7858</v>
      </c>
      <c r="J346" s="119" t="s">
        <v>7859</v>
      </c>
      <c r="K346" s="119" t="s">
        <v>3174</v>
      </c>
      <c r="L346" s="119" t="s">
        <v>7860</v>
      </c>
      <c r="M346" s="119" t="s">
        <v>3011</v>
      </c>
      <c r="N346" s="119" t="s">
        <v>7335</v>
      </c>
      <c r="O346" s="119" t="s">
        <v>8015</v>
      </c>
      <c r="P346" s="119" t="s">
        <v>8016</v>
      </c>
      <c r="Q346" s="119">
        <v>2</v>
      </c>
      <c r="R346" s="119" t="s">
        <v>8017</v>
      </c>
      <c r="S346" s="121">
        <v>45730</v>
      </c>
      <c r="T346" s="121">
        <v>45717</v>
      </c>
      <c r="U346" s="121">
        <v>45730</v>
      </c>
      <c r="V346" s="119">
        <v>14</v>
      </c>
      <c r="W346" s="119" t="s">
        <v>7885</v>
      </c>
      <c r="X346" s="119"/>
      <c r="Y346" s="119">
        <v>45194</v>
      </c>
      <c r="Z346" s="119" t="s">
        <v>7881</v>
      </c>
      <c r="AA346" s="119" t="s">
        <v>7866</v>
      </c>
      <c r="AB346" s="119" t="s">
        <v>7867</v>
      </c>
      <c r="AC346" s="119">
        <v>4</v>
      </c>
      <c r="AD346" s="155">
        <v>14000</v>
      </c>
      <c r="AE346" s="155">
        <v>0</v>
      </c>
      <c r="AF346" s="155">
        <v>0</v>
      </c>
      <c r="AG346" s="155">
        <v>0</v>
      </c>
      <c r="AH346" s="155">
        <v>3368.6</v>
      </c>
      <c r="AI346" s="155">
        <v>1131.4000000000001</v>
      </c>
      <c r="AJ346" s="155">
        <v>500</v>
      </c>
      <c r="AK346" s="155">
        <v>0</v>
      </c>
      <c r="AL346" s="155">
        <v>0</v>
      </c>
      <c r="AM346" s="155">
        <v>0</v>
      </c>
      <c r="AN346" s="155">
        <v>0</v>
      </c>
      <c r="AO346" s="155">
        <v>0</v>
      </c>
      <c r="AP346" s="155">
        <v>0</v>
      </c>
      <c r="AQ346" s="155">
        <v>0</v>
      </c>
      <c r="AR346" s="155">
        <v>4000</v>
      </c>
      <c r="AS346" s="155">
        <v>388.66</v>
      </c>
      <c r="AT346" s="155">
        <v>4064.62</v>
      </c>
      <c r="AU346" s="155">
        <v>0.12</v>
      </c>
      <c r="AV346" s="155">
        <v>0</v>
      </c>
      <c r="AW346" s="155">
        <v>21868.6</v>
      </c>
      <c r="AX346" s="155">
        <v>1131.4000000000001</v>
      </c>
      <c r="AY346" s="155">
        <v>4453.3999999999996</v>
      </c>
      <c r="AZ346" s="155">
        <v>0</v>
      </c>
      <c r="BA346" s="156">
        <v>18546.599999999999</v>
      </c>
    </row>
    <row r="347" spans="2:53" ht="15">
      <c r="B347" s="127" t="s">
        <v>7729</v>
      </c>
      <c r="C347" s="119" t="s">
        <v>1828</v>
      </c>
      <c r="D347" s="119" t="s">
        <v>85</v>
      </c>
      <c r="E347" s="119" t="s">
        <v>0</v>
      </c>
      <c r="F347" s="119" t="s">
        <v>7361</v>
      </c>
      <c r="G347" s="119" t="s">
        <v>7360</v>
      </c>
      <c r="H347" s="119"/>
      <c r="I347" s="119" t="s">
        <v>7858</v>
      </c>
      <c r="J347" s="119" t="s">
        <v>7859</v>
      </c>
      <c r="K347" s="119" t="s">
        <v>3174</v>
      </c>
      <c r="L347" s="119" t="s">
        <v>7860</v>
      </c>
      <c r="M347" s="119" t="s">
        <v>3011</v>
      </c>
      <c r="N347" s="119" t="s">
        <v>7335</v>
      </c>
      <c r="O347" s="119" t="s">
        <v>7920</v>
      </c>
      <c r="P347" s="119" t="s">
        <v>7921</v>
      </c>
      <c r="Q347" s="119">
        <v>2</v>
      </c>
      <c r="R347" s="119" t="s">
        <v>7922</v>
      </c>
      <c r="S347" s="121">
        <v>45730</v>
      </c>
      <c r="T347" s="121">
        <v>45717</v>
      </c>
      <c r="U347" s="121">
        <v>45730</v>
      </c>
      <c r="V347" s="119">
        <v>14</v>
      </c>
      <c r="W347" s="119" t="s">
        <v>7885</v>
      </c>
      <c r="X347" s="119"/>
      <c r="Y347" s="119">
        <v>43865</v>
      </c>
      <c r="Z347" s="119" t="s">
        <v>7877</v>
      </c>
      <c r="AA347" s="119" t="s">
        <v>7866</v>
      </c>
      <c r="AB347" s="119" t="s">
        <v>7867</v>
      </c>
      <c r="AC347" s="119">
        <v>4</v>
      </c>
      <c r="AD347" s="155">
        <v>13066.76</v>
      </c>
      <c r="AE347" s="155">
        <v>0</v>
      </c>
      <c r="AF347" s="155">
        <v>0</v>
      </c>
      <c r="AG347" s="155">
        <v>0</v>
      </c>
      <c r="AH347" s="155">
        <v>1534.31</v>
      </c>
      <c r="AI347" s="155">
        <v>565.70000000000005</v>
      </c>
      <c r="AJ347" s="155">
        <v>233.34</v>
      </c>
      <c r="AK347" s="155">
        <v>0</v>
      </c>
      <c r="AL347" s="155">
        <v>0</v>
      </c>
      <c r="AM347" s="155">
        <v>0</v>
      </c>
      <c r="AN347" s="155">
        <v>0</v>
      </c>
      <c r="AO347" s="155">
        <v>0</v>
      </c>
      <c r="AP347" s="155">
        <v>0</v>
      </c>
      <c r="AQ347" s="155">
        <v>0</v>
      </c>
      <c r="AR347" s="155">
        <v>1866.68</v>
      </c>
      <c r="AS347" s="155">
        <v>581.05999999999995</v>
      </c>
      <c r="AT347" s="155">
        <v>2849.22</v>
      </c>
      <c r="AU347" s="155">
        <v>0</v>
      </c>
      <c r="AV347" s="155">
        <v>0</v>
      </c>
      <c r="AW347" s="155">
        <v>16701.09</v>
      </c>
      <c r="AX347" s="155">
        <v>565.70000000000005</v>
      </c>
      <c r="AY347" s="155">
        <v>3430.2799999999997</v>
      </c>
      <c r="AZ347" s="155">
        <v>0</v>
      </c>
      <c r="BA347" s="156">
        <v>13836.6</v>
      </c>
    </row>
    <row r="348" spans="2:53" ht="15">
      <c r="B348" s="127" t="s">
        <v>7806</v>
      </c>
      <c r="C348" s="119" t="s">
        <v>1828</v>
      </c>
      <c r="D348" s="119" t="s">
        <v>85</v>
      </c>
      <c r="E348" s="119" t="s">
        <v>0</v>
      </c>
      <c r="F348" s="119" t="s">
        <v>7484</v>
      </c>
      <c r="G348" s="119" t="s">
        <v>7483</v>
      </c>
      <c r="H348" s="119"/>
      <c r="I348" s="119" t="s">
        <v>7858</v>
      </c>
      <c r="J348" s="119" t="s">
        <v>7859</v>
      </c>
      <c r="K348" s="119" t="s">
        <v>3154</v>
      </c>
      <c r="L348" s="119" t="s">
        <v>7860</v>
      </c>
      <c r="M348" s="119" t="s">
        <v>3011</v>
      </c>
      <c r="N348" s="119" t="s">
        <v>7335</v>
      </c>
      <c r="O348" s="119" t="s">
        <v>7882</v>
      </c>
      <c r="P348" s="119" t="s">
        <v>7883</v>
      </c>
      <c r="Q348" s="119">
        <v>2</v>
      </c>
      <c r="R348" s="119" t="s">
        <v>7884</v>
      </c>
      <c r="S348" s="121">
        <v>45744</v>
      </c>
      <c r="T348" s="121">
        <v>45731</v>
      </c>
      <c r="U348" s="121">
        <v>45744</v>
      </c>
      <c r="V348" s="119">
        <v>14</v>
      </c>
      <c r="W348" s="119" t="s">
        <v>7885</v>
      </c>
      <c r="X348" s="119"/>
      <c r="Y348" s="119">
        <v>44879</v>
      </c>
      <c r="Z348" s="119" t="s">
        <v>7886</v>
      </c>
      <c r="AA348" s="119" t="s">
        <v>7866</v>
      </c>
      <c r="AB348" s="119" t="s">
        <v>7867</v>
      </c>
      <c r="AC348" s="119">
        <v>4</v>
      </c>
      <c r="AD348" s="155">
        <v>13230</v>
      </c>
      <c r="AE348" s="155">
        <v>0</v>
      </c>
      <c r="AF348" s="155">
        <v>0</v>
      </c>
      <c r="AG348" s="155">
        <v>10666.6</v>
      </c>
      <c r="AH348" s="155">
        <v>2648.6</v>
      </c>
      <c r="AI348" s="155">
        <v>1131.4000000000001</v>
      </c>
      <c r="AJ348" s="155">
        <v>236.25</v>
      </c>
      <c r="AK348" s="155">
        <v>0</v>
      </c>
      <c r="AL348" s="155">
        <v>0</v>
      </c>
      <c r="AM348" s="155">
        <v>0</v>
      </c>
      <c r="AN348" s="155">
        <v>0</v>
      </c>
      <c r="AO348" s="155">
        <v>0</v>
      </c>
      <c r="AP348" s="155">
        <v>0</v>
      </c>
      <c r="AQ348" s="155">
        <v>0</v>
      </c>
      <c r="AR348" s="155">
        <v>1890</v>
      </c>
      <c r="AS348" s="155">
        <v>385.4</v>
      </c>
      <c r="AT348" s="155">
        <v>6053.34</v>
      </c>
      <c r="AU348" s="155">
        <v>0</v>
      </c>
      <c r="AV348" s="155">
        <v>0</v>
      </c>
      <c r="AW348" s="155">
        <v>28671.45</v>
      </c>
      <c r="AX348" s="155">
        <v>1131.4000000000001</v>
      </c>
      <c r="AY348" s="155">
        <v>6438.74</v>
      </c>
      <c r="AZ348" s="155">
        <v>0</v>
      </c>
      <c r="BA348" s="156">
        <v>23364.2</v>
      </c>
    </row>
    <row r="349" spans="2:53" ht="15">
      <c r="B349" s="127" t="s">
        <v>7807</v>
      </c>
      <c r="C349" s="119" t="s">
        <v>1828</v>
      </c>
      <c r="D349" s="119" t="s">
        <v>85</v>
      </c>
      <c r="E349" s="119" t="s">
        <v>0</v>
      </c>
      <c r="F349" s="119" t="s">
        <v>7498</v>
      </c>
      <c r="G349" s="119" t="s">
        <v>458</v>
      </c>
      <c r="H349" s="119"/>
      <c r="I349" s="119" t="s">
        <v>7858</v>
      </c>
      <c r="J349" s="119" t="s">
        <v>7859</v>
      </c>
      <c r="K349" s="119" t="s">
        <v>3154</v>
      </c>
      <c r="L349" s="119" t="s">
        <v>7860</v>
      </c>
      <c r="M349" s="119" t="s">
        <v>3011</v>
      </c>
      <c r="N349" s="119" t="s">
        <v>7335</v>
      </c>
      <c r="O349" s="119" t="s">
        <v>8035</v>
      </c>
      <c r="P349" s="119" t="s">
        <v>8036</v>
      </c>
      <c r="Q349" s="119">
        <v>2</v>
      </c>
      <c r="R349" s="119" t="s">
        <v>8037</v>
      </c>
      <c r="S349" s="121">
        <v>45744</v>
      </c>
      <c r="T349" s="121">
        <v>45731</v>
      </c>
      <c r="U349" s="121">
        <v>45744</v>
      </c>
      <c r="V349" s="119">
        <v>14</v>
      </c>
      <c r="W349" s="119" t="s">
        <v>7876</v>
      </c>
      <c r="X349" s="119"/>
      <c r="Y349" s="119">
        <v>43101</v>
      </c>
      <c r="Z349" s="119" t="s">
        <v>8038</v>
      </c>
      <c r="AA349" s="119" t="s">
        <v>7867</v>
      </c>
      <c r="AB349" s="119" t="s">
        <v>7867</v>
      </c>
      <c r="AC349" s="119">
        <v>4</v>
      </c>
      <c r="AD349" s="155">
        <v>56000</v>
      </c>
      <c r="AE349" s="155">
        <v>0</v>
      </c>
      <c r="AF349" s="155">
        <v>0</v>
      </c>
      <c r="AG349" s="155">
        <v>87406.11</v>
      </c>
      <c r="AH349" s="155">
        <v>0</v>
      </c>
      <c r="AI349" s="155">
        <v>0</v>
      </c>
      <c r="AJ349" s="155">
        <v>0</v>
      </c>
      <c r="AK349" s="155">
        <v>0</v>
      </c>
      <c r="AL349" s="155">
        <v>0</v>
      </c>
      <c r="AM349" s="155">
        <v>0</v>
      </c>
      <c r="AN349" s="155">
        <v>0</v>
      </c>
      <c r="AO349" s="155">
        <v>0</v>
      </c>
      <c r="AP349" s="155">
        <v>0</v>
      </c>
      <c r="AQ349" s="155">
        <v>16645.29</v>
      </c>
      <c r="AR349" s="155">
        <v>0</v>
      </c>
      <c r="AS349" s="155">
        <v>988.57</v>
      </c>
      <c r="AT349" s="155">
        <v>49849.34</v>
      </c>
      <c r="AU349" s="155">
        <v>0</v>
      </c>
      <c r="AV349" s="155">
        <v>0</v>
      </c>
      <c r="AW349" s="155">
        <v>160051.4</v>
      </c>
      <c r="AX349" s="155">
        <v>0</v>
      </c>
      <c r="AY349" s="155">
        <v>50837.909999999996</v>
      </c>
      <c r="AZ349" s="155">
        <v>0</v>
      </c>
      <c r="BA349" s="156">
        <v>109213.6</v>
      </c>
    </row>
    <row r="350" spans="2:53" ht="15">
      <c r="B350" s="127" t="s">
        <v>7791</v>
      </c>
      <c r="C350" s="119" t="s">
        <v>1828</v>
      </c>
      <c r="D350" s="119" t="s">
        <v>85</v>
      </c>
      <c r="E350" s="119" t="s">
        <v>0</v>
      </c>
      <c r="F350" s="119" t="s">
        <v>7433</v>
      </c>
      <c r="G350" s="119" t="s">
        <v>7432</v>
      </c>
      <c r="H350" s="119"/>
      <c r="I350" s="119" t="s">
        <v>7858</v>
      </c>
      <c r="J350" s="119" t="s">
        <v>7859</v>
      </c>
      <c r="K350" s="119" t="s">
        <v>3154</v>
      </c>
      <c r="L350" s="119" t="s">
        <v>7860</v>
      </c>
      <c r="M350" s="119" t="s">
        <v>3011</v>
      </c>
      <c r="N350" s="119" t="s">
        <v>7335</v>
      </c>
      <c r="O350" s="119" t="s">
        <v>8043</v>
      </c>
      <c r="P350" s="119" t="s">
        <v>8044</v>
      </c>
      <c r="Q350" s="119">
        <v>2</v>
      </c>
      <c r="R350" s="119" t="s">
        <v>8045</v>
      </c>
      <c r="S350" s="121">
        <v>45744</v>
      </c>
      <c r="T350" s="121">
        <v>45731</v>
      </c>
      <c r="U350" s="121">
        <v>45744</v>
      </c>
      <c r="V350" s="119">
        <v>14</v>
      </c>
      <c r="W350" s="119" t="s">
        <v>7966</v>
      </c>
      <c r="X350" s="119"/>
      <c r="Y350" s="119">
        <v>45337</v>
      </c>
      <c r="Z350" s="119" t="s">
        <v>8046</v>
      </c>
      <c r="AA350" s="119" t="s">
        <v>7866</v>
      </c>
      <c r="AB350" s="119" t="s">
        <v>7867</v>
      </c>
      <c r="AC350" s="119">
        <v>4</v>
      </c>
      <c r="AD350" s="155">
        <v>11666.62</v>
      </c>
      <c r="AE350" s="155">
        <v>0</v>
      </c>
      <c r="AF350" s="155">
        <v>0</v>
      </c>
      <c r="AG350" s="155">
        <v>0</v>
      </c>
      <c r="AH350" s="155">
        <v>0</v>
      </c>
      <c r="AI350" s="155">
        <v>0</v>
      </c>
      <c r="AJ350" s="155">
        <v>0</v>
      </c>
      <c r="AK350" s="155">
        <v>0</v>
      </c>
      <c r="AL350" s="155">
        <v>0</v>
      </c>
      <c r="AM350" s="155">
        <v>0</v>
      </c>
      <c r="AN350" s="155">
        <v>0</v>
      </c>
      <c r="AO350" s="155">
        <v>0</v>
      </c>
      <c r="AP350" s="155">
        <v>0</v>
      </c>
      <c r="AQ350" s="155">
        <v>0</v>
      </c>
      <c r="AR350" s="155">
        <v>1666.66</v>
      </c>
      <c r="AS350" s="155">
        <v>320.7</v>
      </c>
      <c r="AT350" s="155">
        <v>2079.83</v>
      </c>
      <c r="AU350" s="155">
        <v>0.15</v>
      </c>
      <c r="AV350" s="155">
        <v>0</v>
      </c>
      <c r="AW350" s="155">
        <v>13333.28</v>
      </c>
      <c r="AX350" s="155">
        <v>0</v>
      </c>
      <c r="AY350" s="155">
        <v>2400.6799999999998</v>
      </c>
      <c r="AZ350" s="155">
        <v>0</v>
      </c>
      <c r="BA350" s="156">
        <v>10932.6</v>
      </c>
    </row>
    <row r="351" spans="2:53" ht="15">
      <c r="B351" s="127" t="s">
        <v>7794</v>
      </c>
      <c r="C351" s="119" t="s">
        <v>1828</v>
      </c>
      <c r="D351" s="119" t="s">
        <v>85</v>
      </c>
      <c r="E351" s="119" t="s">
        <v>0</v>
      </c>
      <c r="F351" s="119" t="s">
        <v>7460</v>
      </c>
      <c r="G351" s="119" t="s">
        <v>7459</v>
      </c>
      <c r="H351" s="119"/>
      <c r="I351" s="119" t="s">
        <v>7858</v>
      </c>
      <c r="J351" s="119" t="s">
        <v>7859</v>
      </c>
      <c r="K351" s="119" t="s">
        <v>3154</v>
      </c>
      <c r="L351" s="119" t="s">
        <v>7860</v>
      </c>
      <c r="M351" s="119" t="s">
        <v>3011</v>
      </c>
      <c r="N351" s="119" t="s">
        <v>7335</v>
      </c>
      <c r="O351" s="119" t="s">
        <v>7977</v>
      </c>
      <c r="P351" s="119" t="s">
        <v>7978</v>
      </c>
      <c r="Q351" s="119">
        <v>2</v>
      </c>
      <c r="R351" s="119" t="s">
        <v>7979</v>
      </c>
      <c r="S351" s="121">
        <v>45744</v>
      </c>
      <c r="T351" s="121">
        <v>45731</v>
      </c>
      <c r="U351" s="121">
        <v>45744</v>
      </c>
      <c r="V351" s="119">
        <v>14</v>
      </c>
      <c r="W351" s="119" t="s">
        <v>7898</v>
      </c>
      <c r="X351" s="119"/>
      <c r="Y351" s="119">
        <v>45565</v>
      </c>
      <c r="Z351" s="119" t="s">
        <v>7906</v>
      </c>
      <c r="AA351" s="119" t="s">
        <v>7866</v>
      </c>
      <c r="AB351" s="119" t="s">
        <v>7867</v>
      </c>
      <c r="AC351" s="119">
        <v>4</v>
      </c>
      <c r="AD351" s="155">
        <v>12133.24</v>
      </c>
      <c r="AE351" s="155">
        <v>0</v>
      </c>
      <c r="AF351" s="155">
        <v>0</v>
      </c>
      <c r="AG351" s="155">
        <v>0</v>
      </c>
      <c r="AH351" s="155">
        <v>0</v>
      </c>
      <c r="AI351" s="155">
        <v>0</v>
      </c>
      <c r="AJ351" s="155">
        <v>0</v>
      </c>
      <c r="AK351" s="155">
        <v>0</v>
      </c>
      <c r="AL351" s="155">
        <v>0</v>
      </c>
      <c r="AM351" s="155">
        <v>0</v>
      </c>
      <c r="AN351" s="155">
        <v>0</v>
      </c>
      <c r="AO351" s="155">
        <v>0</v>
      </c>
      <c r="AP351" s="155">
        <v>0</v>
      </c>
      <c r="AQ351" s="155">
        <v>2896.85</v>
      </c>
      <c r="AR351" s="155">
        <v>1733.32</v>
      </c>
      <c r="AS351" s="155">
        <v>334.29</v>
      </c>
      <c r="AT351" s="155">
        <v>2863.88</v>
      </c>
      <c r="AU351" s="155">
        <v>0.04</v>
      </c>
      <c r="AV351" s="155">
        <v>0</v>
      </c>
      <c r="AW351" s="155">
        <v>16763.41</v>
      </c>
      <c r="AX351" s="155">
        <v>0</v>
      </c>
      <c r="AY351" s="155">
        <v>3198.21</v>
      </c>
      <c r="AZ351" s="155">
        <v>0</v>
      </c>
      <c r="BA351" s="156">
        <v>13565.2</v>
      </c>
    </row>
    <row r="352" spans="2:53" ht="15">
      <c r="B352" s="127" t="s">
        <v>7809</v>
      </c>
      <c r="C352" s="119" t="s">
        <v>1828</v>
      </c>
      <c r="D352" s="119" t="s">
        <v>85</v>
      </c>
      <c r="E352" s="119" t="s">
        <v>0</v>
      </c>
      <c r="F352" s="119" t="s">
        <v>7493</v>
      </c>
      <c r="G352" s="119" t="s">
        <v>7492</v>
      </c>
      <c r="H352" s="119"/>
      <c r="I352" s="119" t="s">
        <v>7858</v>
      </c>
      <c r="J352" s="119" t="s">
        <v>7859</v>
      </c>
      <c r="K352" s="119" t="s">
        <v>3154</v>
      </c>
      <c r="L352" s="119" t="s">
        <v>7860</v>
      </c>
      <c r="M352" s="119" t="s">
        <v>3011</v>
      </c>
      <c r="N352" s="119" t="s">
        <v>7335</v>
      </c>
      <c r="O352" s="119" t="s">
        <v>7914</v>
      </c>
      <c r="P352" s="119" t="s">
        <v>7915</v>
      </c>
      <c r="Q352" s="119">
        <v>2</v>
      </c>
      <c r="R352" s="119" t="s">
        <v>7916</v>
      </c>
      <c r="S352" s="121">
        <v>45744</v>
      </c>
      <c r="T352" s="121">
        <v>45731</v>
      </c>
      <c r="U352" s="121">
        <v>45744</v>
      </c>
      <c r="V352" s="119">
        <v>14</v>
      </c>
      <c r="W352" s="119" t="s">
        <v>7876</v>
      </c>
      <c r="X352" s="119"/>
      <c r="Y352" s="119">
        <v>44627</v>
      </c>
      <c r="Z352" s="119" t="s">
        <v>7906</v>
      </c>
      <c r="AA352" s="119" t="s">
        <v>7866</v>
      </c>
      <c r="AB352" s="119" t="s">
        <v>7867</v>
      </c>
      <c r="AC352" s="119">
        <v>4</v>
      </c>
      <c r="AD352" s="155">
        <v>9800</v>
      </c>
      <c r="AE352" s="155">
        <v>0</v>
      </c>
      <c r="AF352" s="155">
        <v>0</v>
      </c>
      <c r="AG352" s="155">
        <v>14933.4</v>
      </c>
      <c r="AH352" s="155">
        <v>0</v>
      </c>
      <c r="AI352" s="155">
        <v>0</v>
      </c>
      <c r="AJ352" s="155">
        <v>0</v>
      </c>
      <c r="AK352" s="155">
        <v>0</v>
      </c>
      <c r="AL352" s="155">
        <v>0</v>
      </c>
      <c r="AM352" s="155">
        <v>0</v>
      </c>
      <c r="AN352" s="155">
        <v>0</v>
      </c>
      <c r="AO352" s="155">
        <v>0</v>
      </c>
      <c r="AP352" s="155">
        <v>0</v>
      </c>
      <c r="AQ352" s="155">
        <v>8793.48</v>
      </c>
      <c r="AR352" s="155">
        <v>0</v>
      </c>
      <c r="AS352" s="155">
        <v>299.02</v>
      </c>
      <c r="AT352" s="155">
        <v>7509.97</v>
      </c>
      <c r="AU352" s="155">
        <v>0.09</v>
      </c>
      <c r="AV352" s="155">
        <v>0</v>
      </c>
      <c r="AW352" s="155">
        <v>33526.879999999997</v>
      </c>
      <c r="AX352" s="155">
        <v>0</v>
      </c>
      <c r="AY352" s="155">
        <v>7809.08</v>
      </c>
      <c r="AZ352" s="155">
        <v>0</v>
      </c>
      <c r="BA352" s="156">
        <v>25717.8</v>
      </c>
    </row>
    <row r="353" spans="2:53" ht="15">
      <c r="B353" s="127" t="s">
        <v>7795</v>
      </c>
      <c r="C353" s="119" t="s">
        <v>1828</v>
      </c>
      <c r="D353" s="119" t="s">
        <v>85</v>
      </c>
      <c r="E353" s="119" t="s">
        <v>0</v>
      </c>
      <c r="F353" s="119" t="s">
        <v>7367</v>
      </c>
      <c r="G353" s="119" t="s">
        <v>7366</v>
      </c>
      <c r="H353" s="119"/>
      <c r="I353" s="119" t="s">
        <v>7858</v>
      </c>
      <c r="J353" s="119" t="s">
        <v>7859</v>
      </c>
      <c r="K353" s="119" t="s">
        <v>3154</v>
      </c>
      <c r="L353" s="119" t="s">
        <v>7860</v>
      </c>
      <c r="M353" s="119" t="s">
        <v>3011</v>
      </c>
      <c r="N353" s="119" t="s">
        <v>7335</v>
      </c>
      <c r="O353" s="119" t="s">
        <v>7960</v>
      </c>
      <c r="P353" s="119" t="s">
        <v>7961</v>
      </c>
      <c r="Q353" s="119">
        <v>2</v>
      </c>
      <c r="R353" s="119" t="s">
        <v>7962</v>
      </c>
      <c r="S353" s="121">
        <v>45744</v>
      </c>
      <c r="T353" s="121">
        <v>45731</v>
      </c>
      <c r="U353" s="121">
        <v>45744</v>
      </c>
      <c r="V353" s="119">
        <v>14</v>
      </c>
      <c r="W353" s="119" t="s">
        <v>7898</v>
      </c>
      <c r="X353" s="119"/>
      <c r="Y353" s="119">
        <v>45600</v>
      </c>
      <c r="Z353" s="119" t="s">
        <v>7898</v>
      </c>
      <c r="AA353" s="119" t="s">
        <v>7866</v>
      </c>
      <c r="AB353" s="119" t="s">
        <v>7867</v>
      </c>
      <c r="AC353" s="119">
        <v>4</v>
      </c>
      <c r="AD353" s="155">
        <v>12366.62</v>
      </c>
      <c r="AE353" s="155">
        <v>0</v>
      </c>
      <c r="AF353" s="155">
        <v>0</v>
      </c>
      <c r="AG353" s="155">
        <v>0</v>
      </c>
      <c r="AH353" s="155">
        <v>2401.92</v>
      </c>
      <c r="AI353" s="155">
        <v>1131.4000000000001</v>
      </c>
      <c r="AJ353" s="155">
        <v>220.83</v>
      </c>
      <c r="AK353" s="155">
        <v>0</v>
      </c>
      <c r="AL353" s="155">
        <v>0</v>
      </c>
      <c r="AM353" s="155">
        <v>0</v>
      </c>
      <c r="AN353" s="155">
        <v>0</v>
      </c>
      <c r="AO353" s="155">
        <v>0</v>
      </c>
      <c r="AP353" s="155">
        <v>0</v>
      </c>
      <c r="AQ353" s="155">
        <v>133.01</v>
      </c>
      <c r="AR353" s="155">
        <v>3533.32</v>
      </c>
      <c r="AS353" s="155">
        <v>341.09</v>
      </c>
      <c r="AT353" s="155">
        <v>3308.94</v>
      </c>
      <c r="AU353" s="155">
        <v>0</v>
      </c>
      <c r="AV353" s="155">
        <v>1623.08</v>
      </c>
      <c r="AW353" s="155">
        <v>18655.7</v>
      </c>
      <c r="AX353" s="155">
        <v>1131.4000000000001</v>
      </c>
      <c r="AY353" s="155">
        <v>5273.1100000000006</v>
      </c>
      <c r="AZ353" s="155">
        <v>0</v>
      </c>
      <c r="BA353" s="156">
        <v>14514</v>
      </c>
    </row>
    <row r="354" spans="2:53" ht="15">
      <c r="B354" s="127" t="s">
        <v>7769</v>
      </c>
      <c r="C354" s="119" t="s">
        <v>1828</v>
      </c>
      <c r="D354" s="119" t="s">
        <v>85</v>
      </c>
      <c r="E354" s="119" t="s">
        <v>0</v>
      </c>
      <c r="F354" s="119" t="s">
        <v>7406</v>
      </c>
      <c r="G354" s="119" t="s">
        <v>7405</v>
      </c>
      <c r="H354" s="119"/>
      <c r="I354" s="119" t="s">
        <v>7858</v>
      </c>
      <c r="J354" s="119" t="s">
        <v>7859</v>
      </c>
      <c r="K354" s="119" t="s">
        <v>3154</v>
      </c>
      <c r="L354" s="119" t="s">
        <v>7860</v>
      </c>
      <c r="M354" s="119" t="s">
        <v>3011</v>
      </c>
      <c r="N354" s="119"/>
      <c r="O354" s="119" t="s">
        <v>8001</v>
      </c>
      <c r="P354" s="119" t="s">
        <v>8002</v>
      </c>
      <c r="Q354" s="119">
        <v>13</v>
      </c>
      <c r="R354" s="119"/>
      <c r="S354" s="121">
        <v>45744</v>
      </c>
      <c r="T354" s="121">
        <v>45736</v>
      </c>
      <c r="U354" s="121">
        <v>45736</v>
      </c>
      <c r="V354" s="119">
        <v>1</v>
      </c>
      <c r="W354" s="119" t="s">
        <v>7885</v>
      </c>
      <c r="X354" s="119"/>
      <c r="Y354" s="119"/>
      <c r="Z354" s="119" t="s">
        <v>8004</v>
      </c>
      <c r="AA354" s="119" t="s">
        <v>7866</v>
      </c>
      <c r="AB354" s="119" t="s">
        <v>8067</v>
      </c>
      <c r="AC354" s="119"/>
      <c r="AD354" s="155">
        <v>0</v>
      </c>
      <c r="AE354" s="155">
        <v>0</v>
      </c>
      <c r="AF354" s="155">
        <v>0</v>
      </c>
      <c r="AG354" s="155">
        <v>0</v>
      </c>
      <c r="AH354" s="155">
        <v>0</v>
      </c>
      <c r="AI354" s="155">
        <v>0</v>
      </c>
      <c r="AJ354" s="155">
        <v>0</v>
      </c>
      <c r="AK354" s="155">
        <v>0</v>
      </c>
      <c r="AL354" s="155">
        <v>0</v>
      </c>
      <c r="AM354" s="155">
        <v>40202.959999999999</v>
      </c>
      <c r="AN354" s="155">
        <v>200267.07</v>
      </c>
      <c r="AO354" s="155">
        <v>88904.7</v>
      </c>
      <c r="AP354" s="155">
        <v>61095.6</v>
      </c>
      <c r="AQ354" s="155">
        <v>0</v>
      </c>
      <c r="AR354" s="155">
        <v>0</v>
      </c>
      <c r="AS354" s="155">
        <v>0</v>
      </c>
      <c r="AT354" s="155">
        <v>62363.8</v>
      </c>
      <c r="AU354" s="155">
        <v>0</v>
      </c>
      <c r="AV354" s="155">
        <v>0</v>
      </c>
      <c r="AW354" s="155">
        <v>329374.73</v>
      </c>
      <c r="AX354" s="155">
        <v>61095.6</v>
      </c>
      <c r="AY354" s="155">
        <v>62363.8</v>
      </c>
      <c r="AZ354" s="155">
        <v>0</v>
      </c>
      <c r="BA354" s="156">
        <v>328106.53000000003</v>
      </c>
    </row>
    <row r="355" spans="2:53" ht="15">
      <c r="B355" s="127" t="s">
        <v>7782</v>
      </c>
      <c r="C355" s="119" t="s">
        <v>1828</v>
      </c>
      <c r="D355" s="119" t="s">
        <v>85</v>
      </c>
      <c r="E355" s="119" t="s">
        <v>0</v>
      </c>
      <c r="F355" s="119" t="s">
        <v>7445</v>
      </c>
      <c r="G355" s="119" t="s">
        <v>7444</v>
      </c>
      <c r="H355" s="119"/>
      <c r="I355" s="119" t="s">
        <v>7858</v>
      </c>
      <c r="J355" s="119" t="s">
        <v>7859</v>
      </c>
      <c r="K355" s="119" t="s">
        <v>3154</v>
      </c>
      <c r="L355" s="119" t="s">
        <v>7860</v>
      </c>
      <c r="M355" s="119" t="s">
        <v>3011</v>
      </c>
      <c r="N355" s="119" t="s">
        <v>7335</v>
      </c>
      <c r="O355" s="119" t="s">
        <v>7887</v>
      </c>
      <c r="P355" s="119" t="s">
        <v>7888</v>
      </c>
      <c r="Q355" s="119">
        <v>2</v>
      </c>
      <c r="R355" s="119" t="s">
        <v>7889</v>
      </c>
      <c r="S355" s="121">
        <v>45744</v>
      </c>
      <c r="T355" s="121">
        <v>45731</v>
      </c>
      <c r="U355" s="121">
        <v>45744</v>
      </c>
      <c r="V355" s="119">
        <v>14</v>
      </c>
      <c r="W355" s="119" t="s">
        <v>7876</v>
      </c>
      <c r="X355" s="119"/>
      <c r="Y355" s="119">
        <v>44144</v>
      </c>
      <c r="Z355" s="119" t="s">
        <v>7877</v>
      </c>
      <c r="AA355" s="119" t="s">
        <v>7866</v>
      </c>
      <c r="AB355" s="119" t="s">
        <v>7867</v>
      </c>
      <c r="AC355" s="119">
        <v>4</v>
      </c>
      <c r="AD355" s="155">
        <v>15069.74</v>
      </c>
      <c r="AE355" s="155">
        <v>0</v>
      </c>
      <c r="AF355" s="155">
        <v>0</v>
      </c>
      <c r="AG355" s="155">
        <v>23727.200000000001</v>
      </c>
      <c r="AH355" s="155">
        <v>0</v>
      </c>
      <c r="AI355" s="155">
        <v>0</v>
      </c>
      <c r="AJ355" s="155">
        <v>0</v>
      </c>
      <c r="AK355" s="155">
        <v>0</v>
      </c>
      <c r="AL355" s="155">
        <v>0</v>
      </c>
      <c r="AM355" s="155">
        <v>0</v>
      </c>
      <c r="AN355" s="155">
        <v>0</v>
      </c>
      <c r="AO355" s="155">
        <v>0</v>
      </c>
      <c r="AP355" s="155">
        <v>0</v>
      </c>
      <c r="AQ355" s="155">
        <v>68432.81</v>
      </c>
      <c r="AR355" s="155">
        <v>2152.8200000000002</v>
      </c>
      <c r="AS355" s="155">
        <v>988.57</v>
      </c>
      <c r="AT355" s="155">
        <v>32621.93</v>
      </c>
      <c r="AU355" s="155">
        <v>7.0000000000000007E-2</v>
      </c>
      <c r="AV355" s="155">
        <v>0</v>
      </c>
      <c r="AW355" s="155">
        <v>109382.57</v>
      </c>
      <c r="AX355" s="155">
        <v>0</v>
      </c>
      <c r="AY355" s="155">
        <v>33610.57</v>
      </c>
      <c r="AZ355" s="155">
        <v>0</v>
      </c>
      <c r="BA355" s="156">
        <v>75772</v>
      </c>
    </row>
    <row r="356" spans="2:53" ht="15">
      <c r="B356" s="127" t="s">
        <v>7803</v>
      </c>
      <c r="C356" s="119" t="s">
        <v>1828</v>
      </c>
      <c r="D356" s="119" t="s">
        <v>85</v>
      </c>
      <c r="E356" s="119" t="s">
        <v>0</v>
      </c>
      <c r="F356" s="119" t="s">
        <v>7436</v>
      </c>
      <c r="G356" s="119" t="s">
        <v>7435</v>
      </c>
      <c r="H356" s="119"/>
      <c r="I356" s="119" t="s">
        <v>7858</v>
      </c>
      <c r="J356" s="119" t="s">
        <v>7859</v>
      </c>
      <c r="K356" s="119" t="s">
        <v>3154</v>
      </c>
      <c r="L356" s="119" t="s">
        <v>7860</v>
      </c>
      <c r="M356" s="119" t="s">
        <v>3011</v>
      </c>
      <c r="N356" s="119" t="s">
        <v>7335</v>
      </c>
      <c r="O356" s="119" t="s">
        <v>8018</v>
      </c>
      <c r="P356" s="119" t="s">
        <v>8019</v>
      </c>
      <c r="Q356" s="119">
        <v>2</v>
      </c>
      <c r="R356" s="119" t="s">
        <v>8020</v>
      </c>
      <c r="S356" s="121">
        <v>45744</v>
      </c>
      <c r="T356" s="121">
        <v>45731</v>
      </c>
      <c r="U356" s="121">
        <v>45744</v>
      </c>
      <c r="V356" s="119">
        <v>14</v>
      </c>
      <c r="W356" s="119" t="s">
        <v>7876</v>
      </c>
      <c r="X356" s="119"/>
      <c r="Y356" s="119">
        <v>44683</v>
      </c>
      <c r="Z356" s="119" t="s">
        <v>7881</v>
      </c>
      <c r="AA356" s="119" t="s">
        <v>7866</v>
      </c>
      <c r="AB356" s="119" t="s">
        <v>7867</v>
      </c>
      <c r="AC356" s="119">
        <v>4</v>
      </c>
      <c r="AD356" s="155">
        <v>11200</v>
      </c>
      <c r="AE356" s="155">
        <v>0</v>
      </c>
      <c r="AF356" s="155">
        <v>0</v>
      </c>
      <c r="AG356" s="155">
        <v>10933.4</v>
      </c>
      <c r="AH356" s="155">
        <v>0</v>
      </c>
      <c r="AI356" s="155">
        <v>0</v>
      </c>
      <c r="AJ356" s="155">
        <v>0</v>
      </c>
      <c r="AK356" s="155">
        <v>0</v>
      </c>
      <c r="AL356" s="155">
        <v>0</v>
      </c>
      <c r="AM356" s="155">
        <v>0</v>
      </c>
      <c r="AN356" s="155">
        <v>0</v>
      </c>
      <c r="AO356" s="155">
        <v>0</v>
      </c>
      <c r="AP356" s="155">
        <v>0</v>
      </c>
      <c r="AQ356" s="155">
        <v>5586.63</v>
      </c>
      <c r="AR356" s="155">
        <v>0</v>
      </c>
      <c r="AS356" s="155">
        <v>398.26</v>
      </c>
      <c r="AT356" s="155">
        <v>5767.91</v>
      </c>
      <c r="AU356" s="155">
        <v>0.06</v>
      </c>
      <c r="AV356" s="155">
        <v>0</v>
      </c>
      <c r="AW356" s="155">
        <v>27720.03</v>
      </c>
      <c r="AX356" s="155">
        <v>0</v>
      </c>
      <c r="AY356" s="155">
        <v>6166.2300000000005</v>
      </c>
      <c r="AZ356" s="155">
        <v>0</v>
      </c>
      <c r="BA356" s="156">
        <v>21553.8</v>
      </c>
    </row>
    <row r="357" spans="2:53" ht="15">
      <c r="B357" s="127" t="s">
        <v>7778</v>
      </c>
      <c r="C357" s="119" t="s">
        <v>1828</v>
      </c>
      <c r="D357" s="119" t="s">
        <v>85</v>
      </c>
      <c r="E357" s="119" t="s">
        <v>0</v>
      </c>
      <c r="F357" s="119" t="s">
        <v>7454</v>
      </c>
      <c r="G357" s="119" t="s">
        <v>7453</v>
      </c>
      <c r="H357" s="119"/>
      <c r="I357" s="119" t="s">
        <v>7858</v>
      </c>
      <c r="J357" s="119" t="s">
        <v>7859</v>
      </c>
      <c r="K357" s="119" t="s">
        <v>3154</v>
      </c>
      <c r="L357" s="119" t="s">
        <v>7860</v>
      </c>
      <c r="M357" s="119" t="s">
        <v>3011</v>
      </c>
      <c r="N357" s="119"/>
      <c r="O357" s="119" t="s">
        <v>8015</v>
      </c>
      <c r="P357" s="119" t="s">
        <v>8016</v>
      </c>
      <c r="Q357" s="119">
        <v>13</v>
      </c>
      <c r="R357" s="119"/>
      <c r="S357" s="121">
        <v>45744</v>
      </c>
      <c r="T357" s="121">
        <v>45736</v>
      </c>
      <c r="U357" s="121">
        <v>45736</v>
      </c>
      <c r="V357" s="119">
        <v>1</v>
      </c>
      <c r="W357" s="119" t="s">
        <v>7885</v>
      </c>
      <c r="X357" s="119"/>
      <c r="Y357" s="119"/>
      <c r="Z357" s="119" t="s">
        <v>7881</v>
      </c>
      <c r="AA357" s="119" t="s">
        <v>7866</v>
      </c>
      <c r="AB357" s="119" t="s">
        <v>8067</v>
      </c>
      <c r="AC357" s="119"/>
      <c r="AD357" s="155">
        <v>0</v>
      </c>
      <c r="AE357" s="155">
        <v>0</v>
      </c>
      <c r="AF357" s="155">
        <v>0</v>
      </c>
      <c r="AG357" s="155">
        <v>0</v>
      </c>
      <c r="AH357" s="155">
        <v>0</v>
      </c>
      <c r="AI357" s="155">
        <v>0</v>
      </c>
      <c r="AJ357" s="155">
        <v>0</v>
      </c>
      <c r="AK357" s="155">
        <v>0</v>
      </c>
      <c r="AL357" s="155">
        <v>0</v>
      </c>
      <c r="AM357" s="155">
        <v>9936.43</v>
      </c>
      <c r="AN357" s="155">
        <v>29700</v>
      </c>
      <c r="AO357" s="155">
        <v>79817.399999999994</v>
      </c>
      <c r="AP357" s="155">
        <v>10182.6</v>
      </c>
      <c r="AQ357" s="155">
        <v>0</v>
      </c>
      <c r="AR357" s="155">
        <v>0</v>
      </c>
      <c r="AS357" s="155">
        <v>0</v>
      </c>
      <c r="AT357" s="155">
        <v>18873.72</v>
      </c>
      <c r="AU357" s="155">
        <v>0</v>
      </c>
      <c r="AV357" s="155">
        <v>0</v>
      </c>
      <c r="AW357" s="155">
        <v>119453.83</v>
      </c>
      <c r="AX357" s="155">
        <v>10182.6</v>
      </c>
      <c r="AY357" s="155">
        <v>18873.72</v>
      </c>
      <c r="AZ357" s="155">
        <v>0</v>
      </c>
      <c r="BA357" s="156">
        <v>110762.71</v>
      </c>
    </row>
    <row r="358" spans="2:53" ht="15">
      <c r="B358" s="127" t="s">
        <v>7779</v>
      </c>
      <c r="C358" s="119" t="s">
        <v>1828</v>
      </c>
      <c r="D358" s="119" t="s">
        <v>85</v>
      </c>
      <c r="E358" s="119" t="s">
        <v>0</v>
      </c>
      <c r="F358" s="119" t="s">
        <v>7409</v>
      </c>
      <c r="G358" s="119" t="s">
        <v>7408</v>
      </c>
      <c r="H358" s="119"/>
      <c r="I358" s="119" t="s">
        <v>7858</v>
      </c>
      <c r="J358" s="119" t="s">
        <v>7859</v>
      </c>
      <c r="K358" s="119" t="s">
        <v>3154</v>
      </c>
      <c r="L358" s="119" t="s">
        <v>7860</v>
      </c>
      <c r="M358" s="119" t="s">
        <v>3011</v>
      </c>
      <c r="N358" s="119" t="s">
        <v>7335</v>
      </c>
      <c r="O358" s="119" t="s">
        <v>8027</v>
      </c>
      <c r="P358" s="119" t="s">
        <v>8028</v>
      </c>
      <c r="Q358" s="119">
        <v>2</v>
      </c>
      <c r="R358" s="119" t="s">
        <v>8029</v>
      </c>
      <c r="S358" s="121">
        <v>45744</v>
      </c>
      <c r="T358" s="121">
        <v>45731</v>
      </c>
      <c r="U358" s="121">
        <v>45744</v>
      </c>
      <c r="V358" s="119">
        <v>14</v>
      </c>
      <c r="W358" s="119" t="s">
        <v>7951</v>
      </c>
      <c r="X358" s="119"/>
      <c r="Y358" s="119">
        <v>44646</v>
      </c>
      <c r="Z358" s="119" t="s">
        <v>7956</v>
      </c>
      <c r="AA358" s="119" t="s">
        <v>7866</v>
      </c>
      <c r="AB358" s="119" t="s">
        <v>7867</v>
      </c>
      <c r="AC358" s="119">
        <v>4</v>
      </c>
      <c r="AD358" s="155">
        <v>5133.38</v>
      </c>
      <c r="AE358" s="155">
        <v>0</v>
      </c>
      <c r="AF358" s="155">
        <v>0</v>
      </c>
      <c r="AG358" s="155">
        <v>0</v>
      </c>
      <c r="AH358" s="155">
        <v>0</v>
      </c>
      <c r="AI358" s="155">
        <v>0</v>
      </c>
      <c r="AJ358" s="155">
        <v>0</v>
      </c>
      <c r="AK358" s="155">
        <v>0</v>
      </c>
      <c r="AL358" s="155">
        <v>1466.68</v>
      </c>
      <c r="AM358" s="155">
        <v>0</v>
      </c>
      <c r="AN358" s="155">
        <v>0</v>
      </c>
      <c r="AO358" s="155">
        <v>0</v>
      </c>
      <c r="AP358" s="155">
        <v>0</v>
      </c>
      <c r="AQ358" s="155">
        <v>0</v>
      </c>
      <c r="AR358" s="155">
        <v>733.34</v>
      </c>
      <c r="AS358" s="155">
        <v>130.86000000000001</v>
      </c>
      <c r="AT358" s="155">
        <v>530.26</v>
      </c>
      <c r="AU358" s="155">
        <v>0</v>
      </c>
      <c r="AV358" s="155">
        <v>1093.02</v>
      </c>
      <c r="AW358" s="155">
        <v>5866.72</v>
      </c>
      <c r="AX358" s="155">
        <v>1466.68</v>
      </c>
      <c r="AY358" s="155">
        <v>1754.1399999999999</v>
      </c>
      <c r="AZ358" s="155">
        <v>0</v>
      </c>
      <c r="BA358" s="156">
        <v>5579.4</v>
      </c>
    </row>
    <row r="359" spans="2:53" ht="15">
      <c r="B359" s="127" t="s">
        <v>7802</v>
      </c>
      <c r="C359" s="119" t="s">
        <v>1828</v>
      </c>
      <c r="D359" s="119" t="s">
        <v>85</v>
      </c>
      <c r="E359" s="119" t="s">
        <v>0</v>
      </c>
      <c r="F359" s="119" t="s">
        <v>7412</v>
      </c>
      <c r="G359" s="119" t="s">
        <v>7411</v>
      </c>
      <c r="H359" s="119"/>
      <c r="I359" s="119" t="s">
        <v>7858</v>
      </c>
      <c r="J359" s="119" t="s">
        <v>7859</v>
      </c>
      <c r="K359" s="119" t="s">
        <v>3154</v>
      </c>
      <c r="L359" s="119" t="s">
        <v>7860</v>
      </c>
      <c r="M359" s="119" t="s">
        <v>3011</v>
      </c>
      <c r="N359" s="119" t="s">
        <v>7335</v>
      </c>
      <c r="O359" s="119" t="s">
        <v>7930</v>
      </c>
      <c r="P359" s="119" t="s">
        <v>7931</v>
      </c>
      <c r="Q359" s="119">
        <v>2</v>
      </c>
      <c r="R359" s="119" t="s">
        <v>7932</v>
      </c>
      <c r="S359" s="121">
        <v>45744</v>
      </c>
      <c r="T359" s="121">
        <v>45731</v>
      </c>
      <c r="U359" s="121">
        <v>45744</v>
      </c>
      <c r="V359" s="119">
        <v>14</v>
      </c>
      <c r="W359" s="119" t="s">
        <v>7885</v>
      </c>
      <c r="X359" s="119"/>
      <c r="Y359" s="119">
        <v>44662</v>
      </c>
      <c r="Z359" s="119" t="s">
        <v>7881</v>
      </c>
      <c r="AA359" s="119" t="s">
        <v>7866</v>
      </c>
      <c r="AB359" s="119" t="s">
        <v>7867</v>
      </c>
      <c r="AC359" s="119">
        <v>4</v>
      </c>
      <c r="AD359" s="155">
        <v>11666.76</v>
      </c>
      <c r="AE359" s="155">
        <v>0</v>
      </c>
      <c r="AF359" s="155">
        <v>0</v>
      </c>
      <c r="AG359" s="155">
        <v>15058.8</v>
      </c>
      <c r="AH359" s="155">
        <v>2201.96</v>
      </c>
      <c r="AI359" s="155">
        <v>1131.4000000000001</v>
      </c>
      <c r="AJ359" s="155">
        <v>208.34</v>
      </c>
      <c r="AK359" s="155">
        <v>0</v>
      </c>
      <c r="AL359" s="155">
        <v>0</v>
      </c>
      <c r="AM359" s="155">
        <v>0</v>
      </c>
      <c r="AN359" s="155">
        <v>0</v>
      </c>
      <c r="AO359" s="155">
        <v>0</v>
      </c>
      <c r="AP359" s="155">
        <v>0</v>
      </c>
      <c r="AQ359" s="155">
        <v>0</v>
      </c>
      <c r="AR359" s="155">
        <v>1666.68</v>
      </c>
      <c r="AS359" s="155">
        <v>408.04</v>
      </c>
      <c r="AT359" s="155">
        <v>6692.66</v>
      </c>
      <c r="AU359" s="155">
        <v>0</v>
      </c>
      <c r="AV359" s="155">
        <v>1532.69</v>
      </c>
      <c r="AW359" s="155">
        <v>30802.54</v>
      </c>
      <c r="AX359" s="155">
        <v>1131.4000000000001</v>
      </c>
      <c r="AY359" s="155">
        <v>8633.3900000000012</v>
      </c>
      <c r="AZ359" s="155">
        <v>0</v>
      </c>
      <c r="BA359" s="156">
        <v>23300.6</v>
      </c>
    </row>
    <row r="360" spans="2:53" ht="15">
      <c r="B360" s="127" t="s">
        <v>7805</v>
      </c>
      <c r="C360" s="119" t="s">
        <v>1828</v>
      </c>
      <c r="D360" s="119" t="s">
        <v>85</v>
      </c>
      <c r="E360" s="119" t="s">
        <v>0</v>
      </c>
      <c r="F360" s="119" t="s">
        <v>7397</v>
      </c>
      <c r="G360" s="119" t="s">
        <v>7396</v>
      </c>
      <c r="H360" s="119"/>
      <c r="I360" s="119" t="s">
        <v>7858</v>
      </c>
      <c r="J360" s="119" t="s">
        <v>7859</v>
      </c>
      <c r="K360" s="119" t="s">
        <v>3154</v>
      </c>
      <c r="L360" s="119" t="s">
        <v>7860</v>
      </c>
      <c r="M360" s="119" t="s">
        <v>3011</v>
      </c>
      <c r="N360" s="119" t="s">
        <v>7335</v>
      </c>
      <c r="O360" s="119" t="s">
        <v>7878</v>
      </c>
      <c r="P360" s="119" t="s">
        <v>7879</v>
      </c>
      <c r="Q360" s="119">
        <v>2</v>
      </c>
      <c r="R360" s="119" t="s">
        <v>7880</v>
      </c>
      <c r="S360" s="121">
        <v>45744</v>
      </c>
      <c r="T360" s="121">
        <v>45731</v>
      </c>
      <c r="U360" s="121">
        <v>45744</v>
      </c>
      <c r="V360" s="119">
        <v>14</v>
      </c>
      <c r="W360" s="119" t="s">
        <v>7876</v>
      </c>
      <c r="X360" s="119"/>
      <c r="Y360" s="119">
        <v>44271</v>
      </c>
      <c r="Z360" s="119" t="s">
        <v>7881</v>
      </c>
      <c r="AA360" s="119" t="s">
        <v>7866</v>
      </c>
      <c r="AB360" s="119" t="s">
        <v>7867</v>
      </c>
      <c r="AC360" s="119">
        <v>4</v>
      </c>
      <c r="AD360" s="155">
        <v>9417.52</v>
      </c>
      <c r="AE360" s="155">
        <v>0</v>
      </c>
      <c r="AF360" s="155">
        <v>0</v>
      </c>
      <c r="AG360" s="155">
        <v>12266.6</v>
      </c>
      <c r="AH360" s="155">
        <v>0</v>
      </c>
      <c r="AI360" s="155">
        <v>0</v>
      </c>
      <c r="AJ360" s="155">
        <v>336.34</v>
      </c>
      <c r="AK360" s="155">
        <v>1329.96</v>
      </c>
      <c r="AL360" s="155">
        <v>1697.1</v>
      </c>
      <c r="AM360" s="155">
        <v>0</v>
      </c>
      <c r="AN360" s="155">
        <v>0</v>
      </c>
      <c r="AO360" s="155">
        <v>0</v>
      </c>
      <c r="AP360" s="155">
        <v>0</v>
      </c>
      <c r="AQ360" s="155">
        <v>2896.85</v>
      </c>
      <c r="AR360" s="155">
        <v>2690.72</v>
      </c>
      <c r="AS360" s="155">
        <v>319.54000000000002</v>
      </c>
      <c r="AT360" s="155">
        <v>6018.39</v>
      </c>
      <c r="AU360" s="155">
        <v>0.05</v>
      </c>
      <c r="AV360" s="155">
        <v>1837.11</v>
      </c>
      <c r="AW360" s="155">
        <v>28937.99</v>
      </c>
      <c r="AX360" s="155">
        <v>1697.1</v>
      </c>
      <c r="AY360" s="155">
        <v>8175.09</v>
      </c>
      <c r="AZ360" s="155">
        <v>0</v>
      </c>
      <c r="BA360" s="156">
        <v>22460</v>
      </c>
    </row>
    <row r="361" spans="2:53" ht="15">
      <c r="B361" s="127" t="s">
        <v>7814</v>
      </c>
      <c r="C361" s="119" t="s">
        <v>1828</v>
      </c>
      <c r="D361" s="119" t="s">
        <v>85</v>
      </c>
      <c r="E361" s="119" t="s">
        <v>0</v>
      </c>
      <c r="F361" s="119" t="s">
        <v>7487</v>
      </c>
      <c r="G361" s="119" t="s">
        <v>7486</v>
      </c>
      <c r="H361" s="119"/>
      <c r="I361" s="119" t="s">
        <v>7858</v>
      </c>
      <c r="J361" s="119" t="s">
        <v>7859</v>
      </c>
      <c r="K361" s="119" t="s">
        <v>3154</v>
      </c>
      <c r="L361" s="119" t="s">
        <v>7860</v>
      </c>
      <c r="M361" s="119" t="s">
        <v>3011</v>
      </c>
      <c r="N361" s="119" t="s">
        <v>7335</v>
      </c>
      <c r="O361" s="119" t="s">
        <v>7907</v>
      </c>
      <c r="P361" s="119" t="s">
        <v>7908</v>
      </c>
      <c r="Q361" s="119">
        <v>2</v>
      </c>
      <c r="R361" s="119" t="s">
        <v>7909</v>
      </c>
      <c r="S361" s="121">
        <v>45744</v>
      </c>
      <c r="T361" s="121">
        <v>45731</v>
      </c>
      <c r="U361" s="121">
        <v>45744</v>
      </c>
      <c r="V361" s="119">
        <v>14</v>
      </c>
      <c r="W361" s="119" t="s">
        <v>7864</v>
      </c>
      <c r="X361" s="119"/>
      <c r="Y361" s="119">
        <v>44350</v>
      </c>
      <c r="Z361" s="119" t="s">
        <v>7910</v>
      </c>
      <c r="AA361" s="119" t="s">
        <v>7866</v>
      </c>
      <c r="AB361" s="119" t="s">
        <v>7867</v>
      </c>
      <c r="AC361" s="119">
        <v>4</v>
      </c>
      <c r="AD361" s="155">
        <v>21000</v>
      </c>
      <c r="AE361" s="155">
        <v>0</v>
      </c>
      <c r="AF361" s="155">
        <v>0</v>
      </c>
      <c r="AG361" s="155">
        <v>0</v>
      </c>
      <c r="AH361" s="155">
        <v>0</v>
      </c>
      <c r="AI361" s="155">
        <v>0</v>
      </c>
      <c r="AJ361" s="155">
        <v>0</v>
      </c>
      <c r="AK361" s="155">
        <v>0</v>
      </c>
      <c r="AL361" s="155">
        <v>0</v>
      </c>
      <c r="AM361" s="155">
        <v>0</v>
      </c>
      <c r="AN361" s="155">
        <v>0</v>
      </c>
      <c r="AO361" s="155">
        <v>0</v>
      </c>
      <c r="AP361" s="155">
        <v>0</v>
      </c>
      <c r="AQ361" s="155">
        <v>0</v>
      </c>
      <c r="AR361" s="155">
        <v>3000</v>
      </c>
      <c r="AS361" s="155">
        <v>594.87</v>
      </c>
      <c r="AT361" s="155">
        <v>4651.8999999999996</v>
      </c>
      <c r="AU361" s="155">
        <v>0.03</v>
      </c>
      <c r="AV361" s="155">
        <v>0</v>
      </c>
      <c r="AW361" s="155">
        <v>24000</v>
      </c>
      <c r="AX361" s="155">
        <v>0</v>
      </c>
      <c r="AY361" s="155">
        <v>5246.7999999999993</v>
      </c>
      <c r="AZ361" s="155">
        <v>0</v>
      </c>
      <c r="BA361" s="156">
        <v>18753.2</v>
      </c>
    </row>
    <row r="362" spans="2:53" ht="15">
      <c r="B362" s="127" t="s">
        <v>7800</v>
      </c>
      <c r="C362" s="119" t="s">
        <v>1828</v>
      </c>
      <c r="D362" s="119" t="s">
        <v>85</v>
      </c>
      <c r="E362" s="119" t="s">
        <v>0</v>
      </c>
      <c r="F362" s="119" t="s">
        <v>7349</v>
      </c>
      <c r="G362" s="119" t="s">
        <v>7348</v>
      </c>
      <c r="H362" s="119"/>
      <c r="I362" s="119" t="s">
        <v>7858</v>
      </c>
      <c r="J362" s="119" t="s">
        <v>7859</v>
      </c>
      <c r="K362" s="119" t="s">
        <v>3154</v>
      </c>
      <c r="L362" s="119" t="s">
        <v>7860</v>
      </c>
      <c r="M362" s="119" t="s">
        <v>3011</v>
      </c>
      <c r="N362" s="119" t="s">
        <v>7335</v>
      </c>
      <c r="O362" s="119" t="s">
        <v>7938</v>
      </c>
      <c r="P362" s="119" t="s">
        <v>7939</v>
      </c>
      <c r="Q362" s="119">
        <v>2</v>
      </c>
      <c r="R362" s="119" t="s">
        <v>7940</v>
      </c>
      <c r="S362" s="121">
        <v>45744</v>
      </c>
      <c r="T362" s="121">
        <v>45731</v>
      </c>
      <c r="U362" s="121">
        <v>45744</v>
      </c>
      <c r="V362" s="119">
        <v>14</v>
      </c>
      <c r="W362" s="119" t="s">
        <v>7876</v>
      </c>
      <c r="X362" s="119"/>
      <c r="Y362" s="119">
        <v>45252</v>
      </c>
      <c r="Z362" s="119" t="s">
        <v>7906</v>
      </c>
      <c r="AA362" s="119" t="s">
        <v>7866</v>
      </c>
      <c r="AB362" s="119" t="s">
        <v>7867</v>
      </c>
      <c r="AC362" s="119">
        <v>4</v>
      </c>
      <c r="AD362" s="155">
        <v>10500</v>
      </c>
      <c r="AE362" s="155">
        <v>0</v>
      </c>
      <c r="AF362" s="155">
        <v>0</v>
      </c>
      <c r="AG362" s="155">
        <v>9866.6</v>
      </c>
      <c r="AH362" s="155">
        <v>0</v>
      </c>
      <c r="AI362" s="155">
        <v>0</v>
      </c>
      <c r="AJ362" s="155">
        <v>375</v>
      </c>
      <c r="AK362" s="155">
        <v>0</v>
      </c>
      <c r="AL362" s="155">
        <v>0</v>
      </c>
      <c r="AM362" s="155">
        <v>0</v>
      </c>
      <c r="AN362" s="155">
        <v>0</v>
      </c>
      <c r="AO362" s="155">
        <v>0</v>
      </c>
      <c r="AP362" s="155">
        <v>0</v>
      </c>
      <c r="AQ362" s="155">
        <v>5586.63</v>
      </c>
      <c r="AR362" s="155">
        <v>1500</v>
      </c>
      <c r="AS362" s="155">
        <v>286.73</v>
      </c>
      <c r="AT362" s="155">
        <v>5800.37</v>
      </c>
      <c r="AU362" s="155">
        <v>0.13</v>
      </c>
      <c r="AV362" s="155">
        <v>0</v>
      </c>
      <c r="AW362" s="155">
        <v>27828.23</v>
      </c>
      <c r="AX362" s="155">
        <v>0</v>
      </c>
      <c r="AY362" s="155">
        <v>6087.2300000000005</v>
      </c>
      <c r="AZ362" s="155">
        <v>0</v>
      </c>
      <c r="BA362" s="156">
        <v>21741</v>
      </c>
    </row>
    <row r="363" spans="2:53" ht="15">
      <c r="B363" s="127" t="s">
        <v>7777</v>
      </c>
      <c r="C363" s="119" t="s">
        <v>1828</v>
      </c>
      <c r="D363" s="119" t="s">
        <v>85</v>
      </c>
      <c r="E363" s="119" t="s">
        <v>0</v>
      </c>
      <c r="F363" s="119" t="s">
        <v>7361</v>
      </c>
      <c r="G363" s="119" t="s">
        <v>7360</v>
      </c>
      <c r="H363" s="119"/>
      <c r="I363" s="119" t="s">
        <v>7858</v>
      </c>
      <c r="J363" s="119" t="s">
        <v>7859</v>
      </c>
      <c r="K363" s="119" t="s">
        <v>3154</v>
      </c>
      <c r="L363" s="119" t="s">
        <v>7860</v>
      </c>
      <c r="M363" s="119" t="s">
        <v>3011</v>
      </c>
      <c r="N363" s="119" t="s">
        <v>7335</v>
      </c>
      <c r="O363" s="119" t="s">
        <v>7920</v>
      </c>
      <c r="P363" s="119" t="s">
        <v>7921</v>
      </c>
      <c r="Q363" s="119">
        <v>2</v>
      </c>
      <c r="R363" s="119" t="s">
        <v>7922</v>
      </c>
      <c r="S363" s="121">
        <v>45744</v>
      </c>
      <c r="T363" s="121">
        <v>45731</v>
      </c>
      <c r="U363" s="121">
        <v>45736</v>
      </c>
      <c r="V363" s="119">
        <v>12</v>
      </c>
      <c r="W363" s="119" t="s">
        <v>7885</v>
      </c>
      <c r="X363" s="119"/>
      <c r="Y363" s="119">
        <v>43865</v>
      </c>
      <c r="Z363" s="119" t="s">
        <v>7877</v>
      </c>
      <c r="AA363" s="119" t="s">
        <v>7866</v>
      </c>
      <c r="AB363" s="119" t="s">
        <v>7867</v>
      </c>
      <c r="AC363" s="119">
        <v>4</v>
      </c>
      <c r="AD363" s="155">
        <v>11368.08</v>
      </c>
      <c r="AE363" s="155">
        <v>0</v>
      </c>
      <c r="AF363" s="155">
        <v>3033.36</v>
      </c>
      <c r="AG363" s="155">
        <v>10666.6</v>
      </c>
      <c r="AH363" s="155">
        <v>0</v>
      </c>
      <c r="AI363" s="155">
        <v>0</v>
      </c>
      <c r="AJ363" s="155">
        <v>0</v>
      </c>
      <c r="AK363" s="155">
        <v>0</v>
      </c>
      <c r="AL363" s="155">
        <v>1204.01</v>
      </c>
      <c r="AM363" s="155">
        <v>0</v>
      </c>
      <c r="AN363" s="155">
        <v>0</v>
      </c>
      <c r="AO363" s="155">
        <v>0</v>
      </c>
      <c r="AP363" s="155">
        <v>0</v>
      </c>
      <c r="AQ363" s="155">
        <v>0</v>
      </c>
      <c r="AR363" s="155">
        <v>1866.66</v>
      </c>
      <c r="AS363" s="155">
        <v>249.02</v>
      </c>
      <c r="AT363" s="155">
        <v>4622.3</v>
      </c>
      <c r="AU363" s="155">
        <v>0.02</v>
      </c>
      <c r="AV363" s="155">
        <v>0</v>
      </c>
      <c r="AW363" s="155">
        <v>23901.34</v>
      </c>
      <c r="AX363" s="155">
        <v>4237.37</v>
      </c>
      <c r="AY363" s="155">
        <v>4871.34</v>
      </c>
      <c r="AZ363" s="155">
        <v>0</v>
      </c>
      <c r="BA363" s="156">
        <v>23267.37</v>
      </c>
    </row>
    <row r="364" spans="2:53" ht="15">
      <c r="B364" s="127" t="s">
        <v>7786</v>
      </c>
      <c r="C364" s="119" t="s">
        <v>1828</v>
      </c>
      <c r="D364" s="119" t="s">
        <v>85</v>
      </c>
      <c r="E364" s="119" t="s">
        <v>0</v>
      </c>
      <c r="F364" s="119" t="s">
        <v>7382</v>
      </c>
      <c r="G364" s="119" t="s">
        <v>7381</v>
      </c>
      <c r="H364" s="119"/>
      <c r="I364" s="119" t="s">
        <v>7858</v>
      </c>
      <c r="J364" s="119" t="s">
        <v>7859</v>
      </c>
      <c r="K364" s="119" t="s">
        <v>3154</v>
      </c>
      <c r="L364" s="119" t="s">
        <v>7860</v>
      </c>
      <c r="M364" s="119" t="s">
        <v>3011</v>
      </c>
      <c r="N364" s="119" t="s">
        <v>7335</v>
      </c>
      <c r="O364" s="119" t="s">
        <v>8021</v>
      </c>
      <c r="P364" s="119" t="s">
        <v>8022</v>
      </c>
      <c r="Q364" s="119">
        <v>2</v>
      </c>
      <c r="R364" s="119" t="s">
        <v>8023</v>
      </c>
      <c r="S364" s="121">
        <v>45744</v>
      </c>
      <c r="T364" s="121">
        <v>45731</v>
      </c>
      <c r="U364" s="121">
        <v>45744</v>
      </c>
      <c r="V364" s="119">
        <v>14</v>
      </c>
      <c r="W364" s="119" t="s">
        <v>7876</v>
      </c>
      <c r="X364" s="119"/>
      <c r="Y364" s="119">
        <v>45432</v>
      </c>
      <c r="Z364" s="119" t="s">
        <v>7906</v>
      </c>
      <c r="AA364" s="119" t="s">
        <v>7866</v>
      </c>
      <c r="AB364" s="119" t="s">
        <v>7867</v>
      </c>
      <c r="AC364" s="119">
        <v>4</v>
      </c>
      <c r="AD364" s="155">
        <v>12500.04</v>
      </c>
      <c r="AE364" s="155">
        <v>0</v>
      </c>
      <c r="AF364" s="155">
        <v>0</v>
      </c>
      <c r="AG364" s="155">
        <v>0</v>
      </c>
      <c r="AH364" s="155">
        <v>0</v>
      </c>
      <c r="AI364" s="155">
        <v>0</v>
      </c>
      <c r="AJ364" s="155">
        <v>446.43</v>
      </c>
      <c r="AK364" s="155">
        <v>0</v>
      </c>
      <c r="AL364" s="155">
        <v>0</v>
      </c>
      <c r="AM364" s="155">
        <v>0</v>
      </c>
      <c r="AN364" s="155">
        <v>0</v>
      </c>
      <c r="AO364" s="155">
        <v>0</v>
      </c>
      <c r="AP364" s="155">
        <v>0</v>
      </c>
      <c r="AQ364" s="155">
        <v>2896.85</v>
      </c>
      <c r="AR364" s="155">
        <v>0</v>
      </c>
      <c r="AS364" s="155">
        <v>344.98</v>
      </c>
      <c r="AT364" s="155">
        <v>2647.47</v>
      </c>
      <c r="AU364" s="155">
        <v>7.0000000000000007E-2</v>
      </c>
      <c r="AV364" s="155">
        <v>0</v>
      </c>
      <c r="AW364" s="155">
        <v>15843.32</v>
      </c>
      <c r="AX364" s="155">
        <v>0</v>
      </c>
      <c r="AY364" s="155">
        <v>2992.52</v>
      </c>
      <c r="AZ364" s="155">
        <v>0</v>
      </c>
      <c r="BA364" s="156">
        <v>12850.8</v>
      </c>
    </row>
    <row r="365" spans="2:53" ht="15">
      <c r="B365" s="127" t="s">
        <v>7799</v>
      </c>
      <c r="C365" s="119" t="s">
        <v>1828</v>
      </c>
      <c r="D365" s="119" t="s">
        <v>85</v>
      </c>
      <c r="E365" s="119" t="s">
        <v>0</v>
      </c>
      <c r="F365" s="119" t="s">
        <v>7358</v>
      </c>
      <c r="G365" s="119" t="s">
        <v>7357</v>
      </c>
      <c r="H365" s="119"/>
      <c r="I365" s="119" t="s">
        <v>7858</v>
      </c>
      <c r="J365" s="119" t="s">
        <v>7859</v>
      </c>
      <c r="K365" s="119" t="s">
        <v>3154</v>
      </c>
      <c r="L365" s="119" t="s">
        <v>7860</v>
      </c>
      <c r="M365" s="119" t="s">
        <v>3011</v>
      </c>
      <c r="N365" s="119" t="s">
        <v>7335</v>
      </c>
      <c r="O365" s="119" t="s">
        <v>8057</v>
      </c>
      <c r="P365" s="119" t="s">
        <v>8058</v>
      </c>
      <c r="Q365" s="119">
        <v>2</v>
      </c>
      <c r="R365" s="119" t="s">
        <v>8059</v>
      </c>
      <c r="S365" s="121">
        <v>45744</v>
      </c>
      <c r="T365" s="121">
        <v>45731</v>
      </c>
      <c r="U365" s="121">
        <v>45744</v>
      </c>
      <c r="V365" s="119">
        <v>14</v>
      </c>
      <c r="W365" s="119" t="s">
        <v>7966</v>
      </c>
      <c r="X365" s="119"/>
      <c r="Y365" s="119">
        <v>43556</v>
      </c>
      <c r="Z365" s="119" t="s">
        <v>7967</v>
      </c>
      <c r="AA365" s="119" t="s">
        <v>7866</v>
      </c>
      <c r="AB365" s="119" t="s">
        <v>7867</v>
      </c>
      <c r="AC365" s="119">
        <v>4</v>
      </c>
      <c r="AD365" s="155">
        <v>15184.4</v>
      </c>
      <c r="AE365" s="155">
        <v>0</v>
      </c>
      <c r="AF365" s="155">
        <v>0</v>
      </c>
      <c r="AG365" s="155">
        <v>0</v>
      </c>
      <c r="AH365" s="155">
        <v>0</v>
      </c>
      <c r="AI365" s="155">
        <v>0</v>
      </c>
      <c r="AJ365" s="155">
        <v>0</v>
      </c>
      <c r="AK365" s="155">
        <v>0</v>
      </c>
      <c r="AL365" s="155">
        <v>0</v>
      </c>
      <c r="AM365" s="155">
        <v>0</v>
      </c>
      <c r="AN365" s="155">
        <v>0</v>
      </c>
      <c r="AO365" s="155">
        <v>0</v>
      </c>
      <c r="AP365" s="155">
        <v>0</v>
      </c>
      <c r="AQ365" s="155">
        <v>0</v>
      </c>
      <c r="AR365" s="155">
        <v>2169.1999999999998</v>
      </c>
      <c r="AS365" s="155">
        <v>425.44</v>
      </c>
      <c r="AT365" s="155">
        <v>3002.69</v>
      </c>
      <c r="AU365" s="155">
        <v>7.0000000000000007E-2</v>
      </c>
      <c r="AV365" s="155">
        <v>0</v>
      </c>
      <c r="AW365" s="155">
        <v>17353.599999999999</v>
      </c>
      <c r="AX365" s="155">
        <v>0</v>
      </c>
      <c r="AY365" s="155">
        <v>3428.2000000000003</v>
      </c>
      <c r="AZ365" s="155">
        <v>0</v>
      </c>
      <c r="BA365" s="156">
        <v>13925.4</v>
      </c>
    </row>
    <row r="366" spans="2:53" ht="15">
      <c r="B366" s="127" t="s">
        <v>7804</v>
      </c>
      <c r="C366" s="119" t="s">
        <v>1828</v>
      </c>
      <c r="D366" s="119" t="s">
        <v>85</v>
      </c>
      <c r="E366" s="119" t="s">
        <v>0</v>
      </c>
      <c r="F366" s="119" t="s">
        <v>7501</v>
      </c>
      <c r="G366" s="119" t="s">
        <v>7500</v>
      </c>
      <c r="H366" s="119"/>
      <c r="I366" s="119" t="s">
        <v>7858</v>
      </c>
      <c r="J366" s="119" t="s">
        <v>7859</v>
      </c>
      <c r="K366" s="119" t="s">
        <v>3154</v>
      </c>
      <c r="L366" s="119" t="s">
        <v>7860</v>
      </c>
      <c r="M366" s="119" t="s">
        <v>3011</v>
      </c>
      <c r="N366" s="119" t="s">
        <v>7335</v>
      </c>
      <c r="O366" s="119" t="s">
        <v>7941</v>
      </c>
      <c r="P366" s="119" t="s">
        <v>7942</v>
      </c>
      <c r="Q366" s="119">
        <v>2</v>
      </c>
      <c r="R366" s="119" t="s">
        <v>7943</v>
      </c>
      <c r="S366" s="121">
        <v>45744</v>
      </c>
      <c r="T366" s="121">
        <v>45731</v>
      </c>
      <c r="U366" s="121">
        <v>45744</v>
      </c>
      <c r="V366" s="119">
        <v>14</v>
      </c>
      <c r="W366" s="119" t="s">
        <v>7898</v>
      </c>
      <c r="X366" s="119"/>
      <c r="Y366" s="119">
        <v>45565</v>
      </c>
      <c r="Z366" s="119" t="s">
        <v>7944</v>
      </c>
      <c r="AA366" s="119" t="s">
        <v>7866</v>
      </c>
      <c r="AB366" s="119" t="s">
        <v>7867</v>
      </c>
      <c r="AC366" s="119">
        <v>4</v>
      </c>
      <c r="AD366" s="155">
        <v>12133.24</v>
      </c>
      <c r="AE366" s="155">
        <v>0</v>
      </c>
      <c r="AF366" s="155">
        <v>0</v>
      </c>
      <c r="AG366" s="155">
        <v>0</v>
      </c>
      <c r="AH366" s="155">
        <v>0</v>
      </c>
      <c r="AI366" s="155">
        <v>0</v>
      </c>
      <c r="AJ366" s="155">
        <v>433.33</v>
      </c>
      <c r="AK366" s="155">
        <v>0</v>
      </c>
      <c r="AL366" s="155">
        <v>0</v>
      </c>
      <c r="AM366" s="155">
        <v>0</v>
      </c>
      <c r="AN366" s="155">
        <v>0</v>
      </c>
      <c r="AO366" s="155">
        <v>0</v>
      </c>
      <c r="AP366" s="155">
        <v>0</v>
      </c>
      <c r="AQ366" s="155">
        <v>2896.85</v>
      </c>
      <c r="AR366" s="155">
        <v>0</v>
      </c>
      <c r="AS366" s="155">
        <v>334.29</v>
      </c>
      <c r="AT366" s="155">
        <v>2558.12</v>
      </c>
      <c r="AU366" s="155">
        <v>0.01</v>
      </c>
      <c r="AV366" s="155">
        <v>0</v>
      </c>
      <c r="AW366" s="155">
        <v>15463.42</v>
      </c>
      <c r="AX366" s="155">
        <v>0</v>
      </c>
      <c r="AY366" s="155">
        <v>2892.42</v>
      </c>
      <c r="AZ366" s="155">
        <v>0</v>
      </c>
      <c r="BA366" s="156">
        <v>12571</v>
      </c>
    </row>
    <row r="367" spans="2:53" ht="15">
      <c r="B367" s="127" t="s">
        <v>7812</v>
      </c>
      <c r="C367" s="119" t="s">
        <v>1828</v>
      </c>
      <c r="D367" s="119" t="s">
        <v>85</v>
      </c>
      <c r="E367" s="119" t="s">
        <v>0</v>
      </c>
      <c r="F367" s="119" t="s">
        <v>7457</v>
      </c>
      <c r="G367" s="119" t="s">
        <v>7456</v>
      </c>
      <c r="H367" s="119"/>
      <c r="I367" s="119" t="s">
        <v>7858</v>
      </c>
      <c r="J367" s="119" t="s">
        <v>7859</v>
      </c>
      <c r="K367" s="119" t="s">
        <v>3154</v>
      </c>
      <c r="L367" s="119" t="s">
        <v>7860</v>
      </c>
      <c r="M367" s="119" t="s">
        <v>3011</v>
      </c>
      <c r="N367" s="119" t="s">
        <v>7335</v>
      </c>
      <c r="O367" s="119" t="s">
        <v>7917</v>
      </c>
      <c r="P367" s="119" t="s">
        <v>7918</v>
      </c>
      <c r="Q367" s="119">
        <v>2</v>
      </c>
      <c r="R367" s="119" t="s">
        <v>7919</v>
      </c>
      <c r="S367" s="121">
        <v>45744</v>
      </c>
      <c r="T367" s="121">
        <v>45731</v>
      </c>
      <c r="U367" s="121">
        <v>45744</v>
      </c>
      <c r="V367" s="119">
        <v>14</v>
      </c>
      <c r="W367" s="119" t="s">
        <v>7876</v>
      </c>
      <c r="X367" s="119"/>
      <c r="Y367" s="119">
        <v>45476</v>
      </c>
      <c r="Z367" s="119" t="s">
        <v>7906</v>
      </c>
      <c r="AA367" s="119" t="s">
        <v>7866</v>
      </c>
      <c r="AB367" s="119" t="s">
        <v>7867</v>
      </c>
      <c r="AC367" s="119">
        <v>4</v>
      </c>
      <c r="AD367" s="155">
        <v>12133.24</v>
      </c>
      <c r="AE367" s="155">
        <v>0</v>
      </c>
      <c r="AF367" s="155">
        <v>0</v>
      </c>
      <c r="AG367" s="155">
        <v>0</v>
      </c>
      <c r="AH367" s="155">
        <v>0</v>
      </c>
      <c r="AI367" s="155">
        <v>0</v>
      </c>
      <c r="AJ367" s="155">
        <v>0</v>
      </c>
      <c r="AK367" s="155">
        <v>0</v>
      </c>
      <c r="AL367" s="155">
        <v>0</v>
      </c>
      <c r="AM367" s="155">
        <v>0</v>
      </c>
      <c r="AN367" s="155">
        <v>0</v>
      </c>
      <c r="AO367" s="155">
        <v>0</v>
      </c>
      <c r="AP367" s="155">
        <v>0</v>
      </c>
      <c r="AQ367" s="155">
        <v>2896.85</v>
      </c>
      <c r="AR367" s="155">
        <v>0</v>
      </c>
      <c r="AS367" s="155">
        <v>334.29</v>
      </c>
      <c r="AT367" s="155">
        <v>2456.1999999999998</v>
      </c>
      <c r="AU367" s="155">
        <v>0</v>
      </c>
      <c r="AV367" s="155">
        <v>0</v>
      </c>
      <c r="AW367" s="155">
        <v>15030.09</v>
      </c>
      <c r="AX367" s="155">
        <v>0</v>
      </c>
      <c r="AY367" s="155">
        <v>2790.49</v>
      </c>
      <c r="AZ367" s="155">
        <v>0</v>
      </c>
      <c r="BA367" s="156">
        <v>12239.6</v>
      </c>
    </row>
    <row r="368" spans="2:53" ht="15">
      <c r="B368" s="127" t="s">
        <v>7789</v>
      </c>
      <c r="C368" s="119" t="s">
        <v>1828</v>
      </c>
      <c r="D368" s="119" t="s">
        <v>85</v>
      </c>
      <c r="E368" s="119" t="s">
        <v>0</v>
      </c>
      <c r="F368" s="119" t="s">
        <v>7442</v>
      </c>
      <c r="G368" s="119" t="s">
        <v>7441</v>
      </c>
      <c r="H368" s="119"/>
      <c r="I368" s="119" t="s">
        <v>7858</v>
      </c>
      <c r="J368" s="119" t="s">
        <v>7859</v>
      </c>
      <c r="K368" s="119" t="s">
        <v>3154</v>
      </c>
      <c r="L368" s="119" t="s">
        <v>7860</v>
      </c>
      <c r="M368" s="119" t="s">
        <v>3011</v>
      </c>
      <c r="N368" s="119" t="s">
        <v>7335</v>
      </c>
      <c r="O368" s="119" t="s">
        <v>7957</v>
      </c>
      <c r="P368" s="119" t="s">
        <v>7958</v>
      </c>
      <c r="Q368" s="119">
        <v>2</v>
      </c>
      <c r="R368" s="119" t="s">
        <v>7959</v>
      </c>
      <c r="S368" s="121">
        <v>45744</v>
      </c>
      <c r="T368" s="121">
        <v>45731</v>
      </c>
      <c r="U368" s="121">
        <v>45744</v>
      </c>
      <c r="V368" s="119">
        <v>14</v>
      </c>
      <c r="W368" s="119" t="s">
        <v>7885</v>
      </c>
      <c r="X368" s="119"/>
      <c r="Y368" s="119">
        <v>44942</v>
      </c>
      <c r="Z368" s="119" t="s">
        <v>7881</v>
      </c>
      <c r="AA368" s="119" t="s">
        <v>7866</v>
      </c>
      <c r="AB368" s="119" t="s">
        <v>7867</v>
      </c>
      <c r="AC368" s="119">
        <v>4</v>
      </c>
      <c r="AD368" s="155">
        <v>12133.38</v>
      </c>
      <c r="AE368" s="155">
        <v>0</v>
      </c>
      <c r="AF368" s="155">
        <v>0</v>
      </c>
      <c r="AG368" s="155">
        <v>11733.4</v>
      </c>
      <c r="AH368" s="155">
        <v>2335.2800000000002</v>
      </c>
      <c r="AI368" s="155">
        <v>1131.4000000000001</v>
      </c>
      <c r="AJ368" s="155">
        <v>216.67</v>
      </c>
      <c r="AK368" s="155">
        <v>0</v>
      </c>
      <c r="AL368" s="155">
        <v>0</v>
      </c>
      <c r="AM368" s="155">
        <v>0</v>
      </c>
      <c r="AN368" s="155">
        <v>0</v>
      </c>
      <c r="AO368" s="155">
        <v>0</v>
      </c>
      <c r="AP368" s="155">
        <v>0</v>
      </c>
      <c r="AQ368" s="155">
        <v>0</v>
      </c>
      <c r="AR368" s="155">
        <v>1733.34</v>
      </c>
      <c r="AS368" s="155">
        <v>383.3</v>
      </c>
      <c r="AT368" s="155">
        <v>5897.52</v>
      </c>
      <c r="AU368" s="155">
        <v>0.05</v>
      </c>
      <c r="AV368" s="155">
        <v>0</v>
      </c>
      <c r="AW368" s="155">
        <v>28152.07</v>
      </c>
      <c r="AX368" s="155">
        <v>1131.4000000000001</v>
      </c>
      <c r="AY368" s="155">
        <v>6280.8700000000008</v>
      </c>
      <c r="AZ368" s="155">
        <v>0</v>
      </c>
      <c r="BA368" s="156">
        <v>23002.6</v>
      </c>
    </row>
    <row r="369" spans="2:53" ht="15">
      <c r="B369" s="127" t="s">
        <v>7785</v>
      </c>
      <c r="C369" s="119" t="s">
        <v>1828</v>
      </c>
      <c r="D369" s="119" t="s">
        <v>85</v>
      </c>
      <c r="E369" s="119" t="s">
        <v>0</v>
      </c>
      <c r="F369" s="119" t="s">
        <v>7478</v>
      </c>
      <c r="G369" s="119" t="s">
        <v>7477</v>
      </c>
      <c r="H369" s="119"/>
      <c r="I369" s="119" t="s">
        <v>7858</v>
      </c>
      <c r="J369" s="119" t="s">
        <v>7859</v>
      </c>
      <c r="K369" s="119" t="s">
        <v>3154</v>
      </c>
      <c r="L369" s="119" t="s">
        <v>7860</v>
      </c>
      <c r="M369" s="119" t="s">
        <v>3011</v>
      </c>
      <c r="N369" s="119" t="s">
        <v>7335</v>
      </c>
      <c r="O369" s="119" t="s">
        <v>7974</v>
      </c>
      <c r="P369" s="119" t="s">
        <v>7975</v>
      </c>
      <c r="Q369" s="119">
        <v>2</v>
      </c>
      <c r="R369" s="119" t="s">
        <v>7976</v>
      </c>
      <c r="S369" s="121">
        <v>45744</v>
      </c>
      <c r="T369" s="121">
        <v>45731</v>
      </c>
      <c r="U369" s="121">
        <v>45744</v>
      </c>
      <c r="V369" s="119">
        <v>14</v>
      </c>
      <c r="W369" s="119" t="s">
        <v>7876</v>
      </c>
      <c r="X369" s="119"/>
      <c r="Y369" s="119">
        <v>45453</v>
      </c>
      <c r="Z369" s="119" t="s">
        <v>7906</v>
      </c>
      <c r="AA369" s="119" t="s">
        <v>7866</v>
      </c>
      <c r="AB369" s="119" t="s">
        <v>7867</v>
      </c>
      <c r="AC369" s="119">
        <v>4</v>
      </c>
      <c r="AD369" s="155">
        <v>10500</v>
      </c>
      <c r="AE369" s="155">
        <v>0</v>
      </c>
      <c r="AF369" s="155">
        <v>0</v>
      </c>
      <c r="AG369" s="155">
        <v>0</v>
      </c>
      <c r="AH369" s="155">
        <v>0</v>
      </c>
      <c r="AI369" s="155">
        <v>0</v>
      </c>
      <c r="AJ369" s="155">
        <v>0</v>
      </c>
      <c r="AK369" s="155">
        <v>0</v>
      </c>
      <c r="AL369" s="155">
        <v>0</v>
      </c>
      <c r="AM369" s="155">
        <v>0</v>
      </c>
      <c r="AN369" s="155">
        <v>0</v>
      </c>
      <c r="AO369" s="155">
        <v>0</v>
      </c>
      <c r="AP369" s="155">
        <v>0</v>
      </c>
      <c r="AQ369" s="155">
        <v>5586.63</v>
      </c>
      <c r="AR369" s="155">
        <v>0</v>
      </c>
      <c r="AS369" s="155">
        <v>286.73</v>
      </c>
      <c r="AT369" s="155">
        <v>2704.7</v>
      </c>
      <c r="AU369" s="155">
        <v>0</v>
      </c>
      <c r="AV369" s="155">
        <v>0</v>
      </c>
      <c r="AW369" s="155">
        <v>16086.63</v>
      </c>
      <c r="AX369" s="155">
        <v>0</v>
      </c>
      <c r="AY369" s="155">
        <v>2991.43</v>
      </c>
      <c r="AZ369" s="155">
        <v>0</v>
      </c>
      <c r="BA369" s="156">
        <v>13095.2</v>
      </c>
    </row>
    <row r="370" spans="2:53" ht="15">
      <c r="B370" s="127" t="s">
        <v>7775</v>
      </c>
      <c r="C370" s="119" t="s">
        <v>1828</v>
      </c>
      <c r="D370" s="119" t="s">
        <v>85</v>
      </c>
      <c r="E370" s="119" t="s">
        <v>0</v>
      </c>
      <c r="F370" s="119" t="s">
        <v>7454</v>
      </c>
      <c r="G370" s="119" t="s">
        <v>7453</v>
      </c>
      <c r="H370" s="119"/>
      <c r="I370" s="119" t="s">
        <v>7858</v>
      </c>
      <c r="J370" s="119" t="s">
        <v>7859</v>
      </c>
      <c r="K370" s="119" t="s">
        <v>3154</v>
      </c>
      <c r="L370" s="119" t="s">
        <v>7860</v>
      </c>
      <c r="M370" s="119" t="s">
        <v>3011</v>
      </c>
      <c r="N370" s="119" t="s">
        <v>7335</v>
      </c>
      <c r="O370" s="119" t="s">
        <v>8015</v>
      </c>
      <c r="P370" s="119" t="s">
        <v>8016</v>
      </c>
      <c r="Q370" s="119">
        <v>2</v>
      </c>
      <c r="R370" s="119" t="s">
        <v>8017</v>
      </c>
      <c r="S370" s="121">
        <v>45744</v>
      </c>
      <c r="T370" s="121">
        <v>45731</v>
      </c>
      <c r="U370" s="121">
        <v>45736</v>
      </c>
      <c r="V370" s="119">
        <v>15</v>
      </c>
      <c r="W370" s="119" t="s">
        <v>7885</v>
      </c>
      <c r="X370" s="119"/>
      <c r="Y370" s="119">
        <v>45194</v>
      </c>
      <c r="Z370" s="119" t="s">
        <v>7881</v>
      </c>
      <c r="AA370" s="119" t="s">
        <v>7866</v>
      </c>
      <c r="AB370" s="119" t="s">
        <v>7867</v>
      </c>
      <c r="AC370" s="119">
        <v>4</v>
      </c>
      <c r="AD370" s="155">
        <v>14789.04</v>
      </c>
      <c r="AE370" s="155">
        <v>0</v>
      </c>
      <c r="AF370" s="155">
        <v>3250</v>
      </c>
      <c r="AG370" s="155">
        <v>11022.2</v>
      </c>
      <c r="AH370" s="155">
        <v>0</v>
      </c>
      <c r="AI370" s="155">
        <v>0</v>
      </c>
      <c r="AJ370" s="155">
        <v>0</v>
      </c>
      <c r="AK370" s="155">
        <v>2.9</v>
      </c>
      <c r="AL370" s="155">
        <v>1697.1</v>
      </c>
      <c r="AM370" s="155">
        <v>0</v>
      </c>
      <c r="AN370" s="155">
        <v>0</v>
      </c>
      <c r="AO370" s="155">
        <v>0</v>
      </c>
      <c r="AP370" s="155">
        <v>0</v>
      </c>
      <c r="AQ370" s="155">
        <v>0</v>
      </c>
      <c r="AR370" s="155">
        <v>0</v>
      </c>
      <c r="AS370" s="155">
        <v>166.57</v>
      </c>
      <c r="AT370" s="155">
        <v>5195.8900000000003</v>
      </c>
      <c r="AU370" s="155">
        <v>0</v>
      </c>
      <c r="AV370" s="155">
        <v>0</v>
      </c>
      <c r="AW370" s="155">
        <v>25814.14</v>
      </c>
      <c r="AX370" s="155">
        <v>4947.1000000000004</v>
      </c>
      <c r="AY370" s="155">
        <v>5362.46</v>
      </c>
      <c r="AZ370" s="155">
        <v>0</v>
      </c>
      <c r="BA370" s="156">
        <v>25398.89</v>
      </c>
    </row>
    <row r="371" spans="2:53" ht="15">
      <c r="B371" s="127" t="s">
        <v>7772</v>
      </c>
      <c r="C371" s="119" t="s">
        <v>1828</v>
      </c>
      <c r="D371" s="119" t="s">
        <v>85</v>
      </c>
      <c r="E371" s="119" t="s">
        <v>0</v>
      </c>
      <c r="F371" s="119" t="s">
        <v>7406</v>
      </c>
      <c r="G371" s="119" t="s">
        <v>7405</v>
      </c>
      <c r="H371" s="119"/>
      <c r="I371" s="119" t="s">
        <v>7858</v>
      </c>
      <c r="J371" s="119" t="s">
        <v>7859</v>
      </c>
      <c r="K371" s="119" t="s">
        <v>3154</v>
      </c>
      <c r="L371" s="119" t="s">
        <v>7860</v>
      </c>
      <c r="M371" s="119" t="s">
        <v>3011</v>
      </c>
      <c r="N371" s="119" t="s">
        <v>7335</v>
      </c>
      <c r="O371" s="119" t="s">
        <v>8001</v>
      </c>
      <c r="P371" s="119" t="s">
        <v>8002</v>
      </c>
      <c r="Q371" s="119">
        <v>2</v>
      </c>
      <c r="R371" s="119" t="s">
        <v>8003</v>
      </c>
      <c r="S371" s="121">
        <v>45744</v>
      </c>
      <c r="T371" s="121">
        <v>45731</v>
      </c>
      <c r="U371" s="121">
        <v>45736</v>
      </c>
      <c r="V371" s="119">
        <v>43</v>
      </c>
      <c r="W371" s="119" t="s">
        <v>7885</v>
      </c>
      <c r="X371" s="119"/>
      <c r="Y371" s="119">
        <v>43543</v>
      </c>
      <c r="Z371" s="119" t="s">
        <v>8004</v>
      </c>
      <c r="AA371" s="119" t="s">
        <v>7866</v>
      </c>
      <c r="AB371" s="119" t="s">
        <v>7867</v>
      </c>
      <c r="AC371" s="119">
        <v>4</v>
      </c>
      <c r="AD371" s="155">
        <v>71868.479999999996</v>
      </c>
      <c r="AE371" s="155">
        <v>2022.48</v>
      </c>
      <c r="AF371" s="155">
        <v>3394.2</v>
      </c>
      <c r="AG371" s="155">
        <v>33333.4</v>
      </c>
      <c r="AH371" s="155">
        <v>0</v>
      </c>
      <c r="AI371" s="155">
        <v>0</v>
      </c>
      <c r="AJ371" s="155">
        <v>0</v>
      </c>
      <c r="AK371" s="155">
        <v>7519.59</v>
      </c>
      <c r="AL371" s="155">
        <v>1697.1</v>
      </c>
      <c r="AM371" s="155">
        <v>0</v>
      </c>
      <c r="AN371" s="155">
        <v>0</v>
      </c>
      <c r="AO371" s="155">
        <v>0</v>
      </c>
      <c r="AP371" s="155">
        <v>0</v>
      </c>
      <c r="AQ371" s="155">
        <v>0</v>
      </c>
      <c r="AR371" s="155">
        <v>0</v>
      </c>
      <c r="AS371" s="155">
        <v>373.69</v>
      </c>
      <c r="AT371" s="155">
        <v>34063.120000000003</v>
      </c>
      <c r="AU371" s="155">
        <v>0</v>
      </c>
      <c r="AV371" s="155">
        <v>0</v>
      </c>
      <c r="AW371" s="155">
        <v>114743.95</v>
      </c>
      <c r="AX371" s="155">
        <v>5091.3</v>
      </c>
      <c r="AY371" s="155">
        <v>34436.81</v>
      </c>
      <c r="AZ371" s="155">
        <v>0</v>
      </c>
      <c r="BA371" s="156">
        <v>85398.47</v>
      </c>
    </row>
    <row r="372" spans="2:53" ht="15">
      <c r="B372" s="127" t="s">
        <v>7801</v>
      </c>
      <c r="C372" s="119" t="s">
        <v>1828</v>
      </c>
      <c r="D372" s="119" t="s">
        <v>85</v>
      </c>
      <c r="E372" s="119" t="s">
        <v>0</v>
      </c>
      <c r="F372" s="119" t="s">
        <v>7430</v>
      </c>
      <c r="G372" s="119" t="s">
        <v>7429</v>
      </c>
      <c r="H372" s="119"/>
      <c r="I372" s="119" t="s">
        <v>7858</v>
      </c>
      <c r="J372" s="119" t="s">
        <v>7859</v>
      </c>
      <c r="K372" s="119" t="s">
        <v>3154</v>
      </c>
      <c r="L372" s="119" t="s">
        <v>7860</v>
      </c>
      <c r="M372" s="119" t="s">
        <v>3011</v>
      </c>
      <c r="N372" s="119" t="s">
        <v>7335</v>
      </c>
      <c r="O372" s="119" t="s">
        <v>7911</v>
      </c>
      <c r="P372" s="119" t="s">
        <v>7912</v>
      </c>
      <c r="Q372" s="119">
        <v>2</v>
      </c>
      <c r="R372" s="119" t="s">
        <v>7913</v>
      </c>
      <c r="S372" s="121">
        <v>45744</v>
      </c>
      <c r="T372" s="121">
        <v>45731</v>
      </c>
      <c r="U372" s="121">
        <v>45744</v>
      </c>
      <c r="V372" s="119">
        <v>14</v>
      </c>
      <c r="W372" s="119" t="s">
        <v>7876</v>
      </c>
      <c r="X372" s="119"/>
      <c r="Y372" s="119">
        <v>44529</v>
      </c>
      <c r="Z372" s="119" t="s">
        <v>7881</v>
      </c>
      <c r="AA372" s="119" t="s">
        <v>7866</v>
      </c>
      <c r="AB372" s="119" t="s">
        <v>7867</v>
      </c>
      <c r="AC372" s="119">
        <v>4</v>
      </c>
      <c r="AD372" s="155">
        <v>11666.76</v>
      </c>
      <c r="AE372" s="155">
        <v>0</v>
      </c>
      <c r="AF372" s="155">
        <v>0</v>
      </c>
      <c r="AG372" s="155">
        <v>15200</v>
      </c>
      <c r="AH372" s="155">
        <v>0</v>
      </c>
      <c r="AI372" s="155">
        <v>0</v>
      </c>
      <c r="AJ372" s="155">
        <v>208.34</v>
      </c>
      <c r="AK372" s="155">
        <v>0</v>
      </c>
      <c r="AL372" s="155">
        <v>0</v>
      </c>
      <c r="AM372" s="155">
        <v>0</v>
      </c>
      <c r="AN372" s="155">
        <v>0</v>
      </c>
      <c r="AO372" s="155">
        <v>0</v>
      </c>
      <c r="AP372" s="155">
        <v>0</v>
      </c>
      <c r="AQ372" s="155">
        <v>5586.63</v>
      </c>
      <c r="AR372" s="155">
        <v>1666.68</v>
      </c>
      <c r="AS372" s="155">
        <v>384.68</v>
      </c>
      <c r="AT372" s="155">
        <v>7750.42</v>
      </c>
      <c r="AU372" s="155">
        <v>0</v>
      </c>
      <c r="AV372" s="155">
        <v>0</v>
      </c>
      <c r="AW372" s="155">
        <v>34328.410000000003</v>
      </c>
      <c r="AX372" s="155">
        <v>0</v>
      </c>
      <c r="AY372" s="155">
        <v>8135.1</v>
      </c>
      <c r="AZ372" s="155">
        <v>0</v>
      </c>
      <c r="BA372" s="156">
        <v>26193.4</v>
      </c>
    </row>
    <row r="373" spans="2:53" ht="15">
      <c r="B373" s="127" t="s">
        <v>7808</v>
      </c>
      <c r="C373" s="119" t="s">
        <v>1828</v>
      </c>
      <c r="D373" s="119" t="s">
        <v>85</v>
      </c>
      <c r="E373" s="119" t="s">
        <v>0</v>
      </c>
      <c r="F373" s="119" t="s">
        <v>7373</v>
      </c>
      <c r="G373" s="119" t="s">
        <v>7372</v>
      </c>
      <c r="H373" s="119"/>
      <c r="I373" s="119" t="s">
        <v>7858</v>
      </c>
      <c r="J373" s="119" t="s">
        <v>7859</v>
      </c>
      <c r="K373" s="119" t="s">
        <v>3154</v>
      </c>
      <c r="L373" s="119" t="s">
        <v>7860</v>
      </c>
      <c r="M373" s="119" t="s">
        <v>3011</v>
      </c>
      <c r="N373" s="119" t="s">
        <v>7335</v>
      </c>
      <c r="O373" s="119" t="s">
        <v>8030</v>
      </c>
      <c r="P373" s="119" t="s">
        <v>8031</v>
      </c>
      <c r="Q373" s="119">
        <v>2</v>
      </c>
      <c r="R373" s="119" t="s">
        <v>8032</v>
      </c>
      <c r="S373" s="121">
        <v>45744</v>
      </c>
      <c r="T373" s="121">
        <v>45731</v>
      </c>
      <c r="U373" s="121">
        <v>45744</v>
      </c>
      <c r="V373" s="119">
        <v>14</v>
      </c>
      <c r="W373" s="119" t="s">
        <v>8033</v>
      </c>
      <c r="X373" s="119"/>
      <c r="Y373" s="119">
        <v>45166</v>
      </c>
      <c r="Z373" s="119" t="s">
        <v>8034</v>
      </c>
      <c r="AA373" s="119" t="s">
        <v>7866</v>
      </c>
      <c r="AB373" s="119" t="s">
        <v>7867</v>
      </c>
      <c r="AC373" s="119">
        <v>4</v>
      </c>
      <c r="AD373" s="155">
        <v>17033.38</v>
      </c>
      <c r="AE373" s="155">
        <v>0</v>
      </c>
      <c r="AF373" s="155">
        <v>0</v>
      </c>
      <c r="AG373" s="155">
        <v>0</v>
      </c>
      <c r="AH373" s="155">
        <v>0</v>
      </c>
      <c r="AI373" s="155">
        <v>0</v>
      </c>
      <c r="AJ373" s="155">
        <v>0</v>
      </c>
      <c r="AK373" s="155">
        <v>0</v>
      </c>
      <c r="AL373" s="155">
        <v>0</v>
      </c>
      <c r="AM373" s="155">
        <v>0</v>
      </c>
      <c r="AN373" s="155">
        <v>0</v>
      </c>
      <c r="AO373" s="155">
        <v>0</v>
      </c>
      <c r="AP373" s="155">
        <v>0</v>
      </c>
      <c r="AQ373" s="155">
        <v>0</v>
      </c>
      <c r="AR373" s="155">
        <v>2433.34</v>
      </c>
      <c r="AS373" s="155">
        <v>476.99</v>
      </c>
      <c r="AT373" s="155">
        <v>3499.7</v>
      </c>
      <c r="AU373" s="155">
        <v>0.03</v>
      </c>
      <c r="AV373" s="155">
        <v>0</v>
      </c>
      <c r="AW373" s="155">
        <v>19466.72</v>
      </c>
      <c r="AX373" s="155">
        <v>0</v>
      </c>
      <c r="AY373" s="155">
        <v>3976.72</v>
      </c>
      <c r="AZ373" s="155">
        <v>0</v>
      </c>
      <c r="BA373" s="156">
        <v>15490</v>
      </c>
    </row>
    <row r="374" spans="2:53" ht="15">
      <c r="B374" s="127" t="s">
        <v>7773</v>
      </c>
      <c r="C374" s="119" t="s">
        <v>1828</v>
      </c>
      <c r="D374" s="119" t="s">
        <v>85</v>
      </c>
      <c r="E374" s="119" t="s">
        <v>0</v>
      </c>
      <c r="F374" s="119" t="s">
        <v>7466</v>
      </c>
      <c r="G374" s="119" t="s">
        <v>7465</v>
      </c>
      <c r="H374" s="119"/>
      <c r="I374" s="119" t="s">
        <v>7858</v>
      </c>
      <c r="J374" s="119" t="s">
        <v>7859</v>
      </c>
      <c r="K374" s="119" t="s">
        <v>3154</v>
      </c>
      <c r="L374" s="119" t="s">
        <v>7860</v>
      </c>
      <c r="M374" s="119" t="s">
        <v>3011</v>
      </c>
      <c r="N374" s="119"/>
      <c r="O374" s="119" t="s">
        <v>7997</v>
      </c>
      <c r="P374" s="119" t="s">
        <v>7998</v>
      </c>
      <c r="Q374" s="119">
        <v>13</v>
      </c>
      <c r="R374" s="119"/>
      <c r="S374" s="121">
        <v>45744</v>
      </c>
      <c r="T374" s="121">
        <v>45736</v>
      </c>
      <c r="U374" s="121">
        <v>45736</v>
      </c>
      <c r="V374" s="119">
        <v>1</v>
      </c>
      <c r="W374" s="119" t="s">
        <v>7871</v>
      </c>
      <c r="X374" s="119"/>
      <c r="Y374" s="119"/>
      <c r="Z374" s="119" t="s">
        <v>8000</v>
      </c>
      <c r="AA374" s="119" t="s">
        <v>7866</v>
      </c>
      <c r="AB374" s="119" t="s">
        <v>8067</v>
      </c>
      <c r="AC374" s="119"/>
      <c r="AD374" s="155">
        <v>0</v>
      </c>
      <c r="AE374" s="155">
        <v>0</v>
      </c>
      <c r="AF374" s="155">
        <v>0</v>
      </c>
      <c r="AG374" s="155">
        <v>0</v>
      </c>
      <c r="AH374" s="155">
        <v>0</v>
      </c>
      <c r="AI374" s="155">
        <v>0</v>
      </c>
      <c r="AJ374" s="155">
        <v>0</v>
      </c>
      <c r="AK374" s="155">
        <v>0</v>
      </c>
      <c r="AL374" s="155">
        <v>0</v>
      </c>
      <c r="AM374" s="155">
        <v>14519.9</v>
      </c>
      <c r="AN374" s="155">
        <v>72333.48</v>
      </c>
      <c r="AO374" s="155">
        <v>129635.1</v>
      </c>
      <c r="AP374" s="155">
        <v>20365.2</v>
      </c>
      <c r="AQ374" s="155">
        <v>0</v>
      </c>
      <c r="AR374" s="155">
        <v>0</v>
      </c>
      <c r="AS374" s="155">
        <v>0</v>
      </c>
      <c r="AT374" s="155">
        <v>40989.919999999998</v>
      </c>
      <c r="AU374" s="155">
        <v>0</v>
      </c>
      <c r="AV374" s="155">
        <v>0</v>
      </c>
      <c r="AW374" s="155">
        <v>216488.48</v>
      </c>
      <c r="AX374" s="155">
        <v>20365.2</v>
      </c>
      <c r="AY374" s="155">
        <v>40989.919999999998</v>
      </c>
      <c r="AZ374" s="155">
        <v>0</v>
      </c>
      <c r="BA374" s="156">
        <v>195863.76</v>
      </c>
    </row>
    <row r="375" spans="2:53" ht="15">
      <c r="B375" s="127" t="s">
        <v>7788</v>
      </c>
      <c r="C375" s="119" t="s">
        <v>1828</v>
      </c>
      <c r="D375" s="119" t="s">
        <v>85</v>
      </c>
      <c r="E375" s="119" t="s">
        <v>0</v>
      </c>
      <c r="F375" s="119" t="s">
        <v>7388</v>
      </c>
      <c r="G375" s="119" t="s">
        <v>7387</v>
      </c>
      <c r="H375" s="119"/>
      <c r="I375" s="119" t="s">
        <v>7858</v>
      </c>
      <c r="J375" s="119" t="s">
        <v>7859</v>
      </c>
      <c r="K375" s="119" t="s">
        <v>3154</v>
      </c>
      <c r="L375" s="119" t="s">
        <v>7860</v>
      </c>
      <c r="M375" s="119" t="s">
        <v>3011</v>
      </c>
      <c r="N375" s="119" t="s">
        <v>7335</v>
      </c>
      <c r="O375" s="119" t="s">
        <v>8054</v>
      </c>
      <c r="P375" s="119" t="s">
        <v>8055</v>
      </c>
      <c r="Q375" s="119">
        <v>2</v>
      </c>
      <c r="R375" s="119" t="s">
        <v>8056</v>
      </c>
      <c r="S375" s="121">
        <v>45744</v>
      </c>
      <c r="T375" s="121">
        <v>45731</v>
      </c>
      <c r="U375" s="121">
        <v>45744</v>
      </c>
      <c r="V375" s="119">
        <v>14</v>
      </c>
      <c r="W375" s="119" t="s">
        <v>7876</v>
      </c>
      <c r="X375" s="119"/>
      <c r="Y375" s="119">
        <v>44648</v>
      </c>
      <c r="Z375" s="119" t="s">
        <v>7881</v>
      </c>
      <c r="AA375" s="119" t="s">
        <v>7866</v>
      </c>
      <c r="AB375" s="119" t="s">
        <v>7867</v>
      </c>
      <c r="AC375" s="119">
        <v>4</v>
      </c>
      <c r="AD375" s="155">
        <v>9100</v>
      </c>
      <c r="AE375" s="155">
        <v>0</v>
      </c>
      <c r="AF375" s="155">
        <v>0</v>
      </c>
      <c r="AG375" s="155">
        <v>11466.6</v>
      </c>
      <c r="AH375" s="155">
        <v>0</v>
      </c>
      <c r="AI375" s="155">
        <v>0</v>
      </c>
      <c r="AJ375" s="155">
        <v>0</v>
      </c>
      <c r="AK375" s="155">
        <v>902.9</v>
      </c>
      <c r="AL375" s="155">
        <v>1697.1</v>
      </c>
      <c r="AM375" s="155">
        <v>0</v>
      </c>
      <c r="AN375" s="155">
        <v>0</v>
      </c>
      <c r="AO375" s="155">
        <v>0</v>
      </c>
      <c r="AP375" s="155">
        <v>0</v>
      </c>
      <c r="AQ375" s="155">
        <v>2896.85</v>
      </c>
      <c r="AR375" s="155">
        <v>0</v>
      </c>
      <c r="AS375" s="155">
        <v>336.94</v>
      </c>
      <c r="AT375" s="155">
        <v>4683.8</v>
      </c>
      <c r="AU375" s="155">
        <v>0.11</v>
      </c>
      <c r="AV375" s="155">
        <v>0</v>
      </c>
      <c r="AW375" s="155">
        <v>24366.35</v>
      </c>
      <c r="AX375" s="155">
        <v>1697.1</v>
      </c>
      <c r="AY375" s="155">
        <v>5020.8499999999985</v>
      </c>
      <c r="AZ375" s="155">
        <v>0</v>
      </c>
      <c r="BA375" s="156">
        <v>21042.6</v>
      </c>
    </row>
    <row r="376" spans="2:53" ht="15">
      <c r="B376" s="127" t="s">
        <v>7783</v>
      </c>
      <c r="C376" s="119" t="s">
        <v>1828</v>
      </c>
      <c r="D376" s="119" t="s">
        <v>85</v>
      </c>
      <c r="E376" s="119" t="s">
        <v>0</v>
      </c>
      <c r="F376" s="119" t="s">
        <v>7355</v>
      </c>
      <c r="G376" s="119" t="s">
        <v>7354</v>
      </c>
      <c r="H376" s="119"/>
      <c r="I376" s="119" t="s">
        <v>7858</v>
      </c>
      <c r="J376" s="119" t="s">
        <v>7859</v>
      </c>
      <c r="K376" s="119" t="s">
        <v>3154</v>
      </c>
      <c r="L376" s="119" t="s">
        <v>7860</v>
      </c>
      <c r="M376" s="119" t="s">
        <v>3011</v>
      </c>
      <c r="N376" s="119" t="s">
        <v>7335</v>
      </c>
      <c r="O376" s="119" t="s">
        <v>7868</v>
      </c>
      <c r="P376" s="119" t="s">
        <v>7869</v>
      </c>
      <c r="Q376" s="119">
        <v>2</v>
      </c>
      <c r="R376" s="119" t="s">
        <v>7870</v>
      </c>
      <c r="S376" s="121">
        <v>45744</v>
      </c>
      <c r="T376" s="121">
        <v>45731</v>
      </c>
      <c r="U376" s="121">
        <v>45744</v>
      </c>
      <c r="V376" s="119">
        <v>14</v>
      </c>
      <c r="W376" s="119" t="s">
        <v>7871</v>
      </c>
      <c r="X376" s="119"/>
      <c r="Y376" s="119">
        <v>44944</v>
      </c>
      <c r="Z376" s="119" t="s">
        <v>7872</v>
      </c>
      <c r="AA376" s="119" t="s">
        <v>7866</v>
      </c>
      <c r="AB376" s="119" t="s">
        <v>7867</v>
      </c>
      <c r="AC376" s="119">
        <v>4</v>
      </c>
      <c r="AD376" s="155">
        <v>17733.38</v>
      </c>
      <c r="AE376" s="155">
        <v>0</v>
      </c>
      <c r="AF376" s="155">
        <v>0</v>
      </c>
      <c r="AG376" s="155">
        <v>0</v>
      </c>
      <c r="AH376" s="155">
        <v>0</v>
      </c>
      <c r="AI376" s="155">
        <v>0</v>
      </c>
      <c r="AJ376" s="155">
        <v>0</v>
      </c>
      <c r="AK376" s="155">
        <v>0</v>
      </c>
      <c r="AL376" s="155">
        <v>0</v>
      </c>
      <c r="AM376" s="155">
        <v>0</v>
      </c>
      <c r="AN376" s="155">
        <v>0</v>
      </c>
      <c r="AO376" s="155">
        <v>0</v>
      </c>
      <c r="AP376" s="155">
        <v>0</v>
      </c>
      <c r="AQ376" s="155">
        <v>0</v>
      </c>
      <c r="AR376" s="155">
        <v>0</v>
      </c>
      <c r="AS376" s="155">
        <v>497.36</v>
      </c>
      <c r="AT376" s="155">
        <v>3092.01</v>
      </c>
      <c r="AU376" s="155">
        <v>0.01</v>
      </c>
      <c r="AV376" s="155">
        <v>0</v>
      </c>
      <c r="AW376" s="155">
        <v>17733.38</v>
      </c>
      <c r="AX376" s="155">
        <v>0</v>
      </c>
      <c r="AY376" s="155">
        <v>3589.3800000000006</v>
      </c>
      <c r="AZ376" s="155">
        <v>0</v>
      </c>
      <c r="BA376" s="156">
        <v>14144</v>
      </c>
    </row>
    <row r="377" spans="2:53" ht="15">
      <c r="B377" s="127" t="s">
        <v>7776</v>
      </c>
      <c r="C377" s="119" t="s">
        <v>1828</v>
      </c>
      <c r="D377" s="119" t="s">
        <v>85</v>
      </c>
      <c r="E377" s="119" t="s">
        <v>0</v>
      </c>
      <c r="F377" s="119" t="s">
        <v>7361</v>
      </c>
      <c r="G377" s="119" t="s">
        <v>7360</v>
      </c>
      <c r="H377" s="119"/>
      <c r="I377" s="119" t="s">
        <v>7858</v>
      </c>
      <c r="J377" s="119" t="s">
        <v>7859</v>
      </c>
      <c r="K377" s="119" t="s">
        <v>3154</v>
      </c>
      <c r="L377" s="119" t="s">
        <v>7860</v>
      </c>
      <c r="M377" s="119" t="s">
        <v>3011</v>
      </c>
      <c r="N377" s="119"/>
      <c r="O377" s="119" t="s">
        <v>7920</v>
      </c>
      <c r="P377" s="119" t="s">
        <v>7921</v>
      </c>
      <c r="Q377" s="119">
        <v>13</v>
      </c>
      <c r="R377" s="119"/>
      <c r="S377" s="121">
        <v>45744</v>
      </c>
      <c r="T377" s="121">
        <v>45736</v>
      </c>
      <c r="U377" s="121">
        <v>45736</v>
      </c>
      <c r="V377" s="119">
        <v>1</v>
      </c>
      <c r="W377" s="119" t="s">
        <v>7885</v>
      </c>
      <c r="X377" s="119"/>
      <c r="Y377" s="119"/>
      <c r="Z377" s="119" t="s">
        <v>7877</v>
      </c>
      <c r="AA377" s="119" t="s">
        <v>7866</v>
      </c>
      <c r="AB377" s="119" t="s">
        <v>8067</v>
      </c>
      <c r="AC377" s="119"/>
      <c r="AD377" s="155">
        <v>0</v>
      </c>
      <c r="AE377" s="155">
        <v>0</v>
      </c>
      <c r="AF377" s="155">
        <v>0</v>
      </c>
      <c r="AG377" s="155">
        <v>0</v>
      </c>
      <c r="AH377" s="155">
        <v>0</v>
      </c>
      <c r="AI377" s="155">
        <v>0</v>
      </c>
      <c r="AJ377" s="155">
        <v>0</v>
      </c>
      <c r="AK377" s="155">
        <v>0</v>
      </c>
      <c r="AL377" s="155">
        <v>0</v>
      </c>
      <c r="AM377" s="155">
        <v>21997.32</v>
      </c>
      <c r="AN377" s="155">
        <v>61367.11</v>
      </c>
      <c r="AO377" s="155">
        <v>33087.599999999999</v>
      </c>
      <c r="AP377" s="155">
        <v>50913</v>
      </c>
      <c r="AQ377" s="155">
        <v>0</v>
      </c>
      <c r="AR377" s="155">
        <v>0</v>
      </c>
      <c r="AS377" s="155">
        <v>0</v>
      </c>
      <c r="AT377" s="155">
        <v>17937</v>
      </c>
      <c r="AU377" s="155">
        <v>0</v>
      </c>
      <c r="AV377" s="155">
        <v>0</v>
      </c>
      <c r="AW377" s="155">
        <v>116452.03</v>
      </c>
      <c r="AX377" s="155">
        <v>50913</v>
      </c>
      <c r="AY377" s="155">
        <v>17937</v>
      </c>
      <c r="AZ377" s="155">
        <v>0</v>
      </c>
      <c r="BA377" s="156">
        <v>149428.03</v>
      </c>
    </row>
    <row r="378" spans="2:53" ht="15">
      <c r="B378" s="127" t="s">
        <v>7798</v>
      </c>
      <c r="C378" s="119" t="s">
        <v>1828</v>
      </c>
      <c r="D378" s="119" t="s">
        <v>85</v>
      </c>
      <c r="E378" s="119" t="s">
        <v>0</v>
      </c>
      <c r="F378" s="119" t="s">
        <v>7439</v>
      </c>
      <c r="G378" s="119" t="s">
        <v>7438</v>
      </c>
      <c r="H378" s="119"/>
      <c r="I378" s="119" t="s">
        <v>7858</v>
      </c>
      <c r="J378" s="119" t="s">
        <v>7859</v>
      </c>
      <c r="K378" s="119" t="s">
        <v>3154</v>
      </c>
      <c r="L378" s="119" t="s">
        <v>7860</v>
      </c>
      <c r="M378" s="119" t="s">
        <v>3011</v>
      </c>
      <c r="N378" s="119" t="s">
        <v>7335</v>
      </c>
      <c r="O378" s="119" t="s">
        <v>8064</v>
      </c>
      <c r="P378" s="119" t="s">
        <v>8065</v>
      </c>
      <c r="Q378" s="119">
        <v>2</v>
      </c>
      <c r="R378" s="119" t="s">
        <v>8066</v>
      </c>
      <c r="S378" s="121">
        <v>45744</v>
      </c>
      <c r="T378" s="121">
        <v>45731</v>
      </c>
      <c r="U378" s="121">
        <v>45744</v>
      </c>
      <c r="V378" s="119">
        <v>14</v>
      </c>
      <c r="W378" s="119" t="s">
        <v>7885</v>
      </c>
      <c r="X378" s="119"/>
      <c r="Y378" s="119">
        <v>42919</v>
      </c>
      <c r="Z378" s="119" t="s">
        <v>7877</v>
      </c>
      <c r="AA378" s="119" t="s">
        <v>7867</v>
      </c>
      <c r="AB378" s="119" t="s">
        <v>7867</v>
      </c>
      <c r="AC378" s="119">
        <v>4</v>
      </c>
      <c r="AD378" s="155">
        <v>18780.02</v>
      </c>
      <c r="AE378" s="155">
        <v>0</v>
      </c>
      <c r="AF378" s="155">
        <v>0</v>
      </c>
      <c r="AG378" s="155">
        <v>13835.2</v>
      </c>
      <c r="AH378" s="155">
        <v>4234.32</v>
      </c>
      <c r="AI378" s="155">
        <v>1131.4000000000001</v>
      </c>
      <c r="AJ378" s="155">
        <v>335.36</v>
      </c>
      <c r="AK378" s="155">
        <v>0</v>
      </c>
      <c r="AL378" s="155">
        <v>0</v>
      </c>
      <c r="AM378" s="155">
        <v>0</v>
      </c>
      <c r="AN378" s="155">
        <v>0</v>
      </c>
      <c r="AO378" s="155">
        <v>0</v>
      </c>
      <c r="AP378" s="155">
        <v>0</v>
      </c>
      <c r="AQ378" s="155">
        <v>262.12</v>
      </c>
      <c r="AR378" s="155">
        <v>2682.86</v>
      </c>
      <c r="AS378" s="155">
        <v>641.41999999999996</v>
      </c>
      <c r="AT378" s="155">
        <v>9490.8700000000008</v>
      </c>
      <c r="AU378" s="155">
        <v>0</v>
      </c>
      <c r="AV378" s="155">
        <v>0</v>
      </c>
      <c r="AW378" s="155">
        <v>40129.879999999997</v>
      </c>
      <c r="AX378" s="155">
        <v>1131.4000000000001</v>
      </c>
      <c r="AY378" s="155">
        <v>10132.290000000001</v>
      </c>
      <c r="AZ378" s="155">
        <v>0</v>
      </c>
      <c r="BA378" s="156">
        <v>31129</v>
      </c>
    </row>
    <row r="379" spans="2:53" ht="15">
      <c r="B379" s="127" t="s">
        <v>7787</v>
      </c>
      <c r="C379" s="119" t="s">
        <v>1828</v>
      </c>
      <c r="D379" s="119" t="s">
        <v>85</v>
      </c>
      <c r="E379" s="119" t="s">
        <v>0</v>
      </c>
      <c r="F379" s="119" t="s">
        <v>7424</v>
      </c>
      <c r="G379" s="119" t="s">
        <v>7423</v>
      </c>
      <c r="H379" s="119"/>
      <c r="I379" s="119" t="s">
        <v>7858</v>
      </c>
      <c r="J379" s="119" t="s">
        <v>7859</v>
      </c>
      <c r="K379" s="119" t="s">
        <v>3154</v>
      </c>
      <c r="L379" s="119" t="s">
        <v>7860</v>
      </c>
      <c r="M379" s="119" t="s">
        <v>3011</v>
      </c>
      <c r="N379" s="119" t="s">
        <v>7335</v>
      </c>
      <c r="O379" s="119" t="s">
        <v>7873</v>
      </c>
      <c r="P379" s="119" t="s">
        <v>7874</v>
      </c>
      <c r="Q379" s="119">
        <v>2</v>
      </c>
      <c r="R379" s="119" t="s">
        <v>7875</v>
      </c>
      <c r="S379" s="121">
        <v>45744</v>
      </c>
      <c r="T379" s="121">
        <v>45731</v>
      </c>
      <c r="U379" s="121">
        <v>45744</v>
      </c>
      <c r="V379" s="119">
        <v>14</v>
      </c>
      <c r="W379" s="119" t="s">
        <v>7876</v>
      </c>
      <c r="X379" s="119"/>
      <c r="Y379" s="119">
        <v>44382</v>
      </c>
      <c r="Z379" s="119" t="s">
        <v>7877</v>
      </c>
      <c r="AA379" s="119" t="s">
        <v>7866</v>
      </c>
      <c r="AB379" s="119" t="s">
        <v>7867</v>
      </c>
      <c r="AC379" s="119">
        <v>4</v>
      </c>
      <c r="AD379" s="155">
        <v>10500</v>
      </c>
      <c r="AE379" s="155">
        <v>0</v>
      </c>
      <c r="AF379" s="155">
        <v>0</v>
      </c>
      <c r="AG379" s="155">
        <v>12235.2</v>
      </c>
      <c r="AH379" s="155">
        <v>0</v>
      </c>
      <c r="AI379" s="155">
        <v>0</v>
      </c>
      <c r="AJ379" s="155">
        <v>0</v>
      </c>
      <c r="AK379" s="155">
        <v>0</v>
      </c>
      <c r="AL379" s="155">
        <v>0</v>
      </c>
      <c r="AM379" s="155">
        <v>0</v>
      </c>
      <c r="AN379" s="155">
        <v>0</v>
      </c>
      <c r="AO379" s="155">
        <v>0</v>
      </c>
      <c r="AP379" s="155">
        <v>0</v>
      </c>
      <c r="AQ379" s="155">
        <v>42303.63</v>
      </c>
      <c r="AR379" s="155">
        <v>0</v>
      </c>
      <c r="AS379" s="155">
        <v>547.04</v>
      </c>
      <c r="AT379" s="155">
        <v>17545.060000000001</v>
      </c>
      <c r="AU379" s="155">
        <v>0</v>
      </c>
      <c r="AV379" s="155">
        <v>0</v>
      </c>
      <c r="AW379" s="155">
        <v>65038.83</v>
      </c>
      <c r="AX379" s="155">
        <v>0</v>
      </c>
      <c r="AY379" s="155">
        <v>18092.100000000002</v>
      </c>
      <c r="AZ379" s="155">
        <v>0</v>
      </c>
      <c r="BA379" s="156">
        <v>46946.8</v>
      </c>
    </row>
    <row r="380" spans="2:53" ht="15">
      <c r="B380" s="127" t="s">
        <v>7796</v>
      </c>
      <c r="C380" s="119" t="s">
        <v>1828</v>
      </c>
      <c r="D380" s="119" t="s">
        <v>85</v>
      </c>
      <c r="E380" s="119" t="s">
        <v>0</v>
      </c>
      <c r="F380" s="119" t="s">
        <v>7379</v>
      </c>
      <c r="G380" s="119" t="s">
        <v>7378</v>
      </c>
      <c r="H380" s="119"/>
      <c r="I380" s="119" t="s">
        <v>7858</v>
      </c>
      <c r="J380" s="119" t="s">
        <v>7859</v>
      </c>
      <c r="K380" s="119" t="s">
        <v>3154</v>
      </c>
      <c r="L380" s="119" t="s">
        <v>7860</v>
      </c>
      <c r="M380" s="119" t="s">
        <v>3011</v>
      </c>
      <c r="N380" s="119" t="s">
        <v>7335</v>
      </c>
      <c r="O380" s="119" t="s">
        <v>8039</v>
      </c>
      <c r="P380" s="119" t="s">
        <v>8040</v>
      </c>
      <c r="Q380" s="119">
        <v>2</v>
      </c>
      <c r="R380" s="119" t="s">
        <v>8041</v>
      </c>
      <c r="S380" s="121">
        <v>45744</v>
      </c>
      <c r="T380" s="121">
        <v>45731</v>
      </c>
      <c r="U380" s="121">
        <v>45744</v>
      </c>
      <c r="V380" s="119">
        <v>14</v>
      </c>
      <c r="W380" s="119" t="s">
        <v>7876</v>
      </c>
      <c r="X380" s="119"/>
      <c r="Y380" s="119">
        <v>44271</v>
      </c>
      <c r="Z380" s="119" t="s">
        <v>8042</v>
      </c>
      <c r="AA380" s="119" t="s">
        <v>7866</v>
      </c>
      <c r="AB380" s="119" t="s">
        <v>7867</v>
      </c>
      <c r="AC380" s="119">
        <v>4</v>
      </c>
      <c r="AD380" s="155">
        <v>21000</v>
      </c>
      <c r="AE380" s="155">
        <v>0</v>
      </c>
      <c r="AF380" s="155">
        <v>0</v>
      </c>
      <c r="AG380" s="155">
        <v>66666.600000000006</v>
      </c>
      <c r="AH380" s="155">
        <v>0</v>
      </c>
      <c r="AI380" s="155">
        <v>0</v>
      </c>
      <c r="AJ380" s="155">
        <v>0</v>
      </c>
      <c r="AK380" s="155">
        <v>5052.8999999999996</v>
      </c>
      <c r="AL380" s="155">
        <v>1697.1</v>
      </c>
      <c r="AM380" s="155">
        <v>0</v>
      </c>
      <c r="AN380" s="155">
        <v>0</v>
      </c>
      <c r="AO380" s="155">
        <v>0</v>
      </c>
      <c r="AP380" s="155">
        <v>0</v>
      </c>
      <c r="AQ380" s="155">
        <v>5586.63</v>
      </c>
      <c r="AR380" s="155">
        <v>0</v>
      </c>
      <c r="AS380" s="155">
        <v>684.24</v>
      </c>
      <c r="AT380" s="155">
        <v>28326.400000000001</v>
      </c>
      <c r="AU380" s="155">
        <v>0</v>
      </c>
      <c r="AV380" s="155">
        <v>0</v>
      </c>
      <c r="AW380" s="155">
        <v>98306.13</v>
      </c>
      <c r="AX380" s="155">
        <v>1697.1</v>
      </c>
      <c r="AY380" s="155">
        <v>29010.639999999999</v>
      </c>
      <c r="AZ380" s="155">
        <v>0</v>
      </c>
      <c r="BA380" s="156">
        <v>70992.600000000006</v>
      </c>
    </row>
    <row r="381" spans="2:53" ht="15">
      <c r="B381" s="127" t="s">
        <v>7797</v>
      </c>
      <c r="C381" s="119" t="s">
        <v>1828</v>
      </c>
      <c r="D381" s="119" t="s">
        <v>85</v>
      </c>
      <c r="E381" s="119" t="s">
        <v>0</v>
      </c>
      <c r="F381" s="119" t="s">
        <v>7496</v>
      </c>
      <c r="G381" s="119" t="s">
        <v>7495</v>
      </c>
      <c r="H381" s="119"/>
      <c r="I381" s="119" t="s">
        <v>7858</v>
      </c>
      <c r="J381" s="119" t="s">
        <v>7859</v>
      </c>
      <c r="K381" s="119" t="s">
        <v>3154</v>
      </c>
      <c r="L381" s="119" t="s">
        <v>7860</v>
      </c>
      <c r="M381" s="119" t="s">
        <v>3011</v>
      </c>
      <c r="N381" s="119" t="s">
        <v>7335</v>
      </c>
      <c r="O381" s="119" t="s">
        <v>7980</v>
      </c>
      <c r="P381" s="119" t="s">
        <v>7981</v>
      </c>
      <c r="Q381" s="119">
        <v>2</v>
      </c>
      <c r="R381" s="119" t="s">
        <v>7982</v>
      </c>
      <c r="S381" s="121">
        <v>45744</v>
      </c>
      <c r="T381" s="121">
        <v>45731</v>
      </c>
      <c r="U381" s="121">
        <v>45744</v>
      </c>
      <c r="V381" s="119">
        <v>14</v>
      </c>
      <c r="W381" s="119" t="s">
        <v>7966</v>
      </c>
      <c r="X381" s="119"/>
      <c r="Y381" s="119">
        <v>45294</v>
      </c>
      <c r="Z381" s="119" t="s">
        <v>7983</v>
      </c>
      <c r="AA381" s="119" t="s">
        <v>7866</v>
      </c>
      <c r="AB381" s="119" t="s">
        <v>7867</v>
      </c>
      <c r="AC381" s="119">
        <v>4</v>
      </c>
      <c r="AD381" s="155">
        <v>12600</v>
      </c>
      <c r="AE381" s="155">
        <v>0</v>
      </c>
      <c r="AF381" s="155">
        <v>0</v>
      </c>
      <c r="AG381" s="155">
        <v>7384.6</v>
      </c>
      <c r="AH381" s="155">
        <v>0</v>
      </c>
      <c r="AI381" s="155">
        <v>0</v>
      </c>
      <c r="AJ381" s="155">
        <v>0</v>
      </c>
      <c r="AK381" s="155">
        <v>0</v>
      </c>
      <c r="AL381" s="155">
        <v>0</v>
      </c>
      <c r="AM381" s="155">
        <v>0</v>
      </c>
      <c r="AN381" s="155">
        <v>0</v>
      </c>
      <c r="AO381" s="155">
        <v>0</v>
      </c>
      <c r="AP381" s="155">
        <v>0</v>
      </c>
      <c r="AQ381" s="155">
        <v>5586.63</v>
      </c>
      <c r="AR381" s="155">
        <v>0</v>
      </c>
      <c r="AS381" s="155">
        <v>347.88</v>
      </c>
      <c r="AT381" s="155">
        <v>5123.2700000000004</v>
      </c>
      <c r="AU381" s="155">
        <v>0</v>
      </c>
      <c r="AV381" s="155">
        <v>0</v>
      </c>
      <c r="AW381" s="155">
        <v>25571.23</v>
      </c>
      <c r="AX381" s="155">
        <v>0</v>
      </c>
      <c r="AY381" s="155">
        <v>5471.1500000000005</v>
      </c>
      <c r="AZ381" s="155">
        <v>0</v>
      </c>
      <c r="BA381" s="156">
        <v>20100.2</v>
      </c>
    </row>
    <row r="382" spans="2:53" ht="15">
      <c r="B382" s="127" t="s">
        <v>7780</v>
      </c>
      <c r="C382" s="119" t="s">
        <v>1828</v>
      </c>
      <c r="D382" s="119" t="s">
        <v>85</v>
      </c>
      <c r="E382" s="119" t="s">
        <v>0</v>
      </c>
      <c r="F382" s="119" t="s">
        <v>7469</v>
      </c>
      <c r="G382" s="119" t="s">
        <v>7468</v>
      </c>
      <c r="H382" s="119"/>
      <c r="I382" s="119" t="s">
        <v>7858</v>
      </c>
      <c r="J382" s="119" t="s">
        <v>7859</v>
      </c>
      <c r="K382" s="119" t="s">
        <v>3154</v>
      </c>
      <c r="L382" s="119" t="s">
        <v>7860</v>
      </c>
      <c r="M382" s="119" t="s">
        <v>3011</v>
      </c>
      <c r="N382" s="119" t="s">
        <v>7335</v>
      </c>
      <c r="O382" s="119" t="s">
        <v>7927</v>
      </c>
      <c r="P382" s="119" t="s">
        <v>7928</v>
      </c>
      <c r="Q382" s="119">
        <v>2</v>
      </c>
      <c r="R382" s="119" t="s">
        <v>7929</v>
      </c>
      <c r="S382" s="121">
        <v>45744</v>
      </c>
      <c r="T382" s="121">
        <v>45731</v>
      </c>
      <c r="U382" s="121">
        <v>45744</v>
      </c>
      <c r="V382" s="119">
        <v>14</v>
      </c>
      <c r="W382" s="119" t="s">
        <v>7898</v>
      </c>
      <c r="X382" s="119"/>
      <c r="Y382" s="119">
        <v>45600</v>
      </c>
      <c r="Z382" s="119" t="s">
        <v>7898</v>
      </c>
      <c r="AA382" s="119" t="s">
        <v>7866</v>
      </c>
      <c r="AB382" s="119" t="s">
        <v>7867</v>
      </c>
      <c r="AC382" s="119">
        <v>4</v>
      </c>
      <c r="AD382" s="155">
        <v>9333.3799999999992</v>
      </c>
      <c r="AE382" s="155">
        <v>0</v>
      </c>
      <c r="AF382" s="155">
        <v>0</v>
      </c>
      <c r="AG382" s="155">
        <v>0</v>
      </c>
      <c r="AH382" s="155">
        <v>0</v>
      </c>
      <c r="AI382" s="155">
        <v>0</v>
      </c>
      <c r="AJ382" s="155">
        <v>0</v>
      </c>
      <c r="AK382" s="155">
        <v>0</v>
      </c>
      <c r="AL382" s="155">
        <v>0</v>
      </c>
      <c r="AM382" s="155">
        <v>0</v>
      </c>
      <c r="AN382" s="155">
        <v>0</v>
      </c>
      <c r="AO382" s="155">
        <v>0</v>
      </c>
      <c r="AP382" s="155">
        <v>0</v>
      </c>
      <c r="AQ382" s="155">
        <v>0</v>
      </c>
      <c r="AR382" s="155">
        <v>1333.34</v>
      </c>
      <c r="AS382" s="155">
        <v>252.77</v>
      </c>
      <c r="AT382" s="155">
        <v>1510.25</v>
      </c>
      <c r="AU382" s="155">
        <v>0.1</v>
      </c>
      <c r="AV382" s="155">
        <v>0</v>
      </c>
      <c r="AW382" s="155">
        <v>10666.72</v>
      </c>
      <c r="AX382" s="155">
        <v>0</v>
      </c>
      <c r="AY382" s="155">
        <v>1763.12</v>
      </c>
      <c r="AZ382" s="155">
        <v>0</v>
      </c>
      <c r="BA382" s="156">
        <v>8903.6</v>
      </c>
    </row>
    <row r="383" spans="2:53" ht="15">
      <c r="B383" s="127" t="s">
        <v>7816</v>
      </c>
      <c r="C383" s="119" t="s">
        <v>1828</v>
      </c>
      <c r="D383" s="119" t="s">
        <v>85</v>
      </c>
      <c r="E383" s="119" t="s">
        <v>0</v>
      </c>
      <c r="F383" s="119" t="s">
        <v>7481</v>
      </c>
      <c r="G383" s="119" t="s">
        <v>7480</v>
      </c>
      <c r="H383" s="119"/>
      <c r="I383" s="119" t="s">
        <v>7858</v>
      </c>
      <c r="J383" s="119" t="s">
        <v>7859</v>
      </c>
      <c r="K383" s="119" t="s">
        <v>3154</v>
      </c>
      <c r="L383" s="119" t="s">
        <v>7860</v>
      </c>
      <c r="M383" s="119" t="s">
        <v>3011</v>
      </c>
      <c r="N383" s="119" t="s">
        <v>7335</v>
      </c>
      <c r="O383" s="119" t="s">
        <v>7861</v>
      </c>
      <c r="P383" s="119" t="s">
        <v>7862</v>
      </c>
      <c r="Q383" s="119">
        <v>2</v>
      </c>
      <c r="R383" s="119" t="s">
        <v>7863</v>
      </c>
      <c r="S383" s="121">
        <v>45744</v>
      </c>
      <c r="T383" s="121">
        <v>45731</v>
      </c>
      <c r="U383" s="121">
        <v>45744</v>
      </c>
      <c r="V383" s="119">
        <v>14</v>
      </c>
      <c r="W383" s="119" t="s">
        <v>7864</v>
      </c>
      <c r="X383" s="119"/>
      <c r="Y383" s="119">
        <v>44235</v>
      </c>
      <c r="Z383" s="119" t="s">
        <v>7865</v>
      </c>
      <c r="AA383" s="119" t="s">
        <v>7866</v>
      </c>
      <c r="AB383" s="119" t="s">
        <v>7867</v>
      </c>
      <c r="AC383" s="119">
        <v>4</v>
      </c>
      <c r="AD383" s="155">
        <v>5600</v>
      </c>
      <c r="AE383" s="155">
        <v>0</v>
      </c>
      <c r="AF383" s="155">
        <v>0</v>
      </c>
      <c r="AG383" s="155">
        <v>0</v>
      </c>
      <c r="AH383" s="155">
        <v>0</v>
      </c>
      <c r="AI383" s="155">
        <v>0</v>
      </c>
      <c r="AJ383" s="155">
        <v>0</v>
      </c>
      <c r="AK383" s="155">
        <v>0</v>
      </c>
      <c r="AL383" s="155">
        <v>0</v>
      </c>
      <c r="AM383" s="155">
        <v>0</v>
      </c>
      <c r="AN383" s="155">
        <v>0</v>
      </c>
      <c r="AO383" s="155">
        <v>0</v>
      </c>
      <c r="AP383" s="155">
        <v>0</v>
      </c>
      <c r="AQ383" s="155">
        <v>0</v>
      </c>
      <c r="AR383" s="155">
        <v>800</v>
      </c>
      <c r="AS383" s="155">
        <v>144.69999999999999</v>
      </c>
      <c r="AT383" s="155">
        <v>624.08000000000004</v>
      </c>
      <c r="AU383" s="155">
        <v>0.02</v>
      </c>
      <c r="AV383" s="155">
        <v>0</v>
      </c>
      <c r="AW383" s="155">
        <v>6400</v>
      </c>
      <c r="AX383" s="155">
        <v>0</v>
      </c>
      <c r="AY383" s="155">
        <v>768.8</v>
      </c>
      <c r="AZ383" s="155">
        <v>0</v>
      </c>
      <c r="BA383" s="156">
        <v>5631.2</v>
      </c>
    </row>
    <row r="384" spans="2:53" ht="15">
      <c r="B384" s="127" t="s">
        <v>7813</v>
      </c>
      <c r="C384" s="119" t="s">
        <v>1828</v>
      </c>
      <c r="D384" s="119" t="s">
        <v>85</v>
      </c>
      <c r="E384" s="119" t="s">
        <v>0</v>
      </c>
      <c r="F384" s="119" t="s">
        <v>7376</v>
      </c>
      <c r="G384" s="119" t="s">
        <v>7375</v>
      </c>
      <c r="H384" s="119"/>
      <c r="I384" s="119" t="s">
        <v>7858</v>
      </c>
      <c r="J384" s="119" t="s">
        <v>7859</v>
      </c>
      <c r="K384" s="119" t="s">
        <v>3154</v>
      </c>
      <c r="L384" s="119" t="s">
        <v>7860</v>
      </c>
      <c r="M384" s="119" t="s">
        <v>3011</v>
      </c>
      <c r="N384" s="119" t="s">
        <v>7335</v>
      </c>
      <c r="O384" s="119" t="s">
        <v>7968</v>
      </c>
      <c r="P384" s="119" t="s">
        <v>7969</v>
      </c>
      <c r="Q384" s="119">
        <v>2</v>
      </c>
      <c r="R384" s="119" t="s">
        <v>7970</v>
      </c>
      <c r="S384" s="121">
        <v>45744</v>
      </c>
      <c r="T384" s="121">
        <v>45731</v>
      </c>
      <c r="U384" s="121">
        <v>45744</v>
      </c>
      <c r="V384" s="119">
        <v>14</v>
      </c>
      <c r="W384" s="119" t="s">
        <v>7893</v>
      </c>
      <c r="X384" s="119"/>
      <c r="Y384" s="119">
        <v>45544</v>
      </c>
      <c r="Z384" s="119" t="s">
        <v>7944</v>
      </c>
      <c r="AA384" s="119" t="s">
        <v>7866</v>
      </c>
      <c r="AB384" s="119" t="s">
        <v>7867</v>
      </c>
      <c r="AC384" s="119">
        <v>4</v>
      </c>
      <c r="AD384" s="155">
        <v>9566.6200000000008</v>
      </c>
      <c r="AE384" s="155">
        <v>0</v>
      </c>
      <c r="AF384" s="155">
        <v>0</v>
      </c>
      <c r="AG384" s="155">
        <v>0</v>
      </c>
      <c r="AH384" s="155">
        <v>0</v>
      </c>
      <c r="AI384" s="155">
        <v>0</v>
      </c>
      <c r="AJ384" s="155">
        <v>0</v>
      </c>
      <c r="AK384" s="155">
        <v>0</v>
      </c>
      <c r="AL384" s="155">
        <v>0</v>
      </c>
      <c r="AM384" s="155">
        <v>0</v>
      </c>
      <c r="AN384" s="155">
        <v>0</v>
      </c>
      <c r="AO384" s="155">
        <v>0</v>
      </c>
      <c r="AP384" s="155">
        <v>0</v>
      </c>
      <c r="AQ384" s="155">
        <v>0</v>
      </c>
      <c r="AR384" s="155">
        <v>0</v>
      </c>
      <c r="AS384" s="155">
        <v>259.56</v>
      </c>
      <c r="AT384" s="155">
        <v>1275.27</v>
      </c>
      <c r="AU384" s="155">
        <v>0</v>
      </c>
      <c r="AV384" s="155">
        <v>0</v>
      </c>
      <c r="AW384" s="155">
        <v>9566.6200000000008</v>
      </c>
      <c r="AX384" s="155">
        <v>0</v>
      </c>
      <c r="AY384" s="155">
        <v>1534.83</v>
      </c>
      <c r="AZ384" s="155">
        <v>0</v>
      </c>
      <c r="BA384" s="156">
        <v>8031.8</v>
      </c>
    </row>
    <row r="385" spans="2:53" ht="15">
      <c r="B385" s="127" t="s">
        <v>7784</v>
      </c>
      <c r="C385" s="119" t="s">
        <v>1828</v>
      </c>
      <c r="D385" s="119" t="s">
        <v>85</v>
      </c>
      <c r="E385" s="119" t="s">
        <v>0</v>
      </c>
      <c r="F385" s="119" t="s">
        <v>7490</v>
      </c>
      <c r="G385" s="119" t="s">
        <v>7489</v>
      </c>
      <c r="H385" s="119"/>
      <c r="I385" s="119" t="s">
        <v>7858</v>
      </c>
      <c r="J385" s="119" t="s">
        <v>7859</v>
      </c>
      <c r="K385" s="119" t="s">
        <v>3154</v>
      </c>
      <c r="L385" s="119" t="s">
        <v>7860</v>
      </c>
      <c r="M385" s="119" t="s">
        <v>3011</v>
      </c>
      <c r="N385" s="119" t="s">
        <v>7335</v>
      </c>
      <c r="O385" s="119" t="s">
        <v>8008</v>
      </c>
      <c r="P385" s="119" t="s">
        <v>8009</v>
      </c>
      <c r="Q385" s="119">
        <v>2</v>
      </c>
      <c r="R385" s="119" t="s">
        <v>8010</v>
      </c>
      <c r="S385" s="121">
        <v>45744</v>
      </c>
      <c r="T385" s="121">
        <v>45731</v>
      </c>
      <c r="U385" s="121">
        <v>45744</v>
      </c>
      <c r="V385" s="119">
        <v>14</v>
      </c>
      <c r="W385" s="119" t="s">
        <v>7876</v>
      </c>
      <c r="X385" s="119"/>
      <c r="Y385" s="119">
        <v>44271</v>
      </c>
      <c r="Z385" s="119" t="s">
        <v>7906</v>
      </c>
      <c r="AA385" s="119" t="s">
        <v>7866</v>
      </c>
      <c r="AB385" s="119" t="s">
        <v>7867</v>
      </c>
      <c r="AC385" s="119">
        <v>4</v>
      </c>
      <c r="AD385" s="155">
        <v>12600</v>
      </c>
      <c r="AE385" s="155">
        <v>0</v>
      </c>
      <c r="AF385" s="155">
        <v>0</v>
      </c>
      <c r="AG385" s="155">
        <v>16800</v>
      </c>
      <c r="AH385" s="155">
        <v>0</v>
      </c>
      <c r="AI385" s="155">
        <v>0</v>
      </c>
      <c r="AJ385" s="155">
        <v>0</v>
      </c>
      <c r="AK385" s="155">
        <v>2352.9</v>
      </c>
      <c r="AL385" s="155">
        <v>1697.1</v>
      </c>
      <c r="AM385" s="155">
        <v>0</v>
      </c>
      <c r="AN385" s="155">
        <v>0</v>
      </c>
      <c r="AO385" s="155">
        <v>0</v>
      </c>
      <c r="AP385" s="155">
        <v>0</v>
      </c>
      <c r="AQ385" s="155">
        <v>5586.63</v>
      </c>
      <c r="AR385" s="155">
        <v>1800</v>
      </c>
      <c r="AS385" s="155">
        <v>349.32</v>
      </c>
      <c r="AT385" s="155">
        <v>8990.4699999999993</v>
      </c>
      <c r="AU385" s="155">
        <v>0</v>
      </c>
      <c r="AV385" s="155">
        <v>3591.18</v>
      </c>
      <c r="AW385" s="155">
        <v>39139.53</v>
      </c>
      <c r="AX385" s="155">
        <v>1697.1</v>
      </c>
      <c r="AY385" s="155">
        <v>12930.97</v>
      </c>
      <c r="AZ385" s="155">
        <v>0</v>
      </c>
      <c r="BA385" s="156">
        <v>27905.8</v>
      </c>
    </row>
    <row r="386" spans="2:53" ht="15">
      <c r="B386" s="127" t="s">
        <v>7790</v>
      </c>
      <c r="C386" s="119" t="s">
        <v>1828</v>
      </c>
      <c r="D386" s="119" t="s">
        <v>85</v>
      </c>
      <c r="E386" s="119" t="s">
        <v>0</v>
      </c>
      <c r="F386" s="119" t="s">
        <v>7415</v>
      </c>
      <c r="G386" s="119" t="s">
        <v>7414</v>
      </c>
      <c r="H386" s="119"/>
      <c r="I386" s="119" t="s">
        <v>7858</v>
      </c>
      <c r="J386" s="119" t="s">
        <v>7859</v>
      </c>
      <c r="K386" s="119" t="s">
        <v>3154</v>
      </c>
      <c r="L386" s="119" t="s">
        <v>7860</v>
      </c>
      <c r="M386" s="119" t="s">
        <v>3011</v>
      </c>
      <c r="N386" s="119" t="s">
        <v>7335</v>
      </c>
      <c r="O386" s="119" t="s">
        <v>8060</v>
      </c>
      <c r="P386" s="119" t="s">
        <v>8061</v>
      </c>
      <c r="Q386" s="119">
        <v>2</v>
      </c>
      <c r="R386" s="119" t="s">
        <v>8062</v>
      </c>
      <c r="S386" s="121">
        <v>45744</v>
      </c>
      <c r="T386" s="121">
        <v>45731</v>
      </c>
      <c r="U386" s="121">
        <v>45744</v>
      </c>
      <c r="V386" s="119">
        <v>14</v>
      </c>
      <c r="W386" s="119" t="s">
        <v>7871</v>
      </c>
      <c r="X386" s="119"/>
      <c r="Y386" s="119">
        <v>43696</v>
      </c>
      <c r="Z386" s="119" t="s">
        <v>8063</v>
      </c>
      <c r="AA386" s="119" t="s">
        <v>7866</v>
      </c>
      <c r="AB386" s="119" t="s">
        <v>7867</v>
      </c>
      <c r="AC386" s="119">
        <v>4</v>
      </c>
      <c r="AD386" s="155">
        <v>22324.26</v>
      </c>
      <c r="AE386" s="155">
        <v>0</v>
      </c>
      <c r="AF386" s="155">
        <v>0</v>
      </c>
      <c r="AG386" s="155">
        <v>0</v>
      </c>
      <c r="AH386" s="155">
        <v>0</v>
      </c>
      <c r="AI386" s="155">
        <v>0</v>
      </c>
      <c r="AJ386" s="155">
        <v>0</v>
      </c>
      <c r="AK386" s="155">
        <v>0</v>
      </c>
      <c r="AL386" s="155">
        <v>0</v>
      </c>
      <c r="AM386" s="155">
        <v>0</v>
      </c>
      <c r="AN386" s="155">
        <v>0</v>
      </c>
      <c r="AO386" s="155">
        <v>0</v>
      </c>
      <c r="AP386" s="155">
        <v>0</v>
      </c>
      <c r="AQ386" s="155">
        <v>0</v>
      </c>
      <c r="AR386" s="155">
        <v>0</v>
      </c>
      <c r="AS386" s="155">
        <v>633.58000000000004</v>
      </c>
      <c r="AT386" s="155">
        <v>4171.79</v>
      </c>
      <c r="AU386" s="155">
        <v>0.09</v>
      </c>
      <c r="AV386" s="155">
        <v>0</v>
      </c>
      <c r="AW386" s="155">
        <v>22324.26</v>
      </c>
      <c r="AX386" s="155">
        <v>0</v>
      </c>
      <c r="AY386" s="155">
        <v>4805.46</v>
      </c>
      <c r="AZ386" s="155">
        <v>0</v>
      </c>
      <c r="BA386" s="156">
        <v>17518.8</v>
      </c>
    </row>
    <row r="387" spans="2:53" ht="15">
      <c r="B387" s="127" t="s">
        <v>7793</v>
      </c>
      <c r="C387" s="119" t="s">
        <v>1828</v>
      </c>
      <c r="D387" s="119" t="s">
        <v>85</v>
      </c>
      <c r="E387" s="119" t="s">
        <v>0</v>
      </c>
      <c r="F387" s="119" t="s">
        <v>7418</v>
      </c>
      <c r="G387" s="119" t="s">
        <v>7417</v>
      </c>
      <c r="H387" s="119"/>
      <c r="I387" s="119" t="s">
        <v>7858</v>
      </c>
      <c r="J387" s="119" t="s">
        <v>7859</v>
      </c>
      <c r="K387" s="119" t="s">
        <v>3154</v>
      </c>
      <c r="L387" s="119" t="s">
        <v>7860</v>
      </c>
      <c r="M387" s="119" t="s">
        <v>3011</v>
      </c>
      <c r="N387" s="119" t="s">
        <v>7335</v>
      </c>
      <c r="O387" s="119" t="s">
        <v>7948</v>
      </c>
      <c r="P387" s="119" t="s">
        <v>7949</v>
      </c>
      <c r="Q387" s="119">
        <v>2</v>
      </c>
      <c r="R387" s="119" t="s">
        <v>7950</v>
      </c>
      <c r="S387" s="121">
        <v>45744</v>
      </c>
      <c r="T387" s="121">
        <v>45731</v>
      </c>
      <c r="U387" s="121">
        <v>45744</v>
      </c>
      <c r="V387" s="119">
        <v>14</v>
      </c>
      <c r="W387" s="119" t="s">
        <v>7951</v>
      </c>
      <c r="X387" s="119"/>
      <c r="Y387" s="119">
        <v>44229</v>
      </c>
      <c r="Z387" s="119" t="s">
        <v>7952</v>
      </c>
      <c r="AA387" s="119" t="s">
        <v>7866</v>
      </c>
      <c r="AB387" s="119" t="s">
        <v>7867</v>
      </c>
      <c r="AC387" s="119">
        <v>4</v>
      </c>
      <c r="AD387" s="155">
        <v>5506.62</v>
      </c>
      <c r="AE387" s="155">
        <v>0</v>
      </c>
      <c r="AF387" s="155">
        <v>0</v>
      </c>
      <c r="AG387" s="155">
        <v>0</v>
      </c>
      <c r="AH387" s="155">
        <v>0</v>
      </c>
      <c r="AI387" s="155">
        <v>0</v>
      </c>
      <c r="AJ387" s="155">
        <v>0</v>
      </c>
      <c r="AK387" s="155">
        <v>0</v>
      </c>
      <c r="AL387" s="155">
        <v>0</v>
      </c>
      <c r="AM387" s="155">
        <v>0</v>
      </c>
      <c r="AN387" s="155">
        <v>0</v>
      </c>
      <c r="AO387" s="155">
        <v>0</v>
      </c>
      <c r="AP387" s="155">
        <v>0</v>
      </c>
      <c r="AQ387" s="155">
        <v>0</v>
      </c>
      <c r="AR387" s="155">
        <v>786.66</v>
      </c>
      <c r="AS387" s="155">
        <v>141.96</v>
      </c>
      <c r="AT387" s="155">
        <v>604.96</v>
      </c>
      <c r="AU387" s="155">
        <v>0</v>
      </c>
      <c r="AV387" s="155">
        <v>0</v>
      </c>
      <c r="AW387" s="155">
        <v>6293.28</v>
      </c>
      <c r="AX387" s="155">
        <v>0</v>
      </c>
      <c r="AY387" s="155">
        <v>746.92000000000007</v>
      </c>
      <c r="AZ387" s="155">
        <v>0</v>
      </c>
      <c r="BA387" s="156">
        <v>5546.4</v>
      </c>
    </row>
    <row r="388" spans="2:53" ht="15">
      <c r="B388" s="127" t="s">
        <v>7811</v>
      </c>
      <c r="C388" s="119" t="s">
        <v>1828</v>
      </c>
      <c r="D388" s="119" t="s">
        <v>85</v>
      </c>
      <c r="E388" s="119" t="s">
        <v>0</v>
      </c>
      <c r="F388" s="119" t="s">
        <v>7364</v>
      </c>
      <c r="G388" s="119" t="s">
        <v>7363</v>
      </c>
      <c r="H388" s="119"/>
      <c r="I388" s="119" t="s">
        <v>7858</v>
      </c>
      <c r="J388" s="119" t="s">
        <v>7859</v>
      </c>
      <c r="K388" s="119" t="s">
        <v>3154</v>
      </c>
      <c r="L388" s="119" t="s">
        <v>7860</v>
      </c>
      <c r="M388" s="119" t="s">
        <v>3011</v>
      </c>
      <c r="N388" s="119" t="s">
        <v>7335</v>
      </c>
      <c r="O388" s="119" t="s">
        <v>7990</v>
      </c>
      <c r="P388" s="119" t="s">
        <v>7991</v>
      </c>
      <c r="Q388" s="119">
        <v>2</v>
      </c>
      <c r="R388" s="119" t="s">
        <v>7992</v>
      </c>
      <c r="S388" s="121">
        <v>45744</v>
      </c>
      <c r="T388" s="121">
        <v>45731</v>
      </c>
      <c r="U388" s="121">
        <v>45744</v>
      </c>
      <c r="V388" s="119">
        <v>14</v>
      </c>
      <c r="W388" s="119" t="s">
        <v>7893</v>
      </c>
      <c r="X388" s="119"/>
      <c r="Y388" s="119">
        <v>45362</v>
      </c>
      <c r="Z388" s="119" t="s">
        <v>7993</v>
      </c>
      <c r="AA388" s="119" t="s">
        <v>7866</v>
      </c>
      <c r="AB388" s="119" t="s">
        <v>7867</v>
      </c>
      <c r="AC388" s="119">
        <v>4</v>
      </c>
      <c r="AD388" s="155">
        <v>11666.62</v>
      </c>
      <c r="AE388" s="155">
        <v>0</v>
      </c>
      <c r="AF388" s="155">
        <v>0</v>
      </c>
      <c r="AG388" s="155">
        <v>0</v>
      </c>
      <c r="AH388" s="155">
        <v>0</v>
      </c>
      <c r="AI388" s="155">
        <v>0</v>
      </c>
      <c r="AJ388" s="155">
        <v>0</v>
      </c>
      <c r="AK388" s="155">
        <v>0</v>
      </c>
      <c r="AL388" s="155">
        <v>0</v>
      </c>
      <c r="AM388" s="155">
        <v>0</v>
      </c>
      <c r="AN388" s="155">
        <v>0</v>
      </c>
      <c r="AO388" s="155">
        <v>0</v>
      </c>
      <c r="AP388" s="155">
        <v>0</v>
      </c>
      <c r="AQ388" s="155">
        <v>2896.85</v>
      </c>
      <c r="AR388" s="155">
        <v>0</v>
      </c>
      <c r="AS388" s="155">
        <v>320.7</v>
      </c>
      <c r="AT388" s="155">
        <v>2346.4499999999998</v>
      </c>
      <c r="AU388" s="155">
        <v>0.12</v>
      </c>
      <c r="AV388" s="155">
        <v>0</v>
      </c>
      <c r="AW388" s="155">
        <v>14563.47</v>
      </c>
      <c r="AX388" s="155">
        <v>0</v>
      </c>
      <c r="AY388" s="155">
        <v>2667.2699999999995</v>
      </c>
      <c r="AZ388" s="155">
        <v>0</v>
      </c>
      <c r="BA388" s="156">
        <v>11896.2</v>
      </c>
    </row>
    <row r="389" spans="2:53" ht="15">
      <c r="B389" s="127" t="s">
        <v>7818</v>
      </c>
      <c r="C389" s="119" t="s">
        <v>1828</v>
      </c>
      <c r="D389" s="119" t="s">
        <v>85</v>
      </c>
      <c r="E389" s="119" t="s">
        <v>0</v>
      </c>
      <c r="F389" s="119" t="s">
        <v>7400</v>
      </c>
      <c r="G389" s="119" t="s">
        <v>7399</v>
      </c>
      <c r="H389" s="119"/>
      <c r="I389" s="119" t="s">
        <v>7858</v>
      </c>
      <c r="J389" s="119" t="s">
        <v>7859</v>
      </c>
      <c r="K389" s="119" t="s">
        <v>3154</v>
      </c>
      <c r="L389" s="119" t="s">
        <v>7860</v>
      </c>
      <c r="M389" s="119" t="s">
        <v>3011</v>
      </c>
      <c r="N389" s="119" t="s">
        <v>7335</v>
      </c>
      <c r="O389" s="119" t="s">
        <v>8011</v>
      </c>
      <c r="P389" s="119" t="s">
        <v>8012</v>
      </c>
      <c r="Q389" s="119">
        <v>2</v>
      </c>
      <c r="R389" s="119" t="s">
        <v>8013</v>
      </c>
      <c r="S389" s="121">
        <v>45744</v>
      </c>
      <c r="T389" s="121">
        <v>45731</v>
      </c>
      <c r="U389" s="121">
        <v>45744</v>
      </c>
      <c r="V389" s="119">
        <v>14</v>
      </c>
      <c r="W389" s="119" t="s">
        <v>7871</v>
      </c>
      <c r="X389" s="119"/>
      <c r="Y389" s="119">
        <v>44452</v>
      </c>
      <c r="Z389" s="119" t="s">
        <v>8014</v>
      </c>
      <c r="AA389" s="119" t="s">
        <v>7866</v>
      </c>
      <c r="AB389" s="119" t="s">
        <v>7867</v>
      </c>
      <c r="AC389" s="119">
        <v>4</v>
      </c>
      <c r="AD389" s="155">
        <v>30800</v>
      </c>
      <c r="AE389" s="155">
        <v>0</v>
      </c>
      <c r="AF389" s="155">
        <v>0</v>
      </c>
      <c r="AG389" s="155">
        <v>0</v>
      </c>
      <c r="AH389" s="155">
        <v>0</v>
      </c>
      <c r="AI389" s="155">
        <v>0</v>
      </c>
      <c r="AJ389" s="155">
        <v>0</v>
      </c>
      <c r="AK389" s="155">
        <v>0</v>
      </c>
      <c r="AL389" s="155">
        <v>0</v>
      </c>
      <c r="AM389" s="155">
        <v>0</v>
      </c>
      <c r="AN389" s="155">
        <v>0</v>
      </c>
      <c r="AO389" s="155">
        <v>0</v>
      </c>
      <c r="AP389" s="155">
        <v>0</v>
      </c>
      <c r="AQ389" s="155">
        <v>0</v>
      </c>
      <c r="AR389" s="155">
        <v>0</v>
      </c>
      <c r="AS389" s="155">
        <v>879.01</v>
      </c>
      <c r="AT389" s="155">
        <v>6691.9</v>
      </c>
      <c r="AU389" s="155">
        <v>0</v>
      </c>
      <c r="AV389" s="155">
        <v>0</v>
      </c>
      <c r="AW389" s="155">
        <v>30800</v>
      </c>
      <c r="AX389" s="155">
        <v>0</v>
      </c>
      <c r="AY389" s="155">
        <v>7570.91</v>
      </c>
      <c r="AZ389" s="155">
        <v>0</v>
      </c>
      <c r="BA389" s="156">
        <v>23229.200000000001</v>
      </c>
    </row>
    <row r="390" spans="2:53" ht="15">
      <c r="B390" s="127" t="s">
        <v>7770</v>
      </c>
      <c r="C390" s="119" t="s">
        <v>1828</v>
      </c>
      <c r="D390" s="119" t="s">
        <v>85</v>
      </c>
      <c r="E390" s="119" t="s">
        <v>0</v>
      </c>
      <c r="F390" s="119" t="s">
        <v>7370</v>
      </c>
      <c r="G390" s="119" t="s">
        <v>7369</v>
      </c>
      <c r="H390" s="119"/>
      <c r="I390" s="119" t="s">
        <v>7858</v>
      </c>
      <c r="J390" s="119" t="s">
        <v>7859</v>
      </c>
      <c r="K390" s="119" t="s">
        <v>3154</v>
      </c>
      <c r="L390" s="119" t="s">
        <v>7860</v>
      </c>
      <c r="M390" s="119" t="s">
        <v>3011</v>
      </c>
      <c r="N390" s="119" t="s">
        <v>7335</v>
      </c>
      <c r="O390" s="119" t="s">
        <v>7899</v>
      </c>
      <c r="P390" s="119" t="s">
        <v>7900</v>
      </c>
      <c r="Q390" s="119">
        <v>2</v>
      </c>
      <c r="R390" s="119" t="s">
        <v>7901</v>
      </c>
      <c r="S390" s="121">
        <v>45744</v>
      </c>
      <c r="T390" s="121">
        <v>45731</v>
      </c>
      <c r="U390" s="121">
        <v>45736</v>
      </c>
      <c r="V390" s="119">
        <v>21</v>
      </c>
      <c r="W390" s="119" t="s">
        <v>7885</v>
      </c>
      <c r="X390" s="119"/>
      <c r="Y390" s="119">
        <v>45145</v>
      </c>
      <c r="Z390" s="119" t="s">
        <v>7902</v>
      </c>
      <c r="AA390" s="119" t="s">
        <v>7866</v>
      </c>
      <c r="AB390" s="119" t="s">
        <v>7867</v>
      </c>
      <c r="AC390" s="119">
        <v>4</v>
      </c>
      <c r="AD390" s="155">
        <v>29968.6</v>
      </c>
      <c r="AE390" s="155">
        <v>1318.3</v>
      </c>
      <c r="AF390" s="155">
        <v>3394.2</v>
      </c>
      <c r="AG390" s="155">
        <v>11921.6</v>
      </c>
      <c r="AH390" s="155">
        <v>2696.8</v>
      </c>
      <c r="AI390" s="155">
        <v>565.70000000000005</v>
      </c>
      <c r="AJ390" s="155">
        <v>362.5</v>
      </c>
      <c r="AK390" s="155">
        <v>1463.9</v>
      </c>
      <c r="AL390" s="155">
        <v>1697.1</v>
      </c>
      <c r="AM390" s="155">
        <v>0</v>
      </c>
      <c r="AN390" s="155">
        <v>0</v>
      </c>
      <c r="AO390" s="155">
        <v>0</v>
      </c>
      <c r="AP390" s="155">
        <v>0</v>
      </c>
      <c r="AQ390" s="155">
        <v>0</v>
      </c>
      <c r="AR390" s="155">
        <v>5800</v>
      </c>
      <c r="AS390" s="155">
        <v>297.72000000000003</v>
      </c>
      <c r="AT390" s="155">
        <v>13480.38</v>
      </c>
      <c r="AU390" s="155">
        <v>0.01</v>
      </c>
      <c r="AV390" s="155">
        <v>2702.48</v>
      </c>
      <c r="AW390" s="155">
        <v>53531.7</v>
      </c>
      <c r="AX390" s="155">
        <v>5657</v>
      </c>
      <c r="AY390" s="155">
        <v>16480.59</v>
      </c>
      <c r="AZ390" s="155">
        <v>0</v>
      </c>
      <c r="BA390" s="156">
        <v>42708.11</v>
      </c>
    </row>
    <row r="391" spans="2:53" ht="15">
      <c r="B391" s="127" t="s">
        <v>7781</v>
      </c>
      <c r="C391" s="119" t="s">
        <v>1828</v>
      </c>
      <c r="D391" s="119" t="s">
        <v>85</v>
      </c>
      <c r="E391" s="119" t="s">
        <v>0</v>
      </c>
      <c r="F391" s="119" t="s">
        <v>7394</v>
      </c>
      <c r="G391" s="119" t="s">
        <v>7393</v>
      </c>
      <c r="H391" s="119"/>
      <c r="I391" s="119" t="s">
        <v>7858</v>
      </c>
      <c r="J391" s="119" t="s">
        <v>7859</v>
      </c>
      <c r="K391" s="119" t="s">
        <v>3154</v>
      </c>
      <c r="L391" s="119" t="s">
        <v>7860</v>
      </c>
      <c r="M391" s="119" t="s">
        <v>3011</v>
      </c>
      <c r="N391" s="119" t="s">
        <v>7335</v>
      </c>
      <c r="O391" s="119" t="s">
        <v>7963</v>
      </c>
      <c r="P391" s="119" t="s">
        <v>7964</v>
      </c>
      <c r="Q391" s="119">
        <v>2</v>
      </c>
      <c r="R391" s="119" t="s">
        <v>7965</v>
      </c>
      <c r="S391" s="121">
        <v>45744</v>
      </c>
      <c r="T391" s="121">
        <v>45731</v>
      </c>
      <c r="U391" s="121">
        <v>45744</v>
      </c>
      <c r="V391" s="119">
        <v>14</v>
      </c>
      <c r="W391" s="119" t="s">
        <v>7966</v>
      </c>
      <c r="X391" s="119"/>
      <c r="Y391" s="119">
        <v>44249</v>
      </c>
      <c r="Z391" s="119" t="s">
        <v>7967</v>
      </c>
      <c r="AA391" s="119" t="s">
        <v>7866</v>
      </c>
      <c r="AB391" s="119" t="s">
        <v>7867</v>
      </c>
      <c r="AC391" s="119">
        <v>4</v>
      </c>
      <c r="AD391" s="155">
        <v>11984</v>
      </c>
      <c r="AE391" s="155">
        <v>0</v>
      </c>
      <c r="AF391" s="155">
        <v>0</v>
      </c>
      <c r="AG391" s="155">
        <v>0</v>
      </c>
      <c r="AH391" s="155">
        <v>0</v>
      </c>
      <c r="AI391" s="155">
        <v>0</v>
      </c>
      <c r="AJ391" s="155">
        <v>0</v>
      </c>
      <c r="AK391" s="155">
        <v>0</v>
      </c>
      <c r="AL391" s="155">
        <v>0</v>
      </c>
      <c r="AM391" s="155">
        <v>0</v>
      </c>
      <c r="AN391" s="155">
        <v>0</v>
      </c>
      <c r="AO391" s="155">
        <v>0</v>
      </c>
      <c r="AP391" s="155">
        <v>0</v>
      </c>
      <c r="AQ391" s="155">
        <v>0</v>
      </c>
      <c r="AR391" s="155">
        <v>5136</v>
      </c>
      <c r="AS391" s="155">
        <v>329.95</v>
      </c>
      <c r="AT391" s="155">
        <v>2947.75</v>
      </c>
      <c r="AU391" s="155">
        <v>0</v>
      </c>
      <c r="AV391" s="155">
        <v>0</v>
      </c>
      <c r="AW391" s="155">
        <v>17120</v>
      </c>
      <c r="AX391" s="155">
        <v>0</v>
      </c>
      <c r="AY391" s="155">
        <v>3277.7</v>
      </c>
      <c r="AZ391" s="155">
        <v>0</v>
      </c>
      <c r="BA391" s="156">
        <v>13842.4</v>
      </c>
    </row>
    <row r="392" spans="2:53" ht="15">
      <c r="B392" s="127" t="s">
        <v>7792</v>
      </c>
      <c r="C392" s="119" t="s">
        <v>1828</v>
      </c>
      <c r="D392" s="119" t="s">
        <v>85</v>
      </c>
      <c r="E392" s="119" t="s">
        <v>0</v>
      </c>
      <c r="F392" s="119" t="s">
        <v>7346</v>
      </c>
      <c r="G392" s="119" t="s">
        <v>7345</v>
      </c>
      <c r="H392" s="119"/>
      <c r="I392" s="119" t="s">
        <v>7858</v>
      </c>
      <c r="J392" s="119" t="s">
        <v>7859</v>
      </c>
      <c r="K392" s="119" t="s">
        <v>3154</v>
      </c>
      <c r="L392" s="119" t="s">
        <v>7860</v>
      </c>
      <c r="M392" s="119" t="s">
        <v>3011</v>
      </c>
      <c r="N392" s="119" t="s">
        <v>7335</v>
      </c>
      <c r="O392" s="119" t="s">
        <v>7923</v>
      </c>
      <c r="P392" s="119" t="s">
        <v>7924</v>
      </c>
      <c r="Q392" s="119">
        <v>2</v>
      </c>
      <c r="R392" s="119" t="s">
        <v>7925</v>
      </c>
      <c r="S392" s="121">
        <v>45744</v>
      </c>
      <c r="T392" s="121">
        <v>45731</v>
      </c>
      <c r="U392" s="121">
        <v>45744</v>
      </c>
      <c r="V392" s="119">
        <v>14</v>
      </c>
      <c r="W392" s="119" t="s">
        <v>7871</v>
      </c>
      <c r="X392" s="119"/>
      <c r="Y392" s="119">
        <v>43689</v>
      </c>
      <c r="Z392" s="119" t="s">
        <v>7926</v>
      </c>
      <c r="AA392" s="119" t="s">
        <v>7866</v>
      </c>
      <c r="AB392" s="119" t="s">
        <v>7867</v>
      </c>
      <c r="AC392" s="119">
        <v>4</v>
      </c>
      <c r="AD392" s="155">
        <v>34495.160000000003</v>
      </c>
      <c r="AE392" s="155">
        <v>0</v>
      </c>
      <c r="AF392" s="155">
        <v>0</v>
      </c>
      <c r="AG392" s="155">
        <v>0</v>
      </c>
      <c r="AH392" s="155">
        <v>0</v>
      </c>
      <c r="AI392" s="155">
        <v>0</v>
      </c>
      <c r="AJ392" s="155">
        <v>0</v>
      </c>
      <c r="AK392" s="155">
        <v>0</v>
      </c>
      <c r="AL392" s="155">
        <v>0</v>
      </c>
      <c r="AM392" s="155">
        <v>0</v>
      </c>
      <c r="AN392" s="155">
        <v>0</v>
      </c>
      <c r="AO392" s="155">
        <v>0</v>
      </c>
      <c r="AP392" s="155">
        <v>0</v>
      </c>
      <c r="AQ392" s="155">
        <v>0</v>
      </c>
      <c r="AR392" s="155">
        <v>0</v>
      </c>
      <c r="AS392" s="155">
        <v>988.57</v>
      </c>
      <c r="AT392" s="155">
        <v>7800.45</v>
      </c>
      <c r="AU392" s="155">
        <v>0</v>
      </c>
      <c r="AV392" s="155">
        <v>0</v>
      </c>
      <c r="AW392" s="155">
        <v>34495.160000000003</v>
      </c>
      <c r="AX392" s="155">
        <v>0</v>
      </c>
      <c r="AY392" s="155">
        <v>8789.02</v>
      </c>
      <c r="AZ392" s="155">
        <v>0</v>
      </c>
      <c r="BA392" s="156">
        <v>25706.2</v>
      </c>
    </row>
    <row r="393" spans="2:53" ht="15">
      <c r="B393" s="127" t="s">
        <v>7817</v>
      </c>
      <c r="C393" s="119" t="s">
        <v>1828</v>
      </c>
      <c r="D393" s="119" t="s">
        <v>85</v>
      </c>
      <c r="E393" s="119" t="s">
        <v>0</v>
      </c>
      <c r="F393" s="119" t="s">
        <v>7421</v>
      </c>
      <c r="G393" s="119" t="s">
        <v>7420</v>
      </c>
      <c r="H393" s="119"/>
      <c r="I393" s="119" t="s">
        <v>7858</v>
      </c>
      <c r="J393" s="119" t="s">
        <v>7859</v>
      </c>
      <c r="K393" s="119" t="s">
        <v>3154</v>
      </c>
      <c r="L393" s="119" t="s">
        <v>7860</v>
      </c>
      <c r="M393" s="119" t="s">
        <v>3011</v>
      </c>
      <c r="N393" s="119" t="s">
        <v>7335</v>
      </c>
      <c r="O393" s="119" t="s">
        <v>8047</v>
      </c>
      <c r="P393" s="119" t="s">
        <v>8048</v>
      </c>
      <c r="Q393" s="119">
        <v>2</v>
      </c>
      <c r="R393" s="119" t="s">
        <v>8049</v>
      </c>
      <c r="S393" s="121">
        <v>45744</v>
      </c>
      <c r="T393" s="121">
        <v>45731</v>
      </c>
      <c r="U393" s="121">
        <v>45744</v>
      </c>
      <c r="V393" s="119">
        <v>14</v>
      </c>
      <c r="W393" s="119" t="s">
        <v>7876</v>
      </c>
      <c r="X393" s="119"/>
      <c r="Y393" s="119">
        <v>44408</v>
      </c>
      <c r="Z393" s="119" t="s">
        <v>8050</v>
      </c>
      <c r="AA393" s="119" t="s">
        <v>7866</v>
      </c>
      <c r="AB393" s="119" t="s">
        <v>7867</v>
      </c>
      <c r="AC393" s="119">
        <v>4</v>
      </c>
      <c r="AD393" s="155">
        <v>10266.76</v>
      </c>
      <c r="AE393" s="155">
        <v>0</v>
      </c>
      <c r="AF393" s="155">
        <v>0</v>
      </c>
      <c r="AG393" s="155">
        <v>14933.4</v>
      </c>
      <c r="AH393" s="155">
        <v>0</v>
      </c>
      <c r="AI393" s="155">
        <v>0</v>
      </c>
      <c r="AJ393" s="155">
        <v>0</v>
      </c>
      <c r="AK393" s="155">
        <v>0</v>
      </c>
      <c r="AL393" s="155">
        <v>0</v>
      </c>
      <c r="AM393" s="155">
        <v>0</v>
      </c>
      <c r="AN393" s="155">
        <v>0</v>
      </c>
      <c r="AO393" s="155">
        <v>0</v>
      </c>
      <c r="AP393" s="155">
        <v>0</v>
      </c>
      <c r="AQ393" s="155">
        <v>9557.34</v>
      </c>
      <c r="AR393" s="155">
        <v>1466.68</v>
      </c>
      <c r="AS393" s="155">
        <v>438.14</v>
      </c>
      <c r="AT393" s="155">
        <v>8319.16</v>
      </c>
      <c r="AU393" s="155">
        <v>0.08</v>
      </c>
      <c r="AV393" s="155">
        <v>0</v>
      </c>
      <c r="AW393" s="155">
        <v>36224.18</v>
      </c>
      <c r="AX393" s="155">
        <v>0</v>
      </c>
      <c r="AY393" s="155">
        <v>8757.3799999999992</v>
      </c>
      <c r="AZ393" s="155">
        <v>0</v>
      </c>
      <c r="BA393" s="156">
        <v>27466.799999999999</v>
      </c>
    </row>
    <row r="394" spans="2:53" ht="15">
      <c r="B394" s="127" t="s">
        <v>7810</v>
      </c>
      <c r="C394" s="119" t="s">
        <v>1828</v>
      </c>
      <c r="D394" s="119" t="s">
        <v>85</v>
      </c>
      <c r="E394" s="119" t="s">
        <v>0</v>
      </c>
      <c r="F394" s="119" t="s">
        <v>7448</v>
      </c>
      <c r="G394" s="119" t="s">
        <v>7447</v>
      </c>
      <c r="H394" s="119"/>
      <c r="I394" s="119" t="s">
        <v>7858</v>
      </c>
      <c r="J394" s="119" t="s">
        <v>7859</v>
      </c>
      <c r="K394" s="119" t="s">
        <v>3154</v>
      </c>
      <c r="L394" s="119" t="s">
        <v>7860</v>
      </c>
      <c r="M394" s="119" t="s">
        <v>3011</v>
      </c>
      <c r="N394" s="119" t="s">
        <v>7335</v>
      </c>
      <c r="O394" s="119" t="s">
        <v>8005</v>
      </c>
      <c r="P394" s="119" t="s">
        <v>8006</v>
      </c>
      <c r="Q394" s="119">
        <v>2</v>
      </c>
      <c r="R394" s="119" t="s">
        <v>8007</v>
      </c>
      <c r="S394" s="121">
        <v>45744</v>
      </c>
      <c r="T394" s="121">
        <v>45731</v>
      </c>
      <c r="U394" s="121">
        <v>45744</v>
      </c>
      <c r="V394" s="119">
        <v>14</v>
      </c>
      <c r="W394" s="119" t="s">
        <v>7898</v>
      </c>
      <c r="X394" s="119"/>
      <c r="Y394" s="119">
        <v>45635</v>
      </c>
      <c r="Z394" s="119" t="s">
        <v>7898</v>
      </c>
      <c r="AA394" s="119" t="s">
        <v>7866</v>
      </c>
      <c r="AB394" s="119" t="s">
        <v>7867</v>
      </c>
      <c r="AC394" s="119">
        <v>4</v>
      </c>
      <c r="AD394" s="155">
        <v>33600</v>
      </c>
      <c r="AE394" s="155">
        <v>0</v>
      </c>
      <c r="AF394" s="155">
        <v>0</v>
      </c>
      <c r="AG394" s="155">
        <v>0</v>
      </c>
      <c r="AH394" s="155">
        <v>0</v>
      </c>
      <c r="AI394" s="155">
        <v>0</v>
      </c>
      <c r="AJ394" s="155">
        <v>0</v>
      </c>
      <c r="AK394" s="155">
        <v>0</v>
      </c>
      <c r="AL394" s="155">
        <v>0</v>
      </c>
      <c r="AM394" s="155">
        <v>0</v>
      </c>
      <c r="AN394" s="155">
        <v>0</v>
      </c>
      <c r="AO394" s="155">
        <v>0</v>
      </c>
      <c r="AP394" s="155">
        <v>0</v>
      </c>
      <c r="AQ394" s="155">
        <v>0</v>
      </c>
      <c r="AR394" s="155">
        <v>0</v>
      </c>
      <c r="AS394" s="155">
        <v>959.37</v>
      </c>
      <c r="AT394" s="155">
        <v>7531.9</v>
      </c>
      <c r="AU394" s="155">
        <v>0</v>
      </c>
      <c r="AV394" s="155">
        <v>2903.13</v>
      </c>
      <c r="AW394" s="155">
        <v>33600</v>
      </c>
      <c r="AX394" s="155">
        <v>0</v>
      </c>
      <c r="AY394" s="155">
        <v>11394.4</v>
      </c>
      <c r="AZ394" s="155">
        <v>0</v>
      </c>
      <c r="BA394" s="156">
        <v>22205.599999999999</v>
      </c>
    </row>
    <row r="395" spans="2:53" ht="15">
      <c r="B395" s="127" t="s">
        <v>7815</v>
      </c>
      <c r="C395" s="119" t="s">
        <v>1828</v>
      </c>
      <c r="D395" s="119" t="s">
        <v>85</v>
      </c>
      <c r="E395" s="119" t="s">
        <v>0</v>
      </c>
      <c r="F395" s="119" t="s">
        <v>7427</v>
      </c>
      <c r="G395" s="119" t="s">
        <v>7426</v>
      </c>
      <c r="H395" s="119"/>
      <c r="I395" s="119" t="s">
        <v>7858</v>
      </c>
      <c r="J395" s="119" t="s">
        <v>7859</v>
      </c>
      <c r="K395" s="119" t="s">
        <v>3154</v>
      </c>
      <c r="L395" s="119" t="s">
        <v>7860</v>
      </c>
      <c r="M395" s="119" t="s">
        <v>3011</v>
      </c>
      <c r="N395" s="119" t="s">
        <v>7335</v>
      </c>
      <c r="O395" s="119" t="s">
        <v>7994</v>
      </c>
      <c r="P395" s="119" t="s">
        <v>7995</v>
      </c>
      <c r="Q395" s="119">
        <v>2</v>
      </c>
      <c r="R395" s="119" t="s">
        <v>7996</v>
      </c>
      <c r="S395" s="121">
        <v>45744</v>
      </c>
      <c r="T395" s="121">
        <v>45731</v>
      </c>
      <c r="U395" s="121">
        <v>45740</v>
      </c>
      <c r="V395" s="119">
        <v>34</v>
      </c>
      <c r="W395" s="119" t="s">
        <v>7876</v>
      </c>
      <c r="X395" s="119"/>
      <c r="Y395" s="119">
        <v>44146</v>
      </c>
      <c r="Z395" s="119" t="s">
        <v>7877</v>
      </c>
      <c r="AA395" s="119" t="s">
        <v>7866</v>
      </c>
      <c r="AB395" s="119" t="s">
        <v>7867</v>
      </c>
      <c r="AC395" s="119">
        <v>4</v>
      </c>
      <c r="AD395" s="155">
        <v>23514.29</v>
      </c>
      <c r="AE395" s="155">
        <v>0</v>
      </c>
      <c r="AF395" s="155">
        <v>2334.83</v>
      </c>
      <c r="AG395" s="155">
        <v>13490.2</v>
      </c>
      <c r="AH395" s="155">
        <v>0</v>
      </c>
      <c r="AI395" s="155">
        <v>0</v>
      </c>
      <c r="AJ395" s="155">
        <v>0</v>
      </c>
      <c r="AK395" s="155">
        <v>0</v>
      </c>
      <c r="AL395" s="155">
        <v>1259.8499999999999</v>
      </c>
      <c r="AM395" s="155">
        <v>0</v>
      </c>
      <c r="AN395" s="155">
        <v>0</v>
      </c>
      <c r="AO395" s="155">
        <v>0</v>
      </c>
      <c r="AP395" s="155">
        <v>0</v>
      </c>
      <c r="AQ395" s="155">
        <v>20909.439999999999</v>
      </c>
      <c r="AR395" s="155">
        <v>0</v>
      </c>
      <c r="AS395" s="155">
        <v>445.06</v>
      </c>
      <c r="AT395" s="155">
        <v>15122.6</v>
      </c>
      <c r="AU395" s="155">
        <v>0.15</v>
      </c>
      <c r="AV395" s="155">
        <v>0</v>
      </c>
      <c r="AW395" s="155">
        <v>57913.93</v>
      </c>
      <c r="AX395" s="155">
        <v>3594.68</v>
      </c>
      <c r="AY395" s="155">
        <v>15567.81</v>
      </c>
      <c r="AZ395" s="155">
        <v>0</v>
      </c>
      <c r="BA395" s="156">
        <v>45940.800000000003</v>
      </c>
    </row>
    <row r="396" spans="2:53" ht="15">
      <c r="B396" s="127" t="s">
        <v>7774</v>
      </c>
      <c r="C396" s="119" t="s">
        <v>1828</v>
      </c>
      <c r="D396" s="119" t="s">
        <v>85</v>
      </c>
      <c r="E396" s="119" t="s">
        <v>0</v>
      </c>
      <c r="F396" s="119" t="s">
        <v>7370</v>
      </c>
      <c r="G396" s="119" t="s">
        <v>7369</v>
      </c>
      <c r="H396" s="119"/>
      <c r="I396" s="119" t="s">
        <v>7858</v>
      </c>
      <c r="J396" s="119" t="s">
        <v>7859</v>
      </c>
      <c r="K396" s="119" t="s">
        <v>3154</v>
      </c>
      <c r="L396" s="119" t="s">
        <v>7860</v>
      </c>
      <c r="M396" s="119" t="s">
        <v>3011</v>
      </c>
      <c r="N396" s="119"/>
      <c r="O396" s="119" t="s">
        <v>7899</v>
      </c>
      <c r="P396" s="119" t="s">
        <v>7900</v>
      </c>
      <c r="Q396" s="119">
        <v>13</v>
      </c>
      <c r="R396" s="119"/>
      <c r="S396" s="121">
        <v>45744</v>
      </c>
      <c r="T396" s="121">
        <v>45736</v>
      </c>
      <c r="U396" s="121">
        <v>45736</v>
      </c>
      <c r="V396" s="119">
        <v>1</v>
      </c>
      <c r="W396" s="119" t="s">
        <v>7885</v>
      </c>
      <c r="X396" s="119"/>
      <c r="Y396" s="119"/>
      <c r="Z396" s="119" t="s">
        <v>7902</v>
      </c>
      <c r="AA396" s="119" t="s">
        <v>7866</v>
      </c>
      <c r="AB396" s="119" t="s">
        <v>8067</v>
      </c>
      <c r="AC396" s="119"/>
      <c r="AD396" s="155">
        <v>0</v>
      </c>
      <c r="AE396" s="155">
        <v>0</v>
      </c>
      <c r="AF396" s="155">
        <v>0</v>
      </c>
      <c r="AG396" s="155">
        <v>0</v>
      </c>
      <c r="AH396" s="155">
        <v>0</v>
      </c>
      <c r="AI396" s="155">
        <v>0</v>
      </c>
      <c r="AJ396" s="155">
        <v>0</v>
      </c>
      <c r="AK396" s="155">
        <v>0</v>
      </c>
      <c r="AL396" s="155">
        <v>0</v>
      </c>
      <c r="AM396" s="155">
        <v>10850.9</v>
      </c>
      <c r="AN396" s="155">
        <v>47038</v>
      </c>
      <c r="AO396" s="155">
        <v>110134.8</v>
      </c>
      <c r="AP396" s="155">
        <v>20365.2</v>
      </c>
      <c r="AQ396" s="155">
        <v>0</v>
      </c>
      <c r="AR396" s="155">
        <v>0</v>
      </c>
      <c r="AS396" s="155">
        <v>0</v>
      </c>
      <c r="AT396" s="155">
        <v>30470.21</v>
      </c>
      <c r="AU396" s="155">
        <v>0</v>
      </c>
      <c r="AV396" s="155">
        <v>0</v>
      </c>
      <c r="AW396" s="155">
        <v>168023.7</v>
      </c>
      <c r="AX396" s="155">
        <v>20365.2</v>
      </c>
      <c r="AY396" s="155">
        <v>30470.21</v>
      </c>
      <c r="AZ396" s="155">
        <v>0</v>
      </c>
      <c r="BA396" s="156">
        <v>157918.69</v>
      </c>
    </row>
    <row r="397" spans="2:53" ht="16" thickBot="1">
      <c r="B397" s="127" t="s">
        <v>7771</v>
      </c>
      <c r="C397" s="119" t="s">
        <v>1828</v>
      </c>
      <c r="D397" s="119" t="s">
        <v>85</v>
      </c>
      <c r="E397" s="119" t="s">
        <v>0</v>
      </c>
      <c r="F397" s="119" t="s">
        <v>7466</v>
      </c>
      <c r="G397" s="119" t="s">
        <v>7465</v>
      </c>
      <c r="H397" s="119"/>
      <c r="I397" s="119" t="s">
        <v>7858</v>
      </c>
      <c r="J397" s="119" t="s">
        <v>7859</v>
      </c>
      <c r="K397" s="119" t="s">
        <v>3154</v>
      </c>
      <c r="L397" s="119" t="s">
        <v>7860</v>
      </c>
      <c r="M397" s="119" t="s">
        <v>3011</v>
      </c>
      <c r="N397" s="119" t="s">
        <v>7335</v>
      </c>
      <c r="O397" s="119" t="s">
        <v>7997</v>
      </c>
      <c r="P397" s="119" t="s">
        <v>7998</v>
      </c>
      <c r="Q397" s="119">
        <v>2</v>
      </c>
      <c r="R397" s="119" t="s">
        <v>7999</v>
      </c>
      <c r="S397" s="121">
        <v>45744</v>
      </c>
      <c r="T397" s="121">
        <v>45731</v>
      </c>
      <c r="U397" s="121">
        <v>45736</v>
      </c>
      <c r="V397" s="119">
        <v>23</v>
      </c>
      <c r="W397" s="119" t="s">
        <v>7871</v>
      </c>
      <c r="X397" s="119"/>
      <c r="Y397" s="119">
        <v>44944</v>
      </c>
      <c r="Z397" s="119" t="s">
        <v>8000</v>
      </c>
      <c r="AA397" s="119" t="s">
        <v>7866</v>
      </c>
      <c r="AB397" s="119" t="s">
        <v>7867</v>
      </c>
      <c r="AC397" s="119">
        <v>4</v>
      </c>
      <c r="AD397" s="155">
        <v>37863.410000000003</v>
      </c>
      <c r="AE397" s="155">
        <v>2022.48</v>
      </c>
      <c r="AF397" s="155">
        <v>3394.2</v>
      </c>
      <c r="AG397" s="155">
        <v>0</v>
      </c>
      <c r="AH397" s="155">
        <v>0</v>
      </c>
      <c r="AI397" s="155">
        <v>0</v>
      </c>
      <c r="AJ397" s="155">
        <v>0</v>
      </c>
      <c r="AK397" s="155">
        <v>1064.79</v>
      </c>
      <c r="AL397" s="155">
        <v>68.55</v>
      </c>
      <c r="AM397" s="155">
        <v>0</v>
      </c>
      <c r="AN397" s="155">
        <v>0</v>
      </c>
      <c r="AO397" s="155">
        <v>0</v>
      </c>
      <c r="AP397" s="155">
        <v>0</v>
      </c>
      <c r="AQ397" s="155">
        <v>0</v>
      </c>
      <c r="AR397" s="155">
        <v>0</v>
      </c>
      <c r="AS397" s="155">
        <v>283.04000000000002</v>
      </c>
      <c r="AT397" s="155">
        <v>9737.1</v>
      </c>
      <c r="AU397" s="155">
        <v>0</v>
      </c>
      <c r="AV397" s="155">
        <v>0</v>
      </c>
      <c r="AW397" s="155">
        <v>40950.68</v>
      </c>
      <c r="AX397" s="155">
        <v>3462.75</v>
      </c>
      <c r="AY397" s="155">
        <v>10020.140000000001</v>
      </c>
      <c r="AZ397" s="155">
        <v>0</v>
      </c>
      <c r="BA397" s="156">
        <v>34393.440000000002</v>
      </c>
    </row>
    <row r="398" spans="2:53" ht="13" thickBot="1">
      <c r="B398" s="326" t="s">
        <v>153</v>
      </c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A398" s="161"/>
      <c r="AB398" s="161"/>
      <c r="AC398" s="161"/>
      <c r="AD398" s="161">
        <f>SUM(AD302:AD397)</f>
        <v>1492714.28</v>
      </c>
      <c r="AE398" s="161">
        <f t="shared" ref="AE398:BA398" si="2">SUM(AE302:AE397)</f>
        <v>5363.26</v>
      </c>
      <c r="AF398" s="161">
        <f t="shared" si="2"/>
        <v>20817.48</v>
      </c>
      <c r="AG398" s="161">
        <f t="shared" si="2"/>
        <v>435547.71</v>
      </c>
      <c r="AH398" s="161">
        <f t="shared" si="2"/>
        <v>30825.289999999997</v>
      </c>
      <c r="AI398" s="161">
        <f t="shared" si="2"/>
        <v>10748.3</v>
      </c>
      <c r="AJ398" s="161">
        <f t="shared" si="2"/>
        <v>7479.6200000000008</v>
      </c>
      <c r="AK398" s="161">
        <f t="shared" si="2"/>
        <v>22846.560000000005</v>
      </c>
      <c r="AL398" s="161">
        <f t="shared" si="2"/>
        <v>20970.089999999997</v>
      </c>
      <c r="AM398" s="161">
        <f t="shared" si="2"/>
        <v>97507.51</v>
      </c>
      <c r="AN398" s="161">
        <f t="shared" si="2"/>
        <v>410705.66</v>
      </c>
      <c r="AO398" s="161">
        <f t="shared" si="2"/>
        <v>441579.59999999992</v>
      </c>
      <c r="AP398" s="161">
        <f t="shared" si="2"/>
        <v>162921.60000000001</v>
      </c>
      <c r="AQ398" s="161">
        <f t="shared" si="2"/>
        <v>226421.48000000007</v>
      </c>
      <c r="AR398" s="161">
        <f t="shared" si="2"/>
        <v>73095.899999999994</v>
      </c>
      <c r="AS398" s="161">
        <f t="shared" si="2"/>
        <v>40869.719999999979</v>
      </c>
      <c r="AT398" s="213">
        <f t="shared" si="2"/>
        <v>673797.40999999992</v>
      </c>
      <c r="AU398" s="161">
        <f t="shared" si="2"/>
        <v>3.1699999999999986</v>
      </c>
      <c r="AV398" s="161">
        <f t="shared" si="2"/>
        <v>34133.68</v>
      </c>
      <c r="AW398" s="161">
        <f t="shared" si="2"/>
        <v>3244086.8700000006</v>
      </c>
      <c r="AX398" s="161">
        <f t="shared" si="2"/>
        <v>215457.47</v>
      </c>
      <c r="AY398" s="161">
        <f t="shared" si="2"/>
        <v>748803.9800000001</v>
      </c>
      <c r="AZ398" s="161">
        <f t="shared" si="2"/>
        <v>0</v>
      </c>
      <c r="BA398" s="162">
        <f t="shared" si="2"/>
        <v>2710743.8</v>
      </c>
    </row>
  </sheetData>
  <mergeCells count="3">
    <mergeCell ref="B2:AY2"/>
    <mergeCell ref="B183:AY183"/>
    <mergeCell ref="B300:BA300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E3308-DA1C-4C3E-9F64-195A7B5E2071}">
  <dimension ref="A1:I663"/>
  <sheetViews>
    <sheetView topLeftCell="B654" workbookViewId="0">
      <selection activeCell="B449" sqref="B449:I449"/>
    </sheetView>
  </sheetViews>
  <sheetFormatPr baseColWidth="10" defaultColWidth="11.5" defaultRowHeight="15"/>
  <cols>
    <col min="1" max="1" width="11.5" style="121"/>
    <col min="2" max="2" width="10.5" style="121" bestFit="1" customWidth="1"/>
    <col min="3" max="5" width="11.5" style="119"/>
    <col min="6" max="6" width="11.5" style="120"/>
    <col min="7" max="8" width="11.5" style="120" bestFit="1" customWidth="1"/>
    <col min="9" max="9" width="17" style="120" bestFit="1" customWidth="1"/>
    <col min="10" max="16384" width="11.5" style="119"/>
  </cols>
  <sheetData>
    <row r="1" spans="2:9" ht="16" thickBot="1"/>
    <row r="2" spans="2:9" ht="27" thickBot="1">
      <c r="B2" s="460" t="s">
        <v>5</v>
      </c>
      <c r="C2" s="461"/>
      <c r="D2" s="461"/>
      <c r="E2" s="461"/>
      <c r="F2" s="461"/>
      <c r="G2" s="461"/>
      <c r="H2" s="461"/>
      <c r="I2" s="462"/>
    </row>
    <row r="3" spans="2:9" ht="16" thickBot="1">
      <c r="B3" s="327" t="s">
        <v>93</v>
      </c>
      <c r="C3" s="328" t="s">
        <v>94</v>
      </c>
      <c r="D3" s="328" t="s">
        <v>95</v>
      </c>
      <c r="E3" s="328" t="s">
        <v>96</v>
      </c>
      <c r="F3" s="328" t="s">
        <v>97</v>
      </c>
      <c r="G3" s="329" t="s">
        <v>98</v>
      </c>
      <c r="H3" s="330" t="s">
        <v>99</v>
      </c>
      <c r="I3" s="331" t="s">
        <v>100</v>
      </c>
    </row>
    <row r="4" spans="2:9">
      <c r="B4" s="169">
        <v>45660</v>
      </c>
      <c r="C4" s="170" t="s">
        <v>103</v>
      </c>
      <c r="D4" s="170" t="s">
        <v>5858</v>
      </c>
      <c r="E4" s="170" t="s">
        <v>8071</v>
      </c>
      <c r="F4" s="170" t="s">
        <v>8072</v>
      </c>
      <c r="G4" s="174">
        <v>6124.74</v>
      </c>
      <c r="H4" s="171">
        <v>0</v>
      </c>
      <c r="I4" s="172">
        <v>6737192</v>
      </c>
    </row>
    <row r="5" spans="2:9">
      <c r="B5" s="173">
        <v>45660</v>
      </c>
      <c r="C5" s="119" t="s">
        <v>103</v>
      </c>
      <c r="D5" s="119" t="s">
        <v>5801</v>
      </c>
      <c r="E5" s="119" t="s">
        <v>8073</v>
      </c>
      <c r="F5" s="119" t="s">
        <v>8072</v>
      </c>
      <c r="G5" s="175">
        <v>92.49</v>
      </c>
      <c r="H5" s="155">
        <v>0</v>
      </c>
      <c r="I5" s="156">
        <v>6737284.4900000002</v>
      </c>
    </row>
    <row r="6" spans="2:9">
      <c r="B6" s="173">
        <v>45660</v>
      </c>
      <c r="C6" s="119" t="s">
        <v>103</v>
      </c>
      <c r="D6" s="119" t="s">
        <v>8074</v>
      </c>
      <c r="E6" s="119" t="s">
        <v>8075</v>
      </c>
      <c r="F6" s="119" t="s">
        <v>8072</v>
      </c>
      <c r="G6" s="175">
        <v>734.66</v>
      </c>
      <c r="H6" s="155">
        <v>0</v>
      </c>
      <c r="I6" s="156">
        <v>6738019.1500000004</v>
      </c>
    </row>
    <row r="7" spans="2:9">
      <c r="B7" s="173">
        <v>45660</v>
      </c>
      <c r="C7" s="119" t="s">
        <v>103</v>
      </c>
      <c r="D7" s="119" t="s">
        <v>8074</v>
      </c>
      <c r="E7" s="119" t="s">
        <v>8075</v>
      </c>
      <c r="F7" s="119" t="s">
        <v>8072</v>
      </c>
      <c r="G7" s="175">
        <v>1128.8499999999999</v>
      </c>
      <c r="H7" s="155">
        <v>0</v>
      </c>
      <c r="I7" s="156">
        <v>6739148</v>
      </c>
    </row>
    <row r="8" spans="2:9">
      <c r="B8" s="173">
        <v>45660</v>
      </c>
      <c r="C8" s="119" t="s">
        <v>103</v>
      </c>
      <c r="D8" s="119" t="s">
        <v>8076</v>
      </c>
      <c r="E8" s="119" t="s">
        <v>8077</v>
      </c>
      <c r="F8" s="119" t="s">
        <v>8072</v>
      </c>
      <c r="G8" s="175">
        <v>3596.68</v>
      </c>
      <c r="H8" s="155">
        <v>0</v>
      </c>
      <c r="I8" s="156">
        <v>6742744.6799999997</v>
      </c>
    </row>
    <row r="9" spans="2:9">
      <c r="B9" s="173">
        <v>45660</v>
      </c>
      <c r="C9" s="119" t="s">
        <v>103</v>
      </c>
      <c r="D9" s="119" t="s">
        <v>8078</v>
      </c>
      <c r="E9" s="119" t="s">
        <v>8079</v>
      </c>
      <c r="F9" s="119" t="s">
        <v>8072</v>
      </c>
      <c r="G9" s="175">
        <v>5297.08</v>
      </c>
      <c r="H9" s="155">
        <v>0</v>
      </c>
      <c r="I9" s="156">
        <v>6748041.7599999998</v>
      </c>
    </row>
    <row r="10" spans="2:9">
      <c r="B10" s="173">
        <v>45660</v>
      </c>
      <c r="C10" s="119" t="s">
        <v>103</v>
      </c>
      <c r="D10" s="119" t="s">
        <v>8078</v>
      </c>
      <c r="E10" s="119" t="s">
        <v>8079</v>
      </c>
      <c r="F10" s="119" t="s">
        <v>8072</v>
      </c>
      <c r="G10" s="175">
        <v>5297.07</v>
      </c>
      <c r="H10" s="155">
        <v>0</v>
      </c>
      <c r="I10" s="156">
        <v>6753338.8300000001</v>
      </c>
    </row>
    <row r="11" spans="2:9">
      <c r="B11" s="173">
        <v>45660</v>
      </c>
      <c r="C11" s="119" t="s">
        <v>103</v>
      </c>
      <c r="D11" s="119" t="s">
        <v>8078</v>
      </c>
      <c r="E11" s="119" t="s">
        <v>8079</v>
      </c>
      <c r="F11" s="119" t="s">
        <v>8072</v>
      </c>
      <c r="G11" s="175">
        <v>2483</v>
      </c>
      <c r="H11" s="155">
        <v>0</v>
      </c>
      <c r="I11" s="156">
        <v>6755821.8300000001</v>
      </c>
    </row>
    <row r="12" spans="2:9">
      <c r="B12" s="173">
        <v>45660</v>
      </c>
      <c r="C12" s="119" t="s">
        <v>103</v>
      </c>
      <c r="D12" s="119" t="s">
        <v>8078</v>
      </c>
      <c r="E12" s="119" t="s">
        <v>8079</v>
      </c>
      <c r="F12" s="119" t="s">
        <v>8072</v>
      </c>
      <c r="G12" s="175">
        <v>7614.55</v>
      </c>
      <c r="H12" s="155">
        <v>0</v>
      </c>
      <c r="I12" s="156">
        <v>6763436.3799999999</v>
      </c>
    </row>
    <row r="13" spans="2:9">
      <c r="B13" s="173">
        <v>45660</v>
      </c>
      <c r="C13" s="119" t="s">
        <v>103</v>
      </c>
      <c r="D13" s="119" t="s">
        <v>8078</v>
      </c>
      <c r="E13" s="119" t="s">
        <v>8079</v>
      </c>
      <c r="F13" s="119" t="s">
        <v>8072</v>
      </c>
      <c r="G13" s="175">
        <v>5628.14</v>
      </c>
      <c r="H13" s="155">
        <v>0</v>
      </c>
      <c r="I13" s="156">
        <v>6769064.5199999996</v>
      </c>
    </row>
    <row r="14" spans="2:9">
      <c r="B14" s="173">
        <v>45660</v>
      </c>
      <c r="C14" s="119" t="s">
        <v>103</v>
      </c>
      <c r="D14" s="119" t="s">
        <v>2893</v>
      </c>
      <c r="E14" s="119" t="s">
        <v>8080</v>
      </c>
      <c r="F14" s="119" t="s">
        <v>8072</v>
      </c>
      <c r="G14" s="175">
        <v>1600</v>
      </c>
      <c r="H14" s="155">
        <v>0</v>
      </c>
      <c r="I14" s="156">
        <v>6770664.5199999996</v>
      </c>
    </row>
    <row r="15" spans="2:9">
      <c r="B15" s="173">
        <v>45660</v>
      </c>
      <c r="C15" s="119" t="s">
        <v>103</v>
      </c>
      <c r="D15" s="119" t="s">
        <v>8081</v>
      </c>
      <c r="E15" s="119" t="s">
        <v>8082</v>
      </c>
      <c r="F15" s="119" t="s">
        <v>8072</v>
      </c>
      <c r="G15" s="175">
        <v>713.97</v>
      </c>
      <c r="H15" s="155">
        <v>0</v>
      </c>
      <c r="I15" s="156">
        <v>6771378.4900000002</v>
      </c>
    </row>
    <row r="16" spans="2:9">
      <c r="B16" s="173">
        <v>45660</v>
      </c>
      <c r="C16" s="119" t="s">
        <v>103</v>
      </c>
      <c r="D16" s="119" t="s">
        <v>8081</v>
      </c>
      <c r="E16" s="119" t="s">
        <v>8082</v>
      </c>
      <c r="F16" s="119" t="s">
        <v>8072</v>
      </c>
      <c r="G16" s="175">
        <v>872.23</v>
      </c>
      <c r="H16" s="155">
        <v>0</v>
      </c>
      <c r="I16" s="156">
        <v>6772250.7199999997</v>
      </c>
    </row>
    <row r="17" spans="2:9">
      <c r="B17" s="173">
        <v>45660</v>
      </c>
      <c r="C17" s="119" t="s">
        <v>103</v>
      </c>
      <c r="D17" s="119" t="s">
        <v>8083</v>
      </c>
      <c r="E17" s="119" t="s">
        <v>8084</v>
      </c>
      <c r="F17" s="119" t="s">
        <v>8072</v>
      </c>
      <c r="G17" s="175">
        <v>1233.8399999999999</v>
      </c>
      <c r="H17" s="155">
        <v>0</v>
      </c>
      <c r="I17" s="156">
        <v>6773484.5599999996</v>
      </c>
    </row>
    <row r="18" spans="2:9">
      <c r="B18" s="173">
        <v>45660</v>
      </c>
      <c r="C18" s="119" t="s">
        <v>103</v>
      </c>
      <c r="D18" s="119" t="s">
        <v>8083</v>
      </c>
      <c r="E18" s="119" t="s">
        <v>8084</v>
      </c>
      <c r="F18" s="119" t="s">
        <v>8072</v>
      </c>
      <c r="G18" s="175">
        <v>1688.44</v>
      </c>
      <c r="H18" s="155">
        <v>0</v>
      </c>
      <c r="I18" s="156">
        <v>6775173</v>
      </c>
    </row>
    <row r="19" spans="2:9">
      <c r="B19" s="173">
        <v>45660</v>
      </c>
      <c r="C19" s="119" t="s">
        <v>103</v>
      </c>
      <c r="D19" s="119" t="s">
        <v>8083</v>
      </c>
      <c r="E19" s="119" t="s">
        <v>8084</v>
      </c>
      <c r="F19" s="119" t="s">
        <v>8072</v>
      </c>
      <c r="G19" s="175">
        <v>267.95999999999998</v>
      </c>
      <c r="H19" s="155">
        <v>0</v>
      </c>
      <c r="I19" s="156">
        <v>6775440.96</v>
      </c>
    </row>
    <row r="20" spans="2:9">
      <c r="B20" s="173">
        <v>45660</v>
      </c>
      <c r="C20" s="119" t="s">
        <v>103</v>
      </c>
      <c r="D20" s="119" t="s">
        <v>8083</v>
      </c>
      <c r="E20" s="119" t="s">
        <v>8084</v>
      </c>
      <c r="F20" s="119" t="s">
        <v>8072</v>
      </c>
      <c r="G20" s="175">
        <v>258.23</v>
      </c>
      <c r="H20" s="155">
        <v>0</v>
      </c>
      <c r="I20" s="156">
        <v>6775699.1900000004</v>
      </c>
    </row>
    <row r="21" spans="2:9">
      <c r="B21" s="173">
        <v>45660</v>
      </c>
      <c r="C21" s="119" t="s">
        <v>103</v>
      </c>
      <c r="D21" s="119" t="s">
        <v>8083</v>
      </c>
      <c r="E21" s="119" t="s">
        <v>8084</v>
      </c>
      <c r="F21" s="119" t="s">
        <v>8072</v>
      </c>
      <c r="G21" s="175">
        <v>2186.6999999999998</v>
      </c>
      <c r="H21" s="155">
        <v>0</v>
      </c>
      <c r="I21" s="156">
        <v>6777885.8899999997</v>
      </c>
    </row>
    <row r="22" spans="2:9">
      <c r="B22" s="173">
        <v>45660</v>
      </c>
      <c r="C22" s="119" t="s">
        <v>103</v>
      </c>
      <c r="D22" s="119" t="s">
        <v>8083</v>
      </c>
      <c r="E22" s="119" t="s">
        <v>8084</v>
      </c>
      <c r="F22" s="119" t="s">
        <v>8072</v>
      </c>
      <c r="G22" s="175">
        <v>1796.66</v>
      </c>
      <c r="H22" s="155">
        <v>0</v>
      </c>
      <c r="I22" s="156">
        <v>6779682.5499999998</v>
      </c>
    </row>
    <row r="23" spans="2:9">
      <c r="B23" s="173">
        <v>45660</v>
      </c>
      <c r="C23" s="119" t="s">
        <v>103</v>
      </c>
      <c r="D23" s="119" t="s">
        <v>8083</v>
      </c>
      <c r="E23" s="119" t="s">
        <v>8084</v>
      </c>
      <c r="F23" s="119" t="s">
        <v>8072</v>
      </c>
      <c r="G23" s="175">
        <v>258.23</v>
      </c>
      <c r="H23" s="155">
        <v>0</v>
      </c>
      <c r="I23" s="156">
        <v>6779940.7800000003</v>
      </c>
    </row>
    <row r="24" spans="2:9">
      <c r="B24" s="173">
        <v>45660</v>
      </c>
      <c r="C24" s="119" t="s">
        <v>103</v>
      </c>
      <c r="D24" s="119" t="s">
        <v>8083</v>
      </c>
      <c r="E24" s="119" t="s">
        <v>8084</v>
      </c>
      <c r="F24" s="119" t="s">
        <v>8072</v>
      </c>
      <c r="G24" s="175">
        <v>8111.15</v>
      </c>
      <c r="H24" s="155">
        <v>0</v>
      </c>
      <c r="I24" s="156">
        <v>6788051.9299999997</v>
      </c>
    </row>
    <row r="25" spans="2:9">
      <c r="B25" s="173">
        <v>45660</v>
      </c>
      <c r="C25" s="119" t="s">
        <v>103</v>
      </c>
      <c r="D25" s="119" t="s">
        <v>8083</v>
      </c>
      <c r="E25" s="119" t="s">
        <v>8084</v>
      </c>
      <c r="F25" s="119" t="s">
        <v>8072</v>
      </c>
      <c r="G25" s="175">
        <v>340.79</v>
      </c>
      <c r="H25" s="155">
        <v>0</v>
      </c>
      <c r="I25" s="156">
        <v>6788392.7199999997</v>
      </c>
    </row>
    <row r="26" spans="2:9">
      <c r="B26" s="173">
        <v>45660</v>
      </c>
      <c r="C26" s="119" t="s">
        <v>103</v>
      </c>
      <c r="D26" s="119" t="s">
        <v>8085</v>
      </c>
      <c r="E26" s="119" t="s">
        <v>8086</v>
      </c>
      <c r="F26" s="119" t="s">
        <v>8072</v>
      </c>
      <c r="G26" s="175">
        <v>880</v>
      </c>
      <c r="H26" s="155">
        <v>0</v>
      </c>
      <c r="I26" s="156">
        <v>6789272.7199999997</v>
      </c>
    </row>
    <row r="27" spans="2:9">
      <c r="B27" s="173">
        <v>45660</v>
      </c>
      <c r="C27" s="119" t="s">
        <v>103</v>
      </c>
      <c r="D27" s="119" t="s">
        <v>8085</v>
      </c>
      <c r="E27" s="119" t="s">
        <v>8086</v>
      </c>
      <c r="F27" s="119" t="s">
        <v>8072</v>
      </c>
      <c r="G27" s="175">
        <v>2400</v>
      </c>
      <c r="H27" s="155">
        <v>0</v>
      </c>
      <c r="I27" s="156">
        <v>6791672.7199999997</v>
      </c>
    </row>
    <row r="28" spans="2:9">
      <c r="B28" s="173">
        <v>45660</v>
      </c>
      <c r="C28" s="119" t="s">
        <v>103</v>
      </c>
      <c r="D28" s="119" t="s">
        <v>8085</v>
      </c>
      <c r="E28" s="119" t="s">
        <v>8086</v>
      </c>
      <c r="F28" s="119" t="s">
        <v>8072</v>
      </c>
      <c r="G28" s="175">
        <v>2320</v>
      </c>
      <c r="H28" s="155">
        <v>0</v>
      </c>
      <c r="I28" s="156">
        <v>6793992.7199999997</v>
      </c>
    </row>
    <row r="29" spans="2:9">
      <c r="B29" s="173">
        <v>45660</v>
      </c>
      <c r="C29" s="119" t="s">
        <v>103</v>
      </c>
      <c r="D29" s="119" t="s">
        <v>8085</v>
      </c>
      <c r="E29" s="119" t="s">
        <v>8086</v>
      </c>
      <c r="F29" s="119" t="s">
        <v>8072</v>
      </c>
      <c r="G29" s="175">
        <v>1280</v>
      </c>
      <c r="H29" s="155">
        <v>0</v>
      </c>
      <c r="I29" s="156">
        <v>6795272.7199999997</v>
      </c>
    </row>
    <row r="30" spans="2:9">
      <c r="B30" s="173">
        <v>45660</v>
      </c>
      <c r="C30" s="119" t="s">
        <v>103</v>
      </c>
      <c r="D30" s="119" t="s">
        <v>8085</v>
      </c>
      <c r="E30" s="119" t="s">
        <v>8086</v>
      </c>
      <c r="F30" s="119" t="s">
        <v>8072</v>
      </c>
      <c r="G30" s="175">
        <v>2576</v>
      </c>
      <c r="H30" s="155">
        <v>0</v>
      </c>
      <c r="I30" s="156">
        <v>6797848.7199999997</v>
      </c>
    </row>
    <row r="31" spans="2:9">
      <c r="B31" s="173">
        <v>45660</v>
      </c>
      <c r="C31" s="119" t="s">
        <v>103</v>
      </c>
      <c r="D31" s="119" t="s">
        <v>5876</v>
      </c>
      <c r="E31" s="119" t="s">
        <v>8087</v>
      </c>
      <c r="F31" s="119" t="s">
        <v>8072</v>
      </c>
      <c r="G31" s="175">
        <v>560</v>
      </c>
      <c r="H31" s="155">
        <v>0</v>
      </c>
      <c r="I31" s="156">
        <v>6798408.7199999997</v>
      </c>
    </row>
    <row r="32" spans="2:9">
      <c r="B32" s="173">
        <v>45660</v>
      </c>
      <c r="C32" s="119" t="s">
        <v>103</v>
      </c>
      <c r="D32" s="119" t="s">
        <v>8088</v>
      </c>
      <c r="E32" s="119" t="s">
        <v>8089</v>
      </c>
      <c r="F32" s="119" t="s">
        <v>8072</v>
      </c>
      <c r="G32" s="175">
        <v>8000</v>
      </c>
      <c r="H32" s="155">
        <v>0</v>
      </c>
      <c r="I32" s="156">
        <v>6806408.7199999997</v>
      </c>
    </row>
    <row r="33" spans="2:9">
      <c r="B33" s="173">
        <v>45660</v>
      </c>
      <c r="C33" s="119" t="s">
        <v>103</v>
      </c>
      <c r="D33" s="119" t="s">
        <v>8088</v>
      </c>
      <c r="E33" s="119" t="s">
        <v>8089</v>
      </c>
      <c r="F33" s="119" t="s">
        <v>8072</v>
      </c>
      <c r="G33" s="175">
        <v>8000</v>
      </c>
      <c r="H33" s="155">
        <v>0</v>
      </c>
      <c r="I33" s="156">
        <v>6814408.7199999997</v>
      </c>
    </row>
    <row r="34" spans="2:9">
      <c r="B34" s="173">
        <v>45660</v>
      </c>
      <c r="C34" s="119" t="s">
        <v>103</v>
      </c>
      <c r="D34" s="119" t="s">
        <v>8088</v>
      </c>
      <c r="E34" s="119" t="s">
        <v>8089</v>
      </c>
      <c r="F34" s="119" t="s">
        <v>8072</v>
      </c>
      <c r="G34" s="175">
        <v>8000</v>
      </c>
      <c r="H34" s="155">
        <v>0</v>
      </c>
      <c r="I34" s="156">
        <v>6822408.7199999997</v>
      </c>
    </row>
    <row r="35" spans="2:9">
      <c r="B35" s="173">
        <v>45660</v>
      </c>
      <c r="C35" s="119" t="s">
        <v>103</v>
      </c>
      <c r="D35" s="119" t="s">
        <v>5863</v>
      </c>
      <c r="E35" s="119" t="s">
        <v>8090</v>
      </c>
      <c r="F35" s="119" t="s">
        <v>8072</v>
      </c>
      <c r="G35" s="175">
        <v>4960</v>
      </c>
      <c r="H35" s="155">
        <v>0</v>
      </c>
      <c r="I35" s="156">
        <v>6827368.7199999997</v>
      </c>
    </row>
    <row r="36" spans="2:9">
      <c r="B36" s="173">
        <v>45660</v>
      </c>
      <c r="C36" s="119" t="s">
        <v>103</v>
      </c>
      <c r="D36" s="119" t="s">
        <v>5880</v>
      </c>
      <c r="E36" s="119" t="s">
        <v>8091</v>
      </c>
      <c r="F36" s="119" t="s">
        <v>8072</v>
      </c>
      <c r="G36" s="175">
        <v>174.35</v>
      </c>
      <c r="H36" s="155">
        <v>0</v>
      </c>
      <c r="I36" s="156">
        <v>6827543.0700000003</v>
      </c>
    </row>
    <row r="37" spans="2:9">
      <c r="B37" s="173">
        <v>45660</v>
      </c>
      <c r="C37" s="119" t="s">
        <v>103</v>
      </c>
      <c r="D37" s="119" t="s">
        <v>8092</v>
      </c>
      <c r="E37" s="119" t="s">
        <v>8093</v>
      </c>
      <c r="F37" s="119" t="s">
        <v>8072</v>
      </c>
      <c r="G37" s="175">
        <v>2960</v>
      </c>
      <c r="H37" s="155">
        <v>0</v>
      </c>
      <c r="I37" s="156">
        <v>6830503.0700000003</v>
      </c>
    </row>
    <row r="38" spans="2:9">
      <c r="B38" s="173">
        <v>45660</v>
      </c>
      <c r="C38" s="119" t="s">
        <v>103</v>
      </c>
      <c r="D38" s="119" t="s">
        <v>5254</v>
      </c>
      <c r="E38" s="119" t="s">
        <v>8094</v>
      </c>
      <c r="F38" s="119" t="s">
        <v>8072</v>
      </c>
      <c r="G38" s="175">
        <v>1969.79</v>
      </c>
      <c r="H38" s="155">
        <v>0</v>
      </c>
      <c r="I38" s="156">
        <v>6832472.8600000003</v>
      </c>
    </row>
    <row r="39" spans="2:9">
      <c r="B39" s="173">
        <v>45660</v>
      </c>
      <c r="C39" s="119" t="s">
        <v>103</v>
      </c>
      <c r="D39" s="119" t="s">
        <v>8095</v>
      </c>
      <c r="E39" s="119" t="s">
        <v>8096</v>
      </c>
      <c r="F39" s="119" t="s">
        <v>8072</v>
      </c>
      <c r="G39" s="175">
        <v>5689.6</v>
      </c>
      <c r="H39" s="155">
        <v>0</v>
      </c>
      <c r="I39" s="156">
        <v>6838162.46</v>
      </c>
    </row>
    <row r="40" spans="2:9">
      <c r="B40" s="173">
        <v>45660</v>
      </c>
      <c r="C40" s="119" t="s">
        <v>103</v>
      </c>
      <c r="D40" s="119" t="s">
        <v>8095</v>
      </c>
      <c r="E40" s="119" t="s">
        <v>8096</v>
      </c>
      <c r="F40" s="119" t="s">
        <v>8072</v>
      </c>
      <c r="G40" s="175">
        <v>5737.2</v>
      </c>
      <c r="H40" s="155">
        <v>0</v>
      </c>
      <c r="I40" s="156">
        <v>6843899.6600000001</v>
      </c>
    </row>
    <row r="41" spans="2:9">
      <c r="B41" s="173">
        <v>45660</v>
      </c>
      <c r="C41" s="119" t="s">
        <v>103</v>
      </c>
      <c r="D41" s="119" t="s">
        <v>5785</v>
      </c>
      <c r="E41" s="119" t="s">
        <v>8097</v>
      </c>
      <c r="F41" s="119" t="s">
        <v>8072</v>
      </c>
      <c r="G41" s="175">
        <v>480</v>
      </c>
      <c r="H41" s="155">
        <v>0</v>
      </c>
      <c r="I41" s="156">
        <v>6844379.6600000001</v>
      </c>
    </row>
    <row r="42" spans="2:9">
      <c r="B42" s="173">
        <v>45660</v>
      </c>
      <c r="C42" s="119" t="s">
        <v>103</v>
      </c>
      <c r="D42" s="119" t="s">
        <v>5795</v>
      </c>
      <c r="E42" s="119" t="s">
        <v>8098</v>
      </c>
      <c r="F42" s="119" t="s">
        <v>8072</v>
      </c>
      <c r="G42" s="175">
        <v>6080</v>
      </c>
      <c r="H42" s="155">
        <v>0</v>
      </c>
      <c r="I42" s="156">
        <v>6850459.6600000001</v>
      </c>
    </row>
    <row r="43" spans="2:9">
      <c r="B43" s="173">
        <v>45660</v>
      </c>
      <c r="C43" s="119" t="s">
        <v>103</v>
      </c>
      <c r="D43" s="119" t="s">
        <v>5899</v>
      </c>
      <c r="E43" s="119" t="s">
        <v>8091</v>
      </c>
      <c r="F43" s="119" t="s">
        <v>8072</v>
      </c>
      <c r="G43" s="175">
        <v>344.41</v>
      </c>
      <c r="H43" s="155">
        <v>0</v>
      </c>
      <c r="I43" s="156">
        <v>6850804.0700000003</v>
      </c>
    </row>
    <row r="44" spans="2:9">
      <c r="B44" s="173">
        <v>45660</v>
      </c>
      <c r="C44" s="119" t="s">
        <v>103</v>
      </c>
      <c r="D44" s="119" t="s">
        <v>5869</v>
      </c>
      <c r="E44" s="119" t="s">
        <v>8099</v>
      </c>
      <c r="F44" s="119" t="s">
        <v>8072</v>
      </c>
      <c r="G44" s="175">
        <v>137.93</v>
      </c>
      <c r="H44" s="155">
        <v>0</v>
      </c>
      <c r="I44" s="156">
        <v>6850942</v>
      </c>
    </row>
    <row r="45" spans="2:9">
      <c r="B45" s="173">
        <v>45660</v>
      </c>
      <c r="C45" s="119" t="s">
        <v>103</v>
      </c>
      <c r="D45" s="119" t="s">
        <v>8100</v>
      </c>
      <c r="E45" s="119" t="s">
        <v>8101</v>
      </c>
      <c r="F45" s="119" t="s">
        <v>8072</v>
      </c>
      <c r="G45" s="175">
        <v>8000</v>
      </c>
      <c r="H45" s="155">
        <v>0</v>
      </c>
      <c r="I45" s="156">
        <v>6858942</v>
      </c>
    </row>
    <row r="46" spans="2:9">
      <c r="B46" s="173">
        <v>45660</v>
      </c>
      <c r="C46" s="119" t="s">
        <v>103</v>
      </c>
      <c r="D46" s="119" t="s">
        <v>8100</v>
      </c>
      <c r="E46" s="119" t="s">
        <v>8101</v>
      </c>
      <c r="F46" s="119" t="s">
        <v>8072</v>
      </c>
      <c r="G46" s="175">
        <v>8000</v>
      </c>
      <c r="H46" s="155">
        <v>0</v>
      </c>
      <c r="I46" s="156">
        <v>6866942</v>
      </c>
    </row>
    <row r="47" spans="2:9">
      <c r="B47" s="173">
        <v>45660</v>
      </c>
      <c r="C47" s="119" t="s">
        <v>103</v>
      </c>
      <c r="D47" s="119" t="s">
        <v>8102</v>
      </c>
      <c r="E47" s="119" t="s">
        <v>8103</v>
      </c>
      <c r="F47" s="119" t="s">
        <v>8072</v>
      </c>
      <c r="G47" s="175">
        <v>3680</v>
      </c>
      <c r="H47" s="155">
        <v>0</v>
      </c>
      <c r="I47" s="156">
        <v>6870622</v>
      </c>
    </row>
    <row r="48" spans="2:9">
      <c r="B48" s="173">
        <v>45660</v>
      </c>
      <c r="C48" s="119" t="s">
        <v>103</v>
      </c>
      <c r="D48" s="119" t="s">
        <v>8104</v>
      </c>
      <c r="E48" s="119" t="s">
        <v>8105</v>
      </c>
      <c r="F48" s="119" t="s">
        <v>8072</v>
      </c>
      <c r="G48" s="175">
        <v>3360</v>
      </c>
      <c r="H48" s="155">
        <v>0</v>
      </c>
      <c r="I48" s="156">
        <v>6873982</v>
      </c>
    </row>
    <row r="49" spans="2:9">
      <c r="B49" s="173">
        <v>45660</v>
      </c>
      <c r="C49" s="119" t="s">
        <v>103</v>
      </c>
      <c r="D49" s="119" t="s">
        <v>8106</v>
      </c>
      <c r="E49" s="119" t="s">
        <v>8107</v>
      </c>
      <c r="F49" s="119" t="s">
        <v>8072</v>
      </c>
      <c r="G49" s="175">
        <v>2720</v>
      </c>
      <c r="H49" s="155">
        <v>0</v>
      </c>
      <c r="I49" s="156">
        <v>6876702</v>
      </c>
    </row>
    <row r="50" spans="2:9">
      <c r="B50" s="173">
        <v>45660</v>
      </c>
      <c r="C50" s="119" t="s">
        <v>103</v>
      </c>
      <c r="D50" s="119" t="s">
        <v>8106</v>
      </c>
      <c r="E50" s="119" t="s">
        <v>8107</v>
      </c>
      <c r="F50" s="119" t="s">
        <v>8072</v>
      </c>
      <c r="G50" s="175">
        <v>4000</v>
      </c>
      <c r="H50" s="155">
        <v>0</v>
      </c>
      <c r="I50" s="156">
        <v>6880702</v>
      </c>
    </row>
    <row r="51" spans="2:9">
      <c r="B51" s="173">
        <v>45660</v>
      </c>
      <c r="C51" s="119" t="s">
        <v>103</v>
      </c>
      <c r="D51" s="119" t="s">
        <v>8106</v>
      </c>
      <c r="E51" s="119" t="s">
        <v>8107</v>
      </c>
      <c r="F51" s="119" t="s">
        <v>8072</v>
      </c>
      <c r="G51" s="175">
        <v>2720</v>
      </c>
      <c r="H51" s="155">
        <v>0</v>
      </c>
      <c r="I51" s="156">
        <v>6883422</v>
      </c>
    </row>
    <row r="52" spans="2:9">
      <c r="B52" s="173">
        <v>45663</v>
      </c>
      <c r="C52" s="119" t="s">
        <v>103</v>
      </c>
      <c r="D52" s="119" t="s">
        <v>8108</v>
      </c>
      <c r="E52" s="119" t="s">
        <v>8109</v>
      </c>
      <c r="F52" s="119" t="s">
        <v>8072</v>
      </c>
      <c r="G52" s="175">
        <v>4160</v>
      </c>
      <c r="H52" s="155">
        <v>0</v>
      </c>
      <c r="I52" s="156">
        <v>6887582</v>
      </c>
    </row>
    <row r="53" spans="2:9">
      <c r="B53" s="173">
        <v>45664</v>
      </c>
      <c r="C53" s="119" t="s">
        <v>103</v>
      </c>
      <c r="D53" s="119" t="s">
        <v>8110</v>
      </c>
      <c r="E53" s="119" t="s">
        <v>8111</v>
      </c>
      <c r="F53" s="119" t="s">
        <v>8072</v>
      </c>
      <c r="G53" s="175">
        <v>3.84</v>
      </c>
      <c r="H53" s="155">
        <v>0</v>
      </c>
      <c r="I53" s="156">
        <v>6887585.8399999999</v>
      </c>
    </row>
    <row r="54" spans="2:9">
      <c r="B54" s="173">
        <v>45664</v>
      </c>
      <c r="C54" s="119" t="s">
        <v>103</v>
      </c>
      <c r="D54" s="119" t="s">
        <v>8110</v>
      </c>
      <c r="E54" s="119" t="s">
        <v>8112</v>
      </c>
      <c r="F54" s="119" t="s">
        <v>8072</v>
      </c>
      <c r="G54" s="175">
        <v>55.42</v>
      </c>
      <c r="H54" s="155">
        <v>0</v>
      </c>
      <c r="I54" s="156">
        <v>6887641.2599999998</v>
      </c>
    </row>
    <row r="55" spans="2:9">
      <c r="B55" s="173">
        <v>45664</v>
      </c>
      <c r="C55" s="119" t="s">
        <v>103</v>
      </c>
      <c r="D55" s="119" t="s">
        <v>8113</v>
      </c>
      <c r="E55" s="119" t="s">
        <v>8114</v>
      </c>
      <c r="F55" s="119" t="s">
        <v>8072</v>
      </c>
      <c r="G55" s="175">
        <v>3.84</v>
      </c>
      <c r="H55" s="155">
        <v>0</v>
      </c>
      <c r="I55" s="156">
        <v>6887645.0999999996</v>
      </c>
    </row>
    <row r="56" spans="2:9">
      <c r="B56" s="173">
        <v>45664</v>
      </c>
      <c r="C56" s="119" t="s">
        <v>103</v>
      </c>
      <c r="D56" s="119" t="s">
        <v>8113</v>
      </c>
      <c r="E56" s="119" t="s">
        <v>8115</v>
      </c>
      <c r="F56" s="119" t="s">
        <v>8072</v>
      </c>
      <c r="G56" s="175">
        <v>9.3800000000000008</v>
      </c>
      <c r="H56" s="155">
        <v>0</v>
      </c>
      <c r="I56" s="156">
        <v>6887654.4800000004</v>
      </c>
    </row>
    <row r="57" spans="2:9">
      <c r="B57" s="173">
        <v>45664</v>
      </c>
      <c r="C57" s="119" t="s">
        <v>103</v>
      </c>
      <c r="D57" s="119" t="s">
        <v>5919</v>
      </c>
      <c r="E57" s="119" t="s">
        <v>8116</v>
      </c>
      <c r="F57" s="119" t="s">
        <v>8072</v>
      </c>
      <c r="G57" s="175">
        <v>3.84</v>
      </c>
      <c r="H57" s="155">
        <v>0</v>
      </c>
      <c r="I57" s="156">
        <v>6887658.3200000003</v>
      </c>
    </row>
    <row r="58" spans="2:9">
      <c r="B58" s="173">
        <v>45664</v>
      </c>
      <c r="C58" s="119" t="s">
        <v>103</v>
      </c>
      <c r="D58" s="119" t="s">
        <v>5924</v>
      </c>
      <c r="E58" s="119" t="s">
        <v>8116</v>
      </c>
      <c r="F58" s="119" t="s">
        <v>8072</v>
      </c>
      <c r="G58" s="175">
        <v>3.84</v>
      </c>
      <c r="H58" s="155">
        <v>0</v>
      </c>
      <c r="I58" s="156">
        <v>6887662.1600000001</v>
      </c>
    </row>
    <row r="59" spans="2:9">
      <c r="B59" s="173">
        <v>45664</v>
      </c>
      <c r="C59" s="119" t="s">
        <v>103</v>
      </c>
      <c r="D59" s="119" t="s">
        <v>8117</v>
      </c>
      <c r="E59" s="119" t="s">
        <v>8118</v>
      </c>
      <c r="F59" s="119" t="s">
        <v>8072</v>
      </c>
      <c r="G59" s="175">
        <v>10.29</v>
      </c>
      <c r="H59" s="155">
        <v>0</v>
      </c>
      <c r="I59" s="156">
        <v>6887672.4500000002</v>
      </c>
    </row>
    <row r="60" spans="2:9">
      <c r="B60" s="173">
        <v>45664</v>
      </c>
      <c r="C60" s="119" t="s">
        <v>103</v>
      </c>
      <c r="D60" s="119" t="s">
        <v>8117</v>
      </c>
      <c r="E60" s="119" t="s">
        <v>8119</v>
      </c>
      <c r="F60" s="119" t="s">
        <v>8072</v>
      </c>
      <c r="G60" s="175">
        <v>101.38</v>
      </c>
      <c r="H60" s="155">
        <v>0</v>
      </c>
      <c r="I60" s="156">
        <v>6887773.8300000001</v>
      </c>
    </row>
    <row r="61" spans="2:9">
      <c r="B61" s="173">
        <v>45664</v>
      </c>
      <c r="C61" s="119" t="s">
        <v>103</v>
      </c>
      <c r="D61" s="119" t="s">
        <v>5926</v>
      </c>
      <c r="E61" s="119" t="s">
        <v>8116</v>
      </c>
      <c r="F61" s="119" t="s">
        <v>8072</v>
      </c>
      <c r="G61" s="175">
        <v>3.84</v>
      </c>
      <c r="H61" s="155">
        <v>0</v>
      </c>
      <c r="I61" s="156">
        <v>6887777.6699999999</v>
      </c>
    </row>
    <row r="62" spans="2:9">
      <c r="B62" s="173">
        <v>45664</v>
      </c>
      <c r="C62" s="119" t="s">
        <v>103</v>
      </c>
      <c r="D62" s="119" t="s">
        <v>5929</v>
      </c>
      <c r="E62" s="119" t="s">
        <v>8120</v>
      </c>
      <c r="F62" s="119" t="s">
        <v>8072</v>
      </c>
      <c r="G62" s="175">
        <v>51.87</v>
      </c>
      <c r="H62" s="155">
        <v>0</v>
      </c>
      <c r="I62" s="156">
        <v>6887829.54</v>
      </c>
    </row>
    <row r="63" spans="2:9">
      <c r="B63" s="173">
        <v>45667</v>
      </c>
      <c r="C63" s="119" t="s">
        <v>103</v>
      </c>
      <c r="D63" s="119" t="s">
        <v>6031</v>
      </c>
      <c r="E63" s="119" t="s">
        <v>8121</v>
      </c>
      <c r="F63" s="119" t="s">
        <v>8072</v>
      </c>
      <c r="G63" s="175">
        <v>6858.54</v>
      </c>
      <c r="H63" s="155">
        <v>0</v>
      </c>
      <c r="I63" s="156">
        <v>6894688.0800000001</v>
      </c>
    </row>
    <row r="64" spans="2:9">
      <c r="B64" s="173">
        <v>45667</v>
      </c>
      <c r="C64" s="119" t="s">
        <v>103</v>
      </c>
      <c r="D64" s="119" t="s">
        <v>6012</v>
      </c>
      <c r="E64" s="119" t="s">
        <v>8122</v>
      </c>
      <c r="F64" s="119" t="s">
        <v>8072</v>
      </c>
      <c r="G64" s="175">
        <v>5248</v>
      </c>
      <c r="H64" s="155">
        <v>0</v>
      </c>
      <c r="I64" s="156">
        <v>6899936.0800000001</v>
      </c>
    </row>
    <row r="65" spans="2:9">
      <c r="B65" s="173">
        <v>45667</v>
      </c>
      <c r="C65" s="119" t="s">
        <v>103</v>
      </c>
      <c r="D65" s="119" t="s">
        <v>5957</v>
      </c>
      <c r="E65" s="119" t="s">
        <v>8123</v>
      </c>
      <c r="F65" s="119" t="s">
        <v>8072</v>
      </c>
      <c r="G65" s="175">
        <v>6831.39</v>
      </c>
      <c r="H65" s="155">
        <v>0</v>
      </c>
      <c r="I65" s="156">
        <v>6906767.4699999997</v>
      </c>
    </row>
    <row r="66" spans="2:9">
      <c r="B66" s="173">
        <v>45667</v>
      </c>
      <c r="C66" s="119" t="s">
        <v>103</v>
      </c>
      <c r="D66" s="119" t="s">
        <v>8124</v>
      </c>
      <c r="E66" s="119" t="s">
        <v>8125</v>
      </c>
      <c r="F66" s="119" t="s">
        <v>8072</v>
      </c>
      <c r="G66" s="175">
        <v>1296</v>
      </c>
      <c r="H66" s="155">
        <v>0</v>
      </c>
      <c r="I66" s="156">
        <v>6908063.4699999997</v>
      </c>
    </row>
    <row r="67" spans="2:9">
      <c r="B67" s="173">
        <v>45667</v>
      </c>
      <c r="C67" s="119" t="s">
        <v>103</v>
      </c>
      <c r="D67" s="119" t="s">
        <v>8124</v>
      </c>
      <c r="E67" s="119" t="s">
        <v>8125</v>
      </c>
      <c r="F67" s="119" t="s">
        <v>8072</v>
      </c>
      <c r="G67" s="175">
        <v>1296</v>
      </c>
      <c r="H67" s="155">
        <v>0</v>
      </c>
      <c r="I67" s="156">
        <v>6909359.4699999997</v>
      </c>
    </row>
    <row r="68" spans="2:9">
      <c r="B68" s="173">
        <v>45667</v>
      </c>
      <c r="C68" s="119" t="s">
        <v>103</v>
      </c>
      <c r="D68" s="119" t="s">
        <v>8126</v>
      </c>
      <c r="E68" s="119" t="s">
        <v>8073</v>
      </c>
      <c r="F68" s="119" t="s">
        <v>8072</v>
      </c>
      <c r="G68" s="175">
        <v>2749.2</v>
      </c>
      <c r="H68" s="155">
        <v>0</v>
      </c>
      <c r="I68" s="156">
        <v>6912108.6699999999</v>
      </c>
    </row>
    <row r="69" spans="2:9">
      <c r="B69" s="173">
        <v>45667</v>
      </c>
      <c r="C69" s="119" t="s">
        <v>103</v>
      </c>
      <c r="D69" s="119" t="s">
        <v>8126</v>
      </c>
      <c r="E69" s="119" t="s">
        <v>8073</v>
      </c>
      <c r="F69" s="119" t="s">
        <v>8072</v>
      </c>
      <c r="G69" s="175">
        <v>5167.04</v>
      </c>
      <c r="H69" s="155">
        <v>0</v>
      </c>
      <c r="I69" s="156">
        <v>6917275.71</v>
      </c>
    </row>
    <row r="70" spans="2:9">
      <c r="B70" s="173">
        <v>45667</v>
      </c>
      <c r="C70" s="119" t="s">
        <v>103</v>
      </c>
      <c r="D70" s="119" t="s">
        <v>8127</v>
      </c>
      <c r="E70" s="119" t="s">
        <v>8128</v>
      </c>
      <c r="F70" s="119" t="s">
        <v>8072</v>
      </c>
      <c r="G70" s="175">
        <v>487.68</v>
      </c>
      <c r="H70" s="155">
        <v>0</v>
      </c>
      <c r="I70" s="156">
        <v>6917763.3899999997</v>
      </c>
    </row>
    <row r="71" spans="2:9">
      <c r="B71" s="173">
        <v>45667</v>
      </c>
      <c r="C71" s="119" t="s">
        <v>103</v>
      </c>
      <c r="D71" s="119" t="s">
        <v>8127</v>
      </c>
      <c r="E71" s="119" t="s">
        <v>8128</v>
      </c>
      <c r="F71" s="119" t="s">
        <v>8072</v>
      </c>
      <c r="G71" s="175">
        <v>3576.32</v>
      </c>
      <c r="H71" s="155">
        <v>0</v>
      </c>
      <c r="I71" s="156">
        <v>6921339.71</v>
      </c>
    </row>
    <row r="72" spans="2:9">
      <c r="B72" s="173">
        <v>45667</v>
      </c>
      <c r="C72" s="119" t="s">
        <v>103</v>
      </c>
      <c r="D72" s="119" t="s">
        <v>8129</v>
      </c>
      <c r="E72" s="119" t="s">
        <v>8082</v>
      </c>
      <c r="F72" s="119" t="s">
        <v>8072</v>
      </c>
      <c r="G72" s="175">
        <v>27.59</v>
      </c>
      <c r="H72" s="155">
        <v>0</v>
      </c>
      <c r="I72" s="156">
        <v>6921367.2999999998</v>
      </c>
    </row>
    <row r="73" spans="2:9">
      <c r="B73" s="173">
        <v>45667</v>
      </c>
      <c r="C73" s="119" t="s">
        <v>103</v>
      </c>
      <c r="D73" s="119" t="s">
        <v>8129</v>
      </c>
      <c r="E73" s="119" t="s">
        <v>8082</v>
      </c>
      <c r="F73" s="119" t="s">
        <v>8072</v>
      </c>
      <c r="G73" s="175">
        <v>242.68</v>
      </c>
      <c r="H73" s="155">
        <v>0</v>
      </c>
      <c r="I73" s="156">
        <v>6921609.9800000004</v>
      </c>
    </row>
    <row r="74" spans="2:9">
      <c r="B74" s="173">
        <v>45667</v>
      </c>
      <c r="C74" s="119" t="s">
        <v>103</v>
      </c>
      <c r="D74" s="119" t="s">
        <v>8130</v>
      </c>
      <c r="E74" s="119" t="s">
        <v>8131</v>
      </c>
      <c r="F74" s="119" t="s">
        <v>8072</v>
      </c>
      <c r="G74" s="175">
        <v>2080</v>
      </c>
      <c r="H74" s="155">
        <v>0</v>
      </c>
      <c r="I74" s="156">
        <v>6923689.9800000004</v>
      </c>
    </row>
    <row r="75" spans="2:9">
      <c r="B75" s="173">
        <v>45667</v>
      </c>
      <c r="C75" s="119" t="s">
        <v>103</v>
      </c>
      <c r="D75" s="119" t="s">
        <v>8130</v>
      </c>
      <c r="E75" s="119" t="s">
        <v>8131</v>
      </c>
      <c r="F75" s="119" t="s">
        <v>8072</v>
      </c>
      <c r="G75" s="175">
        <v>5600</v>
      </c>
      <c r="H75" s="155">
        <v>0</v>
      </c>
      <c r="I75" s="156">
        <v>6929289.9800000004</v>
      </c>
    </row>
    <row r="76" spans="2:9">
      <c r="B76" s="173">
        <v>45667</v>
      </c>
      <c r="C76" s="119" t="s">
        <v>103</v>
      </c>
      <c r="D76" s="119" t="s">
        <v>4561</v>
      </c>
      <c r="E76" s="119" t="s">
        <v>8132</v>
      </c>
      <c r="F76" s="119" t="s">
        <v>8072</v>
      </c>
      <c r="G76" s="175">
        <v>806.4</v>
      </c>
      <c r="H76" s="155">
        <v>0</v>
      </c>
      <c r="I76" s="156">
        <v>6930096.3799999999</v>
      </c>
    </row>
    <row r="77" spans="2:9">
      <c r="B77" s="173">
        <v>45667</v>
      </c>
      <c r="C77" s="119" t="s">
        <v>103</v>
      </c>
      <c r="D77" s="119" t="s">
        <v>6041</v>
      </c>
      <c r="E77" s="119" t="s">
        <v>8133</v>
      </c>
      <c r="F77" s="119" t="s">
        <v>8072</v>
      </c>
      <c r="G77" s="175">
        <v>1098.2</v>
      </c>
      <c r="H77" s="155">
        <v>0</v>
      </c>
      <c r="I77" s="156">
        <v>6931194.5800000001</v>
      </c>
    </row>
    <row r="78" spans="2:9">
      <c r="B78" s="173">
        <v>45667</v>
      </c>
      <c r="C78" s="119" t="s">
        <v>103</v>
      </c>
      <c r="D78" s="119" t="s">
        <v>8134</v>
      </c>
      <c r="E78" s="119" t="s">
        <v>8135</v>
      </c>
      <c r="F78" s="119" t="s">
        <v>8072</v>
      </c>
      <c r="G78" s="175">
        <v>1840</v>
      </c>
      <c r="H78" s="155">
        <v>0</v>
      </c>
      <c r="I78" s="156">
        <v>6933034.5800000001</v>
      </c>
    </row>
    <row r="79" spans="2:9">
      <c r="B79" s="173">
        <v>45667</v>
      </c>
      <c r="C79" s="119" t="s">
        <v>103</v>
      </c>
      <c r="D79" s="119" t="s">
        <v>8134</v>
      </c>
      <c r="E79" s="119" t="s">
        <v>8135</v>
      </c>
      <c r="F79" s="119" t="s">
        <v>8072</v>
      </c>
      <c r="G79" s="175">
        <v>2720</v>
      </c>
      <c r="H79" s="155">
        <v>0</v>
      </c>
      <c r="I79" s="156">
        <v>6935754.5800000001</v>
      </c>
    </row>
    <row r="80" spans="2:9">
      <c r="B80" s="173">
        <v>45667</v>
      </c>
      <c r="C80" s="119" t="s">
        <v>103</v>
      </c>
      <c r="D80" s="119" t="s">
        <v>8134</v>
      </c>
      <c r="E80" s="119" t="s">
        <v>8135</v>
      </c>
      <c r="F80" s="119" t="s">
        <v>8072</v>
      </c>
      <c r="G80" s="175">
        <v>5376</v>
      </c>
      <c r="H80" s="155">
        <v>0</v>
      </c>
      <c r="I80" s="156">
        <v>6941130.5800000001</v>
      </c>
    </row>
    <row r="81" spans="2:9">
      <c r="B81" s="173">
        <v>45667</v>
      </c>
      <c r="C81" s="119" t="s">
        <v>103</v>
      </c>
      <c r="D81" s="119" t="s">
        <v>8136</v>
      </c>
      <c r="E81" s="119" t="s">
        <v>8094</v>
      </c>
      <c r="F81" s="119" t="s">
        <v>8072</v>
      </c>
      <c r="G81" s="175">
        <v>1840</v>
      </c>
      <c r="H81" s="155">
        <v>0</v>
      </c>
      <c r="I81" s="156">
        <v>6942970.5800000001</v>
      </c>
    </row>
    <row r="82" spans="2:9">
      <c r="B82" s="173">
        <v>45667</v>
      </c>
      <c r="C82" s="119" t="s">
        <v>103</v>
      </c>
      <c r="D82" s="119" t="s">
        <v>8136</v>
      </c>
      <c r="E82" s="119" t="s">
        <v>8094</v>
      </c>
      <c r="F82" s="119" t="s">
        <v>8072</v>
      </c>
      <c r="G82" s="175">
        <v>1360</v>
      </c>
      <c r="H82" s="155">
        <v>0</v>
      </c>
      <c r="I82" s="156">
        <v>6944330.5800000001</v>
      </c>
    </row>
    <row r="83" spans="2:9">
      <c r="B83" s="173">
        <v>45667</v>
      </c>
      <c r="C83" s="119" t="s">
        <v>103</v>
      </c>
      <c r="D83" s="119" t="s">
        <v>8136</v>
      </c>
      <c r="E83" s="119" t="s">
        <v>8094</v>
      </c>
      <c r="F83" s="119" t="s">
        <v>8072</v>
      </c>
      <c r="G83" s="175">
        <v>2880</v>
      </c>
      <c r="H83" s="155">
        <v>0</v>
      </c>
      <c r="I83" s="156">
        <v>6947210.5800000001</v>
      </c>
    </row>
    <row r="84" spans="2:9">
      <c r="B84" s="173">
        <v>45667</v>
      </c>
      <c r="C84" s="119" t="s">
        <v>103</v>
      </c>
      <c r="D84" s="119" t="s">
        <v>8136</v>
      </c>
      <c r="E84" s="119" t="s">
        <v>8094</v>
      </c>
      <c r="F84" s="119" t="s">
        <v>8072</v>
      </c>
      <c r="G84" s="175">
        <v>1360</v>
      </c>
      <c r="H84" s="155">
        <v>0</v>
      </c>
      <c r="I84" s="156">
        <v>6948570.5800000001</v>
      </c>
    </row>
    <row r="85" spans="2:9">
      <c r="B85" s="173">
        <v>45667</v>
      </c>
      <c r="C85" s="119" t="s">
        <v>103</v>
      </c>
      <c r="D85" s="119" t="s">
        <v>8137</v>
      </c>
      <c r="E85" s="119" t="s">
        <v>8138</v>
      </c>
      <c r="F85" s="119" t="s">
        <v>8072</v>
      </c>
      <c r="G85" s="175">
        <v>110.32</v>
      </c>
      <c r="H85" s="155">
        <v>0</v>
      </c>
      <c r="I85" s="156">
        <v>6948680.9000000004</v>
      </c>
    </row>
    <row r="86" spans="2:9">
      <c r="B86" s="173">
        <v>45667</v>
      </c>
      <c r="C86" s="119" t="s">
        <v>103</v>
      </c>
      <c r="D86" s="119" t="s">
        <v>8137</v>
      </c>
      <c r="E86" s="119" t="s">
        <v>8138</v>
      </c>
      <c r="F86" s="119" t="s">
        <v>8072</v>
      </c>
      <c r="G86" s="175">
        <v>110.2</v>
      </c>
      <c r="H86" s="155">
        <v>0</v>
      </c>
      <c r="I86" s="156">
        <v>6948791.0999999996</v>
      </c>
    </row>
    <row r="87" spans="2:9">
      <c r="B87" s="173">
        <v>45667</v>
      </c>
      <c r="C87" s="119" t="s">
        <v>103</v>
      </c>
      <c r="D87" s="119" t="s">
        <v>8137</v>
      </c>
      <c r="E87" s="119" t="s">
        <v>8138</v>
      </c>
      <c r="F87" s="119" t="s">
        <v>8072</v>
      </c>
      <c r="G87" s="175">
        <v>110.2</v>
      </c>
      <c r="H87" s="155">
        <v>0</v>
      </c>
      <c r="I87" s="156">
        <v>6948901.2999999998</v>
      </c>
    </row>
    <row r="88" spans="2:9">
      <c r="B88" s="173">
        <v>45667</v>
      </c>
      <c r="C88" s="119" t="s">
        <v>103</v>
      </c>
      <c r="D88" s="119" t="s">
        <v>8137</v>
      </c>
      <c r="E88" s="119" t="s">
        <v>8138</v>
      </c>
      <c r="F88" s="119" t="s">
        <v>8072</v>
      </c>
      <c r="G88" s="175">
        <v>151.58000000000001</v>
      </c>
      <c r="H88" s="155">
        <v>0</v>
      </c>
      <c r="I88" s="156">
        <v>6949052.8799999999</v>
      </c>
    </row>
    <row r="89" spans="2:9">
      <c r="B89" s="173">
        <v>45667</v>
      </c>
      <c r="C89" s="119" t="s">
        <v>103</v>
      </c>
      <c r="D89" s="119" t="s">
        <v>8137</v>
      </c>
      <c r="E89" s="119" t="s">
        <v>8138</v>
      </c>
      <c r="F89" s="119" t="s">
        <v>8072</v>
      </c>
      <c r="G89" s="175">
        <v>110.2</v>
      </c>
      <c r="H89" s="155">
        <v>0</v>
      </c>
      <c r="I89" s="156">
        <v>6949163.0800000001</v>
      </c>
    </row>
    <row r="90" spans="2:9">
      <c r="B90" s="173">
        <v>45667</v>
      </c>
      <c r="C90" s="119" t="s">
        <v>103</v>
      </c>
      <c r="D90" s="119" t="s">
        <v>8137</v>
      </c>
      <c r="E90" s="119" t="s">
        <v>8138</v>
      </c>
      <c r="F90" s="119" t="s">
        <v>8072</v>
      </c>
      <c r="G90" s="175">
        <v>110.53</v>
      </c>
      <c r="H90" s="155">
        <v>0</v>
      </c>
      <c r="I90" s="156">
        <v>6949273.6100000003</v>
      </c>
    </row>
    <row r="91" spans="2:9">
      <c r="B91" s="173">
        <v>45667</v>
      </c>
      <c r="C91" s="119" t="s">
        <v>103</v>
      </c>
      <c r="D91" s="119" t="s">
        <v>8137</v>
      </c>
      <c r="E91" s="119" t="s">
        <v>8138</v>
      </c>
      <c r="F91" s="119" t="s">
        <v>8072</v>
      </c>
      <c r="G91" s="175">
        <v>151.58000000000001</v>
      </c>
      <c r="H91" s="155">
        <v>0</v>
      </c>
      <c r="I91" s="156">
        <v>6949425.1900000004</v>
      </c>
    </row>
    <row r="92" spans="2:9">
      <c r="B92" s="173">
        <v>45667</v>
      </c>
      <c r="C92" s="119" t="s">
        <v>103</v>
      </c>
      <c r="D92" s="119" t="s">
        <v>8137</v>
      </c>
      <c r="E92" s="119" t="s">
        <v>8138</v>
      </c>
      <c r="F92" s="119" t="s">
        <v>8072</v>
      </c>
      <c r="G92" s="175">
        <v>110.32</v>
      </c>
      <c r="H92" s="155">
        <v>0</v>
      </c>
      <c r="I92" s="156">
        <v>6949535.5099999998</v>
      </c>
    </row>
    <row r="93" spans="2:9">
      <c r="B93" s="173">
        <v>45667</v>
      </c>
      <c r="C93" s="119" t="s">
        <v>103</v>
      </c>
      <c r="D93" s="119" t="s">
        <v>8137</v>
      </c>
      <c r="E93" s="119" t="s">
        <v>8138</v>
      </c>
      <c r="F93" s="119" t="s">
        <v>8072</v>
      </c>
      <c r="G93" s="175">
        <v>110.2</v>
      </c>
      <c r="H93" s="155">
        <v>0</v>
      </c>
      <c r="I93" s="156">
        <v>6949645.71</v>
      </c>
    </row>
    <row r="94" spans="2:9">
      <c r="B94" s="173">
        <v>45667</v>
      </c>
      <c r="C94" s="119" t="s">
        <v>103</v>
      </c>
      <c r="D94" s="119" t="s">
        <v>8137</v>
      </c>
      <c r="E94" s="119" t="s">
        <v>8138</v>
      </c>
      <c r="F94" s="119" t="s">
        <v>8072</v>
      </c>
      <c r="G94" s="175">
        <v>110.2</v>
      </c>
      <c r="H94" s="155">
        <v>0</v>
      </c>
      <c r="I94" s="156">
        <v>6949755.9100000001</v>
      </c>
    </row>
    <row r="95" spans="2:9">
      <c r="B95" s="173">
        <v>45667</v>
      </c>
      <c r="C95" s="119" t="s">
        <v>103</v>
      </c>
      <c r="D95" s="119" t="s">
        <v>8137</v>
      </c>
      <c r="E95" s="119" t="s">
        <v>8138</v>
      </c>
      <c r="F95" s="119" t="s">
        <v>8072</v>
      </c>
      <c r="G95" s="175">
        <v>110.2</v>
      </c>
      <c r="H95" s="155">
        <v>0</v>
      </c>
      <c r="I95" s="156">
        <v>6949866.1100000003</v>
      </c>
    </row>
    <row r="96" spans="2:9">
      <c r="B96" s="173">
        <v>45667</v>
      </c>
      <c r="C96" s="119" t="s">
        <v>103</v>
      </c>
      <c r="D96" s="119" t="s">
        <v>8137</v>
      </c>
      <c r="E96" s="119" t="s">
        <v>8138</v>
      </c>
      <c r="F96" s="119" t="s">
        <v>8072</v>
      </c>
      <c r="G96" s="175">
        <v>109.59</v>
      </c>
      <c r="H96" s="155">
        <v>0</v>
      </c>
      <c r="I96" s="156">
        <v>6949975.7000000002</v>
      </c>
    </row>
    <row r="97" spans="2:9">
      <c r="B97" s="173">
        <v>45667</v>
      </c>
      <c r="C97" s="119" t="s">
        <v>103</v>
      </c>
      <c r="D97" s="119" t="s">
        <v>8137</v>
      </c>
      <c r="E97" s="119" t="s">
        <v>8138</v>
      </c>
      <c r="F97" s="119" t="s">
        <v>8072</v>
      </c>
      <c r="G97" s="175">
        <v>110.2</v>
      </c>
      <c r="H97" s="155">
        <v>0</v>
      </c>
      <c r="I97" s="156">
        <v>6950085.9000000004</v>
      </c>
    </row>
    <row r="98" spans="2:9">
      <c r="B98" s="173">
        <v>45667</v>
      </c>
      <c r="C98" s="119" t="s">
        <v>103</v>
      </c>
      <c r="D98" s="119" t="s">
        <v>8137</v>
      </c>
      <c r="E98" s="119" t="s">
        <v>8138</v>
      </c>
      <c r="F98" s="119" t="s">
        <v>8072</v>
      </c>
      <c r="G98" s="175">
        <v>110.2</v>
      </c>
      <c r="H98" s="155">
        <v>0</v>
      </c>
      <c r="I98" s="156">
        <v>6950196.0999999996</v>
      </c>
    </row>
    <row r="99" spans="2:9">
      <c r="B99" s="173">
        <v>45667</v>
      </c>
      <c r="C99" s="119" t="s">
        <v>103</v>
      </c>
      <c r="D99" s="119" t="s">
        <v>8137</v>
      </c>
      <c r="E99" s="119" t="s">
        <v>8138</v>
      </c>
      <c r="F99" s="119" t="s">
        <v>8072</v>
      </c>
      <c r="G99" s="175">
        <v>110.2</v>
      </c>
      <c r="H99" s="155">
        <v>0</v>
      </c>
      <c r="I99" s="156">
        <v>6950306.2999999998</v>
      </c>
    </row>
    <row r="100" spans="2:9">
      <c r="B100" s="173">
        <v>45667</v>
      </c>
      <c r="C100" s="119" t="s">
        <v>103</v>
      </c>
      <c r="D100" s="119" t="s">
        <v>8137</v>
      </c>
      <c r="E100" s="119" t="s">
        <v>8138</v>
      </c>
      <c r="F100" s="119" t="s">
        <v>8072</v>
      </c>
      <c r="G100" s="175">
        <v>110.37</v>
      </c>
      <c r="H100" s="155">
        <v>0</v>
      </c>
      <c r="I100" s="156">
        <v>6950416.6699999999</v>
      </c>
    </row>
    <row r="101" spans="2:9">
      <c r="B101" s="173">
        <v>45667</v>
      </c>
      <c r="C101" s="119" t="s">
        <v>103</v>
      </c>
      <c r="D101" s="119" t="s">
        <v>8139</v>
      </c>
      <c r="E101" s="119" t="s">
        <v>8086</v>
      </c>
      <c r="F101" s="119" t="s">
        <v>8072</v>
      </c>
      <c r="G101" s="175">
        <v>2000</v>
      </c>
      <c r="H101" s="155">
        <v>0</v>
      </c>
      <c r="I101" s="156">
        <v>6952416.6699999999</v>
      </c>
    </row>
    <row r="102" spans="2:9">
      <c r="B102" s="173">
        <v>45667</v>
      </c>
      <c r="C102" s="119" t="s">
        <v>103</v>
      </c>
      <c r="D102" s="119" t="s">
        <v>8139</v>
      </c>
      <c r="E102" s="119" t="s">
        <v>8086</v>
      </c>
      <c r="F102" s="119" t="s">
        <v>8072</v>
      </c>
      <c r="G102" s="175">
        <v>1360</v>
      </c>
      <c r="H102" s="155">
        <v>0</v>
      </c>
      <c r="I102" s="156">
        <v>6953776.6699999999</v>
      </c>
    </row>
    <row r="103" spans="2:9">
      <c r="B103" s="173">
        <v>45667</v>
      </c>
      <c r="C103" s="119" t="s">
        <v>103</v>
      </c>
      <c r="D103" s="119" t="s">
        <v>8139</v>
      </c>
      <c r="E103" s="119" t="s">
        <v>8086</v>
      </c>
      <c r="F103" s="119" t="s">
        <v>8072</v>
      </c>
      <c r="G103" s="175">
        <v>720</v>
      </c>
      <c r="H103" s="155">
        <v>0</v>
      </c>
      <c r="I103" s="156">
        <v>6954496.6699999999</v>
      </c>
    </row>
    <row r="104" spans="2:9">
      <c r="B104" s="173">
        <v>45667</v>
      </c>
      <c r="C104" s="119" t="s">
        <v>103</v>
      </c>
      <c r="D104" s="119" t="s">
        <v>8139</v>
      </c>
      <c r="E104" s="119" t="s">
        <v>8086</v>
      </c>
      <c r="F104" s="119" t="s">
        <v>8072</v>
      </c>
      <c r="G104" s="175">
        <v>2400</v>
      </c>
      <c r="H104" s="155">
        <v>0</v>
      </c>
      <c r="I104" s="156">
        <v>6956896.6699999999</v>
      </c>
    </row>
    <row r="105" spans="2:9">
      <c r="B105" s="173">
        <v>45667</v>
      </c>
      <c r="C105" s="119" t="s">
        <v>103</v>
      </c>
      <c r="D105" s="119" t="s">
        <v>8139</v>
      </c>
      <c r="E105" s="119" t="s">
        <v>8086</v>
      </c>
      <c r="F105" s="119" t="s">
        <v>8072</v>
      </c>
      <c r="G105" s="175">
        <v>1360</v>
      </c>
      <c r="H105" s="155">
        <v>0</v>
      </c>
      <c r="I105" s="156">
        <v>6958256.6699999999</v>
      </c>
    </row>
    <row r="106" spans="2:9">
      <c r="B106" s="173">
        <v>45667</v>
      </c>
      <c r="C106" s="119" t="s">
        <v>103</v>
      </c>
      <c r="D106" s="119" t="s">
        <v>8139</v>
      </c>
      <c r="E106" s="119" t="s">
        <v>8086</v>
      </c>
      <c r="F106" s="119" t="s">
        <v>8072</v>
      </c>
      <c r="G106" s="175">
        <v>1504</v>
      </c>
      <c r="H106" s="155">
        <v>0</v>
      </c>
      <c r="I106" s="156">
        <v>6959760.6699999999</v>
      </c>
    </row>
    <row r="107" spans="2:9">
      <c r="B107" s="173">
        <v>45667</v>
      </c>
      <c r="C107" s="119" t="s">
        <v>103</v>
      </c>
      <c r="D107" s="119" t="s">
        <v>8139</v>
      </c>
      <c r="E107" s="119" t="s">
        <v>8086</v>
      </c>
      <c r="F107" s="119" t="s">
        <v>8072</v>
      </c>
      <c r="G107" s="175">
        <v>1536</v>
      </c>
      <c r="H107" s="155">
        <v>0</v>
      </c>
      <c r="I107" s="156">
        <v>6961296.6699999999</v>
      </c>
    </row>
    <row r="108" spans="2:9">
      <c r="B108" s="173">
        <v>45667</v>
      </c>
      <c r="C108" s="119" t="s">
        <v>103</v>
      </c>
      <c r="D108" s="119" t="s">
        <v>8139</v>
      </c>
      <c r="E108" s="119" t="s">
        <v>8086</v>
      </c>
      <c r="F108" s="119" t="s">
        <v>8072</v>
      </c>
      <c r="G108" s="175">
        <v>7200</v>
      </c>
      <c r="H108" s="155">
        <v>0</v>
      </c>
      <c r="I108" s="156">
        <v>6968496.6699999999</v>
      </c>
    </row>
    <row r="109" spans="2:9">
      <c r="B109" s="173">
        <v>45667</v>
      </c>
      <c r="C109" s="119" t="s">
        <v>103</v>
      </c>
      <c r="D109" s="119" t="s">
        <v>8139</v>
      </c>
      <c r="E109" s="119" t="s">
        <v>8086</v>
      </c>
      <c r="F109" s="119" t="s">
        <v>8072</v>
      </c>
      <c r="G109" s="175">
        <v>3808</v>
      </c>
      <c r="H109" s="155">
        <v>0</v>
      </c>
      <c r="I109" s="156">
        <v>6972304.6699999999</v>
      </c>
    </row>
    <row r="110" spans="2:9">
      <c r="B110" s="173">
        <v>45667</v>
      </c>
      <c r="C110" s="119" t="s">
        <v>103</v>
      </c>
      <c r="D110" s="119" t="s">
        <v>6009</v>
      </c>
      <c r="E110" s="119" t="s">
        <v>8109</v>
      </c>
      <c r="F110" s="119" t="s">
        <v>8072</v>
      </c>
      <c r="G110" s="175">
        <v>4640</v>
      </c>
      <c r="H110" s="155">
        <v>0</v>
      </c>
      <c r="I110" s="156">
        <v>6976944.6699999999</v>
      </c>
    </row>
    <row r="111" spans="2:9">
      <c r="B111" s="173">
        <v>45667</v>
      </c>
      <c r="C111" s="119" t="s">
        <v>103</v>
      </c>
      <c r="D111" s="119" t="s">
        <v>6027</v>
      </c>
      <c r="E111" s="119" t="s">
        <v>8101</v>
      </c>
      <c r="F111" s="119" t="s">
        <v>8072</v>
      </c>
      <c r="G111" s="175">
        <v>8000</v>
      </c>
      <c r="H111" s="155">
        <v>0</v>
      </c>
      <c r="I111" s="156">
        <v>6984944.6699999999</v>
      </c>
    </row>
    <row r="112" spans="2:9">
      <c r="B112" s="173">
        <v>45667</v>
      </c>
      <c r="C112" s="119" t="s">
        <v>103</v>
      </c>
      <c r="D112" s="119" t="s">
        <v>8140</v>
      </c>
      <c r="E112" s="119" t="s">
        <v>8141</v>
      </c>
      <c r="F112" s="119" t="s">
        <v>8072</v>
      </c>
      <c r="G112" s="175">
        <v>8000</v>
      </c>
      <c r="H112" s="155">
        <v>0</v>
      </c>
      <c r="I112" s="156">
        <v>6992944.6699999999</v>
      </c>
    </row>
    <row r="113" spans="2:9">
      <c r="B113" s="173">
        <v>45667</v>
      </c>
      <c r="C113" s="119" t="s">
        <v>103</v>
      </c>
      <c r="D113" s="119" t="s">
        <v>8140</v>
      </c>
      <c r="E113" s="119" t="s">
        <v>8141</v>
      </c>
      <c r="F113" s="119" t="s">
        <v>8072</v>
      </c>
      <c r="G113" s="175">
        <v>8000</v>
      </c>
      <c r="H113" s="155">
        <v>0</v>
      </c>
      <c r="I113" s="156">
        <v>7000944.6699999999</v>
      </c>
    </row>
    <row r="114" spans="2:9">
      <c r="B114" s="173">
        <v>45667</v>
      </c>
      <c r="C114" s="119" t="s">
        <v>103</v>
      </c>
      <c r="D114" s="119" t="s">
        <v>8142</v>
      </c>
      <c r="E114" s="119" t="s">
        <v>8105</v>
      </c>
      <c r="F114" s="119" t="s">
        <v>8072</v>
      </c>
      <c r="G114" s="175">
        <v>2720</v>
      </c>
      <c r="H114" s="155">
        <v>0</v>
      </c>
      <c r="I114" s="156">
        <v>7003664.6699999999</v>
      </c>
    </row>
    <row r="115" spans="2:9">
      <c r="B115" s="173">
        <v>45667</v>
      </c>
      <c r="C115" s="119" t="s">
        <v>103</v>
      </c>
      <c r="D115" s="119" t="s">
        <v>8143</v>
      </c>
      <c r="E115" s="119" t="s">
        <v>8144</v>
      </c>
      <c r="F115" s="119" t="s">
        <v>8072</v>
      </c>
      <c r="G115" s="175">
        <v>512</v>
      </c>
      <c r="H115" s="155">
        <v>0</v>
      </c>
      <c r="I115" s="156">
        <v>7004176.6699999999</v>
      </c>
    </row>
    <row r="116" spans="2:9">
      <c r="B116" s="173">
        <v>45667</v>
      </c>
      <c r="C116" s="119" t="s">
        <v>103</v>
      </c>
      <c r="D116" s="119" t="s">
        <v>8143</v>
      </c>
      <c r="E116" s="119" t="s">
        <v>8144</v>
      </c>
      <c r="F116" s="119" t="s">
        <v>8072</v>
      </c>
      <c r="G116" s="175">
        <v>1328</v>
      </c>
      <c r="H116" s="155">
        <v>0</v>
      </c>
      <c r="I116" s="156">
        <v>7005504.6699999999</v>
      </c>
    </row>
    <row r="117" spans="2:9">
      <c r="B117" s="173">
        <v>45667</v>
      </c>
      <c r="C117" s="119" t="s">
        <v>103</v>
      </c>
      <c r="D117" s="119" t="s">
        <v>8143</v>
      </c>
      <c r="E117" s="119" t="s">
        <v>8144</v>
      </c>
      <c r="F117" s="119" t="s">
        <v>8072</v>
      </c>
      <c r="G117" s="175">
        <v>1328</v>
      </c>
      <c r="H117" s="155">
        <v>0</v>
      </c>
      <c r="I117" s="156">
        <v>7006832.6699999999</v>
      </c>
    </row>
    <row r="118" spans="2:9">
      <c r="B118" s="173">
        <v>45667</v>
      </c>
      <c r="C118" s="119" t="s">
        <v>103</v>
      </c>
      <c r="D118" s="119" t="s">
        <v>8143</v>
      </c>
      <c r="E118" s="119" t="s">
        <v>8144</v>
      </c>
      <c r="F118" s="119" t="s">
        <v>8072</v>
      </c>
      <c r="G118" s="175">
        <v>560</v>
      </c>
      <c r="H118" s="155">
        <v>0</v>
      </c>
      <c r="I118" s="156">
        <v>7007392.6699999999</v>
      </c>
    </row>
    <row r="119" spans="2:9">
      <c r="B119" s="173">
        <v>45667</v>
      </c>
      <c r="C119" s="119" t="s">
        <v>103</v>
      </c>
      <c r="D119" s="119" t="s">
        <v>8145</v>
      </c>
      <c r="E119" s="119" t="s">
        <v>8107</v>
      </c>
      <c r="F119" s="119" t="s">
        <v>8072</v>
      </c>
      <c r="G119" s="175">
        <v>1760</v>
      </c>
      <c r="H119" s="155">
        <v>0</v>
      </c>
      <c r="I119" s="156">
        <v>7009152.6699999999</v>
      </c>
    </row>
    <row r="120" spans="2:9">
      <c r="B120" s="173">
        <v>45667</v>
      </c>
      <c r="C120" s="119" t="s">
        <v>103</v>
      </c>
      <c r="D120" s="119" t="s">
        <v>8145</v>
      </c>
      <c r="E120" s="119" t="s">
        <v>8107</v>
      </c>
      <c r="F120" s="119" t="s">
        <v>8072</v>
      </c>
      <c r="G120" s="175">
        <v>2240</v>
      </c>
      <c r="H120" s="155">
        <v>0</v>
      </c>
      <c r="I120" s="156">
        <v>7011392.6699999999</v>
      </c>
    </row>
    <row r="121" spans="2:9">
      <c r="B121" s="173">
        <v>45667</v>
      </c>
      <c r="C121" s="119" t="s">
        <v>103</v>
      </c>
      <c r="D121" s="119" t="s">
        <v>8145</v>
      </c>
      <c r="E121" s="119" t="s">
        <v>8107</v>
      </c>
      <c r="F121" s="119" t="s">
        <v>8072</v>
      </c>
      <c r="G121" s="175">
        <v>2400</v>
      </c>
      <c r="H121" s="155">
        <v>0</v>
      </c>
      <c r="I121" s="156">
        <v>7013792.6699999999</v>
      </c>
    </row>
    <row r="122" spans="2:9">
      <c r="B122" s="173">
        <v>45667</v>
      </c>
      <c r="C122" s="119" t="s">
        <v>103</v>
      </c>
      <c r="D122" s="119" t="s">
        <v>8145</v>
      </c>
      <c r="E122" s="119" t="s">
        <v>8107</v>
      </c>
      <c r="F122" s="119" t="s">
        <v>8072</v>
      </c>
      <c r="G122" s="175">
        <v>8000</v>
      </c>
      <c r="H122" s="155">
        <v>0</v>
      </c>
      <c r="I122" s="156">
        <v>7021792.6699999999</v>
      </c>
    </row>
    <row r="123" spans="2:9">
      <c r="B123" s="173">
        <v>45667</v>
      </c>
      <c r="C123" s="119" t="s">
        <v>103</v>
      </c>
      <c r="D123" s="119" t="s">
        <v>8145</v>
      </c>
      <c r="E123" s="119" t="s">
        <v>8107</v>
      </c>
      <c r="F123" s="119" t="s">
        <v>8072</v>
      </c>
      <c r="G123" s="175">
        <v>1760</v>
      </c>
      <c r="H123" s="155">
        <v>0</v>
      </c>
      <c r="I123" s="156">
        <v>7023552.6699999999</v>
      </c>
    </row>
    <row r="124" spans="2:9">
      <c r="B124" s="173">
        <v>45667</v>
      </c>
      <c r="C124" s="119" t="s">
        <v>103</v>
      </c>
      <c r="D124" s="119" t="s">
        <v>8145</v>
      </c>
      <c r="E124" s="119" t="s">
        <v>8107</v>
      </c>
      <c r="F124" s="119" t="s">
        <v>8072</v>
      </c>
      <c r="G124" s="175">
        <v>1760</v>
      </c>
      <c r="H124" s="155">
        <v>0</v>
      </c>
      <c r="I124" s="156">
        <v>7025312.6699999999</v>
      </c>
    </row>
    <row r="125" spans="2:9">
      <c r="B125" s="173">
        <v>45667</v>
      </c>
      <c r="C125" s="119" t="s">
        <v>103</v>
      </c>
      <c r="D125" s="119" t="s">
        <v>8145</v>
      </c>
      <c r="E125" s="119" t="s">
        <v>8107</v>
      </c>
      <c r="F125" s="119" t="s">
        <v>8072</v>
      </c>
      <c r="G125" s="175">
        <v>1760</v>
      </c>
      <c r="H125" s="155">
        <v>0</v>
      </c>
      <c r="I125" s="156">
        <v>7027072.6699999999</v>
      </c>
    </row>
    <row r="126" spans="2:9">
      <c r="B126" s="173">
        <v>45667</v>
      </c>
      <c r="C126" s="119" t="s">
        <v>103</v>
      </c>
      <c r="D126" s="119" t="s">
        <v>8145</v>
      </c>
      <c r="E126" s="119" t="s">
        <v>8107</v>
      </c>
      <c r="F126" s="119" t="s">
        <v>8072</v>
      </c>
      <c r="G126" s="175">
        <v>2560</v>
      </c>
      <c r="H126" s="155">
        <v>0</v>
      </c>
      <c r="I126" s="156">
        <v>7029632.6699999999</v>
      </c>
    </row>
    <row r="127" spans="2:9">
      <c r="B127" s="173">
        <v>45667</v>
      </c>
      <c r="C127" s="119" t="s">
        <v>103</v>
      </c>
      <c r="D127" s="119" t="s">
        <v>8145</v>
      </c>
      <c r="E127" s="119" t="s">
        <v>8107</v>
      </c>
      <c r="F127" s="119" t="s">
        <v>8072</v>
      </c>
      <c r="G127" s="175">
        <v>2880</v>
      </c>
      <c r="H127" s="155">
        <v>0</v>
      </c>
      <c r="I127" s="156">
        <v>7032512.6699999999</v>
      </c>
    </row>
    <row r="128" spans="2:9">
      <c r="B128" s="173">
        <v>45667</v>
      </c>
      <c r="C128" s="119" t="s">
        <v>103</v>
      </c>
      <c r="D128" s="119" t="s">
        <v>8145</v>
      </c>
      <c r="E128" s="119" t="s">
        <v>8107</v>
      </c>
      <c r="F128" s="119" t="s">
        <v>8072</v>
      </c>
      <c r="G128" s="175">
        <v>8000</v>
      </c>
      <c r="H128" s="155">
        <v>0</v>
      </c>
      <c r="I128" s="156">
        <v>7040512.6699999999</v>
      </c>
    </row>
    <row r="129" spans="2:9">
      <c r="B129" s="173">
        <v>45667</v>
      </c>
      <c r="C129" s="119" t="s">
        <v>103</v>
      </c>
      <c r="D129" s="119" t="s">
        <v>8145</v>
      </c>
      <c r="E129" s="119" t="s">
        <v>8107</v>
      </c>
      <c r="F129" s="119" t="s">
        <v>8072</v>
      </c>
      <c r="G129" s="175">
        <v>1280</v>
      </c>
      <c r="H129" s="155">
        <v>0</v>
      </c>
      <c r="I129" s="156">
        <v>7041792.6699999999</v>
      </c>
    </row>
    <row r="130" spans="2:9">
      <c r="B130" s="173">
        <v>45667</v>
      </c>
      <c r="C130" s="119" t="s">
        <v>103</v>
      </c>
      <c r="D130" s="119" t="s">
        <v>5971</v>
      </c>
      <c r="E130" s="119" t="s">
        <v>8098</v>
      </c>
      <c r="F130" s="119" t="s">
        <v>8072</v>
      </c>
      <c r="G130" s="175">
        <v>6080</v>
      </c>
      <c r="H130" s="155">
        <v>0</v>
      </c>
      <c r="I130" s="156">
        <v>7047872.6699999999</v>
      </c>
    </row>
    <row r="131" spans="2:9">
      <c r="B131" s="173">
        <v>45667</v>
      </c>
      <c r="C131" s="119" t="s">
        <v>103</v>
      </c>
      <c r="D131" s="119" t="s">
        <v>5999</v>
      </c>
      <c r="E131" s="119" t="s">
        <v>8146</v>
      </c>
      <c r="F131" s="119" t="s">
        <v>8072</v>
      </c>
      <c r="G131" s="175">
        <v>7760</v>
      </c>
      <c r="H131" s="155">
        <v>0</v>
      </c>
      <c r="I131" s="156">
        <v>7055632.6699999999</v>
      </c>
    </row>
    <row r="132" spans="2:9">
      <c r="B132" s="173">
        <v>45667</v>
      </c>
      <c r="C132" s="119" t="s">
        <v>103</v>
      </c>
      <c r="D132" s="119" t="s">
        <v>8147</v>
      </c>
      <c r="E132" s="119" t="s">
        <v>8148</v>
      </c>
      <c r="F132" s="119" t="s">
        <v>8072</v>
      </c>
      <c r="G132" s="175">
        <v>4320</v>
      </c>
      <c r="H132" s="155">
        <v>0</v>
      </c>
      <c r="I132" s="156">
        <v>7059952.6699999999</v>
      </c>
    </row>
    <row r="133" spans="2:9">
      <c r="B133" s="173">
        <v>45667</v>
      </c>
      <c r="C133" s="119" t="s">
        <v>103</v>
      </c>
      <c r="D133" s="119" t="s">
        <v>8149</v>
      </c>
      <c r="E133" s="119" t="s">
        <v>8089</v>
      </c>
      <c r="F133" s="119" t="s">
        <v>8072</v>
      </c>
      <c r="G133" s="175">
        <v>8000</v>
      </c>
      <c r="H133" s="155">
        <v>0</v>
      </c>
      <c r="I133" s="156">
        <v>7067952.6699999999</v>
      </c>
    </row>
    <row r="134" spans="2:9">
      <c r="B134" s="173">
        <v>45667</v>
      </c>
      <c r="C134" s="119" t="s">
        <v>103</v>
      </c>
      <c r="D134" s="119" t="s">
        <v>8149</v>
      </c>
      <c r="E134" s="119" t="s">
        <v>8089</v>
      </c>
      <c r="F134" s="119" t="s">
        <v>8072</v>
      </c>
      <c r="G134" s="175">
        <v>8000</v>
      </c>
      <c r="H134" s="155">
        <v>0</v>
      </c>
      <c r="I134" s="156">
        <v>7075952.6699999999</v>
      </c>
    </row>
    <row r="135" spans="2:9">
      <c r="B135" s="173">
        <v>45667</v>
      </c>
      <c r="C135" s="119" t="s">
        <v>103</v>
      </c>
      <c r="D135" s="119" t="s">
        <v>8150</v>
      </c>
      <c r="E135" s="119" t="s">
        <v>8151</v>
      </c>
      <c r="F135" s="119" t="s">
        <v>8072</v>
      </c>
      <c r="G135" s="175">
        <v>1920</v>
      </c>
      <c r="H135" s="155">
        <v>0</v>
      </c>
      <c r="I135" s="156">
        <v>7077872.6699999999</v>
      </c>
    </row>
    <row r="136" spans="2:9">
      <c r="B136" s="173">
        <v>45667</v>
      </c>
      <c r="C136" s="119" t="s">
        <v>103</v>
      </c>
      <c r="D136" s="119" t="s">
        <v>8150</v>
      </c>
      <c r="E136" s="119" t="s">
        <v>8151</v>
      </c>
      <c r="F136" s="119" t="s">
        <v>8072</v>
      </c>
      <c r="G136" s="175">
        <v>758.24</v>
      </c>
      <c r="H136" s="155">
        <v>0</v>
      </c>
      <c r="I136" s="156">
        <v>7078630.9100000001</v>
      </c>
    </row>
    <row r="137" spans="2:9">
      <c r="B137" s="173">
        <v>45667</v>
      </c>
      <c r="C137" s="119" t="s">
        <v>103</v>
      </c>
      <c r="D137" s="119" t="s">
        <v>8150</v>
      </c>
      <c r="E137" s="119" t="s">
        <v>8151</v>
      </c>
      <c r="F137" s="119" t="s">
        <v>8072</v>
      </c>
      <c r="G137" s="175">
        <v>2880</v>
      </c>
      <c r="H137" s="155">
        <v>0</v>
      </c>
      <c r="I137" s="156">
        <v>7081510.9100000001</v>
      </c>
    </row>
    <row r="138" spans="2:9">
      <c r="B138" s="173">
        <v>45667</v>
      </c>
      <c r="C138" s="119" t="s">
        <v>103</v>
      </c>
      <c r="D138" s="119" t="s">
        <v>8150</v>
      </c>
      <c r="E138" s="119" t="s">
        <v>8151</v>
      </c>
      <c r="F138" s="119" t="s">
        <v>8072</v>
      </c>
      <c r="G138" s="175">
        <v>640</v>
      </c>
      <c r="H138" s="155">
        <v>0</v>
      </c>
      <c r="I138" s="156">
        <v>7082150.9100000001</v>
      </c>
    </row>
    <row r="139" spans="2:9">
      <c r="B139" s="173">
        <v>45667</v>
      </c>
      <c r="C139" s="119" t="s">
        <v>103</v>
      </c>
      <c r="D139" s="119" t="s">
        <v>8150</v>
      </c>
      <c r="E139" s="119" t="s">
        <v>8151</v>
      </c>
      <c r="F139" s="119" t="s">
        <v>8072</v>
      </c>
      <c r="G139" s="175">
        <v>400</v>
      </c>
      <c r="H139" s="155">
        <v>0</v>
      </c>
      <c r="I139" s="156">
        <v>7082550.9100000001</v>
      </c>
    </row>
    <row r="140" spans="2:9">
      <c r="B140" s="173">
        <v>45667</v>
      </c>
      <c r="C140" s="119" t="s">
        <v>103</v>
      </c>
      <c r="D140" s="119" t="s">
        <v>8150</v>
      </c>
      <c r="E140" s="119" t="s">
        <v>8151</v>
      </c>
      <c r="F140" s="119" t="s">
        <v>8072</v>
      </c>
      <c r="G140" s="175">
        <v>688</v>
      </c>
      <c r="H140" s="155">
        <v>0</v>
      </c>
      <c r="I140" s="156">
        <v>7083238.9100000001</v>
      </c>
    </row>
    <row r="141" spans="2:9">
      <c r="B141" s="173">
        <v>45667</v>
      </c>
      <c r="C141" s="119" t="s">
        <v>103</v>
      </c>
      <c r="D141" s="119" t="s">
        <v>8150</v>
      </c>
      <c r="E141" s="119" t="s">
        <v>8151</v>
      </c>
      <c r="F141" s="119" t="s">
        <v>8072</v>
      </c>
      <c r="G141" s="175">
        <v>4608</v>
      </c>
      <c r="H141" s="155">
        <v>0</v>
      </c>
      <c r="I141" s="156">
        <v>7087846.9100000001</v>
      </c>
    </row>
    <row r="142" spans="2:9">
      <c r="B142" s="173">
        <v>45667</v>
      </c>
      <c r="C142" s="119" t="s">
        <v>103</v>
      </c>
      <c r="D142" s="119" t="s">
        <v>8152</v>
      </c>
      <c r="E142" s="119" t="s">
        <v>8153</v>
      </c>
      <c r="F142" s="119" t="s">
        <v>8072</v>
      </c>
      <c r="G142" s="175">
        <v>960</v>
      </c>
      <c r="H142" s="155">
        <v>0</v>
      </c>
      <c r="I142" s="156">
        <v>7088806.9100000001</v>
      </c>
    </row>
    <row r="143" spans="2:9">
      <c r="B143" s="173">
        <v>45667</v>
      </c>
      <c r="C143" s="119" t="s">
        <v>103</v>
      </c>
      <c r="D143" s="119" t="s">
        <v>8152</v>
      </c>
      <c r="E143" s="119" t="s">
        <v>8153</v>
      </c>
      <c r="F143" s="119" t="s">
        <v>8072</v>
      </c>
      <c r="G143" s="175">
        <v>4160</v>
      </c>
      <c r="H143" s="155">
        <v>0</v>
      </c>
      <c r="I143" s="156">
        <v>7092966.9100000001</v>
      </c>
    </row>
    <row r="144" spans="2:9">
      <c r="B144" s="173">
        <v>45667</v>
      </c>
      <c r="C144" s="119" t="s">
        <v>103</v>
      </c>
      <c r="D144" s="119" t="s">
        <v>8152</v>
      </c>
      <c r="E144" s="119" t="s">
        <v>8153</v>
      </c>
      <c r="F144" s="119" t="s">
        <v>8072</v>
      </c>
      <c r="G144" s="175">
        <v>880</v>
      </c>
      <c r="H144" s="155">
        <v>0</v>
      </c>
      <c r="I144" s="156">
        <v>7093846.9100000001</v>
      </c>
    </row>
    <row r="145" spans="2:9">
      <c r="B145" s="173">
        <v>45667</v>
      </c>
      <c r="C145" s="119" t="s">
        <v>103</v>
      </c>
      <c r="D145" s="119" t="s">
        <v>8154</v>
      </c>
      <c r="E145" s="119" t="s">
        <v>106</v>
      </c>
      <c r="F145" s="119" t="s">
        <v>8072</v>
      </c>
      <c r="G145" s="175">
        <v>4174.32</v>
      </c>
      <c r="H145" s="155">
        <v>0</v>
      </c>
      <c r="I145" s="156">
        <v>7098021.2300000004</v>
      </c>
    </row>
    <row r="146" spans="2:9">
      <c r="B146" s="173">
        <v>45667</v>
      </c>
      <c r="C146" s="119" t="s">
        <v>103</v>
      </c>
      <c r="D146" s="119" t="s">
        <v>8155</v>
      </c>
      <c r="E146" s="119" t="s">
        <v>8156</v>
      </c>
      <c r="F146" s="119" t="s">
        <v>8072</v>
      </c>
      <c r="G146" s="175">
        <v>66527.839999999997</v>
      </c>
      <c r="H146" s="155">
        <v>0</v>
      </c>
      <c r="I146" s="156">
        <v>7164549.0700000003</v>
      </c>
    </row>
    <row r="147" spans="2:9">
      <c r="B147" s="173">
        <v>45667</v>
      </c>
      <c r="C147" s="119" t="s">
        <v>103</v>
      </c>
      <c r="D147" s="119" t="s">
        <v>8157</v>
      </c>
      <c r="E147" s="119" t="s">
        <v>116</v>
      </c>
      <c r="F147" s="119" t="s">
        <v>8072</v>
      </c>
      <c r="G147" s="175">
        <v>14023.02</v>
      </c>
      <c r="H147" s="155">
        <v>0</v>
      </c>
      <c r="I147" s="156">
        <v>7178572.0899999999</v>
      </c>
    </row>
    <row r="148" spans="2:9">
      <c r="B148" s="173">
        <v>45671</v>
      </c>
      <c r="C148" s="119" t="s">
        <v>103</v>
      </c>
      <c r="D148" s="119" t="s">
        <v>6069</v>
      </c>
      <c r="E148" s="119" t="s">
        <v>8158</v>
      </c>
      <c r="F148" s="119" t="s">
        <v>8072</v>
      </c>
      <c r="G148" s="175">
        <v>18.28</v>
      </c>
      <c r="H148" s="155">
        <v>0</v>
      </c>
      <c r="I148" s="156">
        <v>7178590.3700000001</v>
      </c>
    </row>
    <row r="149" spans="2:9">
      <c r="B149" s="173">
        <v>45671</v>
      </c>
      <c r="C149" s="119" t="s">
        <v>103</v>
      </c>
      <c r="D149" s="119" t="s">
        <v>6069</v>
      </c>
      <c r="E149" s="119" t="s">
        <v>8158</v>
      </c>
      <c r="F149" s="119" t="s">
        <v>8072</v>
      </c>
      <c r="G149" s="175">
        <v>114.23</v>
      </c>
      <c r="H149" s="155">
        <v>0</v>
      </c>
      <c r="I149" s="156">
        <v>7178704.5999999996</v>
      </c>
    </row>
    <row r="150" spans="2:9">
      <c r="B150" s="173">
        <v>45674</v>
      </c>
      <c r="C150" s="119" t="s">
        <v>103</v>
      </c>
      <c r="D150" s="119" t="s">
        <v>6151</v>
      </c>
      <c r="E150" s="119" t="s">
        <v>8159</v>
      </c>
      <c r="F150" s="119" t="s">
        <v>8072</v>
      </c>
      <c r="G150" s="175">
        <v>123.98</v>
      </c>
      <c r="H150" s="155">
        <v>0</v>
      </c>
      <c r="I150" s="156">
        <v>7178828.5800000001</v>
      </c>
    </row>
    <row r="151" spans="2:9">
      <c r="B151" s="173">
        <v>45674</v>
      </c>
      <c r="C151" s="119" t="s">
        <v>103</v>
      </c>
      <c r="D151" s="119" t="s">
        <v>6098</v>
      </c>
      <c r="E151" s="119" t="s">
        <v>8160</v>
      </c>
      <c r="F151" s="119" t="s">
        <v>8072</v>
      </c>
      <c r="G151" s="175">
        <v>2240</v>
      </c>
      <c r="H151" s="155">
        <v>0</v>
      </c>
      <c r="I151" s="156">
        <v>7181068.5800000001</v>
      </c>
    </row>
    <row r="152" spans="2:9">
      <c r="B152" s="173">
        <v>45674</v>
      </c>
      <c r="C152" s="119" t="s">
        <v>103</v>
      </c>
      <c r="D152" s="119" t="s">
        <v>8161</v>
      </c>
      <c r="E152" s="119" t="s">
        <v>8086</v>
      </c>
      <c r="F152" s="119" t="s">
        <v>8072</v>
      </c>
      <c r="G152" s="175">
        <v>3200</v>
      </c>
      <c r="H152" s="155">
        <v>0</v>
      </c>
      <c r="I152" s="156">
        <v>7184268.5800000001</v>
      </c>
    </row>
    <row r="153" spans="2:9">
      <c r="B153" s="173">
        <v>45674</v>
      </c>
      <c r="C153" s="119" t="s">
        <v>103</v>
      </c>
      <c r="D153" s="119" t="s">
        <v>8161</v>
      </c>
      <c r="E153" s="119" t="s">
        <v>8086</v>
      </c>
      <c r="F153" s="119" t="s">
        <v>8072</v>
      </c>
      <c r="G153" s="175">
        <v>2720</v>
      </c>
      <c r="H153" s="155">
        <v>0</v>
      </c>
      <c r="I153" s="156">
        <v>7186988.5800000001</v>
      </c>
    </row>
    <row r="154" spans="2:9">
      <c r="B154" s="173">
        <v>45674</v>
      </c>
      <c r="C154" s="119" t="s">
        <v>103</v>
      </c>
      <c r="D154" s="119" t="s">
        <v>8161</v>
      </c>
      <c r="E154" s="119" t="s">
        <v>8086</v>
      </c>
      <c r="F154" s="119" t="s">
        <v>8072</v>
      </c>
      <c r="G154" s="175">
        <v>2560</v>
      </c>
      <c r="H154" s="155">
        <v>0</v>
      </c>
      <c r="I154" s="156">
        <v>7189548.5800000001</v>
      </c>
    </row>
    <row r="155" spans="2:9">
      <c r="B155" s="173">
        <v>45674</v>
      </c>
      <c r="C155" s="119" t="s">
        <v>103</v>
      </c>
      <c r="D155" s="119" t="s">
        <v>6150</v>
      </c>
      <c r="E155" s="119" t="s">
        <v>8091</v>
      </c>
      <c r="F155" s="119" t="s">
        <v>8072</v>
      </c>
      <c r="G155" s="175">
        <v>360.96</v>
      </c>
      <c r="H155" s="155">
        <v>0</v>
      </c>
      <c r="I155" s="156">
        <v>7189909.54</v>
      </c>
    </row>
    <row r="156" spans="2:9">
      <c r="B156" s="173">
        <v>45674</v>
      </c>
      <c r="C156" s="119" t="s">
        <v>103</v>
      </c>
      <c r="D156" s="119" t="s">
        <v>8162</v>
      </c>
      <c r="E156" s="119" t="s">
        <v>8151</v>
      </c>
      <c r="F156" s="119" t="s">
        <v>8072</v>
      </c>
      <c r="G156" s="175">
        <v>448</v>
      </c>
      <c r="H156" s="155">
        <v>0</v>
      </c>
      <c r="I156" s="156">
        <v>7190357.54</v>
      </c>
    </row>
    <row r="157" spans="2:9">
      <c r="B157" s="173">
        <v>45674</v>
      </c>
      <c r="C157" s="119" t="s">
        <v>103</v>
      </c>
      <c r="D157" s="119" t="s">
        <v>8162</v>
      </c>
      <c r="E157" s="119" t="s">
        <v>8151</v>
      </c>
      <c r="F157" s="119" t="s">
        <v>8072</v>
      </c>
      <c r="G157" s="175">
        <v>400</v>
      </c>
      <c r="H157" s="155">
        <v>0</v>
      </c>
      <c r="I157" s="156">
        <v>7190757.54</v>
      </c>
    </row>
    <row r="158" spans="2:9">
      <c r="B158" s="173">
        <v>45674</v>
      </c>
      <c r="C158" s="119" t="s">
        <v>103</v>
      </c>
      <c r="D158" s="119" t="s">
        <v>8162</v>
      </c>
      <c r="E158" s="119" t="s">
        <v>8151</v>
      </c>
      <c r="F158" s="119" t="s">
        <v>8072</v>
      </c>
      <c r="G158" s="175">
        <v>2240</v>
      </c>
      <c r="H158" s="155">
        <v>0</v>
      </c>
      <c r="I158" s="156">
        <v>7192997.54</v>
      </c>
    </row>
    <row r="159" spans="2:9">
      <c r="B159" s="173">
        <v>45674</v>
      </c>
      <c r="C159" s="119" t="s">
        <v>103</v>
      </c>
      <c r="D159" s="119" t="s">
        <v>8162</v>
      </c>
      <c r="E159" s="119" t="s">
        <v>8151</v>
      </c>
      <c r="F159" s="119" t="s">
        <v>8072</v>
      </c>
      <c r="G159" s="175">
        <v>2240</v>
      </c>
      <c r="H159" s="155">
        <v>0</v>
      </c>
      <c r="I159" s="156">
        <v>7195237.54</v>
      </c>
    </row>
    <row r="160" spans="2:9">
      <c r="B160" s="173">
        <v>45674</v>
      </c>
      <c r="C160" s="119" t="s">
        <v>103</v>
      </c>
      <c r="D160" s="119" t="s">
        <v>1629</v>
      </c>
      <c r="E160" s="119" t="s">
        <v>8128</v>
      </c>
      <c r="F160" s="119" t="s">
        <v>8072</v>
      </c>
      <c r="G160" s="175">
        <v>3705.76</v>
      </c>
      <c r="H160" s="155">
        <v>0</v>
      </c>
      <c r="I160" s="156">
        <v>7198943.2999999998</v>
      </c>
    </row>
    <row r="161" spans="2:9">
      <c r="B161" s="173">
        <v>45674</v>
      </c>
      <c r="C161" s="119" t="s">
        <v>103</v>
      </c>
      <c r="D161" s="119" t="s">
        <v>6092</v>
      </c>
      <c r="E161" s="119" t="s">
        <v>8163</v>
      </c>
      <c r="F161" s="119" t="s">
        <v>8072</v>
      </c>
      <c r="G161" s="175">
        <v>1760</v>
      </c>
      <c r="H161" s="155">
        <v>0</v>
      </c>
      <c r="I161" s="156">
        <v>7200703.2999999998</v>
      </c>
    </row>
    <row r="162" spans="2:9">
      <c r="B162" s="173">
        <v>45674</v>
      </c>
      <c r="C162" s="119" t="s">
        <v>103</v>
      </c>
      <c r="D162" s="119" t="s">
        <v>8164</v>
      </c>
      <c r="E162" s="119" t="s">
        <v>8077</v>
      </c>
      <c r="F162" s="119" t="s">
        <v>8072</v>
      </c>
      <c r="G162" s="175">
        <v>660.58</v>
      </c>
      <c r="H162" s="155">
        <v>0</v>
      </c>
      <c r="I162" s="156">
        <v>7201363.8799999999</v>
      </c>
    </row>
    <row r="163" spans="2:9">
      <c r="B163" s="173">
        <v>45674</v>
      </c>
      <c r="C163" s="119" t="s">
        <v>103</v>
      </c>
      <c r="D163" s="119" t="s">
        <v>8164</v>
      </c>
      <c r="E163" s="119" t="s">
        <v>8077</v>
      </c>
      <c r="F163" s="119" t="s">
        <v>8072</v>
      </c>
      <c r="G163" s="175">
        <v>419.01</v>
      </c>
      <c r="H163" s="155">
        <v>0</v>
      </c>
      <c r="I163" s="156">
        <v>7201782.8899999997</v>
      </c>
    </row>
    <row r="164" spans="2:9">
      <c r="B164" s="173">
        <v>45674</v>
      </c>
      <c r="C164" s="119" t="s">
        <v>103</v>
      </c>
      <c r="D164" s="119" t="s">
        <v>8164</v>
      </c>
      <c r="E164" s="119" t="s">
        <v>8077</v>
      </c>
      <c r="F164" s="119" t="s">
        <v>8072</v>
      </c>
      <c r="G164" s="175">
        <v>663.75</v>
      </c>
      <c r="H164" s="155">
        <v>0</v>
      </c>
      <c r="I164" s="156">
        <v>7202446.6399999997</v>
      </c>
    </row>
    <row r="165" spans="2:9">
      <c r="B165" s="173">
        <v>45674</v>
      </c>
      <c r="C165" s="119" t="s">
        <v>103</v>
      </c>
      <c r="D165" s="119" t="s">
        <v>8164</v>
      </c>
      <c r="E165" s="119" t="s">
        <v>8077</v>
      </c>
      <c r="F165" s="119" t="s">
        <v>8072</v>
      </c>
      <c r="G165" s="175">
        <v>425.16</v>
      </c>
      <c r="H165" s="155">
        <v>0</v>
      </c>
      <c r="I165" s="156">
        <v>7202871.7999999998</v>
      </c>
    </row>
    <row r="166" spans="2:9">
      <c r="B166" s="173">
        <v>45674</v>
      </c>
      <c r="C166" s="119" t="s">
        <v>103</v>
      </c>
      <c r="D166" s="119" t="s">
        <v>8164</v>
      </c>
      <c r="E166" s="119" t="s">
        <v>8077</v>
      </c>
      <c r="F166" s="119" t="s">
        <v>8072</v>
      </c>
      <c r="G166" s="175">
        <v>419.01</v>
      </c>
      <c r="H166" s="155">
        <v>0</v>
      </c>
      <c r="I166" s="156">
        <v>7203290.8099999996</v>
      </c>
    </row>
    <row r="167" spans="2:9">
      <c r="B167" s="173">
        <v>45674</v>
      </c>
      <c r="C167" s="119" t="s">
        <v>103</v>
      </c>
      <c r="D167" s="119" t="s">
        <v>8164</v>
      </c>
      <c r="E167" s="119" t="s">
        <v>8077</v>
      </c>
      <c r="F167" s="119" t="s">
        <v>8072</v>
      </c>
      <c r="G167" s="175">
        <v>419.01</v>
      </c>
      <c r="H167" s="155">
        <v>0</v>
      </c>
      <c r="I167" s="156">
        <v>7203709.8200000003</v>
      </c>
    </row>
    <row r="168" spans="2:9">
      <c r="B168" s="173">
        <v>45674</v>
      </c>
      <c r="C168" s="119" t="s">
        <v>103</v>
      </c>
      <c r="D168" s="119" t="s">
        <v>6146</v>
      </c>
      <c r="E168" s="119" t="s">
        <v>8099</v>
      </c>
      <c r="F168" s="119" t="s">
        <v>8072</v>
      </c>
      <c r="G168" s="175">
        <v>137.93</v>
      </c>
      <c r="H168" s="155">
        <v>0</v>
      </c>
      <c r="I168" s="156">
        <v>7203847.75</v>
      </c>
    </row>
    <row r="169" spans="2:9">
      <c r="B169" s="173">
        <v>45674</v>
      </c>
      <c r="C169" s="119" t="s">
        <v>103</v>
      </c>
      <c r="D169" s="119" t="s">
        <v>6143</v>
      </c>
      <c r="E169" s="119" t="s">
        <v>8122</v>
      </c>
      <c r="F169" s="119" t="s">
        <v>8072</v>
      </c>
      <c r="G169" s="175">
        <v>7520</v>
      </c>
      <c r="H169" s="155">
        <v>0</v>
      </c>
      <c r="I169" s="156">
        <v>7211367.75</v>
      </c>
    </row>
    <row r="170" spans="2:9">
      <c r="B170" s="173">
        <v>45674</v>
      </c>
      <c r="C170" s="119" t="s">
        <v>103</v>
      </c>
      <c r="D170" s="119" t="s">
        <v>6082</v>
      </c>
      <c r="E170" s="119" t="s">
        <v>8101</v>
      </c>
      <c r="F170" s="119" t="s">
        <v>8072</v>
      </c>
      <c r="G170" s="175">
        <v>8000</v>
      </c>
      <c r="H170" s="155">
        <v>0</v>
      </c>
      <c r="I170" s="156">
        <v>7219367.75</v>
      </c>
    </row>
    <row r="171" spans="2:9">
      <c r="B171" s="173">
        <v>45674</v>
      </c>
      <c r="C171" s="119" t="s">
        <v>103</v>
      </c>
      <c r="D171" s="119" t="s">
        <v>8165</v>
      </c>
      <c r="E171" s="119" t="s">
        <v>8089</v>
      </c>
      <c r="F171" s="119" t="s">
        <v>8072</v>
      </c>
      <c r="G171" s="175">
        <v>8000</v>
      </c>
      <c r="H171" s="155">
        <v>0</v>
      </c>
      <c r="I171" s="156">
        <v>7227367.75</v>
      </c>
    </row>
    <row r="172" spans="2:9">
      <c r="B172" s="173">
        <v>45674</v>
      </c>
      <c r="C172" s="119" t="s">
        <v>103</v>
      </c>
      <c r="D172" s="119" t="s">
        <v>8165</v>
      </c>
      <c r="E172" s="119" t="s">
        <v>8089</v>
      </c>
      <c r="F172" s="119" t="s">
        <v>8072</v>
      </c>
      <c r="G172" s="175">
        <v>8000</v>
      </c>
      <c r="H172" s="155">
        <v>0</v>
      </c>
      <c r="I172" s="156">
        <v>7235367.75</v>
      </c>
    </row>
    <row r="173" spans="2:9">
      <c r="B173" s="173">
        <v>45674</v>
      </c>
      <c r="C173" s="119" t="s">
        <v>103</v>
      </c>
      <c r="D173" s="119" t="s">
        <v>5940</v>
      </c>
      <c r="E173" s="119" t="s">
        <v>8082</v>
      </c>
      <c r="F173" s="119" t="s">
        <v>8072</v>
      </c>
      <c r="G173" s="175">
        <v>561.84</v>
      </c>
      <c r="H173" s="155">
        <v>0</v>
      </c>
      <c r="I173" s="156">
        <v>7235929.5899999999</v>
      </c>
    </row>
    <row r="174" spans="2:9">
      <c r="B174" s="173">
        <v>45674</v>
      </c>
      <c r="C174" s="119" t="s">
        <v>103</v>
      </c>
      <c r="D174" s="119" t="s">
        <v>8166</v>
      </c>
      <c r="E174" s="119" t="s">
        <v>8103</v>
      </c>
      <c r="F174" s="119" t="s">
        <v>8072</v>
      </c>
      <c r="G174" s="175">
        <v>4160</v>
      </c>
      <c r="H174" s="155">
        <v>0</v>
      </c>
      <c r="I174" s="156">
        <v>7240089.5899999999</v>
      </c>
    </row>
    <row r="175" spans="2:9">
      <c r="B175" s="173">
        <v>45674</v>
      </c>
      <c r="C175" s="119" t="s">
        <v>103</v>
      </c>
      <c r="D175" s="119" t="s">
        <v>8166</v>
      </c>
      <c r="E175" s="119" t="s">
        <v>8103</v>
      </c>
      <c r="F175" s="119" t="s">
        <v>8072</v>
      </c>
      <c r="G175" s="175">
        <v>3680</v>
      </c>
      <c r="H175" s="155">
        <v>0</v>
      </c>
      <c r="I175" s="156">
        <v>7243769.5899999999</v>
      </c>
    </row>
    <row r="176" spans="2:9">
      <c r="B176" s="173">
        <v>45674</v>
      </c>
      <c r="C176" s="119" t="s">
        <v>103</v>
      </c>
      <c r="D176" s="119" t="s">
        <v>8166</v>
      </c>
      <c r="E176" s="119" t="s">
        <v>8103</v>
      </c>
      <c r="F176" s="119" t="s">
        <v>8072</v>
      </c>
      <c r="G176" s="175">
        <v>1360</v>
      </c>
      <c r="H176" s="155">
        <v>0</v>
      </c>
      <c r="I176" s="156">
        <v>7245129.5899999999</v>
      </c>
    </row>
    <row r="177" spans="2:9">
      <c r="B177" s="173">
        <v>45674</v>
      </c>
      <c r="C177" s="119" t="s">
        <v>103</v>
      </c>
      <c r="D177" s="119" t="s">
        <v>8166</v>
      </c>
      <c r="E177" s="119" t="s">
        <v>8103</v>
      </c>
      <c r="F177" s="119" t="s">
        <v>8072</v>
      </c>
      <c r="G177" s="175">
        <v>2720</v>
      </c>
      <c r="H177" s="155">
        <v>0</v>
      </c>
      <c r="I177" s="156">
        <v>7247849.5899999999</v>
      </c>
    </row>
    <row r="178" spans="2:9">
      <c r="B178" s="173">
        <v>45674</v>
      </c>
      <c r="C178" s="119" t="s">
        <v>103</v>
      </c>
      <c r="D178" s="119" t="s">
        <v>8167</v>
      </c>
      <c r="E178" s="119" t="s">
        <v>8168</v>
      </c>
      <c r="F178" s="119" t="s">
        <v>8072</v>
      </c>
      <c r="G178" s="175">
        <v>4986.0200000000004</v>
      </c>
      <c r="H178" s="155">
        <v>0</v>
      </c>
      <c r="I178" s="156">
        <v>7252835.6100000003</v>
      </c>
    </row>
    <row r="179" spans="2:9">
      <c r="B179" s="173">
        <v>45674</v>
      </c>
      <c r="C179" s="119" t="s">
        <v>103</v>
      </c>
      <c r="D179" s="119" t="s">
        <v>8167</v>
      </c>
      <c r="E179" s="119" t="s">
        <v>8168</v>
      </c>
      <c r="F179" s="119" t="s">
        <v>8072</v>
      </c>
      <c r="G179" s="175">
        <v>2094.87</v>
      </c>
      <c r="H179" s="155">
        <v>0</v>
      </c>
      <c r="I179" s="156">
        <v>7254930.4800000004</v>
      </c>
    </row>
    <row r="180" spans="2:9">
      <c r="B180" s="173">
        <v>45674</v>
      </c>
      <c r="C180" s="119" t="s">
        <v>103</v>
      </c>
      <c r="D180" s="119" t="s">
        <v>8167</v>
      </c>
      <c r="E180" s="119" t="s">
        <v>8168</v>
      </c>
      <c r="F180" s="119" t="s">
        <v>8072</v>
      </c>
      <c r="G180" s="175">
        <v>32689.73</v>
      </c>
      <c r="H180" s="155">
        <v>0</v>
      </c>
      <c r="I180" s="156">
        <v>7287620.21</v>
      </c>
    </row>
    <row r="181" spans="2:9">
      <c r="B181" s="173">
        <v>45674</v>
      </c>
      <c r="C181" s="119" t="s">
        <v>103</v>
      </c>
      <c r="D181" s="119" t="s">
        <v>8167</v>
      </c>
      <c r="E181" s="119" t="s">
        <v>8168</v>
      </c>
      <c r="F181" s="119" t="s">
        <v>8072</v>
      </c>
      <c r="G181" s="175">
        <v>563.54</v>
      </c>
      <c r="H181" s="155">
        <v>0</v>
      </c>
      <c r="I181" s="156">
        <v>7288183.75</v>
      </c>
    </row>
    <row r="182" spans="2:9">
      <c r="B182" s="173">
        <v>45674</v>
      </c>
      <c r="C182" s="119" t="s">
        <v>103</v>
      </c>
      <c r="D182" s="119" t="s">
        <v>8167</v>
      </c>
      <c r="E182" s="119" t="s">
        <v>8168</v>
      </c>
      <c r="F182" s="119" t="s">
        <v>8072</v>
      </c>
      <c r="G182" s="175">
        <v>2880</v>
      </c>
      <c r="H182" s="155">
        <v>0</v>
      </c>
      <c r="I182" s="156">
        <v>7291063.75</v>
      </c>
    </row>
    <row r="183" spans="2:9">
      <c r="B183" s="173">
        <v>45674</v>
      </c>
      <c r="C183" s="119" t="s">
        <v>103</v>
      </c>
      <c r="D183" s="119" t="s">
        <v>5369</v>
      </c>
      <c r="E183" s="119" t="s">
        <v>8132</v>
      </c>
      <c r="F183" s="119" t="s">
        <v>8072</v>
      </c>
      <c r="G183" s="175">
        <v>1110.3599999999999</v>
      </c>
      <c r="H183" s="155">
        <v>0</v>
      </c>
      <c r="I183" s="156">
        <v>7292174.1100000003</v>
      </c>
    </row>
    <row r="184" spans="2:9">
      <c r="B184" s="173">
        <v>45674</v>
      </c>
      <c r="C184" s="119" t="s">
        <v>103</v>
      </c>
      <c r="D184" s="119" t="s">
        <v>6122</v>
      </c>
      <c r="E184" s="119" t="s">
        <v>8169</v>
      </c>
      <c r="F184" s="119" t="s">
        <v>8072</v>
      </c>
      <c r="G184" s="175">
        <v>1440</v>
      </c>
      <c r="H184" s="155">
        <v>0</v>
      </c>
      <c r="I184" s="156">
        <v>7293614.1100000003</v>
      </c>
    </row>
    <row r="185" spans="2:9">
      <c r="B185" s="173">
        <v>45674</v>
      </c>
      <c r="C185" s="119" t="s">
        <v>103</v>
      </c>
      <c r="D185" s="119" t="s">
        <v>6108</v>
      </c>
      <c r="E185" s="119" t="s">
        <v>8109</v>
      </c>
      <c r="F185" s="119" t="s">
        <v>8072</v>
      </c>
      <c r="G185" s="175">
        <v>1440</v>
      </c>
      <c r="H185" s="155">
        <v>0</v>
      </c>
      <c r="I185" s="156">
        <v>7295054.1100000003</v>
      </c>
    </row>
    <row r="186" spans="2:9">
      <c r="B186" s="173">
        <v>45674</v>
      </c>
      <c r="C186" s="119" t="s">
        <v>103</v>
      </c>
      <c r="D186" s="119" t="s">
        <v>8170</v>
      </c>
      <c r="E186" s="119" t="s">
        <v>8105</v>
      </c>
      <c r="F186" s="119" t="s">
        <v>8072</v>
      </c>
      <c r="G186" s="175">
        <v>2720</v>
      </c>
      <c r="H186" s="155">
        <v>0</v>
      </c>
      <c r="I186" s="156">
        <v>7297774.1100000003</v>
      </c>
    </row>
    <row r="187" spans="2:9">
      <c r="B187" s="173">
        <v>45674</v>
      </c>
      <c r="C187" s="119" t="s">
        <v>103</v>
      </c>
      <c r="D187" s="119" t="s">
        <v>8170</v>
      </c>
      <c r="E187" s="119" t="s">
        <v>8105</v>
      </c>
      <c r="F187" s="119" t="s">
        <v>8072</v>
      </c>
      <c r="G187" s="175">
        <v>2896</v>
      </c>
      <c r="H187" s="155">
        <v>0</v>
      </c>
      <c r="I187" s="156">
        <v>7300670.1100000003</v>
      </c>
    </row>
    <row r="188" spans="2:9">
      <c r="B188" s="173">
        <v>45674</v>
      </c>
      <c r="C188" s="119" t="s">
        <v>103</v>
      </c>
      <c r="D188" s="119" t="s">
        <v>6093</v>
      </c>
      <c r="E188" s="119" t="s">
        <v>8171</v>
      </c>
      <c r="F188" s="119" t="s">
        <v>8072</v>
      </c>
      <c r="G188" s="175">
        <v>5212.8</v>
      </c>
      <c r="H188" s="155">
        <v>0</v>
      </c>
      <c r="I188" s="156">
        <v>7305882.9100000001</v>
      </c>
    </row>
    <row r="189" spans="2:9">
      <c r="B189" s="173">
        <v>45674</v>
      </c>
      <c r="C189" s="119" t="s">
        <v>103</v>
      </c>
      <c r="D189" s="119" t="s">
        <v>8172</v>
      </c>
      <c r="E189" s="119" t="s">
        <v>8096</v>
      </c>
      <c r="F189" s="119" t="s">
        <v>8072</v>
      </c>
      <c r="G189" s="175">
        <v>2275.84</v>
      </c>
      <c r="H189" s="155">
        <v>0</v>
      </c>
      <c r="I189" s="156">
        <v>7308158.75</v>
      </c>
    </row>
    <row r="190" spans="2:9">
      <c r="B190" s="173">
        <v>45674</v>
      </c>
      <c r="C190" s="119" t="s">
        <v>103</v>
      </c>
      <c r="D190" s="119" t="s">
        <v>8172</v>
      </c>
      <c r="E190" s="119" t="s">
        <v>8096</v>
      </c>
      <c r="F190" s="119" t="s">
        <v>8072</v>
      </c>
      <c r="G190" s="175">
        <v>2102.88</v>
      </c>
      <c r="H190" s="155">
        <v>0</v>
      </c>
      <c r="I190" s="156">
        <v>7310261.6299999999</v>
      </c>
    </row>
    <row r="191" spans="2:9">
      <c r="B191" s="173">
        <v>45674</v>
      </c>
      <c r="C191" s="119" t="s">
        <v>103</v>
      </c>
      <c r="D191" s="119" t="s">
        <v>8173</v>
      </c>
      <c r="E191" s="119" t="s">
        <v>106</v>
      </c>
      <c r="F191" s="119" t="s">
        <v>8072</v>
      </c>
      <c r="G191" s="175">
        <v>1048.96</v>
      </c>
      <c r="H191" s="155">
        <v>0</v>
      </c>
      <c r="I191" s="156">
        <v>7311310.5899999999</v>
      </c>
    </row>
    <row r="192" spans="2:9">
      <c r="B192" s="173">
        <v>45674</v>
      </c>
      <c r="C192" s="119" t="s">
        <v>103</v>
      </c>
      <c r="D192" s="119" t="s">
        <v>8174</v>
      </c>
      <c r="E192" s="119" t="s">
        <v>109</v>
      </c>
      <c r="F192" s="119" t="s">
        <v>8072</v>
      </c>
      <c r="G192" s="175">
        <v>6418.72</v>
      </c>
      <c r="H192" s="155">
        <v>0</v>
      </c>
      <c r="I192" s="156">
        <v>7317729.3099999996</v>
      </c>
    </row>
    <row r="193" spans="2:9">
      <c r="B193" s="173">
        <v>45674</v>
      </c>
      <c r="C193" s="119" t="s">
        <v>103</v>
      </c>
      <c r="D193" s="119" t="s">
        <v>8175</v>
      </c>
      <c r="E193" s="119" t="s">
        <v>8156</v>
      </c>
      <c r="F193" s="119" t="s">
        <v>8072</v>
      </c>
      <c r="G193" s="175">
        <v>32780</v>
      </c>
      <c r="H193" s="155">
        <v>0</v>
      </c>
      <c r="I193" s="156">
        <v>7350509.3099999996</v>
      </c>
    </row>
    <row r="194" spans="2:9">
      <c r="B194" s="173">
        <v>45679</v>
      </c>
      <c r="C194" s="119" t="s">
        <v>103</v>
      </c>
      <c r="D194" s="119" t="s">
        <v>6160</v>
      </c>
      <c r="E194" s="119" t="s">
        <v>8176</v>
      </c>
      <c r="F194" s="119" t="s">
        <v>8072</v>
      </c>
      <c r="G194" s="175">
        <v>1470.32</v>
      </c>
      <c r="H194" s="155">
        <v>0</v>
      </c>
      <c r="I194" s="156">
        <v>7351979.6299999999</v>
      </c>
    </row>
    <row r="195" spans="2:9">
      <c r="B195" s="173">
        <v>45681</v>
      </c>
      <c r="C195" s="119" t="s">
        <v>103</v>
      </c>
      <c r="D195" s="119" t="s">
        <v>8177</v>
      </c>
      <c r="E195" s="119" t="s">
        <v>8151</v>
      </c>
      <c r="F195" s="119" t="s">
        <v>8072</v>
      </c>
      <c r="G195" s="175">
        <v>640</v>
      </c>
      <c r="H195" s="155">
        <v>0</v>
      </c>
      <c r="I195" s="156">
        <v>7352619.6299999999</v>
      </c>
    </row>
    <row r="196" spans="2:9">
      <c r="B196" s="173">
        <v>45681</v>
      </c>
      <c r="C196" s="119" t="s">
        <v>103</v>
      </c>
      <c r="D196" s="119" t="s">
        <v>8177</v>
      </c>
      <c r="E196" s="119" t="s">
        <v>8151</v>
      </c>
      <c r="F196" s="119" t="s">
        <v>8072</v>
      </c>
      <c r="G196" s="175">
        <v>288</v>
      </c>
      <c r="H196" s="155">
        <v>0</v>
      </c>
      <c r="I196" s="156">
        <v>7352907.6299999999</v>
      </c>
    </row>
    <row r="197" spans="2:9">
      <c r="B197" s="173">
        <v>45681</v>
      </c>
      <c r="C197" s="119" t="s">
        <v>103</v>
      </c>
      <c r="D197" s="119" t="s">
        <v>6193</v>
      </c>
      <c r="E197" s="119" t="s">
        <v>8073</v>
      </c>
      <c r="F197" s="119" t="s">
        <v>8072</v>
      </c>
      <c r="G197" s="175">
        <v>304.04000000000002</v>
      </c>
      <c r="H197" s="155">
        <v>0</v>
      </c>
      <c r="I197" s="156">
        <v>7353211.6699999999</v>
      </c>
    </row>
    <row r="198" spans="2:9">
      <c r="B198" s="173">
        <v>45681</v>
      </c>
      <c r="C198" s="119" t="s">
        <v>103</v>
      </c>
      <c r="D198" s="119" t="s">
        <v>6200</v>
      </c>
      <c r="E198" s="119" t="s">
        <v>8178</v>
      </c>
      <c r="F198" s="119" t="s">
        <v>8072</v>
      </c>
      <c r="G198" s="175">
        <v>336</v>
      </c>
      <c r="H198" s="155">
        <v>0</v>
      </c>
      <c r="I198" s="156">
        <v>7353547.6699999999</v>
      </c>
    </row>
    <row r="199" spans="2:9">
      <c r="B199" s="173">
        <v>45681</v>
      </c>
      <c r="C199" s="119" t="s">
        <v>103</v>
      </c>
      <c r="D199" s="119" t="s">
        <v>8179</v>
      </c>
      <c r="E199" s="119" t="s">
        <v>8180</v>
      </c>
      <c r="F199" s="119" t="s">
        <v>8072</v>
      </c>
      <c r="G199" s="175">
        <v>5723.2</v>
      </c>
      <c r="H199" s="155">
        <v>0</v>
      </c>
      <c r="I199" s="156">
        <v>7359270.8700000001</v>
      </c>
    </row>
    <row r="200" spans="2:9">
      <c r="B200" s="173">
        <v>45681</v>
      </c>
      <c r="C200" s="119" t="s">
        <v>103</v>
      </c>
      <c r="D200" s="119" t="s">
        <v>8179</v>
      </c>
      <c r="E200" s="119" t="s">
        <v>8180</v>
      </c>
      <c r="F200" s="119" t="s">
        <v>8072</v>
      </c>
      <c r="G200" s="175">
        <v>5886.72</v>
      </c>
      <c r="H200" s="155">
        <v>0</v>
      </c>
      <c r="I200" s="156">
        <v>7365157.5899999999</v>
      </c>
    </row>
    <row r="201" spans="2:9">
      <c r="B201" s="173">
        <v>45681</v>
      </c>
      <c r="C201" s="119" t="s">
        <v>103</v>
      </c>
      <c r="D201" s="119" t="s">
        <v>8181</v>
      </c>
      <c r="E201" s="119" t="s">
        <v>8071</v>
      </c>
      <c r="F201" s="119" t="s">
        <v>8072</v>
      </c>
      <c r="G201" s="175">
        <v>5507.59</v>
      </c>
      <c r="H201" s="155">
        <v>0</v>
      </c>
      <c r="I201" s="156">
        <v>7370665.1799999997</v>
      </c>
    </row>
    <row r="202" spans="2:9">
      <c r="B202" s="173">
        <v>45681</v>
      </c>
      <c r="C202" s="119" t="s">
        <v>103</v>
      </c>
      <c r="D202" s="119" t="s">
        <v>8181</v>
      </c>
      <c r="E202" s="119" t="s">
        <v>8071</v>
      </c>
      <c r="F202" s="119" t="s">
        <v>8072</v>
      </c>
      <c r="G202" s="175">
        <v>3201.76</v>
      </c>
      <c r="H202" s="155">
        <v>0</v>
      </c>
      <c r="I202" s="156">
        <v>7373866.9400000004</v>
      </c>
    </row>
    <row r="203" spans="2:9">
      <c r="B203" s="173">
        <v>45681</v>
      </c>
      <c r="C203" s="119" t="s">
        <v>103</v>
      </c>
      <c r="D203" s="119" t="s">
        <v>6165</v>
      </c>
      <c r="E203" s="119" t="s">
        <v>8182</v>
      </c>
      <c r="F203" s="119" t="s">
        <v>8072</v>
      </c>
      <c r="G203" s="175">
        <v>960</v>
      </c>
      <c r="H203" s="155">
        <v>0</v>
      </c>
      <c r="I203" s="156">
        <v>7374826.9400000004</v>
      </c>
    </row>
    <row r="204" spans="2:9">
      <c r="B204" s="173">
        <v>45681</v>
      </c>
      <c r="C204" s="119" t="s">
        <v>103</v>
      </c>
      <c r="D204" s="119" t="s">
        <v>6189</v>
      </c>
      <c r="E204" s="119" t="s">
        <v>8183</v>
      </c>
      <c r="F204" s="119" t="s">
        <v>8072</v>
      </c>
      <c r="G204" s="175">
        <v>451.2</v>
      </c>
      <c r="H204" s="155">
        <v>0</v>
      </c>
      <c r="I204" s="156">
        <v>7375278.1399999997</v>
      </c>
    </row>
    <row r="205" spans="2:9">
      <c r="B205" s="173">
        <v>45681</v>
      </c>
      <c r="C205" s="119" t="s">
        <v>103</v>
      </c>
      <c r="D205" s="119" t="s">
        <v>6093</v>
      </c>
      <c r="E205" s="119" t="s">
        <v>8171</v>
      </c>
      <c r="F205" s="119" t="s">
        <v>8072</v>
      </c>
      <c r="G205" s="175">
        <v>3475.2</v>
      </c>
      <c r="H205" s="155">
        <v>0</v>
      </c>
      <c r="I205" s="156">
        <v>7378753.3399999999</v>
      </c>
    </row>
    <row r="206" spans="2:9">
      <c r="B206" s="173">
        <v>45681</v>
      </c>
      <c r="C206" s="119" t="s">
        <v>103</v>
      </c>
      <c r="D206" s="119" t="s">
        <v>8184</v>
      </c>
      <c r="E206" s="119" t="s">
        <v>8148</v>
      </c>
      <c r="F206" s="119" t="s">
        <v>8072</v>
      </c>
      <c r="G206" s="175">
        <v>640</v>
      </c>
      <c r="H206" s="155">
        <v>0</v>
      </c>
      <c r="I206" s="156">
        <v>7379393.3399999999</v>
      </c>
    </row>
    <row r="207" spans="2:9">
      <c r="B207" s="173">
        <v>45681</v>
      </c>
      <c r="C207" s="119" t="s">
        <v>103</v>
      </c>
      <c r="D207" s="119" t="s">
        <v>8185</v>
      </c>
      <c r="E207" s="119" t="s">
        <v>8186</v>
      </c>
      <c r="F207" s="119" t="s">
        <v>8072</v>
      </c>
      <c r="G207" s="175">
        <v>184.8</v>
      </c>
      <c r="H207" s="155">
        <v>0</v>
      </c>
      <c r="I207" s="156">
        <v>7379578.1399999997</v>
      </c>
    </row>
    <row r="208" spans="2:9">
      <c r="B208" s="173">
        <v>45681</v>
      </c>
      <c r="C208" s="119" t="s">
        <v>103</v>
      </c>
      <c r="D208" s="119" t="s">
        <v>8185</v>
      </c>
      <c r="E208" s="119" t="s">
        <v>8186</v>
      </c>
      <c r="F208" s="119" t="s">
        <v>8072</v>
      </c>
      <c r="G208" s="175">
        <v>865.05</v>
      </c>
      <c r="H208" s="155">
        <v>0</v>
      </c>
      <c r="I208" s="156">
        <v>7380443.1900000004</v>
      </c>
    </row>
    <row r="209" spans="2:9">
      <c r="B209" s="173">
        <v>45681</v>
      </c>
      <c r="C209" s="119" t="s">
        <v>103</v>
      </c>
      <c r="D209" s="119" t="s">
        <v>8185</v>
      </c>
      <c r="E209" s="119" t="s">
        <v>8186</v>
      </c>
      <c r="F209" s="119" t="s">
        <v>8072</v>
      </c>
      <c r="G209" s="175">
        <v>17301.189999999999</v>
      </c>
      <c r="H209" s="155">
        <v>0</v>
      </c>
      <c r="I209" s="156">
        <v>7397744.3799999999</v>
      </c>
    </row>
    <row r="210" spans="2:9">
      <c r="B210" s="173">
        <v>45681</v>
      </c>
      <c r="C210" s="119" t="s">
        <v>103</v>
      </c>
      <c r="D210" s="119" t="s">
        <v>6167</v>
      </c>
      <c r="E210" s="119" t="s">
        <v>8105</v>
      </c>
      <c r="F210" s="119" t="s">
        <v>8072</v>
      </c>
      <c r="G210" s="175">
        <v>2720</v>
      </c>
      <c r="H210" s="155">
        <v>0</v>
      </c>
      <c r="I210" s="156">
        <v>7400464.3799999999</v>
      </c>
    </row>
    <row r="211" spans="2:9">
      <c r="B211" s="173">
        <v>45681</v>
      </c>
      <c r="C211" s="119" t="s">
        <v>103</v>
      </c>
      <c r="D211" s="119" t="s">
        <v>8187</v>
      </c>
      <c r="E211" s="119" t="s">
        <v>8077</v>
      </c>
      <c r="F211" s="119" t="s">
        <v>8072</v>
      </c>
      <c r="G211" s="175">
        <v>420.92</v>
      </c>
      <c r="H211" s="155">
        <v>0</v>
      </c>
      <c r="I211" s="156">
        <v>7400885.2999999998</v>
      </c>
    </row>
    <row r="212" spans="2:9">
      <c r="B212" s="173">
        <v>45681</v>
      </c>
      <c r="C212" s="119" t="s">
        <v>103</v>
      </c>
      <c r="D212" s="119" t="s">
        <v>8188</v>
      </c>
      <c r="E212" s="119" t="s">
        <v>8082</v>
      </c>
      <c r="F212" s="119" t="s">
        <v>8072</v>
      </c>
      <c r="G212" s="175">
        <v>327.71</v>
      </c>
      <c r="H212" s="155">
        <v>0</v>
      </c>
      <c r="I212" s="156">
        <v>7401213.0099999998</v>
      </c>
    </row>
    <row r="213" spans="2:9">
      <c r="B213" s="173">
        <v>45681</v>
      </c>
      <c r="C213" s="119" t="s">
        <v>103</v>
      </c>
      <c r="D213" s="119" t="s">
        <v>8188</v>
      </c>
      <c r="E213" s="119" t="s">
        <v>8082</v>
      </c>
      <c r="F213" s="119" t="s">
        <v>8072</v>
      </c>
      <c r="G213" s="175">
        <v>884.83</v>
      </c>
      <c r="H213" s="155">
        <v>0</v>
      </c>
      <c r="I213" s="156">
        <v>7402097.8399999999</v>
      </c>
    </row>
    <row r="214" spans="2:9">
      <c r="B214" s="173">
        <v>45681</v>
      </c>
      <c r="C214" s="119" t="s">
        <v>103</v>
      </c>
      <c r="D214" s="119" t="s">
        <v>6203</v>
      </c>
      <c r="E214" s="119" t="s">
        <v>8189</v>
      </c>
      <c r="F214" s="119" t="s">
        <v>8072</v>
      </c>
      <c r="G214" s="175">
        <v>4968.6400000000003</v>
      </c>
      <c r="H214" s="155">
        <v>0</v>
      </c>
      <c r="I214" s="156">
        <v>7407066.4800000004</v>
      </c>
    </row>
    <row r="215" spans="2:9">
      <c r="B215" s="173">
        <v>45681</v>
      </c>
      <c r="C215" s="119" t="s">
        <v>103</v>
      </c>
      <c r="D215" s="119" t="s">
        <v>8190</v>
      </c>
      <c r="E215" s="119" t="s">
        <v>8156</v>
      </c>
      <c r="F215" s="119" t="s">
        <v>8072</v>
      </c>
      <c r="G215" s="175">
        <v>15774.49</v>
      </c>
      <c r="H215" s="155">
        <v>0</v>
      </c>
      <c r="I215" s="156">
        <v>7422840.9699999997</v>
      </c>
    </row>
    <row r="216" spans="2:9">
      <c r="B216" s="173">
        <v>45681</v>
      </c>
      <c r="C216" s="119" t="s">
        <v>103</v>
      </c>
      <c r="D216" s="119" t="s">
        <v>6172</v>
      </c>
      <c r="E216" s="119" t="s">
        <v>109</v>
      </c>
      <c r="F216" s="119" t="s">
        <v>8072</v>
      </c>
      <c r="G216" s="175">
        <v>256.33999999999997</v>
      </c>
      <c r="H216" s="155">
        <v>0</v>
      </c>
      <c r="I216" s="156">
        <v>7423097.3099999996</v>
      </c>
    </row>
    <row r="217" spans="2:9">
      <c r="B217" s="173">
        <v>45681</v>
      </c>
      <c r="C217" s="119" t="s">
        <v>103</v>
      </c>
      <c r="D217" s="119" t="s">
        <v>8191</v>
      </c>
      <c r="E217" s="119" t="s">
        <v>8107</v>
      </c>
      <c r="F217" s="119" t="s">
        <v>8072</v>
      </c>
      <c r="G217" s="175">
        <v>2400</v>
      </c>
      <c r="H217" s="155">
        <v>0</v>
      </c>
      <c r="I217" s="156">
        <v>7425497.3099999996</v>
      </c>
    </row>
    <row r="218" spans="2:9">
      <c r="B218" s="173">
        <v>45681</v>
      </c>
      <c r="C218" s="119" t="s">
        <v>103</v>
      </c>
      <c r="D218" s="119" t="s">
        <v>8191</v>
      </c>
      <c r="E218" s="119" t="s">
        <v>8107</v>
      </c>
      <c r="F218" s="119" t="s">
        <v>8072</v>
      </c>
      <c r="G218" s="175">
        <v>2400</v>
      </c>
      <c r="H218" s="155">
        <v>0</v>
      </c>
      <c r="I218" s="156">
        <v>7427897.3099999996</v>
      </c>
    </row>
    <row r="219" spans="2:9">
      <c r="B219" s="173">
        <v>45685</v>
      </c>
      <c r="C219" s="119" t="s">
        <v>103</v>
      </c>
      <c r="D219" s="119" t="s">
        <v>6206</v>
      </c>
      <c r="E219" s="119" t="s">
        <v>8099</v>
      </c>
      <c r="F219" s="119" t="s">
        <v>8072</v>
      </c>
      <c r="G219" s="175">
        <v>137.93</v>
      </c>
      <c r="H219" s="155">
        <v>0</v>
      </c>
      <c r="I219" s="156">
        <v>7428035.2400000002</v>
      </c>
    </row>
    <row r="220" spans="2:9">
      <c r="B220" s="173">
        <v>45686</v>
      </c>
      <c r="C220" s="119" t="s">
        <v>103</v>
      </c>
      <c r="D220" s="119" t="s">
        <v>6213</v>
      </c>
      <c r="E220" s="119" t="s">
        <v>8192</v>
      </c>
      <c r="F220" s="119" t="s">
        <v>8072</v>
      </c>
      <c r="G220" s="175">
        <v>3685.58</v>
      </c>
      <c r="H220" s="155">
        <v>0</v>
      </c>
      <c r="I220" s="156">
        <v>7431720.8200000003</v>
      </c>
    </row>
    <row r="221" spans="2:9">
      <c r="B221" s="173">
        <v>45686</v>
      </c>
      <c r="C221" s="119" t="s">
        <v>103</v>
      </c>
      <c r="D221" s="119" t="s">
        <v>6242</v>
      </c>
      <c r="E221" s="119" t="s">
        <v>8193</v>
      </c>
      <c r="F221" s="119" t="s">
        <v>8072</v>
      </c>
      <c r="G221" s="175">
        <v>4607.84</v>
      </c>
      <c r="H221" s="155">
        <v>0</v>
      </c>
      <c r="I221" s="156">
        <v>7436328.6600000001</v>
      </c>
    </row>
    <row r="222" spans="2:9">
      <c r="B222" s="173">
        <v>45686</v>
      </c>
      <c r="C222" s="119" t="s">
        <v>103</v>
      </c>
      <c r="D222" s="119" t="s">
        <v>8194</v>
      </c>
      <c r="E222" s="119" t="s">
        <v>8107</v>
      </c>
      <c r="F222" s="119" t="s">
        <v>8072</v>
      </c>
      <c r="G222" s="175">
        <v>1120</v>
      </c>
      <c r="H222" s="155">
        <v>0</v>
      </c>
      <c r="I222" s="156">
        <v>7437448.6600000001</v>
      </c>
    </row>
    <row r="223" spans="2:9">
      <c r="B223" s="173">
        <v>45686</v>
      </c>
      <c r="C223" s="119" t="s">
        <v>103</v>
      </c>
      <c r="D223" s="119" t="s">
        <v>8194</v>
      </c>
      <c r="E223" s="119" t="s">
        <v>8107</v>
      </c>
      <c r="F223" s="119" t="s">
        <v>8072</v>
      </c>
      <c r="G223" s="175">
        <v>5920</v>
      </c>
      <c r="H223" s="155">
        <v>0</v>
      </c>
      <c r="I223" s="156">
        <v>7443368.6600000001</v>
      </c>
    </row>
    <row r="224" spans="2:9">
      <c r="B224" s="173">
        <v>45686</v>
      </c>
      <c r="C224" s="119" t="s">
        <v>103</v>
      </c>
      <c r="D224" s="119" t="s">
        <v>8195</v>
      </c>
      <c r="E224" s="119" t="s">
        <v>8073</v>
      </c>
      <c r="F224" s="119" t="s">
        <v>8072</v>
      </c>
      <c r="G224" s="175">
        <v>401.04</v>
      </c>
      <c r="H224" s="155">
        <v>0</v>
      </c>
      <c r="I224" s="156">
        <v>7443769.7000000002</v>
      </c>
    </row>
    <row r="225" spans="2:9">
      <c r="B225" s="173">
        <v>45686</v>
      </c>
      <c r="C225" s="119" t="s">
        <v>103</v>
      </c>
      <c r="D225" s="119" t="s">
        <v>8195</v>
      </c>
      <c r="E225" s="119" t="s">
        <v>8073</v>
      </c>
      <c r="F225" s="119" t="s">
        <v>8072</v>
      </c>
      <c r="G225" s="175">
        <v>3970.16</v>
      </c>
      <c r="H225" s="155">
        <v>0</v>
      </c>
      <c r="I225" s="156">
        <v>7447739.8600000003</v>
      </c>
    </row>
    <row r="226" spans="2:9">
      <c r="B226" s="173">
        <v>45686</v>
      </c>
      <c r="C226" s="119" t="s">
        <v>103</v>
      </c>
      <c r="D226" s="119" t="s">
        <v>6219</v>
      </c>
      <c r="E226" s="119" t="s">
        <v>8196</v>
      </c>
      <c r="F226" s="119" t="s">
        <v>8072</v>
      </c>
      <c r="G226" s="175">
        <v>1415.61</v>
      </c>
      <c r="H226" s="155">
        <v>0</v>
      </c>
      <c r="I226" s="156">
        <v>7449155.4699999997</v>
      </c>
    </row>
    <row r="227" spans="2:9">
      <c r="B227" s="173">
        <v>45686</v>
      </c>
      <c r="C227" s="119" t="s">
        <v>103</v>
      </c>
      <c r="D227" s="119" t="s">
        <v>6216</v>
      </c>
      <c r="E227" s="119" t="s">
        <v>8197</v>
      </c>
      <c r="F227" s="119" t="s">
        <v>8072</v>
      </c>
      <c r="G227" s="175">
        <v>537.92999999999995</v>
      </c>
      <c r="H227" s="155">
        <v>0</v>
      </c>
      <c r="I227" s="156">
        <v>7449693.4000000004</v>
      </c>
    </row>
    <row r="228" spans="2:9">
      <c r="B228" s="173">
        <v>45686</v>
      </c>
      <c r="C228" s="119" t="s">
        <v>103</v>
      </c>
      <c r="D228" s="119" t="s">
        <v>6232</v>
      </c>
      <c r="E228" s="119" t="s">
        <v>8198</v>
      </c>
      <c r="F228" s="119" t="s">
        <v>8072</v>
      </c>
      <c r="G228" s="175">
        <v>496</v>
      </c>
      <c r="H228" s="155">
        <v>0</v>
      </c>
      <c r="I228" s="156">
        <v>7450189.4000000004</v>
      </c>
    </row>
    <row r="229" spans="2:9">
      <c r="B229" s="173">
        <v>45686</v>
      </c>
      <c r="C229" s="119" t="s">
        <v>103</v>
      </c>
      <c r="D229" s="119" t="s">
        <v>5901</v>
      </c>
      <c r="E229" s="119" t="s">
        <v>8144</v>
      </c>
      <c r="F229" s="119" t="s">
        <v>8072</v>
      </c>
      <c r="G229" s="175">
        <v>1712</v>
      </c>
      <c r="H229" s="155">
        <v>0</v>
      </c>
      <c r="I229" s="156">
        <v>7451901.4000000004</v>
      </c>
    </row>
    <row r="230" spans="2:9">
      <c r="B230" s="173">
        <v>45686</v>
      </c>
      <c r="C230" s="119" t="s">
        <v>103</v>
      </c>
      <c r="D230" s="119" t="s">
        <v>8199</v>
      </c>
      <c r="E230" s="119" t="s">
        <v>8094</v>
      </c>
      <c r="F230" s="119" t="s">
        <v>8072</v>
      </c>
      <c r="G230" s="175">
        <v>1426.33</v>
      </c>
      <c r="H230" s="155">
        <v>0</v>
      </c>
      <c r="I230" s="156">
        <v>7453327.7300000004</v>
      </c>
    </row>
    <row r="231" spans="2:9">
      <c r="B231" s="173">
        <v>45686</v>
      </c>
      <c r="C231" s="119" t="s">
        <v>103</v>
      </c>
      <c r="D231" s="119" t="s">
        <v>8199</v>
      </c>
      <c r="E231" s="119" t="s">
        <v>8094</v>
      </c>
      <c r="F231" s="119" t="s">
        <v>8072</v>
      </c>
      <c r="G231" s="175">
        <v>1360</v>
      </c>
      <c r="H231" s="155">
        <v>0</v>
      </c>
      <c r="I231" s="156">
        <v>7454687.7300000004</v>
      </c>
    </row>
    <row r="232" spans="2:9">
      <c r="B232" s="173">
        <v>45686</v>
      </c>
      <c r="C232" s="119" t="s">
        <v>103</v>
      </c>
      <c r="D232" s="119" t="s">
        <v>8200</v>
      </c>
      <c r="E232" s="119" t="s">
        <v>8201</v>
      </c>
      <c r="F232" s="119" t="s">
        <v>8072</v>
      </c>
      <c r="G232" s="175">
        <v>736</v>
      </c>
      <c r="H232" s="155">
        <v>0</v>
      </c>
      <c r="I232" s="156">
        <v>7455423.7300000004</v>
      </c>
    </row>
    <row r="233" spans="2:9">
      <c r="B233" s="173">
        <v>45686</v>
      </c>
      <c r="C233" s="119" t="s">
        <v>103</v>
      </c>
      <c r="D233" s="119" t="s">
        <v>8200</v>
      </c>
      <c r="E233" s="119" t="s">
        <v>8202</v>
      </c>
      <c r="F233" s="119" t="s">
        <v>8072</v>
      </c>
      <c r="G233" s="175">
        <v>839.03</v>
      </c>
      <c r="H233" s="155">
        <v>0</v>
      </c>
      <c r="I233" s="156">
        <v>7456262.7599999998</v>
      </c>
    </row>
    <row r="234" spans="2:9">
      <c r="B234" s="173">
        <v>45686</v>
      </c>
      <c r="C234" s="119" t="s">
        <v>103</v>
      </c>
      <c r="D234" s="119" t="s">
        <v>8203</v>
      </c>
      <c r="E234" s="119" t="s">
        <v>8073</v>
      </c>
      <c r="F234" s="119" t="s">
        <v>8072</v>
      </c>
      <c r="G234" s="175">
        <v>50.43</v>
      </c>
      <c r="H234" s="155">
        <v>0</v>
      </c>
      <c r="I234" s="156">
        <v>7456313.1900000004</v>
      </c>
    </row>
    <row r="235" spans="2:9">
      <c r="B235" s="173">
        <v>45686</v>
      </c>
      <c r="C235" s="119" t="s">
        <v>103</v>
      </c>
      <c r="D235" s="119" t="s">
        <v>8203</v>
      </c>
      <c r="E235" s="119" t="s">
        <v>8073</v>
      </c>
      <c r="F235" s="119" t="s">
        <v>8072</v>
      </c>
      <c r="G235" s="175">
        <v>278.31</v>
      </c>
      <c r="H235" s="155">
        <v>0</v>
      </c>
      <c r="I235" s="156">
        <v>7456591.5</v>
      </c>
    </row>
    <row r="236" spans="2:9">
      <c r="B236" s="173">
        <v>45686</v>
      </c>
      <c r="C236" s="119" t="s">
        <v>103</v>
      </c>
      <c r="D236" s="119" t="s">
        <v>6211</v>
      </c>
      <c r="E236" s="119" t="s">
        <v>8121</v>
      </c>
      <c r="F236" s="119" t="s">
        <v>8072</v>
      </c>
      <c r="G236" s="175">
        <v>820.41</v>
      </c>
      <c r="H236" s="155">
        <v>0</v>
      </c>
      <c r="I236" s="156">
        <v>7457411.9100000001</v>
      </c>
    </row>
    <row r="237" spans="2:9">
      <c r="B237" s="173">
        <v>45686</v>
      </c>
      <c r="C237" s="119" t="s">
        <v>103</v>
      </c>
      <c r="D237" s="119" t="s">
        <v>8204</v>
      </c>
      <c r="E237" s="119" t="s">
        <v>8151</v>
      </c>
      <c r="F237" s="119" t="s">
        <v>8072</v>
      </c>
      <c r="G237" s="175">
        <v>2240</v>
      </c>
      <c r="H237" s="155">
        <v>0</v>
      </c>
      <c r="I237" s="156">
        <v>7459651.9100000001</v>
      </c>
    </row>
    <row r="238" spans="2:9">
      <c r="B238" s="173">
        <v>45686</v>
      </c>
      <c r="C238" s="119" t="s">
        <v>103</v>
      </c>
      <c r="D238" s="119" t="s">
        <v>8204</v>
      </c>
      <c r="E238" s="119" t="s">
        <v>8151</v>
      </c>
      <c r="F238" s="119" t="s">
        <v>8072</v>
      </c>
      <c r="G238" s="175">
        <v>2640</v>
      </c>
      <c r="H238" s="155">
        <v>0</v>
      </c>
      <c r="I238" s="156">
        <v>7462291.9100000001</v>
      </c>
    </row>
    <row r="239" spans="2:9">
      <c r="B239" s="173">
        <v>45686</v>
      </c>
      <c r="C239" s="119" t="s">
        <v>103</v>
      </c>
      <c r="D239" s="119" t="s">
        <v>6228</v>
      </c>
      <c r="E239" s="119" t="s">
        <v>8131</v>
      </c>
      <c r="F239" s="119" t="s">
        <v>8072</v>
      </c>
      <c r="G239" s="175">
        <v>7200</v>
      </c>
      <c r="H239" s="155">
        <v>0</v>
      </c>
      <c r="I239" s="156">
        <v>7469491.9100000001</v>
      </c>
    </row>
    <row r="240" spans="2:9">
      <c r="B240" s="173">
        <v>45686</v>
      </c>
      <c r="C240" s="119" t="s">
        <v>103</v>
      </c>
      <c r="D240" s="119" t="s">
        <v>8205</v>
      </c>
      <c r="E240" s="119" t="s">
        <v>8077</v>
      </c>
      <c r="F240" s="119" t="s">
        <v>8072</v>
      </c>
      <c r="G240" s="175">
        <v>637.73</v>
      </c>
      <c r="H240" s="155">
        <v>0</v>
      </c>
      <c r="I240" s="156">
        <v>7470129.6399999997</v>
      </c>
    </row>
    <row r="241" spans="2:9">
      <c r="B241" s="173">
        <v>45686</v>
      </c>
      <c r="C241" s="119" t="s">
        <v>103</v>
      </c>
      <c r="D241" s="119" t="s">
        <v>8205</v>
      </c>
      <c r="E241" s="119" t="s">
        <v>8077</v>
      </c>
      <c r="F241" s="119" t="s">
        <v>8072</v>
      </c>
      <c r="G241" s="175">
        <v>439.43</v>
      </c>
      <c r="H241" s="155">
        <v>0</v>
      </c>
      <c r="I241" s="156">
        <v>7470569.0700000003</v>
      </c>
    </row>
    <row r="242" spans="2:9">
      <c r="B242" s="173">
        <v>45686</v>
      </c>
      <c r="C242" s="119" t="s">
        <v>103</v>
      </c>
      <c r="D242" s="119" t="s">
        <v>8205</v>
      </c>
      <c r="E242" s="119" t="s">
        <v>8077</v>
      </c>
      <c r="F242" s="119" t="s">
        <v>8072</v>
      </c>
      <c r="G242" s="175">
        <v>439.43</v>
      </c>
      <c r="H242" s="155">
        <v>0</v>
      </c>
      <c r="I242" s="156">
        <v>7471008.5</v>
      </c>
    </row>
    <row r="243" spans="2:9">
      <c r="B243" s="173">
        <v>45686</v>
      </c>
      <c r="C243" s="119" t="s">
        <v>103</v>
      </c>
      <c r="D243" s="119" t="s">
        <v>8205</v>
      </c>
      <c r="E243" s="119" t="s">
        <v>8077</v>
      </c>
      <c r="F243" s="119" t="s">
        <v>8072</v>
      </c>
      <c r="G243" s="175">
        <v>439.43</v>
      </c>
      <c r="H243" s="155">
        <v>0</v>
      </c>
      <c r="I243" s="156">
        <v>7471447.9299999997</v>
      </c>
    </row>
    <row r="244" spans="2:9">
      <c r="B244" s="173">
        <v>45686</v>
      </c>
      <c r="C244" s="119" t="s">
        <v>103</v>
      </c>
      <c r="D244" s="119" t="s">
        <v>8205</v>
      </c>
      <c r="E244" s="119" t="s">
        <v>8077</v>
      </c>
      <c r="F244" s="119" t="s">
        <v>8072</v>
      </c>
      <c r="G244" s="175">
        <v>439.43</v>
      </c>
      <c r="H244" s="155">
        <v>0</v>
      </c>
      <c r="I244" s="156">
        <v>7471887.3600000003</v>
      </c>
    </row>
    <row r="245" spans="2:9">
      <c r="B245" s="173">
        <v>45686</v>
      </c>
      <c r="C245" s="119" t="s">
        <v>103</v>
      </c>
      <c r="D245" s="119" t="s">
        <v>8205</v>
      </c>
      <c r="E245" s="119" t="s">
        <v>8077</v>
      </c>
      <c r="F245" s="119" t="s">
        <v>8072</v>
      </c>
      <c r="G245" s="175">
        <v>439.43</v>
      </c>
      <c r="H245" s="155">
        <v>0</v>
      </c>
      <c r="I245" s="156">
        <v>7472326.79</v>
      </c>
    </row>
    <row r="246" spans="2:9">
      <c r="B246" s="173">
        <v>45686</v>
      </c>
      <c r="C246" s="119" t="s">
        <v>103</v>
      </c>
      <c r="D246" s="119" t="s">
        <v>6248</v>
      </c>
      <c r="E246" s="119" t="s">
        <v>8206</v>
      </c>
      <c r="F246" s="119" t="s">
        <v>8072</v>
      </c>
      <c r="G246" s="175">
        <v>4019.81</v>
      </c>
      <c r="H246" s="155">
        <v>0</v>
      </c>
      <c r="I246" s="156">
        <v>7476346.5999999996</v>
      </c>
    </row>
    <row r="247" spans="2:9">
      <c r="B247" s="173">
        <v>45686</v>
      </c>
      <c r="C247" s="119" t="s">
        <v>103</v>
      </c>
      <c r="D247" s="119" t="s">
        <v>6218</v>
      </c>
      <c r="E247" s="119" t="s">
        <v>8156</v>
      </c>
      <c r="F247" s="119" t="s">
        <v>8072</v>
      </c>
      <c r="G247" s="175">
        <v>5299.25</v>
      </c>
      <c r="H247" s="155">
        <v>0</v>
      </c>
      <c r="I247" s="156">
        <v>7481645.8499999996</v>
      </c>
    </row>
    <row r="248" spans="2:9">
      <c r="B248" s="173">
        <v>45687</v>
      </c>
      <c r="C248" s="119" t="s">
        <v>103</v>
      </c>
      <c r="D248" s="119" t="s">
        <v>8207</v>
      </c>
      <c r="E248" s="119" t="s">
        <v>8182</v>
      </c>
      <c r="F248" s="119" t="s">
        <v>8072</v>
      </c>
      <c r="G248" s="175">
        <v>960</v>
      </c>
      <c r="H248" s="155">
        <v>0</v>
      </c>
      <c r="I248" s="156">
        <v>7482605.8499999996</v>
      </c>
    </row>
    <row r="249" spans="2:9">
      <c r="B249" s="173">
        <v>45687</v>
      </c>
      <c r="C249" s="119" t="s">
        <v>103</v>
      </c>
      <c r="D249" s="119" t="s">
        <v>8207</v>
      </c>
      <c r="E249" s="119" t="s">
        <v>8182</v>
      </c>
      <c r="F249" s="119" t="s">
        <v>8072</v>
      </c>
      <c r="G249" s="175">
        <v>640</v>
      </c>
      <c r="H249" s="155">
        <v>0</v>
      </c>
      <c r="I249" s="156">
        <v>7483245.8499999996</v>
      </c>
    </row>
    <row r="250" spans="2:9" ht="16" thickBot="1">
      <c r="B250" s="173">
        <v>45687</v>
      </c>
      <c r="C250" s="119" t="s">
        <v>103</v>
      </c>
      <c r="D250" s="119" t="s">
        <v>6252</v>
      </c>
      <c r="E250" s="119" t="s">
        <v>8086</v>
      </c>
      <c r="F250" s="119" t="s">
        <v>8072</v>
      </c>
      <c r="G250" s="175">
        <v>8.57</v>
      </c>
      <c r="H250" s="155">
        <v>0</v>
      </c>
      <c r="I250" s="156">
        <v>7483254.4199999999</v>
      </c>
    </row>
    <row r="251" spans="2:9" ht="16" thickBot="1">
      <c r="B251" s="176" t="s">
        <v>153</v>
      </c>
      <c r="C251" s="177"/>
      <c r="D251" s="177"/>
      <c r="E251" s="177"/>
      <c r="F251" s="178"/>
      <c r="G251" s="179">
        <f>SUM(G4:G250)</f>
        <v>752187.1600000005</v>
      </c>
      <c r="H251" s="178">
        <f t="shared" ref="H251:I251" si="0">SUM(H4:H250)</f>
        <v>0</v>
      </c>
      <c r="I251" s="180">
        <f t="shared" si="0"/>
        <v>1752536094.7799988</v>
      </c>
    </row>
    <row r="252" spans="2:9">
      <c r="G252" s="120">
        <f>'Aux. egresos'!AH390</f>
        <v>752187.12828196818</v>
      </c>
    </row>
    <row r="253" spans="2:9">
      <c r="G253" s="120">
        <f>G251-G252</f>
        <v>3.1718032318167388E-2</v>
      </c>
    </row>
    <row r="255" spans="2:9" ht="16" thickBot="1"/>
    <row r="256" spans="2:9" ht="27" thickBot="1">
      <c r="B256" s="460" t="s">
        <v>6</v>
      </c>
      <c r="C256" s="461"/>
      <c r="D256" s="461"/>
      <c r="E256" s="461"/>
      <c r="F256" s="461"/>
      <c r="G256" s="461"/>
      <c r="H256" s="461"/>
      <c r="I256" s="462"/>
    </row>
    <row r="257" spans="2:9" ht="16" thickBot="1">
      <c r="B257" s="332" t="s">
        <v>93</v>
      </c>
      <c r="C257" s="333" t="s">
        <v>94</v>
      </c>
      <c r="D257" s="333" t="s">
        <v>95</v>
      </c>
      <c r="E257" s="333" t="s">
        <v>96</v>
      </c>
      <c r="F257" s="333" t="s">
        <v>97</v>
      </c>
      <c r="G257" s="334" t="s">
        <v>98</v>
      </c>
      <c r="H257" s="335" t="s">
        <v>99</v>
      </c>
      <c r="I257" s="336" t="s">
        <v>100</v>
      </c>
    </row>
    <row r="258" spans="2:9">
      <c r="B258" s="173">
        <v>45693</v>
      </c>
      <c r="C258" s="119" t="s">
        <v>103</v>
      </c>
      <c r="D258" s="119" t="s">
        <v>6353</v>
      </c>
      <c r="E258" s="119" t="s">
        <v>8208</v>
      </c>
      <c r="F258" s="119" t="s">
        <v>8072</v>
      </c>
      <c r="G258" s="175">
        <v>3246.27</v>
      </c>
      <c r="H258" s="155">
        <v>0</v>
      </c>
      <c r="I258" s="156">
        <v>6734313.5300000003</v>
      </c>
    </row>
    <row r="259" spans="2:9">
      <c r="B259" s="173">
        <v>45693</v>
      </c>
      <c r="C259" s="119" t="s">
        <v>103</v>
      </c>
      <c r="D259" s="119" t="s">
        <v>8209</v>
      </c>
      <c r="E259" s="119" t="s">
        <v>8089</v>
      </c>
      <c r="F259" s="119" t="s">
        <v>8072</v>
      </c>
      <c r="G259" s="175">
        <v>8000</v>
      </c>
      <c r="H259" s="155">
        <v>0</v>
      </c>
      <c r="I259" s="156">
        <v>6742313.5300000003</v>
      </c>
    </row>
    <row r="260" spans="2:9">
      <c r="B260" s="173">
        <v>45693</v>
      </c>
      <c r="C260" s="119" t="s">
        <v>103</v>
      </c>
      <c r="D260" s="119" t="s">
        <v>8209</v>
      </c>
      <c r="E260" s="119" t="s">
        <v>8089</v>
      </c>
      <c r="F260" s="119" t="s">
        <v>8072</v>
      </c>
      <c r="G260" s="175">
        <v>1142.8599999999999</v>
      </c>
      <c r="H260" s="155">
        <v>0</v>
      </c>
      <c r="I260" s="156">
        <v>6743456.3899999997</v>
      </c>
    </row>
    <row r="261" spans="2:9">
      <c r="B261" s="173">
        <v>45693</v>
      </c>
      <c r="C261" s="119" t="s">
        <v>103</v>
      </c>
      <c r="D261" s="119" t="s">
        <v>6276</v>
      </c>
      <c r="E261" s="119" t="s">
        <v>8210</v>
      </c>
      <c r="F261" s="119" t="s">
        <v>8072</v>
      </c>
      <c r="G261" s="175">
        <v>255.84</v>
      </c>
      <c r="H261" s="155">
        <v>0</v>
      </c>
      <c r="I261" s="156">
        <v>6743712.2300000004</v>
      </c>
    </row>
    <row r="262" spans="2:9">
      <c r="B262" s="173">
        <v>45693</v>
      </c>
      <c r="C262" s="119" t="s">
        <v>103</v>
      </c>
      <c r="D262" s="119" t="s">
        <v>8211</v>
      </c>
      <c r="E262" s="119" t="s">
        <v>8109</v>
      </c>
      <c r="F262" s="119" t="s">
        <v>8072</v>
      </c>
      <c r="G262" s="175">
        <v>2720</v>
      </c>
      <c r="H262" s="155">
        <v>0</v>
      </c>
      <c r="I262" s="156">
        <v>6746432.2300000004</v>
      </c>
    </row>
    <row r="263" spans="2:9">
      <c r="B263" s="173">
        <v>45693</v>
      </c>
      <c r="C263" s="119" t="s">
        <v>103</v>
      </c>
      <c r="D263" s="119" t="s">
        <v>5664</v>
      </c>
      <c r="E263" s="119" t="s">
        <v>8212</v>
      </c>
      <c r="F263" s="119" t="s">
        <v>8072</v>
      </c>
      <c r="G263" s="175">
        <v>5760</v>
      </c>
      <c r="H263" s="155">
        <v>0</v>
      </c>
      <c r="I263" s="156">
        <v>6752192.2300000004</v>
      </c>
    </row>
    <row r="264" spans="2:9">
      <c r="B264" s="173">
        <v>45693</v>
      </c>
      <c r="C264" s="119" t="s">
        <v>103</v>
      </c>
      <c r="D264" s="119" t="s">
        <v>8213</v>
      </c>
      <c r="E264" s="119" t="s">
        <v>8107</v>
      </c>
      <c r="F264" s="119" t="s">
        <v>8072</v>
      </c>
      <c r="G264" s="175">
        <v>2080</v>
      </c>
      <c r="H264" s="155">
        <v>0</v>
      </c>
      <c r="I264" s="156">
        <v>6754272.2300000004</v>
      </c>
    </row>
    <row r="265" spans="2:9">
      <c r="B265" s="173">
        <v>45693</v>
      </c>
      <c r="C265" s="119" t="s">
        <v>103</v>
      </c>
      <c r="D265" s="119" t="s">
        <v>8213</v>
      </c>
      <c r="E265" s="119" t="s">
        <v>8107</v>
      </c>
      <c r="F265" s="119" t="s">
        <v>8072</v>
      </c>
      <c r="G265" s="175">
        <v>1440</v>
      </c>
      <c r="H265" s="155">
        <v>0</v>
      </c>
      <c r="I265" s="156">
        <v>6755712.2300000004</v>
      </c>
    </row>
    <row r="266" spans="2:9">
      <c r="B266" s="173">
        <v>45693</v>
      </c>
      <c r="C266" s="119" t="s">
        <v>103</v>
      </c>
      <c r="D266" s="119" t="s">
        <v>8213</v>
      </c>
      <c r="E266" s="119" t="s">
        <v>8107</v>
      </c>
      <c r="F266" s="119" t="s">
        <v>8072</v>
      </c>
      <c r="G266" s="175">
        <v>2400</v>
      </c>
      <c r="H266" s="155">
        <v>0</v>
      </c>
      <c r="I266" s="156">
        <v>6758112.2300000004</v>
      </c>
    </row>
    <row r="267" spans="2:9">
      <c r="B267" s="173">
        <v>45693</v>
      </c>
      <c r="C267" s="119" t="s">
        <v>103</v>
      </c>
      <c r="D267" s="119" t="s">
        <v>6448</v>
      </c>
      <c r="E267" s="119" t="s">
        <v>8105</v>
      </c>
      <c r="F267" s="119" t="s">
        <v>8072</v>
      </c>
      <c r="G267" s="175">
        <v>2720</v>
      </c>
      <c r="H267" s="155">
        <v>0</v>
      </c>
      <c r="I267" s="156">
        <v>6760832.2300000004</v>
      </c>
    </row>
    <row r="268" spans="2:9">
      <c r="B268" s="173">
        <v>45693</v>
      </c>
      <c r="C268" s="119" t="s">
        <v>103</v>
      </c>
      <c r="D268" s="119" t="s">
        <v>6315</v>
      </c>
      <c r="E268" s="119" t="s">
        <v>8091</v>
      </c>
      <c r="F268" s="119" t="s">
        <v>8072</v>
      </c>
      <c r="G268" s="175">
        <v>174.35</v>
      </c>
      <c r="H268" s="155">
        <v>0</v>
      </c>
      <c r="I268" s="156">
        <v>6761006.5800000001</v>
      </c>
    </row>
    <row r="269" spans="2:9">
      <c r="B269" s="173">
        <v>45693</v>
      </c>
      <c r="C269" s="119" t="s">
        <v>103</v>
      </c>
      <c r="D269" s="119" t="s">
        <v>6302</v>
      </c>
      <c r="E269" s="119" t="s">
        <v>8096</v>
      </c>
      <c r="F269" s="119" t="s">
        <v>8072</v>
      </c>
      <c r="G269" s="175">
        <v>5773.82</v>
      </c>
      <c r="H269" s="155">
        <v>0</v>
      </c>
      <c r="I269" s="156">
        <v>6766780.4000000004</v>
      </c>
    </row>
    <row r="270" spans="2:9">
      <c r="B270" s="173">
        <v>45693</v>
      </c>
      <c r="C270" s="119" t="s">
        <v>103</v>
      </c>
      <c r="D270" s="119" t="s">
        <v>8214</v>
      </c>
      <c r="E270" s="119" t="s">
        <v>8082</v>
      </c>
      <c r="F270" s="119" t="s">
        <v>8072</v>
      </c>
      <c r="G270" s="175">
        <v>970.74</v>
      </c>
      <c r="H270" s="155">
        <v>0</v>
      </c>
      <c r="I270" s="156">
        <v>6767751.1399999997</v>
      </c>
    </row>
    <row r="271" spans="2:9">
      <c r="B271" s="173">
        <v>45693</v>
      </c>
      <c r="C271" s="119" t="s">
        <v>103</v>
      </c>
      <c r="D271" s="119" t="s">
        <v>8214</v>
      </c>
      <c r="E271" s="119" t="s">
        <v>8082</v>
      </c>
      <c r="F271" s="119" t="s">
        <v>8072</v>
      </c>
      <c r="G271" s="175">
        <v>970.74</v>
      </c>
      <c r="H271" s="155">
        <v>0</v>
      </c>
      <c r="I271" s="156">
        <v>6768721.8799999999</v>
      </c>
    </row>
    <row r="272" spans="2:9">
      <c r="B272" s="173">
        <v>45693</v>
      </c>
      <c r="C272" s="119" t="s">
        <v>103</v>
      </c>
      <c r="D272" s="119" t="s">
        <v>5815</v>
      </c>
      <c r="E272" s="119" t="s">
        <v>8101</v>
      </c>
      <c r="F272" s="119" t="s">
        <v>8072</v>
      </c>
      <c r="G272" s="175">
        <v>8000</v>
      </c>
      <c r="H272" s="155">
        <v>0</v>
      </c>
      <c r="I272" s="156">
        <v>6776721.8799999999</v>
      </c>
    </row>
    <row r="273" spans="2:9">
      <c r="B273" s="173">
        <v>45693</v>
      </c>
      <c r="C273" s="119" t="s">
        <v>103</v>
      </c>
      <c r="D273" s="119" t="s">
        <v>8215</v>
      </c>
      <c r="E273" s="119" t="s">
        <v>8077</v>
      </c>
      <c r="F273" s="119" t="s">
        <v>8072</v>
      </c>
      <c r="G273" s="175">
        <v>442.53</v>
      </c>
      <c r="H273" s="155">
        <v>0</v>
      </c>
      <c r="I273" s="156">
        <v>6777164.4100000001</v>
      </c>
    </row>
    <row r="274" spans="2:9">
      <c r="B274" s="173">
        <v>45693</v>
      </c>
      <c r="C274" s="119" t="s">
        <v>103</v>
      </c>
      <c r="D274" s="119" t="s">
        <v>8215</v>
      </c>
      <c r="E274" s="119" t="s">
        <v>8077</v>
      </c>
      <c r="F274" s="119" t="s">
        <v>8072</v>
      </c>
      <c r="G274" s="175">
        <v>4372.79</v>
      </c>
      <c r="H274" s="155">
        <v>0</v>
      </c>
      <c r="I274" s="156">
        <v>6781537.2000000002</v>
      </c>
    </row>
    <row r="275" spans="2:9">
      <c r="B275" s="173">
        <v>45693</v>
      </c>
      <c r="C275" s="119" t="s">
        <v>103</v>
      </c>
      <c r="D275" s="119" t="s">
        <v>6369</v>
      </c>
      <c r="E275" s="119" t="s">
        <v>8163</v>
      </c>
      <c r="F275" s="119" t="s">
        <v>8072</v>
      </c>
      <c r="G275" s="175">
        <v>1840</v>
      </c>
      <c r="H275" s="155">
        <v>0</v>
      </c>
      <c r="I275" s="156">
        <v>6783377.2000000002</v>
      </c>
    </row>
    <row r="276" spans="2:9">
      <c r="B276" s="173">
        <v>45693</v>
      </c>
      <c r="C276" s="119" t="s">
        <v>103</v>
      </c>
      <c r="D276" s="119" t="s">
        <v>6563</v>
      </c>
      <c r="E276" s="119" t="s">
        <v>8071</v>
      </c>
      <c r="F276" s="119" t="s">
        <v>8072</v>
      </c>
      <c r="G276" s="175">
        <v>4000</v>
      </c>
      <c r="H276" s="155">
        <v>0</v>
      </c>
      <c r="I276" s="156">
        <v>6787377.2000000002</v>
      </c>
    </row>
    <row r="277" spans="2:9">
      <c r="B277" s="173">
        <v>45693</v>
      </c>
      <c r="C277" s="119" t="s">
        <v>103</v>
      </c>
      <c r="D277" s="119" t="s">
        <v>6321</v>
      </c>
      <c r="E277" s="119" t="s">
        <v>8123</v>
      </c>
      <c r="F277" s="119" t="s">
        <v>8072</v>
      </c>
      <c r="G277" s="175">
        <v>6831.39</v>
      </c>
      <c r="H277" s="155">
        <v>0</v>
      </c>
      <c r="I277" s="156">
        <v>6794208.5899999999</v>
      </c>
    </row>
    <row r="278" spans="2:9">
      <c r="B278" s="173">
        <v>45693</v>
      </c>
      <c r="C278" s="119" t="s">
        <v>103</v>
      </c>
      <c r="D278" s="119" t="s">
        <v>5317</v>
      </c>
      <c r="E278" s="119" t="s">
        <v>8094</v>
      </c>
      <c r="F278" s="119" t="s">
        <v>8072</v>
      </c>
      <c r="G278" s="175">
        <v>1360</v>
      </c>
      <c r="H278" s="155">
        <v>0</v>
      </c>
      <c r="I278" s="156">
        <v>6795568.5899999999</v>
      </c>
    </row>
    <row r="279" spans="2:9">
      <c r="B279" s="173">
        <v>45693</v>
      </c>
      <c r="C279" s="119" t="s">
        <v>103</v>
      </c>
      <c r="D279" s="119" t="s">
        <v>8216</v>
      </c>
      <c r="E279" s="119" t="s">
        <v>8086</v>
      </c>
      <c r="F279" s="119" t="s">
        <v>8072</v>
      </c>
      <c r="G279" s="175">
        <v>1592</v>
      </c>
      <c r="H279" s="155">
        <v>0</v>
      </c>
      <c r="I279" s="156">
        <v>6797160.5899999999</v>
      </c>
    </row>
    <row r="280" spans="2:9">
      <c r="B280" s="173">
        <v>45693</v>
      </c>
      <c r="C280" s="119" t="s">
        <v>103</v>
      </c>
      <c r="D280" s="119" t="s">
        <v>8216</v>
      </c>
      <c r="E280" s="119" t="s">
        <v>8086</v>
      </c>
      <c r="F280" s="119" t="s">
        <v>8072</v>
      </c>
      <c r="G280" s="175">
        <v>720</v>
      </c>
      <c r="H280" s="155">
        <v>0</v>
      </c>
      <c r="I280" s="156">
        <v>6797880.5899999999</v>
      </c>
    </row>
    <row r="281" spans="2:9">
      <c r="B281" s="173">
        <v>45693</v>
      </c>
      <c r="C281" s="119" t="s">
        <v>103</v>
      </c>
      <c r="D281" s="119" t="s">
        <v>8216</v>
      </c>
      <c r="E281" s="119" t="s">
        <v>8086</v>
      </c>
      <c r="F281" s="119" t="s">
        <v>8072</v>
      </c>
      <c r="G281" s="175">
        <v>2000</v>
      </c>
      <c r="H281" s="155">
        <v>0</v>
      </c>
      <c r="I281" s="156">
        <v>6799880.5899999999</v>
      </c>
    </row>
    <row r="282" spans="2:9">
      <c r="B282" s="173">
        <v>45693</v>
      </c>
      <c r="C282" s="119" t="s">
        <v>103</v>
      </c>
      <c r="D282" s="119" t="s">
        <v>8216</v>
      </c>
      <c r="E282" s="119" t="s">
        <v>8086</v>
      </c>
      <c r="F282" s="119" t="s">
        <v>8072</v>
      </c>
      <c r="G282" s="175">
        <v>1088</v>
      </c>
      <c r="H282" s="155">
        <v>0</v>
      </c>
      <c r="I282" s="156">
        <v>6800968.5899999999</v>
      </c>
    </row>
    <row r="283" spans="2:9">
      <c r="B283" s="173">
        <v>45693</v>
      </c>
      <c r="C283" s="119" t="s">
        <v>103</v>
      </c>
      <c r="D283" s="119" t="s">
        <v>8216</v>
      </c>
      <c r="E283" s="119" t="s">
        <v>8086</v>
      </c>
      <c r="F283" s="119" t="s">
        <v>8072</v>
      </c>
      <c r="G283" s="175">
        <v>4416</v>
      </c>
      <c r="H283" s="155">
        <v>0</v>
      </c>
      <c r="I283" s="156">
        <v>6805384.5899999999</v>
      </c>
    </row>
    <row r="284" spans="2:9">
      <c r="B284" s="173">
        <v>45693</v>
      </c>
      <c r="C284" s="119" t="s">
        <v>103</v>
      </c>
      <c r="D284" s="119" t="s">
        <v>8216</v>
      </c>
      <c r="E284" s="119" t="s">
        <v>8086</v>
      </c>
      <c r="F284" s="119" t="s">
        <v>8072</v>
      </c>
      <c r="G284" s="175">
        <v>4416</v>
      </c>
      <c r="H284" s="155">
        <v>0</v>
      </c>
      <c r="I284" s="156">
        <v>6809800.5899999999</v>
      </c>
    </row>
    <row r="285" spans="2:9">
      <c r="B285" s="173">
        <v>45693</v>
      </c>
      <c r="C285" s="119" t="s">
        <v>103</v>
      </c>
      <c r="D285" s="119" t="s">
        <v>8216</v>
      </c>
      <c r="E285" s="119" t="s">
        <v>8086</v>
      </c>
      <c r="F285" s="119" t="s">
        <v>8072</v>
      </c>
      <c r="G285" s="175">
        <v>1360</v>
      </c>
      <c r="H285" s="155">
        <v>0</v>
      </c>
      <c r="I285" s="156">
        <v>6811160.5899999999</v>
      </c>
    </row>
    <row r="286" spans="2:9">
      <c r="B286" s="173">
        <v>45693</v>
      </c>
      <c r="C286" s="119" t="s">
        <v>103</v>
      </c>
      <c r="D286" s="119" t="s">
        <v>8216</v>
      </c>
      <c r="E286" s="119" t="s">
        <v>8086</v>
      </c>
      <c r="F286" s="119" t="s">
        <v>8072</v>
      </c>
      <c r="G286" s="175">
        <v>2240</v>
      </c>
      <c r="H286" s="155">
        <v>0</v>
      </c>
      <c r="I286" s="156">
        <v>6813400.5899999999</v>
      </c>
    </row>
    <row r="287" spans="2:9">
      <c r="B287" s="173">
        <v>45693</v>
      </c>
      <c r="C287" s="119" t="s">
        <v>103</v>
      </c>
      <c r="D287" s="119" t="s">
        <v>8216</v>
      </c>
      <c r="E287" s="119" t="s">
        <v>8086</v>
      </c>
      <c r="F287" s="119" t="s">
        <v>8072</v>
      </c>
      <c r="G287" s="175">
        <v>768</v>
      </c>
      <c r="H287" s="155">
        <v>0</v>
      </c>
      <c r="I287" s="156">
        <v>6814168.5899999999</v>
      </c>
    </row>
    <row r="288" spans="2:9">
      <c r="B288" s="173">
        <v>45693</v>
      </c>
      <c r="C288" s="119" t="s">
        <v>103</v>
      </c>
      <c r="D288" s="119" t="s">
        <v>8216</v>
      </c>
      <c r="E288" s="119" t="s">
        <v>8086</v>
      </c>
      <c r="F288" s="119" t="s">
        <v>8072</v>
      </c>
      <c r="G288" s="175">
        <v>928</v>
      </c>
      <c r="H288" s="155">
        <v>0</v>
      </c>
      <c r="I288" s="156">
        <v>6815096.5899999999</v>
      </c>
    </row>
    <row r="289" spans="2:9">
      <c r="B289" s="173">
        <v>45693</v>
      </c>
      <c r="C289" s="119" t="s">
        <v>103</v>
      </c>
      <c r="D289" s="119" t="s">
        <v>1536</v>
      </c>
      <c r="E289" s="119" t="s">
        <v>8171</v>
      </c>
      <c r="F289" s="119" t="s">
        <v>8072</v>
      </c>
      <c r="G289" s="175">
        <v>3118.08</v>
      </c>
      <c r="H289" s="155">
        <v>0</v>
      </c>
      <c r="I289" s="156">
        <v>6818214.6699999999</v>
      </c>
    </row>
    <row r="290" spans="2:9">
      <c r="B290" s="173">
        <v>45693</v>
      </c>
      <c r="C290" s="119" t="s">
        <v>103</v>
      </c>
      <c r="D290" s="119" t="s">
        <v>8217</v>
      </c>
      <c r="E290" s="119" t="s">
        <v>8111</v>
      </c>
      <c r="F290" s="119" t="s">
        <v>8072</v>
      </c>
      <c r="G290" s="175">
        <v>3.84</v>
      </c>
      <c r="H290" s="155">
        <v>0</v>
      </c>
      <c r="I290" s="156">
        <v>6818218.5099999998</v>
      </c>
    </row>
    <row r="291" spans="2:9">
      <c r="B291" s="173">
        <v>45693</v>
      </c>
      <c r="C291" s="119" t="s">
        <v>103</v>
      </c>
      <c r="D291" s="119" t="s">
        <v>8217</v>
      </c>
      <c r="E291" s="119" t="s">
        <v>8112</v>
      </c>
      <c r="F291" s="119" t="s">
        <v>8072</v>
      </c>
      <c r="G291" s="175">
        <v>23.86</v>
      </c>
      <c r="H291" s="155">
        <v>0</v>
      </c>
      <c r="I291" s="156">
        <v>6818242.3700000001</v>
      </c>
    </row>
    <row r="292" spans="2:9">
      <c r="B292" s="173">
        <v>45693</v>
      </c>
      <c r="C292" s="119" t="s">
        <v>103</v>
      </c>
      <c r="D292" s="119" t="s">
        <v>8218</v>
      </c>
      <c r="E292" s="119" t="s">
        <v>8156</v>
      </c>
      <c r="F292" s="119" t="s">
        <v>8072</v>
      </c>
      <c r="G292" s="175">
        <v>30003.49</v>
      </c>
      <c r="H292" s="155">
        <v>0</v>
      </c>
      <c r="I292" s="156">
        <v>6848245.8600000003</v>
      </c>
    </row>
    <row r="293" spans="2:9">
      <c r="B293" s="173">
        <v>45693</v>
      </c>
      <c r="C293" s="119" t="s">
        <v>103</v>
      </c>
      <c r="D293" s="119" t="s">
        <v>8219</v>
      </c>
      <c r="E293" s="119" t="s">
        <v>109</v>
      </c>
      <c r="F293" s="119" t="s">
        <v>8072</v>
      </c>
      <c r="G293" s="175">
        <v>516.20000000000005</v>
      </c>
      <c r="H293" s="155">
        <v>0</v>
      </c>
      <c r="I293" s="156">
        <v>6848762.0599999996</v>
      </c>
    </row>
    <row r="294" spans="2:9">
      <c r="B294" s="173">
        <v>45695</v>
      </c>
      <c r="C294" s="119" t="s">
        <v>103</v>
      </c>
      <c r="D294" s="119" t="s">
        <v>6365</v>
      </c>
      <c r="E294" s="119" t="s">
        <v>8186</v>
      </c>
      <c r="F294" s="119" t="s">
        <v>8072</v>
      </c>
      <c r="G294" s="175">
        <v>110.88</v>
      </c>
      <c r="H294" s="155">
        <v>0</v>
      </c>
      <c r="I294" s="156">
        <v>6848872.9400000004</v>
      </c>
    </row>
    <row r="295" spans="2:9">
      <c r="B295" s="173">
        <v>45695</v>
      </c>
      <c r="C295" s="119" t="s">
        <v>103</v>
      </c>
      <c r="D295" s="119" t="s">
        <v>4572</v>
      </c>
      <c r="E295" s="119" t="s">
        <v>8220</v>
      </c>
      <c r="F295" s="119" t="s">
        <v>8072</v>
      </c>
      <c r="G295" s="175">
        <v>8000</v>
      </c>
      <c r="H295" s="155">
        <v>0</v>
      </c>
      <c r="I295" s="156">
        <v>6856872.9400000004</v>
      </c>
    </row>
    <row r="296" spans="2:9">
      <c r="B296" s="173">
        <v>45702</v>
      </c>
      <c r="C296" s="119" t="s">
        <v>103</v>
      </c>
      <c r="D296" s="119" t="s">
        <v>8221</v>
      </c>
      <c r="E296" s="119" t="s">
        <v>8107</v>
      </c>
      <c r="F296" s="119" t="s">
        <v>8072</v>
      </c>
      <c r="G296" s="175">
        <v>2080</v>
      </c>
      <c r="H296" s="155">
        <v>0</v>
      </c>
      <c r="I296" s="156">
        <v>6858952.9400000004</v>
      </c>
    </row>
    <row r="297" spans="2:9">
      <c r="B297" s="173">
        <v>45702</v>
      </c>
      <c r="C297" s="119" t="s">
        <v>103</v>
      </c>
      <c r="D297" s="119" t="s">
        <v>8221</v>
      </c>
      <c r="E297" s="119" t="s">
        <v>8107</v>
      </c>
      <c r="F297" s="119" t="s">
        <v>8072</v>
      </c>
      <c r="G297" s="175">
        <v>1280</v>
      </c>
      <c r="H297" s="155">
        <v>0</v>
      </c>
      <c r="I297" s="156">
        <v>6860232.9400000004</v>
      </c>
    </row>
    <row r="298" spans="2:9">
      <c r="B298" s="173">
        <v>45702</v>
      </c>
      <c r="C298" s="119" t="s">
        <v>103</v>
      </c>
      <c r="D298" s="119" t="s">
        <v>8222</v>
      </c>
      <c r="E298" s="119" t="s">
        <v>8075</v>
      </c>
      <c r="F298" s="119" t="s">
        <v>8072</v>
      </c>
      <c r="G298" s="175">
        <v>317.88</v>
      </c>
      <c r="H298" s="155">
        <v>0</v>
      </c>
      <c r="I298" s="156">
        <v>6860550.8200000003</v>
      </c>
    </row>
    <row r="299" spans="2:9">
      <c r="B299" s="173">
        <v>45702</v>
      </c>
      <c r="C299" s="119" t="s">
        <v>103</v>
      </c>
      <c r="D299" s="119" t="s">
        <v>8222</v>
      </c>
      <c r="E299" s="119" t="s">
        <v>8075</v>
      </c>
      <c r="F299" s="119" t="s">
        <v>8072</v>
      </c>
      <c r="G299" s="175">
        <v>1008</v>
      </c>
      <c r="H299" s="155">
        <v>0</v>
      </c>
      <c r="I299" s="156">
        <v>6861558.8200000003</v>
      </c>
    </row>
    <row r="300" spans="2:9">
      <c r="B300" s="173">
        <v>45702</v>
      </c>
      <c r="C300" s="119" t="s">
        <v>103</v>
      </c>
      <c r="D300" s="119" t="s">
        <v>8223</v>
      </c>
      <c r="E300" s="119" t="s">
        <v>8103</v>
      </c>
      <c r="F300" s="119" t="s">
        <v>8072</v>
      </c>
      <c r="G300" s="175">
        <v>3520</v>
      </c>
      <c r="H300" s="155">
        <v>0</v>
      </c>
      <c r="I300" s="156">
        <v>6865078.8200000003</v>
      </c>
    </row>
    <row r="301" spans="2:9">
      <c r="B301" s="173">
        <v>45702</v>
      </c>
      <c r="C301" s="119" t="s">
        <v>103</v>
      </c>
      <c r="D301" s="119" t="s">
        <v>8223</v>
      </c>
      <c r="E301" s="119" t="s">
        <v>8103</v>
      </c>
      <c r="F301" s="119" t="s">
        <v>8072</v>
      </c>
      <c r="G301" s="175">
        <v>3680</v>
      </c>
      <c r="H301" s="155">
        <v>0</v>
      </c>
      <c r="I301" s="156">
        <v>6868758.8200000003</v>
      </c>
    </row>
    <row r="302" spans="2:9">
      <c r="B302" s="173">
        <v>45702</v>
      </c>
      <c r="C302" s="119" t="s">
        <v>103</v>
      </c>
      <c r="D302" s="119" t="s">
        <v>6396</v>
      </c>
      <c r="E302" s="119" t="s">
        <v>8133</v>
      </c>
      <c r="F302" s="119" t="s">
        <v>8072</v>
      </c>
      <c r="G302" s="175">
        <v>328.22</v>
      </c>
      <c r="H302" s="155">
        <v>0</v>
      </c>
      <c r="I302" s="156">
        <v>6869087.04</v>
      </c>
    </row>
    <row r="303" spans="2:9">
      <c r="B303" s="173">
        <v>45702</v>
      </c>
      <c r="C303" s="119" t="s">
        <v>103</v>
      </c>
      <c r="D303" s="119" t="s">
        <v>8224</v>
      </c>
      <c r="E303" s="119" t="s">
        <v>8151</v>
      </c>
      <c r="F303" s="119" t="s">
        <v>8072</v>
      </c>
      <c r="G303" s="175">
        <v>2960</v>
      </c>
      <c r="H303" s="155">
        <v>0</v>
      </c>
      <c r="I303" s="156">
        <v>6872047.04</v>
      </c>
    </row>
    <row r="304" spans="2:9">
      <c r="B304" s="173">
        <v>45702</v>
      </c>
      <c r="C304" s="119" t="s">
        <v>103</v>
      </c>
      <c r="D304" s="119" t="s">
        <v>8224</v>
      </c>
      <c r="E304" s="119" t="s">
        <v>8151</v>
      </c>
      <c r="F304" s="119" t="s">
        <v>8072</v>
      </c>
      <c r="G304" s="175">
        <v>4000</v>
      </c>
      <c r="H304" s="155">
        <v>0</v>
      </c>
      <c r="I304" s="156">
        <v>6876047.04</v>
      </c>
    </row>
    <row r="305" spans="2:9">
      <c r="B305" s="173">
        <v>45702</v>
      </c>
      <c r="C305" s="119" t="s">
        <v>103</v>
      </c>
      <c r="D305" s="119" t="s">
        <v>8224</v>
      </c>
      <c r="E305" s="119" t="s">
        <v>8151</v>
      </c>
      <c r="F305" s="119" t="s">
        <v>8072</v>
      </c>
      <c r="G305" s="175">
        <v>3264</v>
      </c>
      <c r="H305" s="155">
        <v>0</v>
      </c>
      <c r="I305" s="156">
        <v>6879311.04</v>
      </c>
    </row>
    <row r="306" spans="2:9">
      <c r="B306" s="173">
        <v>45702</v>
      </c>
      <c r="C306" s="119" t="s">
        <v>103</v>
      </c>
      <c r="D306" s="119" t="s">
        <v>8224</v>
      </c>
      <c r="E306" s="119" t="s">
        <v>8151</v>
      </c>
      <c r="F306" s="119" t="s">
        <v>8072</v>
      </c>
      <c r="G306" s="175">
        <v>2320</v>
      </c>
      <c r="H306" s="155">
        <v>0</v>
      </c>
      <c r="I306" s="156">
        <v>6881631.04</v>
      </c>
    </row>
    <row r="307" spans="2:9">
      <c r="B307" s="173">
        <v>45702</v>
      </c>
      <c r="C307" s="119" t="s">
        <v>103</v>
      </c>
      <c r="D307" s="119" t="s">
        <v>8224</v>
      </c>
      <c r="E307" s="119" t="s">
        <v>8151</v>
      </c>
      <c r="F307" s="119" t="s">
        <v>8072</v>
      </c>
      <c r="G307" s="175">
        <v>2560</v>
      </c>
      <c r="H307" s="155">
        <v>0</v>
      </c>
      <c r="I307" s="156">
        <v>6884191.04</v>
      </c>
    </row>
    <row r="308" spans="2:9">
      <c r="B308" s="173">
        <v>45702</v>
      </c>
      <c r="C308" s="119" t="s">
        <v>103</v>
      </c>
      <c r="D308" s="119" t="s">
        <v>6285</v>
      </c>
      <c r="E308" s="119" t="s">
        <v>8153</v>
      </c>
      <c r="F308" s="119" t="s">
        <v>8072</v>
      </c>
      <c r="G308" s="175">
        <v>560</v>
      </c>
      <c r="H308" s="155">
        <v>0</v>
      </c>
      <c r="I308" s="156">
        <v>6884751.04</v>
      </c>
    </row>
    <row r="309" spans="2:9">
      <c r="B309" s="173">
        <v>45702</v>
      </c>
      <c r="C309" s="119" t="s">
        <v>103</v>
      </c>
      <c r="D309" s="119" t="s">
        <v>6394</v>
      </c>
      <c r="E309" s="119" t="s">
        <v>8080</v>
      </c>
      <c r="F309" s="119" t="s">
        <v>8072</v>
      </c>
      <c r="G309" s="175">
        <v>2080</v>
      </c>
      <c r="H309" s="155">
        <v>0</v>
      </c>
      <c r="I309" s="156">
        <v>6886831.04</v>
      </c>
    </row>
    <row r="310" spans="2:9">
      <c r="B310" s="173">
        <v>45702</v>
      </c>
      <c r="C310" s="119" t="s">
        <v>103</v>
      </c>
      <c r="D310" s="119" t="s">
        <v>8225</v>
      </c>
      <c r="E310" s="119" t="s">
        <v>8169</v>
      </c>
      <c r="F310" s="119" t="s">
        <v>8072</v>
      </c>
      <c r="G310" s="175">
        <v>1440</v>
      </c>
      <c r="H310" s="155">
        <v>0</v>
      </c>
      <c r="I310" s="156">
        <v>6888271.04</v>
      </c>
    </row>
    <row r="311" spans="2:9">
      <c r="B311" s="173">
        <v>45702</v>
      </c>
      <c r="C311" s="119" t="s">
        <v>103</v>
      </c>
      <c r="D311" s="119" t="s">
        <v>8225</v>
      </c>
      <c r="E311" s="119" t="s">
        <v>8169</v>
      </c>
      <c r="F311" s="119" t="s">
        <v>8072</v>
      </c>
      <c r="G311" s="175">
        <v>576</v>
      </c>
      <c r="H311" s="155">
        <v>0</v>
      </c>
      <c r="I311" s="156">
        <v>6888847.04</v>
      </c>
    </row>
    <row r="312" spans="2:9">
      <c r="B312" s="173">
        <v>45702</v>
      </c>
      <c r="C312" s="119" t="s">
        <v>103</v>
      </c>
      <c r="D312" s="119" t="s">
        <v>8226</v>
      </c>
      <c r="E312" s="119" t="s">
        <v>8079</v>
      </c>
      <c r="F312" s="119" t="s">
        <v>8072</v>
      </c>
      <c r="G312" s="175">
        <v>4992.29</v>
      </c>
      <c r="H312" s="155">
        <v>0</v>
      </c>
      <c r="I312" s="156">
        <v>6893839.3300000001</v>
      </c>
    </row>
    <row r="313" spans="2:9">
      <c r="B313" s="173">
        <v>45702</v>
      </c>
      <c r="C313" s="119" t="s">
        <v>103</v>
      </c>
      <c r="D313" s="119" t="s">
        <v>8226</v>
      </c>
      <c r="E313" s="119" t="s">
        <v>8079</v>
      </c>
      <c r="F313" s="119" t="s">
        <v>8072</v>
      </c>
      <c r="G313" s="175">
        <v>4969.07</v>
      </c>
      <c r="H313" s="155">
        <v>0</v>
      </c>
      <c r="I313" s="156">
        <v>6898808.4000000004</v>
      </c>
    </row>
    <row r="314" spans="2:9">
      <c r="B314" s="173">
        <v>45702</v>
      </c>
      <c r="C314" s="119" t="s">
        <v>103</v>
      </c>
      <c r="D314" s="119" t="s">
        <v>8226</v>
      </c>
      <c r="E314" s="119" t="s">
        <v>8079</v>
      </c>
      <c r="F314" s="119" t="s">
        <v>8072</v>
      </c>
      <c r="G314" s="175">
        <v>4913.8100000000004</v>
      </c>
      <c r="H314" s="155">
        <v>0</v>
      </c>
      <c r="I314" s="156">
        <v>6903722.21</v>
      </c>
    </row>
    <row r="315" spans="2:9">
      <c r="B315" s="173">
        <v>45702</v>
      </c>
      <c r="C315" s="119" t="s">
        <v>103</v>
      </c>
      <c r="D315" s="119" t="s">
        <v>8226</v>
      </c>
      <c r="E315" s="119" t="s">
        <v>8079</v>
      </c>
      <c r="F315" s="119" t="s">
        <v>8072</v>
      </c>
      <c r="G315" s="175">
        <v>4992.29</v>
      </c>
      <c r="H315" s="155">
        <v>0</v>
      </c>
      <c r="I315" s="156">
        <v>6908714.5</v>
      </c>
    </row>
    <row r="316" spans="2:9">
      <c r="B316" s="173">
        <v>45702</v>
      </c>
      <c r="C316" s="119" t="s">
        <v>103</v>
      </c>
      <c r="D316" s="119" t="s">
        <v>6456</v>
      </c>
      <c r="E316" s="119" t="s">
        <v>8227</v>
      </c>
      <c r="F316" s="119" t="s">
        <v>8072</v>
      </c>
      <c r="G316" s="175">
        <v>2720</v>
      </c>
      <c r="H316" s="155">
        <v>0</v>
      </c>
      <c r="I316" s="156">
        <v>6911434.5</v>
      </c>
    </row>
    <row r="317" spans="2:9">
      <c r="B317" s="173">
        <v>45702</v>
      </c>
      <c r="C317" s="119" t="s">
        <v>103</v>
      </c>
      <c r="D317" s="119" t="s">
        <v>6377</v>
      </c>
      <c r="E317" s="119" t="s">
        <v>8073</v>
      </c>
      <c r="F317" s="119" t="s">
        <v>8072</v>
      </c>
      <c r="G317" s="175">
        <v>2936.92</v>
      </c>
      <c r="H317" s="155">
        <v>0</v>
      </c>
      <c r="I317" s="156">
        <v>6914371.4199999999</v>
      </c>
    </row>
    <row r="318" spans="2:9">
      <c r="B318" s="173">
        <v>45702</v>
      </c>
      <c r="C318" s="119" t="s">
        <v>103</v>
      </c>
      <c r="D318" s="119" t="s">
        <v>6688</v>
      </c>
      <c r="E318" s="119" t="s">
        <v>8071</v>
      </c>
      <c r="F318" s="119" t="s">
        <v>8072</v>
      </c>
      <c r="G318" s="175">
        <v>5572.64</v>
      </c>
      <c r="H318" s="155">
        <v>0</v>
      </c>
      <c r="I318" s="156">
        <v>6919944.0599999996</v>
      </c>
    </row>
    <row r="319" spans="2:9">
      <c r="B319" s="173">
        <v>45702</v>
      </c>
      <c r="C319" s="119" t="s">
        <v>103</v>
      </c>
      <c r="D319" s="119" t="s">
        <v>8228</v>
      </c>
      <c r="E319" s="119" t="s">
        <v>8096</v>
      </c>
      <c r="F319" s="119" t="s">
        <v>8072</v>
      </c>
      <c r="G319" s="175">
        <v>5600</v>
      </c>
      <c r="H319" s="155">
        <v>0</v>
      </c>
      <c r="I319" s="156">
        <v>6925544.0599999996</v>
      </c>
    </row>
    <row r="320" spans="2:9">
      <c r="B320" s="173">
        <v>45702</v>
      </c>
      <c r="C320" s="119" t="s">
        <v>103</v>
      </c>
      <c r="D320" s="119" t="s">
        <v>8228</v>
      </c>
      <c r="E320" s="119" t="s">
        <v>8096</v>
      </c>
      <c r="F320" s="119" t="s">
        <v>8072</v>
      </c>
      <c r="G320" s="175">
        <v>10077.040000000001</v>
      </c>
      <c r="H320" s="155">
        <v>0</v>
      </c>
      <c r="I320" s="156">
        <v>6935621.0999999996</v>
      </c>
    </row>
    <row r="321" spans="2:9">
      <c r="B321" s="173">
        <v>45702</v>
      </c>
      <c r="C321" s="119" t="s">
        <v>103</v>
      </c>
      <c r="D321" s="119" t="s">
        <v>8229</v>
      </c>
      <c r="E321" s="119" t="s">
        <v>8105</v>
      </c>
      <c r="F321" s="119" t="s">
        <v>8072</v>
      </c>
      <c r="G321" s="175">
        <v>2720</v>
      </c>
      <c r="H321" s="155">
        <v>0</v>
      </c>
      <c r="I321" s="156">
        <v>6938341.0999999996</v>
      </c>
    </row>
    <row r="322" spans="2:9">
      <c r="B322" s="173">
        <v>45702</v>
      </c>
      <c r="C322" s="119" t="s">
        <v>103</v>
      </c>
      <c r="D322" s="119" t="s">
        <v>6400</v>
      </c>
      <c r="E322" s="119" t="s">
        <v>8073</v>
      </c>
      <c r="F322" s="119" t="s">
        <v>8072</v>
      </c>
      <c r="G322" s="175">
        <v>34.69</v>
      </c>
      <c r="H322" s="155">
        <v>0</v>
      </c>
      <c r="I322" s="156">
        <v>6938375.79</v>
      </c>
    </row>
    <row r="323" spans="2:9">
      <c r="B323" s="173">
        <v>45702</v>
      </c>
      <c r="C323" s="119" t="s">
        <v>103</v>
      </c>
      <c r="D323" s="119" t="s">
        <v>8230</v>
      </c>
      <c r="E323" s="119" t="s">
        <v>8128</v>
      </c>
      <c r="F323" s="119" t="s">
        <v>8072</v>
      </c>
      <c r="G323" s="175">
        <v>4636.8</v>
      </c>
      <c r="H323" s="155">
        <v>0</v>
      </c>
      <c r="I323" s="156">
        <v>6943012.5899999999</v>
      </c>
    </row>
    <row r="324" spans="2:9">
      <c r="B324" s="173">
        <v>45702</v>
      </c>
      <c r="C324" s="119" t="s">
        <v>103</v>
      </c>
      <c r="D324" s="119" t="s">
        <v>8230</v>
      </c>
      <c r="E324" s="119" t="s">
        <v>8128</v>
      </c>
      <c r="F324" s="119" t="s">
        <v>8072</v>
      </c>
      <c r="G324" s="175">
        <v>4142</v>
      </c>
      <c r="H324" s="155">
        <v>0</v>
      </c>
      <c r="I324" s="156">
        <v>6947154.5899999999</v>
      </c>
    </row>
    <row r="325" spans="2:9">
      <c r="B325" s="173">
        <v>45702</v>
      </c>
      <c r="C325" s="119" t="s">
        <v>103</v>
      </c>
      <c r="D325" s="119" t="s">
        <v>8231</v>
      </c>
      <c r="E325" s="119" t="s">
        <v>8089</v>
      </c>
      <c r="F325" s="119" t="s">
        <v>8072</v>
      </c>
      <c r="G325" s="175">
        <v>8000</v>
      </c>
      <c r="H325" s="155">
        <v>0</v>
      </c>
      <c r="I325" s="156">
        <v>6955154.5899999999</v>
      </c>
    </row>
    <row r="326" spans="2:9">
      <c r="B326" s="173">
        <v>45702</v>
      </c>
      <c r="C326" s="119" t="s">
        <v>103</v>
      </c>
      <c r="D326" s="119" t="s">
        <v>8231</v>
      </c>
      <c r="E326" s="119" t="s">
        <v>8089</v>
      </c>
      <c r="F326" s="119" t="s">
        <v>8072</v>
      </c>
      <c r="G326" s="175">
        <v>8000</v>
      </c>
      <c r="H326" s="155">
        <v>0</v>
      </c>
      <c r="I326" s="156">
        <v>6963154.5899999999</v>
      </c>
    </row>
    <row r="327" spans="2:9">
      <c r="B327" s="173">
        <v>45702</v>
      </c>
      <c r="C327" s="119" t="s">
        <v>103</v>
      </c>
      <c r="D327" s="119" t="s">
        <v>8231</v>
      </c>
      <c r="E327" s="119" t="s">
        <v>8089</v>
      </c>
      <c r="F327" s="119" t="s">
        <v>8072</v>
      </c>
      <c r="G327" s="175">
        <v>8000</v>
      </c>
      <c r="H327" s="155">
        <v>0</v>
      </c>
      <c r="I327" s="156">
        <v>6971154.5899999999</v>
      </c>
    </row>
    <row r="328" spans="2:9">
      <c r="B328" s="173">
        <v>45702</v>
      </c>
      <c r="C328" s="119" t="s">
        <v>103</v>
      </c>
      <c r="D328" s="119" t="s">
        <v>8231</v>
      </c>
      <c r="E328" s="119" t="s">
        <v>8089</v>
      </c>
      <c r="F328" s="119" t="s">
        <v>8072</v>
      </c>
      <c r="G328" s="175">
        <v>6857.14</v>
      </c>
      <c r="H328" s="155">
        <v>0</v>
      </c>
      <c r="I328" s="156">
        <v>6978011.7300000004</v>
      </c>
    </row>
    <row r="329" spans="2:9">
      <c r="B329" s="173">
        <v>45702</v>
      </c>
      <c r="C329" s="119" t="s">
        <v>103</v>
      </c>
      <c r="D329" s="119" t="s">
        <v>8231</v>
      </c>
      <c r="E329" s="119" t="s">
        <v>8089</v>
      </c>
      <c r="F329" s="119" t="s">
        <v>8072</v>
      </c>
      <c r="G329" s="175">
        <v>8000</v>
      </c>
      <c r="H329" s="155">
        <v>0</v>
      </c>
      <c r="I329" s="156">
        <v>6986011.7300000004</v>
      </c>
    </row>
    <row r="330" spans="2:9">
      <c r="B330" s="173">
        <v>45702</v>
      </c>
      <c r="C330" s="119" t="s">
        <v>103</v>
      </c>
      <c r="D330" s="119" t="s">
        <v>8232</v>
      </c>
      <c r="E330" s="119" t="s">
        <v>8163</v>
      </c>
      <c r="F330" s="119" t="s">
        <v>8072</v>
      </c>
      <c r="G330" s="175">
        <v>1440</v>
      </c>
      <c r="H330" s="155">
        <v>0</v>
      </c>
      <c r="I330" s="156">
        <v>6987451.7300000004</v>
      </c>
    </row>
    <row r="331" spans="2:9">
      <c r="B331" s="173">
        <v>45702</v>
      </c>
      <c r="C331" s="119" t="s">
        <v>103</v>
      </c>
      <c r="D331" s="119" t="s">
        <v>8232</v>
      </c>
      <c r="E331" s="119" t="s">
        <v>8163</v>
      </c>
      <c r="F331" s="119" t="s">
        <v>8072</v>
      </c>
      <c r="G331" s="175">
        <v>1760</v>
      </c>
      <c r="H331" s="155">
        <v>0</v>
      </c>
      <c r="I331" s="156">
        <v>6989211.7300000004</v>
      </c>
    </row>
    <row r="332" spans="2:9">
      <c r="B332" s="173">
        <v>45702</v>
      </c>
      <c r="C332" s="119" t="s">
        <v>103</v>
      </c>
      <c r="D332" s="119" t="s">
        <v>6382</v>
      </c>
      <c r="E332" s="119" t="s">
        <v>8146</v>
      </c>
      <c r="F332" s="119" t="s">
        <v>8072</v>
      </c>
      <c r="G332" s="175">
        <v>2000</v>
      </c>
      <c r="H332" s="155">
        <v>0</v>
      </c>
      <c r="I332" s="156">
        <v>6991211.7300000004</v>
      </c>
    </row>
    <row r="333" spans="2:9">
      <c r="B333" s="173">
        <v>45702</v>
      </c>
      <c r="C333" s="119" t="s">
        <v>103</v>
      </c>
      <c r="D333" s="119" t="s">
        <v>5378</v>
      </c>
      <c r="E333" s="119" t="s">
        <v>8094</v>
      </c>
      <c r="F333" s="119" t="s">
        <v>8072</v>
      </c>
      <c r="G333" s="175">
        <v>1840</v>
      </c>
      <c r="H333" s="155">
        <v>0</v>
      </c>
      <c r="I333" s="156">
        <v>6993051.7300000004</v>
      </c>
    </row>
    <row r="334" spans="2:9">
      <c r="B334" s="173">
        <v>45702</v>
      </c>
      <c r="C334" s="119" t="s">
        <v>103</v>
      </c>
      <c r="D334" s="119" t="s">
        <v>8233</v>
      </c>
      <c r="E334" s="119" t="s">
        <v>8086</v>
      </c>
      <c r="F334" s="119" t="s">
        <v>8072</v>
      </c>
      <c r="G334" s="175">
        <v>3200</v>
      </c>
      <c r="H334" s="155">
        <v>0</v>
      </c>
      <c r="I334" s="156">
        <v>6996251.7300000004</v>
      </c>
    </row>
    <row r="335" spans="2:9">
      <c r="B335" s="173">
        <v>45702</v>
      </c>
      <c r="C335" s="119" t="s">
        <v>103</v>
      </c>
      <c r="D335" s="119" t="s">
        <v>8233</v>
      </c>
      <c r="E335" s="119" t="s">
        <v>8086</v>
      </c>
      <c r="F335" s="119" t="s">
        <v>8072</v>
      </c>
      <c r="G335" s="175">
        <v>1592</v>
      </c>
      <c r="H335" s="155">
        <v>0</v>
      </c>
      <c r="I335" s="156">
        <v>6997843.7300000004</v>
      </c>
    </row>
    <row r="336" spans="2:9">
      <c r="B336" s="173">
        <v>45702</v>
      </c>
      <c r="C336" s="119" t="s">
        <v>103</v>
      </c>
      <c r="D336" s="119" t="s">
        <v>8233</v>
      </c>
      <c r="E336" s="119" t="s">
        <v>8086</v>
      </c>
      <c r="F336" s="119" t="s">
        <v>8072</v>
      </c>
      <c r="G336" s="175">
        <v>2480</v>
      </c>
      <c r="H336" s="155">
        <v>0</v>
      </c>
      <c r="I336" s="156">
        <v>7000323.7300000004</v>
      </c>
    </row>
    <row r="337" spans="2:9">
      <c r="B337" s="173">
        <v>45702</v>
      </c>
      <c r="C337" s="119" t="s">
        <v>103</v>
      </c>
      <c r="D337" s="119" t="s">
        <v>8233</v>
      </c>
      <c r="E337" s="119" t="s">
        <v>8086</v>
      </c>
      <c r="F337" s="119" t="s">
        <v>8072</v>
      </c>
      <c r="G337" s="175">
        <v>2432</v>
      </c>
      <c r="H337" s="155">
        <v>0</v>
      </c>
      <c r="I337" s="156">
        <v>7002755.7300000004</v>
      </c>
    </row>
    <row r="338" spans="2:9">
      <c r="B338" s="173">
        <v>45702</v>
      </c>
      <c r="C338" s="119" t="s">
        <v>103</v>
      </c>
      <c r="D338" s="119" t="s">
        <v>8233</v>
      </c>
      <c r="E338" s="119" t="s">
        <v>8086</v>
      </c>
      <c r="F338" s="119" t="s">
        <v>8072</v>
      </c>
      <c r="G338" s="175">
        <v>2400</v>
      </c>
      <c r="H338" s="155">
        <v>0</v>
      </c>
      <c r="I338" s="156">
        <v>7005155.7300000004</v>
      </c>
    </row>
    <row r="339" spans="2:9">
      <c r="B339" s="173">
        <v>45702</v>
      </c>
      <c r="C339" s="119" t="s">
        <v>103</v>
      </c>
      <c r="D339" s="119" t="s">
        <v>6391</v>
      </c>
      <c r="E339" s="119" t="s">
        <v>8234</v>
      </c>
      <c r="F339" s="119" t="s">
        <v>8072</v>
      </c>
      <c r="G339" s="175">
        <v>1132.6300000000001</v>
      </c>
      <c r="H339" s="155">
        <v>0</v>
      </c>
      <c r="I339" s="156">
        <v>7006288.3600000003</v>
      </c>
    </row>
    <row r="340" spans="2:9">
      <c r="B340" s="173">
        <v>45702</v>
      </c>
      <c r="C340" s="119" t="s">
        <v>103</v>
      </c>
      <c r="D340" s="119" t="s">
        <v>6342</v>
      </c>
      <c r="E340" s="119" t="s">
        <v>8093</v>
      </c>
      <c r="F340" s="119" t="s">
        <v>8072</v>
      </c>
      <c r="G340" s="175">
        <v>1440</v>
      </c>
      <c r="H340" s="155">
        <v>0</v>
      </c>
      <c r="I340" s="156">
        <v>7007728.3600000003</v>
      </c>
    </row>
    <row r="341" spans="2:9">
      <c r="B341" s="173">
        <v>45702</v>
      </c>
      <c r="C341" s="119" t="s">
        <v>103</v>
      </c>
      <c r="D341" s="119" t="s">
        <v>6676</v>
      </c>
      <c r="E341" s="119" t="s">
        <v>8101</v>
      </c>
      <c r="F341" s="119" t="s">
        <v>8072</v>
      </c>
      <c r="G341" s="175">
        <v>8000</v>
      </c>
      <c r="H341" s="155">
        <v>0</v>
      </c>
      <c r="I341" s="156">
        <v>7015728.3600000003</v>
      </c>
    </row>
    <row r="342" spans="2:9">
      <c r="B342" s="173">
        <v>45702</v>
      </c>
      <c r="C342" s="119" t="s">
        <v>103</v>
      </c>
      <c r="D342" s="119" t="s">
        <v>6398</v>
      </c>
      <c r="E342" s="119" t="s">
        <v>109</v>
      </c>
      <c r="F342" s="119" t="s">
        <v>8072</v>
      </c>
      <c r="G342" s="175">
        <v>368.44</v>
      </c>
      <c r="H342" s="155">
        <v>0</v>
      </c>
      <c r="I342" s="156">
        <v>7016096.7999999998</v>
      </c>
    </row>
    <row r="343" spans="2:9">
      <c r="B343" s="173">
        <v>45702</v>
      </c>
      <c r="C343" s="119" t="s">
        <v>103</v>
      </c>
      <c r="D343" s="119" t="s">
        <v>6610</v>
      </c>
      <c r="E343" s="119" t="s">
        <v>8156</v>
      </c>
      <c r="F343" s="119" t="s">
        <v>8072</v>
      </c>
      <c r="G343" s="175">
        <v>4918.01</v>
      </c>
      <c r="H343" s="155">
        <v>0</v>
      </c>
      <c r="I343" s="156">
        <v>7021014.8099999996</v>
      </c>
    </row>
    <row r="344" spans="2:9">
      <c r="B344" s="173">
        <v>45705</v>
      </c>
      <c r="C344" s="119" t="s">
        <v>103</v>
      </c>
      <c r="D344" s="119" t="s">
        <v>8235</v>
      </c>
      <c r="E344" s="119" t="s">
        <v>8138</v>
      </c>
      <c r="F344" s="119" t="s">
        <v>8072</v>
      </c>
      <c r="G344" s="175">
        <v>137.79</v>
      </c>
      <c r="H344" s="155">
        <v>0</v>
      </c>
      <c r="I344" s="156">
        <v>7021152.5999999996</v>
      </c>
    </row>
    <row r="345" spans="2:9">
      <c r="B345" s="173">
        <v>45705</v>
      </c>
      <c r="C345" s="119" t="s">
        <v>103</v>
      </c>
      <c r="D345" s="119" t="s">
        <v>8235</v>
      </c>
      <c r="E345" s="119" t="s">
        <v>8138</v>
      </c>
      <c r="F345" s="119" t="s">
        <v>8072</v>
      </c>
      <c r="G345" s="175">
        <v>137.79</v>
      </c>
      <c r="H345" s="155">
        <v>0</v>
      </c>
      <c r="I345" s="156">
        <v>7021290.3899999997</v>
      </c>
    </row>
    <row r="346" spans="2:9">
      <c r="B346" s="173">
        <v>45705</v>
      </c>
      <c r="C346" s="119" t="s">
        <v>103</v>
      </c>
      <c r="D346" s="119" t="s">
        <v>8235</v>
      </c>
      <c r="E346" s="119" t="s">
        <v>8138</v>
      </c>
      <c r="F346" s="119" t="s">
        <v>8072</v>
      </c>
      <c r="G346" s="175">
        <v>110.2</v>
      </c>
      <c r="H346" s="155">
        <v>0</v>
      </c>
      <c r="I346" s="156">
        <v>7021400.5899999999</v>
      </c>
    </row>
    <row r="347" spans="2:9">
      <c r="B347" s="173">
        <v>45705</v>
      </c>
      <c r="C347" s="119" t="s">
        <v>103</v>
      </c>
      <c r="D347" s="119" t="s">
        <v>8235</v>
      </c>
      <c r="E347" s="119" t="s">
        <v>8138</v>
      </c>
      <c r="F347" s="119" t="s">
        <v>8072</v>
      </c>
      <c r="G347" s="175">
        <v>110.2</v>
      </c>
      <c r="H347" s="155">
        <v>0</v>
      </c>
      <c r="I347" s="156">
        <v>7021510.79</v>
      </c>
    </row>
    <row r="348" spans="2:9">
      <c r="B348" s="173">
        <v>45705</v>
      </c>
      <c r="C348" s="119" t="s">
        <v>103</v>
      </c>
      <c r="D348" s="119" t="s">
        <v>8235</v>
      </c>
      <c r="E348" s="119" t="s">
        <v>8138</v>
      </c>
      <c r="F348" s="119" t="s">
        <v>8072</v>
      </c>
      <c r="G348" s="175">
        <v>110.2</v>
      </c>
      <c r="H348" s="155">
        <v>0</v>
      </c>
      <c r="I348" s="156">
        <v>7021620.9900000002</v>
      </c>
    </row>
    <row r="349" spans="2:9">
      <c r="B349" s="173">
        <v>45705</v>
      </c>
      <c r="C349" s="119" t="s">
        <v>103</v>
      </c>
      <c r="D349" s="119" t="s">
        <v>8235</v>
      </c>
      <c r="E349" s="119" t="s">
        <v>8138</v>
      </c>
      <c r="F349" s="119" t="s">
        <v>8072</v>
      </c>
      <c r="G349" s="175">
        <v>110.2</v>
      </c>
      <c r="H349" s="155">
        <v>0</v>
      </c>
      <c r="I349" s="156">
        <v>7021731.1900000004</v>
      </c>
    </row>
    <row r="350" spans="2:9">
      <c r="B350" s="173">
        <v>45705</v>
      </c>
      <c r="C350" s="119" t="s">
        <v>103</v>
      </c>
      <c r="D350" s="119" t="s">
        <v>8235</v>
      </c>
      <c r="E350" s="119" t="s">
        <v>8138</v>
      </c>
      <c r="F350" s="119" t="s">
        <v>8072</v>
      </c>
      <c r="G350" s="175">
        <v>0.61</v>
      </c>
      <c r="H350" s="155">
        <v>0</v>
      </c>
      <c r="I350" s="156">
        <v>7021731.7999999998</v>
      </c>
    </row>
    <row r="351" spans="2:9">
      <c r="B351" s="173">
        <v>45705</v>
      </c>
      <c r="C351" s="119" t="s">
        <v>103</v>
      </c>
      <c r="D351" s="119" t="s">
        <v>8235</v>
      </c>
      <c r="E351" s="119" t="s">
        <v>8138</v>
      </c>
      <c r="F351" s="119" t="s">
        <v>8072</v>
      </c>
      <c r="G351" s="175">
        <v>110.2</v>
      </c>
      <c r="H351" s="155">
        <v>0</v>
      </c>
      <c r="I351" s="156">
        <v>7021842</v>
      </c>
    </row>
    <row r="352" spans="2:9">
      <c r="B352" s="173">
        <v>45705</v>
      </c>
      <c r="C352" s="119" t="s">
        <v>103</v>
      </c>
      <c r="D352" s="119" t="s">
        <v>8235</v>
      </c>
      <c r="E352" s="119" t="s">
        <v>8138</v>
      </c>
      <c r="F352" s="119" t="s">
        <v>8072</v>
      </c>
      <c r="G352" s="175">
        <v>110.2</v>
      </c>
      <c r="H352" s="155">
        <v>0</v>
      </c>
      <c r="I352" s="156">
        <v>7021952.2000000002</v>
      </c>
    </row>
    <row r="353" spans="2:9">
      <c r="B353" s="173">
        <v>45705</v>
      </c>
      <c r="C353" s="119" t="s">
        <v>103</v>
      </c>
      <c r="D353" s="119" t="s">
        <v>8235</v>
      </c>
      <c r="E353" s="119" t="s">
        <v>8138</v>
      </c>
      <c r="F353" s="119" t="s">
        <v>8072</v>
      </c>
      <c r="G353" s="175">
        <v>110.2</v>
      </c>
      <c r="H353" s="155">
        <v>0</v>
      </c>
      <c r="I353" s="156">
        <v>7022062.4000000004</v>
      </c>
    </row>
    <row r="354" spans="2:9">
      <c r="B354" s="173">
        <v>45705</v>
      </c>
      <c r="C354" s="119" t="s">
        <v>103</v>
      </c>
      <c r="D354" s="119" t="s">
        <v>8235</v>
      </c>
      <c r="E354" s="119" t="s">
        <v>8138</v>
      </c>
      <c r="F354" s="119" t="s">
        <v>8072</v>
      </c>
      <c r="G354" s="175">
        <v>220.53</v>
      </c>
      <c r="H354" s="155">
        <v>0</v>
      </c>
      <c r="I354" s="156">
        <v>7022282.9299999997</v>
      </c>
    </row>
    <row r="355" spans="2:9">
      <c r="B355" s="173">
        <v>45705</v>
      </c>
      <c r="C355" s="119" t="s">
        <v>103</v>
      </c>
      <c r="D355" s="119" t="s">
        <v>8235</v>
      </c>
      <c r="E355" s="119" t="s">
        <v>8138</v>
      </c>
      <c r="F355" s="119" t="s">
        <v>8072</v>
      </c>
      <c r="G355" s="175">
        <v>124</v>
      </c>
      <c r="H355" s="155">
        <v>0</v>
      </c>
      <c r="I355" s="156">
        <v>7022406.9299999997</v>
      </c>
    </row>
    <row r="356" spans="2:9">
      <c r="B356" s="173">
        <v>45705</v>
      </c>
      <c r="C356" s="119" t="s">
        <v>103</v>
      </c>
      <c r="D356" s="119" t="s">
        <v>8235</v>
      </c>
      <c r="E356" s="119" t="s">
        <v>8138</v>
      </c>
      <c r="F356" s="119" t="s">
        <v>8072</v>
      </c>
      <c r="G356" s="175">
        <v>110.2</v>
      </c>
      <c r="H356" s="155">
        <v>0</v>
      </c>
      <c r="I356" s="156">
        <v>7022517.1299999999</v>
      </c>
    </row>
    <row r="357" spans="2:9">
      <c r="B357" s="173">
        <v>45705</v>
      </c>
      <c r="C357" s="119" t="s">
        <v>103</v>
      </c>
      <c r="D357" s="119" t="s">
        <v>8235</v>
      </c>
      <c r="E357" s="119" t="s">
        <v>8138</v>
      </c>
      <c r="F357" s="119" t="s">
        <v>8072</v>
      </c>
      <c r="G357" s="175">
        <v>124</v>
      </c>
      <c r="H357" s="155">
        <v>0</v>
      </c>
      <c r="I357" s="156">
        <v>7022641.1299999999</v>
      </c>
    </row>
    <row r="358" spans="2:9">
      <c r="B358" s="173">
        <v>45705</v>
      </c>
      <c r="C358" s="119" t="s">
        <v>103</v>
      </c>
      <c r="D358" s="119" t="s">
        <v>8235</v>
      </c>
      <c r="E358" s="119" t="s">
        <v>8138</v>
      </c>
      <c r="F358" s="119" t="s">
        <v>8072</v>
      </c>
      <c r="G358" s="175">
        <v>110.2</v>
      </c>
      <c r="H358" s="155">
        <v>0</v>
      </c>
      <c r="I358" s="156">
        <v>7022751.3300000001</v>
      </c>
    </row>
    <row r="359" spans="2:9">
      <c r="B359" s="173">
        <v>45705</v>
      </c>
      <c r="C359" s="119" t="s">
        <v>103</v>
      </c>
      <c r="D359" s="119" t="s">
        <v>8235</v>
      </c>
      <c r="E359" s="119" t="s">
        <v>8138</v>
      </c>
      <c r="F359" s="119" t="s">
        <v>8072</v>
      </c>
      <c r="G359" s="175">
        <v>110.2</v>
      </c>
      <c r="H359" s="155">
        <v>0</v>
      </c>
      <c r="I359" s="156">
        <v>7022861.5300000003</v>
      </c>
    </row>
    <row r="360" spans="2:9">
      <c r="B360" s="173">
        <v>45705</v>
      </c>
      <c r="C360" s="119" t="s">
        <v>103</v>
      </c>
      <c r="D360" s="119" t="s">
        <v>6539</v>
      </c>
      <c r="E360" s="119" t="s">
        <v>8236</v>
      </c>
      <c r="F360" s="119" t="s">
        <v>8072</v>
      </c>
      <c r="G360" s="175">
        <v>165.24</v>
      </c>
      <c r="H360" s="155">
        <v>0</v>
      </c>
      <c r="I360" s="156">
        <v>7023026.7699999996</v>
      </c>
    </row>
    <row r="361" spans="2:9">
      <c r="B361" s="173">
        <v>45705</v>
      </c>
      <c r="C361" s="119" t="s">
        <v>103</v>
      </c>
      <c r="D361" s="119" t="s">
        <v>6527</v>
      </c>
      <c r="E361" s="119" t="s">
        <v>8237</v>
      </c>
      <c r="F361" s="119" t="s">
        <v>8072</v>
      </c>
      <c r="G361" s="175">
        <v>71.17</v>
      </c>
      <c r="H361" s="155">
        <v>0</v>
      </c>
      <c r="I361" s="156">
        <v>7023097.9400000004</v>
      </c>
    </row>
    <row r="362" spans="2:9">
      <c r="B362" s="173">
        <v>45709</v>
      </c>
      <c r="C362" s="119" t="s">
        <v>103</v>
      </c>
      <c r="D362" s="119" t="s">
        <v>8238</v>
      </c>
      <c r="E362" s="119" t="s">
        <v>8071</v>
      </c>
      <c r="F362" s="119" t="s">
        <v>8072</v>
      </c>
      <c r="G362" s="175">
        <v>4398.75</v>
      </c>
      <c r="H362" s="155">
        <v>0</v>
      </c>
      <c r="I362" s="156">
        <v>7027496.6900000004</v>
      </c>
    </row>
    <row r="363" spans="2:9">
      <c r="B363" s="173">
        <v>45709</v>
      </c>
      <c r="C363" s="119" t="s">
        <v>103</v>
      </c>
      <c r="D363" s="119" t="s">
        <v>6746</v>
      </c>
      <c r="E363" s="119" t="s">
        <v>8101</v>
      </c>
      <c r="F363" s="119" t="s">
        <v>8072</v>
      </c>
      <c r="G363" s="175">
        <v>8000</v>
      </c>
      <c r="H363" s="155">
        <v>0</v>
      </c>
      <c r="I363" s="156">
        <v>7035496.6900000004</v>
      </c>
    </row>
    <row r="364" spans="2:9">
      <c r="B364" s="173">
        <v>45709</v>
      </c>
      <c r="C364" s="119" t="s">
        <v>103</v>
      </c>
      <c r="D364" s="119" t="s">
        <v>8239</v>
      </c>
      <c r="E364" s="119" t="s">
        <v>8107</v>
      </c>
      <c r="F364" s="119" t="s">
        <v>8072</v>
      </c>
      <c r="G364" s="175">
        <v>2080</v>
      </c>
      <c r="H364" s="155">
        <v>0</v>
      </c>
      <c r="I364" s="156">
        <v>7037576.6900000004</v>
      </c>
    </row>
    <row r="365" spans="2:9">
      <c r="B365" s="173">
        <v>45709</v>
      </c>
      <c r="C365" s="119" t="s">
        <v>103</v>
      </c>
      <c r="D365" s="119" t="s">
        <v>8239</v>
      </c>
      <c r="E365" s="119" t="s">
        <v>8107</v>
      </c>
      <c r="F365" s="119" t="s">
        <v>8072</v>
      </c>
      <c r="G365" s="175">
        <v>1440</v>
      </c>
      <c r="H365" s="155">
        <v>0</v>
      </c>
      <c r="I365" s="156">
        <v>7039016.6900000004</v>
      </c>
    </row>
    <row r="366" spans="2:9">
      <c r="B366" s="173">
        <v>45709</v>
      </c>
      <c r="C366" s="119" t="s">
        <v>103</v>
      </c>
      <c r="D366" s="119" t="s">
        <v>8239</v>
      </c>
      <c r="E366" s="119" t="s">
        <v>8107</v>
      </c>
      <c r="F366" s="119" t="s">
        <v>8072</v>
      </c>
      <c r="G366" s="175">
        <v>2720</v>
      </c>
      <c r="H366" s="155">
        <v>0</v>
      </c>
      <c r="I366" s="156">
        <v>7041736.6900000004</v>
      </c>
    </row>
    <row r="367" spans="2:9">
      <c r="B367" s="173">
        <v>45709</v>
      </c>
      <c r="C367" s="119" t="s">
        <v>103</v>
      </c>
      <c r="D367" s="119" t="s">
        <v>8239</v>
      </c>
      <c r="E367" s="119" t="s">
        <v>8107</v>
      </c>
      <c r="F367" s="119" t="s">
        <v>8072</v>
      </c>
      <c r="G367" s="175">
        <v>7520</v>
      </c>
      <c r="H367" s="155">
        <v>0</v>
      </c>
      <c r="I367" s="156">
        <v>7049256.6900000004</v>
      </c>
    </row>
    <row r="368" spans="2:9">
      <c r="B368" s="173">
        <v>45709</v>
      </c>
      <c r="C368" s="119" t="s">
        <v>103</v>
      </c>
      <c r="D368" s="119" t="s">
        <v>8240</v>
      </c>
      <c r="E368" s="119" t="s">
        <v>8105</v>
      </c>
      <c r="F368" s="119" t="s">
        <v>8072</v>
      </c>
      <c r="G368" s="175">
        <v>2720</v>
      </c>
      <c r="H368" s="155">
        <v>0</v>
      </c>
      <c r="I368" s="156">
        <v>7051976.6900000004</v>
      </c>
    </row>
    <row r="369" spans="2:9">
      <c r="B369" s="173">
        <v>45709</v>
      </c>
      <c r="C369" s="119" t="s">
        <v>103</v>
      </c>
      <c r="D369" s="119" t="s">
        <v>8240</v>
      </c>
      <c r="E369" s="119" t="s">
        <v>8105</v>
      </c>
      <c r="F369" s="119" t="s">
        <v>8072</v>
      </c>
      <c r="G369" s="175">
        <v>2720</v>
      </c>
      <c r="H369" s="155">
        <v>0</v>
      </c>
      <c r="I369" s="156">
        <v>7054696.6900000004</v>
      </c>
    </row>
    <row r="370" spans="2:9">
      <c r="B370" s="173">
        <v>45709</v>
      </c>
      <c r="C370" s="119" t="s">
        <v>103</v>
      </c>
      <c r="D370" s="119" t="s">
        <v>8241</v>
      </c>
      <c r="E370" s="119" t="s">
        <v>8086</v>
      </c>
      <c r="F370" s="119" t="s">
        <v>8072</v>
      </c>
      <c r="G370" s="175">
        <v>2720</v>
      </c>
      <c r="H370" s="155">
        <v>0</v>
      </c>
      <c r="I370" s="156">
        <v>7057416.6900000004</v>
      </c>
    </row>
    <row r="371" spans="2:9">
      <c r="B371" s="173">
        <v>45709</v>
      </c>
      <c r="C371" s="119" t="s">
        <v>103</v>
      </c>
      <c r="D371" s="119" t="s">
        <v>8241</v>
      </c>
      <c r="E371" s="119" t="s">
        <v>8086</v>
      </c>
      <c r="F371" s="119" t="s">
        <v>8072</v>
      </c>
      <c r="G371" s="175">
        <v>6640</v>
      </c>
      <c r="H371" s="155">
        <v>0</v>
      </c>
      <c r="I371" s="156">
        <v>7064056.6900000004</v>
      </c>
    </row>
    <row r="372" spans="2:9">
      <c r="B372" s="173">
        <v>45709</v>
      </c>
      <c r="C372" s="119" t="s">
        <v>103</v>
      </c>
      <c r="D372" s="119" t="s">
        <v>5300</v>
      </c>
      <c r="E372" s="119" t="s">
        <v>8128</v>
      </c>
      <c r="F372" s="119" t="s">
        <v>8072</v>
      </c>
      <c r="G372" s="175">
        <v>5385.6</v>
      </c>
      <c r="H372" s="155">
        <v>0</v>
      </c>
      <c r="I372" s="156">
        <v>7069442.29</v>
      </c>
    </row>
    <row r="373" spans="2:9">
      <c r="B373" s="173">
        <v>45709</v>
      </c>
      <c r="C373" s="119" t="s">
        <v>103</v>
      </c>
      <c r="D373" s="119" t="s">
        <v>6744</v>
      </c>
      <c r="E373" s="119" t="s">
        <v>8089</v>
      </c>
      <c r="F373" s="119" t="s">
        <v>8072</v>
      </c>
      <c r="G373" s="175">
        <v>8000</v>
      </c>
      <c r="H373" s="155">
        <v>0</v>
      </c>
      <c r="I373" s="156">
        <v>7077442.29</v>
      </c>
    </row>
    <row r="374" spans="2:9">
      <c r="B374" s="173">
        <v>45709</v>
      </c>
      <c r="C374" s="119" t="s">
        <v>103</v>
      </c>
      <c r="D374" s="119" t="s">
        <v>6412</v>
      </c>
      <c r="E374" s="119" t="s">
        <v>8242</v>
      </c>
      <c r="F374" s="119" t="s">
        <v>8072</v>
      </c>
      <c r="G374" s="175">
        <v>2080</v>
      </c>
      <c r="H374" s="155">
        <v>0</v>
      </c>
      <c r="I374" s="156">
        <v>7079522.29</v>
      </c>
    </row>
    <row r="375" spans="2:9">
      <c r="B375" s="173">
        <v>45709</v>
      </c>
      <c r="C375" s="119" t="s">
        <v>103</v>
      </c>
      <c r="D375" s="119" t="s">
        <v>6768</v>
      </c>
      <c r="E375" s="119" t="s">
        <v>8090</v>
      </c>
      <c r="F375" s="119" t="s">
        <v>8072</v>
      </c>
      <c r="G375" s="175">
        <v>8800</v>
      </c>
      <c r="H375" s="155">
        <v>0</v>
      </c>
      <c r="I375" s="156">
        <v>7088322.29</v>
      </c>
    </row>
    <row r="376" spans="2:9">
      <c r="B376" s="173">
        <v>45709</v>
      </c>
      <c r="C376" s="119" t="s">
        <v>103</v>
      </c>
      <c r="D376" s="119" t="s">
        <v>8243</v>
      </c>
      <c r="E376" s="119" t="s">
        <v>8096</v>
      </c>
      <c r="F376" s="119" t="s">
        <v>8072</v>
      </c>
      <c r="G376" s="175">
        <v>18699.2</v>
      </c>
      <c r="H376" s="155">
        <v>0</v>
      </c>
      <c r="I376" s="156">
        <v>7107021.4900000002</v>
      </c>
    </row>
    <row r="377" spans="2:9">
      <c r="B377" s="173">
        <v>45709</v>
      </c>
      <c r="C377" s="119" t="s">
        <v>103</v>
      </c>
      <c r="D377" s="119" t="s">
        <v>8243</v>
      </c>
      <c r="E377" s="119" t="s">
        <v>8096</v>
      </c>
      <c r="F377" s="119" t="s">
        <v>8072</v>
      </c>
      <c r="G377" s="175">
        <v>18996.16</v>
      </c>
      <c r="H377" s="155">
        <v>0</v>
      </c>
      <c r="I377" s="156">
        <v>7126017.6500000004</v>
      </c>
    </row>
    <row r="378" spans="2:9">
      <c r="B378" s="173">
        <v>45709</v>
      </c>
      <c r="C378" s="119" t="s">
        <v>103</v>
      </c>
      <c r="D378" s="119" t="s">
        <v>8243</v>
      </c>
      <c r="E378" s="119" t="s">
        <v>8096</v>
      </c>
      <c r="F378" s="119" t="s">
        <v>8072</v>
      </c>
      <c r="G378" s="175">
        <v>18912.64</v>
      </c>
      <c r="H378" s="155">
        <v>0</v>
      </c>
      <c r="I378" s="156">
        <v>7144930.29</v>
      </c>
    </row>
    <row r="379" spans="2:9">
      <c r="B379" s="173">
        <v>45709</v>
      </c>
      <c r="C379" s="119" t="s">
        <v>103</v>
      </c>
      <c r="D379" s="119" t="s">
        <v>8243</v>
      </c>
      <c r="E379" s="119" t="s">
        <v>8096</v>
      </c>
      <c r="F379" s="119" t="s">
        <v>8072</v>
      </c>
      <c r="G379" s="175">
        <v>18699.2</v>
      </c>
      <c r="H379" s="155">
        <v>0</v>
      </c>
      <c r="I379" s="156">
        <v>7163629.4900000002</v>
      </c>
    </row>
    <row r="380" spans="2:9">
      <c r="B380" s="173">
        <v>45709</v>
      </c>
      <c r="C380" s="119" t="s">
        <v>103</v>
      </c>
      <c r="D380" s="119" t="s">
        <v>8243</v>
      </c>
      <c r="E380" s="119" t="s">
        <v>8096</v>
      </c>
      <c r="F380" s="119" t="s">
        <v>8072</v>
      </c>
      <c r="G380" s="175">
        <v>18996.16</v>
      </c>
      <c r="H380" s="155">
        <v>0</v>
      </c>
      <c r="I380" s="156">
        <v>7182625.6500000004</v>
      </c>
    </row>
    <row r="381" spans="2:9">
      <c r="B381" s="173">
        <v>45709</v>
      </c>
      <c r="C381" s="119" t="s">
        <v>103</v>
      </c>
      <c r="D381" s="119" t="s">
        <v>8243</v>
      </c>
      <c r="E381" s="119" t="s">
        <v>8096</v>
      </c>
      <c r="F381" s="119" t="s">
        <v>8072</v>
      </c>
      <c r="G381" s="175">
        <v>18699.2</v>
      </c>
      <c r="H381" s="155">
        <v>0</v>
      </c>
      <c r="I381" s="156">
        <v>7201324.8499999996</v>
      </c>
    </row>
    <row r="382" spans="2:9">
      <c r="B382" s="173">
        <v>45709</v>
      </c>
      <c r="C382" s="119" t="s">
        <v>103</v>
      </c>
      <c r="D382" s="119" t="s">
        <v>8243</v>
      </c>
      <c r="E382" s="119" t="s">
        <v>8096</v>
      </c>
      <c r="F382" s="119" t="s">
        <v>8072</v>
      </c>
      <c r="G382" s="175">
        <v>18699.2</v>
      </c>
      <c r="H382" s="155">
        <v>0</v>
      </c>
      <c r="I382" s="156">
        <v>7220024.0499999998</v>
      </c>
    </row>
    <row r="383" spans="2:9">
      <c r="B383" s="173">
        <v>45709</v>
      </c>
      <c r="C383" s="119" t="s">
        <v>103</v>
      </c>
      <c r="D383" s="119" t="s">
        <v>6631</v>
      </c>
      <c r="E383" s="119" t="s">
        <v>8197</v>
      </c>
      <c r="F383" s="119" t="s">
        <v>8072</v>
      </c>
      <c r="G383" s="175">
        <v>551.72</v>
      </c>
      <c r="H383" s="155">
        <v>0</v>
      </c>
      <c r="I383" s="156">
        <v>7220575.7699999996</v>
      </c>
    </row>
    <row r="384" spans="2:9">
      <c r="B384" s="173">
        <v>45709</v>
      </c>
      <c r="C384" s="119" t="s">
        <v>103</v>
      </c>
      <c r="D384" s="119" t="s">
        <v>8244</v>
      </c>
      <c r="E384" s="119" t="s">
        <v>8079</v>
      </c>
      <c r="F384" s="119" t="s">
        <v>8072</v>
      </c>
      <c r="G384" s="175">
        <v>5244.8</v>
      </c>
      <c r="H384" s="155">
        <v>0</v>
      </c>
      <c r="I384" s="156">
        <v>7225820.5700000003</v>
      </c>
    </row>
    <row r="385" spans="2:9">
      <c r="B385" s="173">
        <v>45709</v>
      </c>
      <c r="C385" s="119" t="s">
        <v>103</v>
      </c>
      <c r="D385" s="119" t="s">
        <v>8244</v>
      </c>
      <c r="E385" s="119" t="s">
        <v>8079</v>
      </c>
      <c r="F385" s="119" t="s">
        <v>8072</v>
      </c>
      <c r="G385" s="175">
        <v>5650.31</v>
      </c>
      <c r="H385" s="155">
        <v>0</v>
      </c>
      <c r="I385" s="156">
        <v>7231470.8799999999</v>
      </c>
    </row>
    <row r="386" spans="2:9">
      <c r="B386" s="173">
        <v>45709</v>
      </c>
      <c r="C386" s="119" t="s">
        <v>103</v>
      </c>
      <c r="D386" s="119" t="s">
        <v>8244</v>
      </c>
      <c r="E386" s="119" t="s">
        <v>8079</v>
      </c>
      <c r="F386" s="119" t="s">
        <v>8072</v>
      </c>
      <c r="G386" s="175">
        <v>3988.45</v>
      </c>
      <c r="H386" s="155">
        <v>0</v>
      </c>
      <c r="I386" s="156">
        <v>7235459.3300000001</v>
      </c>
    </row>
    <row r="387" spans="2:9">
      <c r="B387" s="173">
        <v>45709</v>
      </c>
      <c r="C387" s="119" t="s">
        <v>103</v>
      </c>
      <c r="D387" s="119" t="s">
        <v>8245</v>
      </c>
      <c r="E387" s="119" t="s">
        <v>8103</v>
      </c>
      <c r="F387" s="119" t="s">
        <v>8072</v>
      </c>
      <c r="G387" s="175">
        <v>2720</v>
      </c>
      <c r="H387" s="155">
        <v>0</v>
      </c>
      <c r="I387" s="156">
        <v>7238179.3300000001</v>
      </c>
    </row>
    <row r="388" spans="2:9">
      <c r="B388" s="173">
        <v>45709</v>
      </c>
      <c r="C388" s="119" t="s">
        <v>103</v>
      </c>
      <c r="D388" s="119" t="s">
        <v>8245</v>
      </c>
      <c r="E388" s="119" t="s">
        <v>8103</v>
      </c>
      <c r="F388" s="119" t="s">
        <v>8072</v>
      </c>
      <c r="G388" s="175">
        <v>3680</v>
      </c>
      <c r="H388" s="155">
        <v>0</v>
      </c>
      <c r="I388" s="156">
        <v>7241859.3300000001</v>
      </c>
    </row>
    <row r="389" spans="2:9">
      <c r="B389" s="173">
        <v>45709</v>
      </c>
      <c r="C389" s="119" t="s">
        <v>103</v>
      </c>
      <c r="D389" s="119" t="s">
        <v>6498</v>
      </c>
      <c r="E389" s="119" t="s">
        <v>8131</v>
      </c>
      <c r="F389" s="119" t="s">
        <v>8072</v>
      </c>
      <c r="G389" s="175">
        <v>3040</v>
      </c>
      <c r="H389" s="155">
        <v>0</v>
      </c>
      <c r="I389" s="156">
        <v>7244899.3300000001</v>
      </c>
    </row>
    <row r="390" spans="2:9">
      <c r="B390" s="173">
        <v>45709</v>
      </c>
      <c r="C390" s="119" t="s">
        <v>103</v>
      </c>
      <c r="D390" s="119" t="s">
        <v>6655</v>
      </c>
      <c r="E390" s="119" t="s">
        <v>8193</v>
      </c>
      <c r="F390" s="119" t="s">
        <v>8072</v>
      </c>
      <c r="G390" s="175">
        <v>4656</v>
      </c>
      <c r="H390" s="155">
        <v>0</v>
      </c>
      <c r="I390" s="156">
        <v>7249555.3300000001</v>
      </c>
    </row>
    <row r="391" spans="2:9">
      <c r="B391" s="173">
        <v>45709</v>
      </c>
      <c r="C391" s="119" t="s">
        <v>103</v>
      </c>
      <c r="D391" s="119" t="s">
        <v>6694</v>
      </c>
      <c r="E391" s="119" t="s">
        <v>8098</v>
      </c>
      <c r="F391" s="119" t="s">
        <v>8072</v>
      </c>
      <c r="G391" s="175">
        <v>6080</v>
      </c>
      <c r="H391" s="155">
        <v>0</v>
      </c>
      <c r="I391" s="156">
        <v>7255635.3300000001</v>
      </c>
    </row>
    <row r="392" spans="2:9">
      <c r="B392" s="173">
        <v>45709</v>
      </c>
      <c r="C392" s="119" t="s">
        <v>103</v>
      </c>
      <c r="D392" s="119" t="s">
        <v>5063</v>
      </c>
      <c r="E392" s="119" t="s">
        <v>8246</v>
      </c>
      <c r="F392" s="119" t="s">
        <v>8072</v>
      </c>
      <c r="G392" s="175">
        <v>271.72000000000003</v>
      </c>
      <c r="H392" s="155">
        <v>0</v>
      </c>
      <c r="I392" s="156">
        <v>7255907.0499999998</v>
      </c>
    </row>
    <row r="393" spans="2:9">
      <c r="B393" s="173">
        <v>45709</v>
      </c>
      <c r="C393" s="119" t="s">
        <v>103</v>
      </c>
      <c r="D393" s="119" t="s">
        <v>8247</v>
      </c>
      <c r="E393" s="119" t="s">
        <v>8151</v>
      </c>
      <c r="F393" s="119" t="s">
        <v>8072</v>
      </c>
      <c r="G393" s="175">
        <v>448</v>
      </c>
      <c r="H393" s="155">
        <v>0</v>
      </c>
      <c r="I393" s="156">
        <v>7256355.0499999998</v>
      </c>
    </row>
    <row r="394" spans="2:9">
      <c r="B394" s="173">
        <v>45709</v>
      </c>
      <c r="C394" s="119" t="s">
        <v>103</v>
      </c>
      <c r="D394" s="119" t="s">
        <v>8247</v>
      </c>
      <c r="E394" s="119" t="s">
        <v>8151</v>
      </c>
      <c r="F394" s="119" t="s">
        <v>8072</v>
      </c>
      <c r="G394" s="175">
        <v>4080</v>
      </c>
      <c r="H394" s="155">
        <v>0</v>
      </c>
      <c r="I394" s="156">
        <v>7260435.0499999998</v>
      </c>
    </row>
    <row r="395" spans="2:9">
      <c r="B395" s="173">
        <v>45709</v>
      </c>
      <c r="C395" s="119" t="s">
        <v>103</v>
      </c>
      <c r="D395" s="119" t="s">
        <v>6590</v>
      </c>
      <c r="E395" s="119" t="s">
        <v>8183</v>
      </c>
      <c r="F395" s="119" t="s">
        <v>8072</v>
      </c>
      <c r="G395" s="175">
        <v>454.37</v>
      </c>
      <c r="H395" s="155">
        <v>0</v>
      </c>
      <c r="I395" s="156">
        <v>7260889.4199999999</v>
      </c>
    </row>
    <row r="396" spans="2:9">
      <c r="B396" s="173">
        <v>45709</v>
      </c>
      <c r="C396" s="119" t="s">
        <v>103</v>
      </c>
      <c r="D396" s="119" t="s">
        <v>8248</v>
      </c>
      <c r="E396" s="119" t="s">
        <v>8249</v>
      </c>
      <c r="F396" s="119" t="s">
        <v>8072</v>
      </c>
      <c r="G396" s="175">
        <v>240</v>
      </c>
      <c r="H396" s="155">
        <v>0</v>
      </c>
      <c r="I396" s="156">
        <v>7261129.4199999999</v>
      </c>
    </row>
    <row r="397" spans="2:9">
      <c r="B397" s="173">
        <v>45709</v>
      </c>
      <c r="C397" s="119" t="s">
        <v>103</v>
      </c>
      <c r="D397" s="119" t="s">
        <v>8248</v>
      </c>
      <c r="E397" s="119" t="s">
        <v>8249</v>
      </c>
      <c r="F397" s="119" t="s">
        <v>8072</v>
      </c>
      <c r="G397" s="175">
        <v>240</v>
      </c>
      <c r="H397" s="155">
        <v>0</v>
      </c>
      <c r="I397" s="156">
        <v>7261369.4199999999</v>
      </c>
    </row>
    <row r="398" spans="2:9">
      <c r="B398" s="173">
        <v>45709</v>
      </c>
      <c r="C398" s="119" t="s">
        <v>103</v>
      </c>
      <c r="D398" s="119" t="s">
        <v>8250</v>
      </c>
      <c r="E398" s="119" t="s">
        <v>8168</v>
      </c>
      <c r="F398" s="119" t="s">
        <v>8072</v>
      </c>
      <c r="G398" s="175">
        <v>32689.73</v>
      </c>
      <c r="H398" s="155">
        <v>0</v>
      </c>
      <c r="I398" s="156">
        <v>7294059.1500000004</v>
      </c>
    </row>
    <row r="399" spans="2:9">
      <c r="B399" s="173">
        <v>45709</v>
      </c>
      <c r="C399" s="119" t="s">
        <v>103</v>
      </c>
      <c r="D399" s="119" t="s">
        <v>8250</v>
      </c>
      <c r="E399" s="119" t="s">
        <v>8168</v>
      </c>
      <c r="F399" s="119" t="s">
        <v>8072</v>
      </c>
      <c r="G399" s="175">
        <v>5212.62</v>
      </c>
      <c r="H399" s="155">
        <v>0</v>
      </c>
      <c r="I399" s="156">
        <v>7299271.7699999996</v>
      </c>
    </row>
    <row r="400" spans="2:9">
      <c r="B400" s="173">
        <v>45709</v>
      </c>
      <c r="C400" s="119" t="s">
        <v>103</v>
      </c>
      <c r="D400" s="119" t="s">
        <v>8250</v>
      </c>
      <c r="E400" s="119" t="s">
        <v>8168</v>
      </c>
      <c r="F400" s="119" t="s">
        <v>8072</v>
      </c>
      <c r="G400" s="175">
        <v>2927.75</v>
      </c>
      <c r="H400" s="155">
        <v>0</v>
      </c>
      <c r="I400" s="156">
        <v>7302199.5199999996</v>
      </c>
    </row>
    <row r="401" spans="2:9">
      <c r="B401" s="173">
        <v>45709</v>
      </c>
      <c r="C401" s="119" t="s">
        <v>103</v>
      </c>
      <c r="D401" s="119" t="s">
        <v>8250</v>
      </c>
      <c r="E401" s="119" t="s">
        <v>8168</v>
      </c>
      <c r="F401" s="119" t="s">
        <v>8072</v>
      </c>
      <c r="G401" s="175">
        <v>2880</v>
      </c>
      <c r="H401" s="155">
        <v>0</v>
      </c>
      <c r="I401" s="156">
        <v>7305079.5199999996</v>
      </c>
    </row>
    <row r="402" spans="2:9">
      <c r="B402" s="173">
        <v>45709</v>
      </c>
      <c r="C402" s="119" t="s">
        <v>103</v>
      </c>
      <c r="D402" s="119" t="s">
        <v>8250</v>
      </c>
      <c r="E402" s="119" t="s">
        <v>8168</v>
      </c>
      <c r="F402" s="119" t="s">
        <v>8072</v>
      </c>
      <c r="G402" s="175">
        <v>590.49</v>
      </c>
      <c r="H402" s="155">
        <v>0</v>
      </c>
      <c r="I402" s="156">
        <v>7305670.0099999998</v>
      </c>
    </row>
    <row r="403" spans="2:9">
      <c r="B403" s="173">
        <v>45709</v>
      </c>
      <c r="C403" s="119" t="s">
        <v>103</v>
      </c>
      <c r="D403" s="119" t="s">
        <v>6614</v>
      </c>
      <c r="E403" s="119" t="s">
        <v>106</v>
      </c>
      <c r="F403" s="119" t="s">
        <v>8072</v>
      </c>
      <c r="G403" s="175">
        <v>522.77</v>
      </c>
      <c r="H403" s="155">
        <v>0</v>
      </c>
      <c r="I403" s="156">
        <v>7306192.7800000003</v>
      </c>
    </row>
    <row r="404" spans="2:9">
      <c r="B404" s="173">
        <v>45709</v>
      </c>
      <c r="C404" s="119" t="s">
        <v>103</v>
      </c>
      <c r="D404" s="119" t="s">
        <v>8251</v>
      </c>
      <c r="E404" s="119" t="s">
        <v>109</v>
      </c>
      <c r="F404" s="119" t="s">
        <v>8072</v>
      </c>
      <c r="G404" s="175">
        <v>4054.54</v>
      </c>
      <c r="H404" s="155">
        <v>0</v>
      </c>
      <c r="I404" s="156">
        <v>7310247.3200000003</v>
      </c>
    </row>
    <row r="405" spans="2:9">
      <c r="B405" s="173">
        <v>45714</v>
      </c>
      <c r="C405" s="119" t="s">
        <v>103</v>
      </c>
      <c r="D405" s="119" t="s">
        <v>8252</v>
      </c>
      <c r="E405" s="119" t="s">
        <v>8253</v>
      </c>
      <c r="F405" s="119" t="s">
        <v>8072</v>
      </c>
      <c r="G405" s="175">
        <v>1200</v>
      </c>
      <c r="H405" s="155">
        <v>0</v>
      </c>
      <c r="I405" s="156">
        <v>7311447.3200000003</v>
      </c>
    </row>
    <row r="406" spans="2:9">
      <c r="B406" s="173">
        <v>45714</v>
      </c>
      <c r="C406" s="119" t="s">
        <v>103</v>
      </c>
      <c r="D406" s="119" t="s">
        <v>8252</v>
      </c>
      <c r="E406" s="119" t="s">
        <v>8253</v>
      </c>
      <c r="F406" s="119" t="s">
        <v>8072</v>
      </c>
      <c r="G406" s="175">
        <v>960</v>
      </c>
      <c r="H406" s="155">
        <v>0</v>
      </c>
      <c r="I406" s="156">
        <v>7312407.3200000003</v>
      </c>
    </row>
    <row r="407" spans="2:9">
      <c r="B407" s="173">
        <v>45714</v>
      </c>
      <c r="C407" s="119" t="s">
        <v>103</v>
      </c>
      <c r="D407" s="119" t="s">
        <v>8252</v>
      </c>
      <c r="E407" s="119" t="s">
        <v>8253</v>
      </c>
      <c r="F407" s="119" t="s">
        <v>8072</v>
      </c>
      <c r="G407" s="175">
        <v>240</v>
      </c>
      <c r="H407" s="155">
        <v>0</v>
      </c>
      <c r="I407" s="156">
        <v>7312647.3200000003</v>
      </c>
    </row>
    <row r="408" spans="2:9">
      <c r="B408" s="173">
        <v>45714</v>
      </c>
      <c r="C408" s="119" t="s">
        <v>103</v>
      </c>
      <c r="D408" s="119" t="s">
        <v>8252</v>
      </c>
      <c r="E408" s="119" t="s">
        <v>8253</v>
      </c>
      <c r="F408" s="119" t="s">
        <v>8072</v>
      </c>
      <c r="G408" s="175">
        <v>2240</v>
      </c>
      <c r="H408" s="155">
        <v>0</v>
      </c>
      <c r="I408" s="156">
        <v>7314887.3200000003</v>
      </c>
    </row>
    <row r="409" spans="2:9">
      <c r="B409" s="173">
        <v>45714</v>
      </c>
      <c r="C409" s="119" t="s">
        <v>103</v>
      </c>
      <c r="D409" s="119" t="s">
        <v>8252</v>
      </c>
      <c r="E409" s="119" t="s">
        <v>8253</v>
      </c>
      <c r="F409" s="119" t="s">
        <v>8072</v>
      </c>
      <c r="G409" s="175">
        <v>288</v>
      </c>
      <c r="H409" s="155">
        <v>0</v>
      </c>
      <c r="I409" s="156">
        <v>7315175.3200000003</v>
      </c>
    </row>
    <row r="410" spans="2:9">
      <c r="B410" s="173">
        <v>45714</v>
      </c>
      <c r="C410" s="119" t="s">
        <v>103</v>
      </c>
      <c r="D410" s="119" t="s">
        <v>8252</v>
      </c>
      <c r="E410" s="119" t="s">
        <v>8253</v>
      </c>
      <c r="F410" s="119" t="s">
        <v>8072</v>
      </c>
      <c r="G410" s="175">
        <v>288</v>
      </c>
      <c r="H410" s="155">
        <v>0</v>
      </c>
      <c r="I410" s="156">
        <v>7315463.3200000003</v>
      </c>
    </row>
    <row r="411" spans="2:9">
      <c r="B411" s="173">
        <v>45714</v>
      </c>
      <c r="C411" s="119" t="s">
        <v>103</v>
      </c>
      <c r="D411" s="119" t="s">
        <v>8252</v>
      </c>
      <c r="E411" s="119" t="s">
        <v>8253</v>
      </c>
      <c r="F411" s="119" t="s">
        <v>8072</v>
      </c>
      <c r="G411" s="175">
        <v>1920</v>
      </c>
      <c r="H411" s="155">
        <v>0</v>
      </c>
      <c r="I411" s="156">
        <v>7317383.3200000003</v>
      </c>
    </row>
    <row r="412" spans="2:9">
      <c r="B412" s="173">
        <v>45714</v>
      </c>
      <c r="C412" s="119" t="s">
        <v>103</v>
      </c>
      <c r="D412" s="119" t="s">
        <v>8254</v>
      </c>
      <c r="E412" s="119" t="s">
        <v>8103</v>
      </c>
      <c r="F412" s="119" t="s">
        <v>8072</v>
      </c>
      <c r="G412" s="175">
        <v>3680</v>
      </c>
      <c r="H412" s="155">
        <v>0</v>
      </c>
      <c r="I412" s="156">
        <v>7321063.3200000003</v>
      </c>
    </row>
    <row r="413" spans="2:9">
      <c r="B413" s="173">
        <v>45714</v>
      </c>
      <c r="C413" s="119" t="s">
        <v>103</v>
      </c>
      <c r="D413" s="119" t="s">
        <v>8254</v>
      </c>
      <c r="E413" s="119" t="s">
        <v>8103</v>
      </c>
      <c r="F413" s="119" t="s">
        <v>8072</v>
      </c>
      <c r="G413" s="175">
        <v>2720</v>
      </c>
      <c r="H413" s="155">
        <v>0</v>
      </c>
      <c r="I413" s="156">
        <v>7323783.3200000003</v>
      </c>
    </row>
    <row r="414" spans="2:9">
      <c r="B414" s="173">
        <v>45714</v>
      </c>
      <c r="C414" s="119" t="s">
        <v>103</v>
      </c>
      <c r="D414" s="119" t="s">
        <v>8254</v>
      </c>
      <c r="E414" s="119" t="s">
        <v>8103</v>
      </c>
      <c r="F414" s="119" t="s">
        <v>8072</v>
      </c>
      <c r="G414" s="175">
        <v>3209.6</v>
      </c>
      <c r="H414" s="155">
        <v>0</v>
      </c>
      <c r="I414" s="156">
        <v>7326992.9199999999</v>
      </c>
    </row>
    <row r="415" spans="2:9">
      <c r="B415" s="173">
        <v>45714</v>
      </c>
      <c r="C415" s="119" t="s">
        <v>103</v>
      </c>
      <c r="D415" s="119" t="s">
        <v>8255</v>
      </c>
      <c r="E415" s="119" t="s">
        <v>8089</v>
      </c>
      <c r="F415" s="119" t="s">
        <v>8072</v>
      </c>
      <c r="G415" s="175">
        <v>8000</v>
      </c>
      <c r="H415" s="155">
        <v>0</v>
      </c>
      <c r="I415" s="156">
        <v>7334992.9199999999</v>
      </c>
    </row>
    <row r="416" spans="2:9">
      <c r="B416" s="173">
        <v>45714</v>
      </c>
      <c r="C416" s="119" t="s">
        <v>103</v>
      </c>
      <c r="D416" s="119" t="s">
        <v>8255</v>
      </c>
      <c r="E416" s="119" t="s">
        <v>8089</v>
      </c>
      <c r="F416" s="119" t="s">
        <v>8072</v>
      </c>
      <c r="G416" s="175">
        <v>8000</v>
      </c>
      <c r="H416" s="155">
        <v>0</v>
      </c>
      <c r="I416" s="156">
        <v>7342992.9199999999</v>
      </c>
    </row>
    <row r="417" spans="2:9">
      <c r="B417" s="173">
        <v>45714</v>
      </c>
      <c r="C417" s="119" t="s">
        <v>103</v>
      </c>
      <c r="D417" s="119" t="s">
        <v>8255</v>
      </c>
      <c r="E417" s="119" t="s">
        <v>8089</v>
      </c>
      <c r="F417" s="119" t="s">
        <v>8072</v>
      </c>
      <c r="G417" s="175">
        <v>8000</v>
      </c>
      <c r="H417" s="155">
        <v>0</v>
      </c>
      <c r="I417" s="156">
        <v>7350992.9199999999</v>
      </c>
    </row>
    <row r="418" spans="2:9">
      <c r="B418" s="173">
        <v>45714</v>
      </c>
      <c r="C418" s="119" t="s">
        <v>103</v>
      </c>
      <c r="D418" s="119" t="s">
        <v>6665</v>
      </c>
      <c r="E418" s="119" t="s">
        <v>8080</v>
      </c>
      <c r="F418" s="119" t="s">
        <v>8072</v>
      </c>
      <c r="G418" s="175">
        <v>5120</v>
      </c>
      <c r="H418" s="155">
        <v>0</v>
      </c>
      <c r="I418" s="156">
        <v>7356112.9199999999</v>
      </c>
    </row>
    <row r="419" spans="2:9">
      <c r="B419" s="173">
        <v>45714</v>
      </c>
      <c r="C419" s="119" t="s">
        <v>103</v>
      </c>
      <c r="D419" s="119" t="s">
        <v>6773</v>
      </c>
      <c r="E419" s="119" t="s">
        <v>8109</v>
      </c>
      <c r="F419" s="119" t="s">
        <v>8072</v>
      </c>
      <c r="G419" s="175">
        <v>10400</v>
      </c>
      <c r="H419" s="155">
        <v>0</v>
      </c>
      <c r="I419" s="156">
        <v>7366512.9199999999</v>
      </c>
    </row>
    <row r="420" spans="2:9">
      <c r="B420" s="173">
        <v>45714</v>
      </c>
      <c r="C420" s="119" t="s">
        <v>103</v>
      </c>
      <c r="D420" s="119" t="s">
        <v>8256</v>
      </c>
      <c r="E420" s="119" t="s">
        <v>8105</v>
      </c>
      <c r="F420" s="119" t="s">
        <v>8072</v>
      </c>
      <c r="G420" s="175">
        <v>2720</v>
      </c>
      <c r="H420" s="155">
        <v>0</v>
      </c>
      <c r="I420" s="156">
        <v>7369232.9199999999</v>
      </c>
    </row>
    <row r="421" spans="2:9">
      <c r="B421" s="173">
        <v>45714</v>
      </c>
      <c r="C421" s="119" t="s">
        <v>103</v>
      </c>
      <c r="D421" s="119" t="s">
        <v>6599</v>
      </c>
      <c r="E421" s="119" t="s">
        <v>8071</v>
      </c>
      <c r="F421" s="119" t="s">
        <v>8072</v>
      </c>
      <c r="G421" s="175">
        <v>4425.97</v>
      </c>
      <c r="H421" s="155">
        <v>0</v>
      </c>
      <c r="I421" s="156">
        <v>7373658.8899999997</v>
      </c>
    </row>
    <row r="422" spans="2:9">
      <c r="B422" s="173">
        <v>45714</v>
      </c>
      <c r="C422" s="119" t="s">
        <v>103</v>
      </c>
      <c r="D422" s="119" t="s">
        <v>4570</v>
      </c>
      <c r="E422" s="119" t="s">
        <v>8094</v>
      </c>
      <c r="F422" s="119" t="s">
        <v>8072</v>
      </c>
      <c r="G422" s="175">
        <v>2880</v>
      </c>
      <c r="H422" s="155">
        <v>0</v>
      </c>
      <c r="I422" s="156">
        <v>7376538.8899999997</v>
      </c>
    </row>
    <row r="423" spans="2:9">
      <c r="B423" s="173">
        <v>45714</v>
      </c>
      <c r="C423" s="119" t="s">
        <v>103</v>
      </c>
      <c r="D423" s="119" t="s">
        <v>6273</v>
      </c>
      <c r="E423" s="119" t="s">
        <v>8148</v>
      </c>
      <c r="F423" s="119" t="s">
        <v>8072</v>
      </c>
      <c r="G423" s="175">
        <v>426.4</v>
      </c>
      <c r="H423" s="155">
        <v>0</v>
      </c>
      <c r="I423" s="156">
        <v>7376965.29</v>
      </c>
    </row>
    <row r="424" spans="2:9">
      <c r="B424" s="173">
        <v>45714</v>
      </c>
      <c r="C424" s="119" t="s">
        <v>103</v>
      </c>
      <c r="D424" s="119" t="s">
        <v>8257</v>
      </c>
      <c r="E424" s="119" t="s">
        <v>8082</v>
      </c>
      <c r="F424" s="119" t="s">
        <v>8072</v>
      </c>
      <c r="G424" s="175">
        <v>1151.78</v>
      </c>
      <c r="H424" s="155">
        <v>0</v>
      </c>
      <c r="I424" s="156">
        <v>7378117.0700000003</v>
      </c>
    </row>
    <row r="425" spans="2:9">
      <c r="B425" s="173">
        <v>45714</v>
      </c>
      <c r="C425" s="119" t="s">
        <v>103</v>
      </c>
      <c r="D425" s="119" t="s">
        <v>8257</v>
      </c>
      <c r="E425" s="119" t="s">
        <v>8082</v>
      </c>
      <c r="F425" s="119" t="s">
        <v>8072</v>
      </c>
      <c r="G425" s="175">
        <v>891.49</v>
      </c>
      <c r="H425" s="155">
        <v>0</v>
      </c>
      <c r="I425" s="156">
        <v>7379008.5599999996</v>
      </c>
    </row>
    <row r="426" spans="2:9">
      <c r="B426" s="173">
        <v>45714</v>
      </c>
      <c r="C426" s="119" t="s">
        <v>103</v>
      </c>
      <c r="D426" s="119" t="s">
        <v>6737</v>
      </c>
      <c r="E426" s="119" t="s">
        <v>8237</v>
      </c>
      <c r="F426" s="119" t="s">
        <v>8072</v>
      </c>
      <c r="G426" s="175">
        <v>59.6</v>
      </c>
      <c r="H426" s="155">
        <v>0</v>
      </c>
      <c r="I426" s="156">
        <v>7379068.1600000001</v>
      </c>
    </row>
    <row r="427" spans="2:9">
      <c r="B427" s="173">
        <v>45714</v>
      </c>
      <c r="C427" s="119" t="s">
        <v>103</v>
      </c>
      <c r="D427" s="119" t="s">
        <v>6586</v>
      </c>
      <c r="E427" s="119" t="s">
        <v>8131</v>
      </c>
      <c r="F427" s="119" t="s">
        <v>8072</v>
      </c>
      <c r="G427" s="175">
        <v>4320</v>
      </c>
      <c r="H427" s="155">
        <v>0</v>
      </c>
      <c r="I427" s="156">
        <v>7383388.1600000001</v>
      </c>
    </row>
    <row r="428" spans="2:9">
      <c r="B428" s="173">
        <v>45714</v>
      </c>
      <c r="C428" s="119" t="s">
        <v>103</v>
      </c>
      <c r="D428" s="119" t="s">
        <v>8258</v>
      </c>
      <c r="E428" s="119" t="s">
        <v>8101</v>
      </c>
      <c r="F428" s="119" t="s">
        <v>8072</v>
      </c>
      <c r="G428" s="175">
        <v>8000</v>
      </c>
      <c r="H428" s="155">
        <v>0</v>
      </c>
      <c r="I428" s="156">
        <v>7391388.1600000001</v>
      </c>
    </row>
    <row r="429" spans="2:9">
      <c r="B429" s="173">
        <v>45714</v>
      </c>
      <c r="C429" s="119" t="s">
        <v>103</v>
      </c>
      <c r="D429" s="119" t="s">
        <v>8258</v>
      </c>
      <c r="E429" s="119" t="s">
        <v>8101</v>
      </c>
      <c r="F429" s="119" t="s">
        <v>8072</v>
      </c>
      <c r="G429" s="175">
        <v>8000</v>
      </c>
      <c r="H429" s="155">
        <v>0</v>
      </c>
      <c r="I429" s="156">
        <v>7399388.1600000001</v>
      </c>
    </row>
    <row r="430" spans="2:9">
      <c r="B430" s="173">
        <v>45714</v>
      </c>
      <c r="C430" s="119" t="s">
        <v>103</v>
      </c>
      <c r="D430" s="119" t="s">
        <v>6759</v>
      </c>
      <c r="E430" s="119" t="s">
        <v>8073</v>
      </c>
      <c r="F430" s="119" t="s">
        <v>8072</v>
      </c>
      <c r="G430" s="175">
        <v>33.17</v>
      </c>
      <c r="H430" s="155">
        <v>0</v>
      </c>
      <c r="I430" s="156">
        <v>7399421.3300000001</v>
      </c>
    </row>
    <row r="431" spans="2:9">
      <c r="B431" s="173">
        <v>45714</v>
      </c>
      <c r="C431" s="119" t="s">
        <v>103</v>
      </c>
      <c r="D431" s="119" t="s">
        <v>5026</v>
      </c>
      <c r="E431" s="119" t="s">
        <v>8086</v>
      </c>
      <c r="F431" s="119" t="s">
        <v>8072</v>
      </c>
      <c r="G431" s="175">
        <v>480</v>
      </c>
      <c r="H431" s="155">
        <v>0</v>
      </c>
      <c r="I431" s="156">
        <v>7399901.3300000001</v>
      </c>
    </row>
    <row r="432" spans="2:9">
      <c r="B432" s="173">
        <v>45714</v>
      </c>
      <c r="C432" s="119" t="s">
        <v>103</v>
      </c>
      <c r="D432" s="119" t="s">
        <v>6719</v>
      </c>
      <c r="E432" s="119" t="s">
        <v>8073</v>
      </c>
      <c r="F432" s="119" t="s">
        <v>8072</v>
      </c>
      <c r="G432" s="175">
        <v>871.31</v>
      </c>
      <c r="H432" s="155">
        <v>0</v>
      </c>
      <c r="I432" s="156">
        <v>7400772.6399999997</v>
      </c>
    </row>
    <row r="433" spans="2:9">
      <c r="B433" s="173">
        <v>45714</v>
      </c>
      <c r="C433" s="119" t="s">
        <v>103</v>
      </c>
      <c r="D433" s="119" t="s">
        <v>8259</v>
      </c>
      <c r="E433" s="119" t="s">
        <v>8146</v>
      </c>
      <c r="F433" s="119" t="s">
        <v>8072</v>
      </c>
      <c r="G433" s="175">
        <v>5440</v>
      </c>
      <c r="H433" s="155">
        <v>0</v>
      </c>
      <c r="I433" s="156">
        <v>7406212.6399999997</v>
      </c>
    </row>
    <row r="434" spans="2:9">
      <c r="B434" s="173">
        <v>45714</v>
      </c>
      <c r="C434" s="119" t="s">
        <v>103</v>
      </c>
      <c r="D434" s="119" t="s">
        <v>8259</v>
      </c>
      <c r="E434" s="119" t="s">
        <v>8146</v>
      </c>
      <c r="F434" s="119" t="s">
        <v>8072</v>
      </c>
      <c r="G434" s="175">
        <v>1312</v>
      </c>
      <c r="H434" s="155">
        <v>0</v>
      </c>
      <c r="I434" s="156">
        <v>7407524.6399999997</v>
      </c>
    </row>
    <row r="435" spans="2:9">
      <c r="B435" s="173">
        <v>45714</v>
      </c>
      <c r="C435" s="119" t="s">
        <v>103</v>
      </c>
      <c r="D435" s="119" t="s">
        <v>8259</v>
      </c>
      <c r="E435" s="119" t="s">
        <v>8146</v>
      </c>
      <c r="F435" s="119" t="s">
        <v>8072</v>
      </c>
      <c r="G435" s="175">
        <v>2240</v>
      </c>
      <c r="H435" s="155">
        <v>0</v>
      </c>
      <c r="I435" s="156">
        <v>7409764.6399999997</v>
      </c>
    </row>
    <row r="436" spans="2:9">
      <c r="B436" s="173">
        <v>45714</v>
      </c>
      <c r="C436" s="119" t="s">
        <v>103</v>
      </c>
      <c r="D436" s="119" t="s">
        <v>8260</v>
      </c>
      <c r="E436" s="119" t="s">
        <v>8087</v>
      </c>
      <c r="F436" s="119" t="s">
        <v>8072</v>
      </c>
      <c r="G436" s="175">
        <v>326.22000000000003</v>
      </c>
      <c r="H436" s="155">
        <v>0</v>
      </c>
      <c r="I436" s="156">
        <v>7410090.8600000003</v>
      </c>
    </row>
    <row r="437" spans="2:9">
      <c r="B437" s="173">
        <v>45714</v>
      </c>
      <c r="C437" s="119" t="s">
        <v>103</v>
      </c>
      <c r="D437" s="119" t="s">
        <v>8260</v>
      </c>
      <c r="E437" s="119" t="s">
        <v>8087</v>
      </c>
      <c r="F437" s="119" t="s">
        <v>8072</v>
      </c>
      <c r="G437" s="175">
        <v>1040</v>
      </c>
      <c r="H437" s="155">
        <v>0</v>
      </c>
      <c r="I437" s="156">
        <v>7411130.8600000003</v>
      </c>
    </row>
    <row r="438" spans="2:9">
      <c r="B438" s="173">
        <v>45714</v>
      </c>
      <c r="C438" s="119" t="s">
        <v>103</v>
      </c>
      <c r="D438" s="119" t="s">
        <v>6700</v>
      </c>
      <c r="E438" s="119" t="s">
        <v>8098</v>
      </c>
      <c r="F438" s="119" t="s">
        <v>8072</v>
      </c>
      <c r="G438" s="175">
        <v>6720</v>
      </c>
      <c r="H438" s="155">
        <v>0</v>
      </c>
      <c r="I438" s="156">
        <v>7417850.8600000003</v>
      </c>
    </row>
    <row r="439" spans="2:9">
      <c r="B439" s="173">
        <v>45714</v>
      </c>
      <c r="C439" s="119" t="s">
        <v>103</v>
      </c>
      <c r="D439" s="119" t="s">
        <v>8261</v>
      </c>
      <c r="E439" s="119" t="s">
        <v>106</v>
      </c>
      <c r="F439" s="119" t="s">
        <v>8072</v>
      </c>
      <c r="G439" s="175">
        <v>1047.76</v>
      </c>
      <c r="H439" s="155">
        <v>0</v>
      </c>
      <c r="I439" s="156">
        <v>7418898.6200000001</v>
      </c>
    </row>
    <row r="440" spans="2:9">
      <c r="B440" s="173">
        <v>45714</v>
      </c>
      <c r="C440" s="119" t="s">
        <v>103</v>
      </c>
      <c r="D440" s="119" t="s">
        <v>8262</v>
      </c>
      <c r="E440" s="119" t="s">
        <v>109</v>
      </c>
      <c r="F440" s="119" t="s">
        <v>8072</v>
      </c>
      <c r="G440" s="175">
        <v>9108.94</v>
      </c>
      <c r="H440" s="155">
        <v>0</v>
      </c>
      <c r="I440" s="156">
        <v>7428007.5599999996</v>
      </c>
    </row>
    <row r="441" spans="2:9">
      <c r="B441" s="173">
        <v>45715</v>
      </c>
      <c r="C441" s="119" t="s">
        <v>103</v>
      </c>
      <c r="D441" s="119" t="s">
        <v>6782</v>
      </c>
      <c r="E441" s="119" t="s">
        <v>114</v>
      </c>
      <c r="F441" s="119" t="s">
        <v>8072</v>
      </c>
      <c r="G441" s="175">
        <v>5076.1400000000003</v>
      </c>
      <c r="H441" s="155">
        <v>0</v>
      </c>
      <c r="I441" s="156">
        <v>7433083.7000000002</v>
      </c>
    </row>
    <row r="442" spans="2:9" ht="16" thickBot="1">
      <c r="B442" s="173">
        <v>45716</v>
      </c>
      <c r="C442" s="119" t="s">
        <v>121</v>
      </c>
      <c r="D442" s="119" t="s">
        <v>8263</v>
      </c>
      <c r="E442" s="119" t="s">
        <v>8264</v>
      </c>
      <c r="F442" s="119" t="s">
        <v>8072</v>
      </c>
      <c r="G442" s="175">
        <v>0</v>
      </c>
      <c r="H442" s="155">
        <v>702016.44</v>
      </c>
      <c r="I442" s="156">
        <v>6731067.2599999998</v>
      </c>
    </row>
    <row r="443" spans="2:9" ht="16" thickBot="1">
      <c r="B443" s="176" t="s">
        <v>153</v>
      </c>
      <c r="C443" s="177"/>
      <c r="D443" s="177"/>
      <c r="E443" s="177"/>
      <c r="F443" s="178"/>
      <c r="G443" s="179">
        <f>SUM(G258:G442)</f>
        <v>702016.44000000006</v>
      </c>
      <c r="H443" s="179">
        <f t="shared" ref="H443:I443" si="1">SUM(H258:H442)</f>
        <v>702016.44</v>
      </c>
      <c r="I443" s="230">
        <f t="shared" si="1"/>
        <v>1305365035.5300014</v>
      </c>
    </row>
    <row r="444" spans="2:9">
      <c r="G444" s="120">
        <f>'Aux. egresos'!AH695</f>
        <v>702016.45707381738</v>
      </c>
    </row>
    <row r="445" spans="2:9">
      <c r="G445" s="120">
        <f>G443-G444</f>
        <v>-1.7073817318305373E-2</v>
      </c>
    </row>
    <row r="448" spans="2:9" ht="16" thickBot="1"/>
    <row r="449" spans="2:9" ht="27" thickBot="1">
      <c r="B449" s="460" t="s">
        <v>7</v>
      </c>
      <c r="C449" s="461"/>
      <c r="D449" s="461"/>
      <c r="E449" s="461"/>
      <c r="F449" s="461"/>
      <c r="G449" s="461"/>
      <c r="H449" s="461"/>
      <c r="I449" s="462"/>
    </row>
    <row r="450" spans="2:9" ht="16" thickBot="1">
      <c r="B450" s="332" t="s">
        <v>93</v>
      </c>
      <c r="C450" s="333" t="s">
        <v>94</v>
      </c>
      <c r="D450" s="333" t="s">
        <v>95</v>
      </c>
      <c r="E450" s="333" t="s">
        <v>96</v>
      </c>
      <c r="F450" s="333" t="s">
        <v>97</v>
      </c>
      <c r="G450" s="334" t="s">
        <v>98</v>
      </c>
      <c r="H450" s="335" t="s">
        <v>99</v>
      </c>
      <c r="I450" s="336" t="s">
        <v>100</v>
      </c>
    </row>
    <row r="451" spans="2:9">
      <c r="B451" s="173">
        <v>45723</v>
      </c>
      <c r="C451" s="119" t="s">
        <v>103</v>
      </c>
      <c r="D451" s="119" t="s">
        <v>8265</v>
      </c>
      <c r="E451" s="119" t="s">
        <v>8101</v>
      </c>
      <c r="F451" s="119" t="s">
        <v>8072</v>
      </c>
      <c r="G451" s="175">
        <v>8000</v>
      </c>
      <c r="H451" s="155">
        <v>0</v>
      </c>
      <c r="I451" s="156">
        <v>6977762.9100000001</v>
      </c>
    </row>
    <row r="452" spans="2:9">
      <c r="B452" s="173">
        <v>45723</v>
      </c>
      <c r="C452" s="119" t="s">
        <v>103</v>
      </c>
      <c r="D452" s="119" t="s">
        <v>8265</v>
      </c>
      <c r="E452" s="119" t="s">
        <v>8101</v>
      </c>
      <c r="F452" s="119" t="s">
        <v>8072</v>
      </c>
      <c r="G452" s="175">
        <v>8000</v>
      </c>
      <c r="H452" s="155">
        <v>0</v>
      </c>
      <c r="I452" s="156">
        <v>6985762.9100000001</v>
      </c>
    </row>
    <row r="453" spans="2:9">
      <c r="B453" s="173">
        <v>45723</v>
      </c>
      <c r="C453" s="119" t="s">
        <v>103</v>
      </c>
      <c r="D453" s="119" t="s">
        <v>8266</v>
      </c>
      <c r="E453" s="119" t="s">
        <v>8105</v>
      </c>
      <c r="F453" s="119" t="s">
        <v>8072</v>
      </c>
      <c r="G453" s="175">
        <v>2720</v>
      </c>
      <c r="H453" s="155">
        <v>0</v>
      </c>
      <c r="I453" s="156">
        <v>6988482.9100000001</v>
      </c>
    </row>
    <row r="454" spans="2:9">
      <c r="B454" s="173">
        <v>45723</v>
      </c>
      <c r="C454" s="119" t="s">
        <v>103</v>
      </c>
      <c r="D454" s="119" t="s">
        <v>8266</v>
      </c>
      <c r="E454" s="119" t="s">
        <v>8105</v>
      </c>
      <c r="F454" s="119" t="s">
        <v>8072</v>
      </c>
      <c r="G454" s="175">
        <v>2720</v>
      </c>
      <c r="H454" s="155">
        <v>0</v>
      </c>
      <c r="I454" s="156">
        <v>6991202.9100000001</v>
      </c>
    </row>
    <row r="455" spans="2:9">
      <c r="B455" s="173">
        <v>45723</v>
      </c>
      <c r="C455" s="119" t="s">
        <v>103</v>
      </c>
      <c r="D455" s="119" t="s">
        <v>8266</v>
      </c>
      <c r="E455" s="119" t="s">
        <v>8105</v>
      </c>
      <c r="F455" s="119" t="s">
        <v>8072</v>
      </c>
      <c r="G455" s="175">
        <v>2720</v>
      </c>
      <c r="H455" s="155">
        <v>0</v>
      </c>
      <c r="I455" s="156">
        <v>6993922.9100000001</v>
      </c>
    </row>
    <row r="456" spans="2:9">
      <c r="B456" s="173">
        <v>45723</v>
      </c>
      <c r="C456" s="119" t="s">
        <v>103</v>
      </c>
      <c r="D456" s="119" t="s">
        <v>6921</v>
      </c>
      <c r="E456" s="119" t="s">
        <v>8091</v>
      </c>
      <c r="F456" s="119" t="s">
        <v>8072</v>
      </c>
      <c r="G456" s="175">
        <v>174.35</v>
      </c>
      <c r="H456" s="155">
        <v>0</v>
      </c>
      <c r="I456" s="156">
        <v>6994097.2599999998</v>
      </c>
    </row>
    <row r="457" spans="2:9">
      <c r="B457" s="173">
        <v>45723</v>
      </c>
      <c r="C457" s="119" t="s">
        <v>103</v>
      </c>
      <c r="D457" s="119" t="s">
        <v>8267</v>
      </c>
      <c r="E457" s="119" t="s">
        <v>8268</v>
      </c>
      <c r="F457" s="119" t="s">
        <v>8072</v>
      </c>
      <c r="G457" s="175">
        <v>240</v>
      </c>
      <c r="H457" s="155">
        <v>0</v>
      </c>
      <c r="I457" s="156">
        <v>6994337.2599999998</v>
      </c>
    </row>
    <row r="458" spans="2:9">
      <c r="B458" s="173">
        <v>45723</v>
      </c>
      <c r="C458" s="119" t="s">
        <v>103</v>
      </c>
      <c r="D458" s="119" t="s">
        <v>8267</v>
      </c>
      <c r="E458" s="119" t="s">
        <v>8268</v>
      </c>
      <c r="F458" s="119" t="s">
        <v>8072</v>
      </c>
      <c r="G458" s="175">
        <v>112</v>
      </c>
      <c r="H458" s="155">
        <v>0</v>
      </c>
      <c r="I458" s="156">
        <v>6994449.2599999998</v>
      </c>
    </row>
    <row r="459" spans="2:9">
      <c r="B459" s="173">
        <v>45723</v>
      </c>
      <c r="C459" s="119" t="s">
        <v>103</v>
      </c>
      <c r="D459" s="119" t="s">
        <v>8269</v>
      </c>
      <c r="E459" s="119" t="s">
        <v>8107</v>
      </c>
      <c r="F459" s="119" t="s">
        <v>8072</v>
      </c>
      <c r="G459" s="175">
        <v>1920</v>
      </c>
      <c r="H459" s="155">
        <v>0</v>
      </c>
      <c r="I459" s="156">
        <v>6996369.2599999998</v>
      </c>
    </row>
    <row r="460" spans="2:9">
      <c r="B460" s="173">
        <v>45723</v>
      </c>
      <c r="C460" s="119" t="s">
        <v>103</v>
      </c>
      <c r="D460" s="119" t="s">
        <v>8269</v>
      </c>
      <c r="E460" s="119" t="s">
        <v>8107</v>
      </c>
      <c r="F460" s="119" t="s">
        <v>8072</v>
      </c>
      <c r="G460" s="175">
        <v>1920</v>
      </c>
      <c r="H460" s="155">
        <v>0</v>
      </c>
      <c r="I460" s="156">
        <v>6998289.2599999998</v>
      </c>
    </row>
    <row r="461" spans="2:9">
      <c r="B461" s="173">
        <v>45723</v>
      </c>
      <c r="C461" s="119" t="s">
        <v>103</v>
      </c>
      <c r="D461" s="119" t="s">
        <v>8269</v>
      </c>
      <c r="E461" s="119" t="s">
        <v>8107</v>
      </c>
      <c r="F461" s="119" t="s">
        <v>8072</v>
      </c>
      <c r="G461" s="175">
        <v>4320</v>
      </c>
      <c r="H461" s="155">
        <v>0</v>
      </c>
      <c r="I461" s="156">
        <v>7002609.2599999998</v>
      </c>
    </row>
    <row r="462" spans="2:9">
      <c r="B462" s="173">
        <v>45723</v>
      </c>
      <c r="C462" s="119" t="s">
        <v>103</v>
      </c>
      <c r="D462" s="119" t="s">
        <v>6864</v>
      </c>
      <c r="E462" s="119" t="s">
        <v>8075</v>
      </c>
      <c r="F462" s="119" t="s">
        <v>8072</v>
      </c>
      <c r="G462" s="175">
        <v>488.64</v>
      </c>
      <c r="H462" s="155">
        <v>0</v>
      </c>
      <c r="I462" s="156">
        <v>7003097.9000000004</v>
      </c>
    </row>
    <row r="463" spans="2:9">
      <c r="B463" s="173">
        <v>45723</v>
      </c>
      <c r="C463" s="119" t="s">
        <v>103</v>
      </c>
      <c r="D463" s="119" t="s">
        <v>6841</v>
      </c>
      <c r="E463" s="119" t="s">
        <v>8236</v>
      </c>
      <c r="F463" s="119" t="s">
        <v>8072</v>
      </c>
      <c r="G463" s="175">
        <v>82.62</v>
      </c>
      <c r="H463" s="155">
        <v>0</v>
      </c>
      <c r="I463" s="156">
        <v>7003180.5199999996</v>
      </c>
    </row>
    <row r="464" spans="2:9">
      <c r="B464" s="173">
        <v>45723</v>
      </c>
      <c r="C464" s="119" t="s">
        <v>103</v>
      </c>
      <c r="D464" s="119" t="s">
        <v>5214</v>
      </c>
      <c r="E464" s="119" t="s">
        <v>8270</v>
      </c>
      <c r="F464" s="119" t="s">
        <v>8072</v>
      </c>
      <c r="G464" s="175">
        <v>553.79</v>
      </c>
      <c r="H464" s="155">
        <v>0</v>
      </c>
      <c r="I464" s="156">
        <v>7003734.3099999996</v>
      </c>
    </row>
    <row r="465" spans="2:9">
      <c r="B465" s="173">
        <v>45723</v>
      </c>
      <c r="C465" s="119" t="s">
        <v>103</v>
      </c>
      <c r="D465" s="119" t="s">
        <v>8271</v>
      </c>
      <c r="E465" s="119" t="s">
        <v>8086</v>
      </c>
      <c r="F465" s="119" t="s">
        <v>8072</v>
      </c>
      <c r="G465" s="175">
        <v>2384</v>
      </c>
      <c r="H465" s="155">
        <v>0</v>
      </c>
      <c r="I465" s="156">
        <v>7006118.3099999996</v>
      </c>
    </row>
    <row r="466" spans="2:9">
      <c r="B466" s="173">
        <v>45723</v>
      </c>
      <c r="C466" s="119" t="s">
        <v>103</v>
      </c>
      <c r="D466" s="119" t="s">
        <v>8271</v>
      </c>
      <c r="E466" s="119" t="s">
        <v>8086</v>
      </c>
      <c r="F466" s="119" t="s">
        <v>8072</v>
      </c>
      <c r="G466" s="175">
        <v>1280</v>
      </c>
      <c r="H466" s="155">
        <v>0</v>
      </c>
      <c r="I466" s="156">
        <v>7007398.3099999996</v>
      </c>
    </row>
    <row r="467" spans="2:9">
      <c r="B467" s="173">
        <v>45723</v>
      </c>
      <c r="C467" s="119" t="s">
        <v>103</v>
      </c>
      <c r="D467" s="119" t="s">
        <v>8271</v>
      </c>
      <c r="E467" s="119" t="s">
        <v>8086</v>
      </c>
      <c r="F467" s="119" t="s">
        <v>8072</v>
      </c>
      <c r="G467" s="175">
        <v>672</v>
      </c>
      <c r="H467" s="155">
        <v>0</v>
      </c>
      <c r="I467" s="156">
        <v>7008070.3099999996</v>
      </c>
    </row>
    <row r="468" spans="2:9">
      <c r="B468" s="173">
        <v>45723</v>
      </c>
      <c r="C468" s="119" t="s">
        <v>103</v>
      </c>
      <c r="D468" s="119" t="s">
        <v>8271</v>
      </c>
      <c r="E468" s="119" t="s">
        <v>8086</v>
      </c>
      <c r="F468" s="119" t="s">
        <v>8072</v>
      </c>
      <c r="G468" s="175">
        <v>1360</v>
      </c>
      <c r="H468" s="155">
        <v>0</v>
      </c>
      <c r="I468" s="156">
        <v>7009430.3099999996</v>
      </c>
    </row>
    <row r="469" spans="2:9">
      <c r="B469" s="173">
        <v>45723</v>
      </c>
      <c r="C469" s="119" t="s">
        <v>103</v>
      </c>
      <c r="D469" s="119" t="s">
        <v>8271</v>
      </c>
      <c r="E469" s="119" t="s">
        <v>8086</v>
      </c>
      <c r="F469" s="119" t="s">
        <v>8072</v>
      </c>
      <c r="G469" s="175">
        <v>1280</v>
      </c>
      <c r="H469" s="155">
        <v>0</v>
      </c>
      <c r="I469" s="156">
        <v>7010710.3099999996</v>
      </c>
    </row>
    <row r="470" spans="2:9">
      <c r="B470" s="173">
        <v>45723</v>
      </c>
      <c r="C470" s="119" t="s">
        <v>103</v>
      </c>
      <c r="D470" s="119" t="s">
        <v>8271</v>
      </c>
      <c r="E470" s="119" t="s">
        <v>8086</v>
      </c>
      <c r="F470" s="119" t="s">
        <v>8072</v>
      </c>
      <c r="G470" s="175">
        <v>3200</v>
      </c>
      <c r="H470" s="155">
        <v>0</v>
      </c>
      <c r="I470" s="156">
        <v>7013910.3099999996</v>
      </c>
    </row>
    <row r="471" spans="2:9">
      <c r="B471" s="173">
        <v>45723</v>
      </c>
      <c r="C471" s="119" t="s">
        <v>103</v>
      </c>
      <c r="D471" s="119" t="s">
        <v>8271</v>
      </c>
      <c r="E471" s="119" t="s">
        <v>8086</v>
      </c>
      <c r="F471" s="119" t="s">
        <v>8072</v>
      </c>
      <c r="G471" s="175">
        <v>1360</v>
      </c>
      <c r="H471" s="155">
        <v>0</v>
      </c>
      <c r="I471" s="156">
        <v>7015270.3099999996</v>
      </c>
    </row>
    <row r="472" spans="2:9">
      <c r="B472" s="173">
        <v>45723</v>
      </c>
      <c r="C472" s="119" t="s">
        <v>103</v>
      </c>
      <c r="D472" s="119" t="s">
        <v>8271</v>
      </c>
      <c r="E472" s="119" t="s">
        <v>8086</v>
      </c>
      <c r="F472" s="119" t="s">
        <v>8072</v>
      </c>
      <c r="G472" s="175">
        <v>1280</v>
      </c>
      <c r="H472" s="155">
        <v>0</v>
      </c>
      <c r="I472" s="156">
        <v>7016550.3099999996</v>
      </c>
    </row>
    <row r="473" spans="2:9">
      <c r="B473" s="173">
        <v>45723</v>
      </c>
      <c r="C473" s="119" t="s">
        <v>103</v>
      </c>
      <c r="D473" s="119" t="s">
        <v>8271</v>
      </c>
      <c r="E473" s="119" t="s">
        <v>8086</v>
      </c>
      <c r="F473" s="119" t="s">
        <v>8072</v>
      </c>
      <c r="G473" s="175">
        <v>1280</v>
      </c>
      <c r="H473" s="155">
        <v>0</v>
      </c>
      <c r="I473" s="156">
        <v>7017830.3099999996</v>
      </c>
    </row>
    <row r="474" spans="2:9">
      <c r="B474" s="173">
        <v>45723</v>
      </c>
      <c r="C474" s="119" t="s">
        <v>103</v>
      </c>
      <c r="D474" s="119" t="s">
        <v>8271</v>
      </c>
      <c r="E474" s="119" t="s">
        <v>8086</v>
      </c>
      <c r="F474" s="119" t="s">
        <v>8072</v>
      </c>
      <c r="G474" s="175">
        <v>1168</v>
      </c>
      <c r="H474" s="155">
        <v>0</v>
      </c>
      <c r="I474" s="156">
        <v>7018998.3099999996</v>
      </c>
    </row>
    <row r="475" spans="2:9">
      <c r="B475" s="173">
        <v>45723</v>
      </c>
      <c r="C475" s="119" t="s">
        <v>103</v>
      </c>
      <c r="D475" s="119" t="s">
        <v>8271</v>
      </c>
      <c r="E475" s="119" t="s">
        <v>8086</v>
      </c>
      <c r="F475" s="119" t="s">
        <v>8072</v>
      </c>
      <c r="G475" s="175">
        <v>1280</v>
      </c>
      <c r="H475" s="155">
        <v>0</v>
      </c>
      <c r="I475" s="156">
        <v>7020278.3099999996</v>
      </c>
    </row>
    <row r="476" spans="2:9">
      <c r="B476" s="173">
        <v>45723</v>
      </c>
      <c r="C476" s="119" t="s">
        <v>103</v>
      </c>
      <c r="D476" s="119" t="s">
        <v>8271</v>
      </c>
      <c r="E476" s="119" t="s">
        <v>8086</v>
      </c>
      <c r="F476" s="119" t="s">
        <v>8072</v>
      </c>
      <c r="G476" s="175">
        <v>1280</v>
      </c>
      <c r="H476" s="155">
        <v>0</v>
      </c>
      <c r="I476" s="156">
        <v>7021558.3099999996</v>
      </c>
    </row>
    <row r="477" spans="2:9">
      <c r="B477" s="173">
        <v>45723</v>
      </c>
      <c r="C477" s="119" t="s">
        <v>103</v>
      </c>
      <c r="D477" s="119" t="s">
        <v>8271</v>
      </c>
      <c r="E477" s="119" t="s">
        <v>8086</v>
      </c>
      <c r="F477" s="119" t="s">
        <v>8072</v>
      </c>
      <c r="G477" s="175">
        <v>640</v>
      </c>
      <c r="H477" s="155">
        <v>0</v>
      </c>
      <c r="I477" s="156">
        <v>7022198.3099999996</v>
      </c>
    </row>
    <row r="478" spans="2:9">
      <c r="B478" s="173">
        <v>45723</v>
      </c>
      <c r="C478" s="119" t="s">
        <v>103</v>
      </c>
      <c r="D478" s="119" t="s">
        <v>8271</v>
      </c>
      <c r="E478" s="119" t="s">
        <v>8086</v>
      </c>
      <c r="F478" s="119" t="s">
        <v>8072</v>
      </c>
      <c r="G478" s="175">
        <v>1280</v>
      </c>
      <c r="H478" s="155">
        <v>0</v>
      </c>
      <c r="I478" s="156">
        <v>7023478.3099999996</v>
      </c>
    </row>
    <row r="479" spans="2:9">
      <c r="B479" s="173">
        <v>45723</v>
      </c>
      <c r="C479" s="119" t="s">
        <v>103</v>
      </c>
      <c r="D479" s="119" t="s">
        <v>8271</v>
      </c>
      <c r="E479" s="119" t="s">
        <v>8086</v>
      </c>
      <c r="F479" s="119" t="s">
        <v>8072</v>
      </c>
      <c r="G479" s="175">
        <v>2368</v>
      </c>
      <c r="H479" s="155">
        <v>0</v>
      </c>
      <c r="I479" s="156">
        <v>7025846.3099999996</v>
      </c>
    </row>
    <row r="480" spans="2:9">
      <c r="B480" s="173">
        <v>45723</v>
      </c>
      <c r="C480" s="119" t="s">
        <v>103</v>
      </c>
      <c r="D480" s="119" t="s">
        <v>6918</v>
      </c>
      <c r="E480" s="119" t="s">
        <v>8073</v>
      </c>
      <c r="F480" s="119" t="s">
        <v>8072</v>
      </c>
      <c r="G480" s="175">
        <v>89</v>
      </c>
      <c r="H480" s="155">
        <v>0</v>
      </c>
      <c r="I480" s="156">
        <v>7025935.3099999996</v>
      </c>
    </row>
    <row r="481" spans="2:9">
      <c r="B481" s="173">
        <v>45723</v>
      </c>
      <c r="C481" s="119" t="s">
        <v>103</v>
      </c>
      <c r="D481" s="119" t="s">
        <v>8272</v>
      </c>
      <c r="E481" s="119" t="s">
        <v>8096</v>
      </c>
      <c r="F481" s="119" t="s">
        <v>8072</v>
      </c>
      <c r="G481" s="175">
        <v>13898.56</v>
      </c>
      <c r="H481" s="155">
        <v>0</v>
      </c>
      <c r="I481" s="156">
        <v>7039833.8700000001</v>
      </c>
    </row>
    <row r="482" spans="2:9">
      <c r="B482" s="173">
        <v>45723</v>
      </c>
      <c r="C482" s="119" t="s">
        <v>103</v>
      </c>
      <c r="D482" s="119" t="s">
        <v>8272</v>
      </c>
      <c r="E482" s="119" t="s">
        <v>8096</v>
      </c>
      <c r="F482" s="119" t="s">
        <v>8072</v>
      </c>
      <c r="G482" s="175">
        <v>18921.919999999998</v>
      </c>
      <c r="H482" s="155">
        <v>0</v>
      </c>
      <c r="I482" s="156">
        <v>7058755.79</v>
      </c>
    </row>
    <row r="483" spans="2:9">
      <c r="B483" s="173">
        <v>45723</v>
      </c>
      <c r="C483" s="119" t="s">
        <v>103</v>
      </c>
      <c r="D483" s="119" t="s">
        <v>8272</v>
      </c>
      <c r="E483" s="119" t="s">
        <v>8096</v>
      </c>
      <c r="F483" s="119" t="s">
        <v>8072</v>
      </c>
      <c r="G483" s="175">
        <v>4968</v>
      </c>
      <c r="H483" s="155">
        <v>0</v>
      </c>
      <c r="I483" s="156">
        <v>7063723.79</v>
      </c>
    </row>
    <row r="484" spans="2:9">
      <c r="B484" s="173">
        <v>45723</v>
      </c>
      <c r="C484" s="119" t="s">
        <v>103</v>
      </c>
      <c r="D484" s="119" t="s">
        <v>6915</v>
      </c>
      <c r="E484" s="119" t="s">
        <v>8138</v>
      </c>
      <c r="F484" s="119" t="s">
        <v>8072</v>
      </c>
      <c r="G484" s="175">
        <v>1846.1</v>
      </c>
      <c r="H484" s="155">
        <v>0</v>
      </c>
      <c r="I484" s="156">
        <v>7065569.8899999997</v>
      </c>
    </row>
    <row r="485" spans="2:9">
      <c r="B485" s="173">
        <v>45723</v>
      </c>
      <c r="C485" s="119" t="s">
        <v>103</v>
      </c>
      <c r="D485" s="119" t="s">
        <v>8273</v>
      </c>
      <c r="E485" s="119" t="s">
        <v>8153</v>
      </c>
      <c r="F485" s="119" t="s">
        <v>8072</v>
      </c>
      <c r="G485" s="175">
        <v>422.4</v>
      </c>
      <c r="H485" s="155">
        <v>0</v>
      </c>
      <c r="I485" s="156">
        <v>7065992.29</v>
      </c>
    </row>
    <row r="486" spans="2:9">
      <c r="B486" s="173">
        <v>45723</v>
      </c>
      <c r="C486" s="119" t="s">
        <v>103</v>
      </c>
      <c r="D486" s="119" t="s">
        <v>8273</v>
      </c>
      <c r="E486" s="119" t="s">
        <v>8153</v>
      </c>
      <c r="F486" s="119" t="s">
        <v>8072</v>
      </c>
      <c r="G486" s="175">
        <v>364.8</v>
      </c>
      <c r="H486" s="155">
        <v>0</v>
      </c>
      <c r="I486" s="156">
        <v>7066357.0899999999</v>
      </c>
    </row>
    <row r="487" spans="2:9">
      <c r="B487" s="173">
        <v>45723</v>
      </c>
      <c r="C487" s="119" t="s">
        <v>103</v>
      </c>
      <c r="D487" s="119" t="s">
        <v>6823</v>
      </c>
      <c r="E487" s="119" t="s">
        <v>8098</v>
      </c>
      <c r="F487" s="119" t="s">
        <v>8072</v>
      </c>
      <c r="G487" s="175">
        <v>7200</v>
      </c>
      <c r="H487" s="155">
        <v>0</v>
      </c>
      <c r="I487" s="156">
        <v>7073557.0899999999</v>
      </c>
    </row>
    <row r="488" spans="2:9">
      <c r="B488" s="173">
        <v>45723</v>
      </c>
      <c r="C488" s="119" t="s">
        <v>103</v>
      </c>
      <c r="D488" s="119" t="s">
        <v>6934</v>
      </c>
      <c r="E488" s="119" t="s">
        <v>8274</v>
      </c>
      <c r="F488" s="119" t="s">
        <v>8072</v>
      </c>
      <c r="G488" s="175">
        <v>284.69</v>
      </c>
      <c r="H488" s="155">
        <v>0</v>
      </c>
      <c r="I488" s="156">
        <v>7073841.7800000003</v>
      </c>
    </row>
    <row r="489" spans="2:9">
      <c r="B489" s="173">
        <v>45723</v>
      </c>
      <c r="C489" s="119" t="s">
        <v>103</v>
      </c>
      <c r="D489" s="119" t="s">
        <v>6930</v>
      </c>
      <c r="E489" s="119" t="s">
        <v>8275</v>
      </c>
      <c r="F489" s="119" t="s">
        <v>8072</v>
      </c>
      <c r="G489" s="175">
        <v>3645.35</v>
      </c>
      <c r="H489" s="155">
        <v>0</v>
      </c>
      <c r="I489" s="156">
        <v>7077487.1299999999</v>
      </c>
    </row>
    <row r="490" spans="2:9">
      <c r="B490" s="173">
        <v>45723</v>
      </c>
      <c r="C490" s="119" t="s">
        <v>103</v>
      </c>
      <c r="D490" s="119" t="s">
        <v>8276</v>
      </c>
      <c r="E490" s="119" t="s">
        <v>8077</v>
      </c>
      <c r="F490" s="119" t="s">
        <v>8072</v>
      </c>
      <c r="G490" s="175">
        <v>444.27</v>
      </c>
      <c r="H490" s="155">
        <v>0</v>
      </c>
      <c r="I490" s="156">
        <v>7077931.4000000004</v>
      </c>
    </row>
    <row r="491" spans="2:9">
      <c r="B491" s="173">
        <v>45723</v>
      </c>
      <c r="C491" s="119" t="s">
        <v>103</v>
      </c>
      <c r="D491" s="119" t="s">
        <v>8276</v>
      </c>
      <c r="E491" s="119" t="s">
        <v>8077</v>
      </c>
      <c r="F491" s="119" t="s">
        <v>8072</v>
      </c>
      <c r="G491" s="175">
        <v>444.27</v>
      </c>
      <c r="H491" s="155">
        <v>0</v>
      </c>
      <c r="I491" s="156">
        <v>7078375.6699999999</v>
      </c>
    </row>
    <row r="492" spans="2:9">
      <c r="B492" s="173">
        <v>45723</v>
      </c>
      <c r="C492" s="119" t="s">
        <v>103</v>
      </c>
      <c r="D492" s="119" t="s">
        <v>4998</v>
      </c>
      <c r="E492" s="119" t="s">
        <v>8128</v>
      </c>
      <c r="F492" s="119" t="s">
        <v>8072</v>
      </c>
      <c r="G492" s="175">
        <v>5846.4</v>
      </c>
      <c r="H492" s="155">
        <v>0</v>
      </c>
      <c r="I492" s="156">
        <v>7084222.0700000003</v>
      </c>
    </row>
    <row r="493" spans="2:9">
      <c r="B493" s="173">
        <v>45723</v>
      </c>
      <c r="C493" s="119" t="s">
        <v>103</v>
      </c>
      <c r="D493" s="119" t="s">
        <v>8277</v>
      </c>
      <c r="E493" s="119" t="s">
        <v>8071</v>
      </c>
      <c r="F493" s="119" t="s">
        <v>8072</v>
      </c>
      <c r="G493" s="175">
        <v>4400.7700000000004</v>
      </c>
      <c r="H493" s="155">
        <v>0</v>
      </c>
      <c r="I493" s="156">
        <v>7088622.8399999999</v>
      </c>
    </row>
    <row r="494" spans="2:9">
      <c r="B494" s="173">
        <v>45723</v>
      </c>
      <c r="C494" s="119" t="s">
        <v>103</v>
      </c>
      <c r="D494" s="119" t="s">
        <v>8277</v>
      </c>
      <c r="E494" s="119" t="s">
        <v>8071</v>
      </c>
      <c r="F494" s="119" t="s">
        <v>8072</v>
      </c>
      <c r="G494" s="175">
        <v>3550.88</v>
      </c>
      <c r="H494" s="155">
        <v>0</v>
      </c>
      <c r="I494" s="156">
        <v>7092173.7199999997</v>
      </c>
    </row>
    <row r="495" spans="2:9">
      <c r="B495" s="173">
        <v>45723</v>
      </c>
      <c r="C495" s="119" t="s">
        <v>103</v>
      </c>
      <c r="D495" s="119" t="s">
        <v>8277</v>
      </c>
      <c r="E495" s="119" t="s">
        <v>8071</v>
      </c>
      <c r="F495" s="119" t="s">
        <v>8072</v>
      </c>
      <c r="G495" s="175">
        <v>3860.96</v>
      </c>
      <c r="H495" s="155">
        <v>0</v>
      </c>
      <c r="I495" s="156">
        <v>7096034.6799999997</v>
      </c>
    </row>
    <row r="496" spans="2:9">
      <c r="B496" s="173">
        <v>45723</v>
      </c>
      <c r="C496" s="119" t="s">
        <v>103</v>
      </c>
      <c r="D496" s="119" t="s">
        <v>6794</v>
      </c>
      <c r="E496" s="119" t="s">
        <v>8082</v>
      </c>
      <c r="F496" s="119" t="s">
        <v>8072</v>
      </c>
      <c r="G496" s="175">
        <v>876.24</v>
      </c>
      <c r="H496" s="155">
        <v>0</v>
      </c>
      <c r="I496" s="156">
        <v>7096910.9199999999</v>
      </c>
    </row>
    <row r="497" spans="2:9">
      <c r="B497" s="173">
        <v>45723</v>
      </c>
      <c r="C497" s="119" t="s">
        <v>103</v>
      </c>
      <c r="D497" s="119" t="s">
        <v>6814</v>
      </c>
      <c r="E497" s="119" t="s">
        <v>8123</v>
      </c>
      <c r="F497" s="119" t="s">
        <v>8072</v>
      </c>
      <c r="G497" s="175">
        <v>6831.39</v>
      </c>
      <c r="H497" s="155">
        <v>0</v>
      </c>
      <c r="I497" s="156">
        <v>7103742.3099999996</v>
      </c>
    </row>
    <row r="498" spans="2:9">
      <c r="B498" s="173">
        <v>45723</v>
      </c>
      <c r="C498" s="119" t="s">
        <v>103</v>
      </c>
      <c r="D498" s="119" t="s">
        <v>8278</v>
      </c>
      <c r="E498" s="119" t="s">
        <v>8089</v>
      </c>
      <c r="F498" s="119" t="s">
        <v>8072</v>
      </c>
      <c r="G498" s="175">
        <v>8000</v>
      </c>
      <c r="H498" s="155">
        <v>0</v>
      </c>
      <c r="I498" s="156">
        <v>7111742.3099999996</v>
      </c>
    </row>
    <row r="499" spans="2:9">
      <c r="B499" s="173">
        <v>45723</v>
      </c>
      <c r="C499" s="119" t="s">
        <v>103</v>
      </c>
      <c r="D499" s="119" t="s">
        <v>8278</v>
      </c>
      <c r="E499" s="119" t="s">
        <v>8089</v>
      </c>
      <c r="F499" s="119" t="s">
        <v>8072</v>
      </c>
      <c r="G499" s="175">
        <v>8000</v>
      </c>
      <c r="H499" s="155">
        <v>0</v>
      </c>
      <c r="I499" s="156">
        <v>7119742.3099999996</v>
      </c>
    </row>
    <row r="500" spans="2:9">
      <c r="B500" s="173">
        <v>45723</v>
      </c>
      <c r="C500" s="119" t="s">
        <v>103</v>
      </c>
      <c r="D500" s="119" t="s">
        <v>6200</v>
      </c>
      <c r="E500" s="119" t="s">
        <v>8148</v>
      </c>
      <c r="F500" s="119" t="s">
        <v>8072</v>
      </c>
      <c r="G500" s="175">
        <v>3040</v>
      </c>
      <c r="H500" s="155">
        <v>0</v>
      </c>
      <c r="I500" s="156">
        <v>7122782.3099999996</v>
      </c>
    </row>
    <row r="501" spans="2:9">
      <c r="B501" s="173">
        <v>45723</v>
      </c>
      <c r="C501" s="119" t="s">
        <v>103</v>
      </c>
      <c r="D501" s="119" t="s">
        <v>8279</v>
      </c>
      <c r="E501" s="119" t="s">
        <v>8079</v>
      </c>
      <c r="F501" s="119" t="s">
        <v>8072</v>
      </c>
      <c r="G501" s="175">
        <v>5556.09</v>
      </c>
      <c r="H501" s="155">
        <v>0</v>
      </c>
      <c r="I501" s="156">
        <v>7128338.4000000004</v>
      </c>
    </row>
    <row r="502" spans="2:9">
      <c r="B502" s="173">
        <v>45723</v>
      </c>
      <c r="C502" s="119" t="s">
        <v>103</v>
      </c>
      <c r="D502" s="119" t="s">
        <v>8279</v>
      </c>
      <c r="E502" s="119" t="s">
        <v>8079</v>
      </c>
      <c r="F502" s="119" t="s">
        <v>8072</v>
      </c>
      <c r="G502" s="175">
        <v>4907.93</v>
      </c>
      <c r="H502" s="155">
        <v>0</v>
      </c>
      <c r="I502" s="156">
        <v>7133246.3300000001</v>
      </c>
    </row>
    <row r="503" spans="2:9">
      <c r="B503" s="173">
        <v>45723</v>
      </c>
      <c r="C503" s="119" t="s">
        <v>103</v>
      </c>
      <c r="D503" s="119" t="s">
        <v>8279</v>
      </c>
      <c r="E503" s="119" t="s">
        <v>8079</v>
      </c>
      <c r="F503" s="119" t="s">
        <v>8072</v>
      </c>
      <c r="G503" s="175">
        <v>5229.26</v>
      </c>
      <c r="H503" s="155">
        <v>0</v>
      </c>
      <c r="I503" s="156">
        <v>7138475.5899999999</v>
      </c>
    </row>
    <row r="504" spans="2:9">
      <c r="B504" s="173">
        <v>45723</v>
      </c>
      <c r="C504" s="119" t="s">
        <v>103</v>
      </c>
      <c r="D504" s="119" t="s">
        <v>6854</v>
      </c>
      <c r="E504" s="119" t="s">
        <v>8133</v>
      </c>
      <c r="F504" s="119" t="s">
        <v>8072</v>
      </c>
      <c r="G504" s="175">
        <v>21314.79</v>
      </c>
      <c r="H504" s="155">
        <v>0</v>
      </c>
      <c r="I504" s="156">
        <v>7159790.3799999999</v>
      </c>
    </row>
    <row r="505" spans="2:9">
      <c r="B505" s="173">
        <v>45723</v>
      </c>
      <c r="C505" s="119" t="s">
        <v>103</v>
      </c>
      <c r="D505" s="119" t="s">
        <v>6946</v>
      </c>
      <c r="E505" s="119" t="s">
        <v>8131</v>
      </c>
      <c r="F505" s="119" t="s">
        <v>8072</v>
      </c>
      <c r="G505" s="175">
        <v>1920</v>
      </c>
      <c r="H505" s="155">
        <v>0</v>
      </c>
      <c r="I505" s="156">
        <v>7161710.3799999999</v>
      </c>
    </row>
    <row r="506" spans="2:9">
      <c r="B506" s="173">
        <v>45723</v>
      </c>
      <c r="C506" s="119" t="s">
        <v>103</v>
      </c>
      <c r="D506" s="119" t="s">
        <v>6866</v>
      </c>
      <c r="E506" s="119" t="s">
        <v>8280</v>
      </c>
      <c r="F506" s="119" t="s">
        <v>8072</v>
      </c>
      <c r="G506" s="175">
        <v>98.9</v>
      </c>
      <c r="H506" s="155">
        <v>0</v>
      </c>
      <c r="I506" s="156">
        <v>7161809.2800000003</v>
      </c>
    </row>
    <row r="507" spans="2:9">
      <c r="B507" s="173">
        <v>45723</v>
      </c>
      <c r="C507" s="119" t="s">
        <v>103</v>
      </c>
      <c r="D507" s="119" t="s">
        <v>8281</v>
      </c>
      <c r="E507" s="119" t="s">
        <v>8282</v>
      </c>
      <c r="F507" s="119" t="s">
        <v>8072</v>
      </c>
      <c r="G507" s="175">
        <v>3.84</v>
      </c>
      <c r="H507" s="155">
        <v>0</v>
      </c>
      <c r="I507" s="156">
        <v>7161813.1200000001</v>
      </c>
    </row>
    <row r="508" spans="2:9">
      <c r="B508" s="173">
        <v>45723</v>
      </c>
      <c r="C508" s="119" t="s">
        <v>103</v>
      </c>
      <c r="D508" s="119" t="s">
        <v>8283</v>
      </c>
      <c r="E508" s="119" t="s">
        <v>8284</v>
      </c>
      <c r="F508" s="119" t="s">
        <v>8072</v>
      </c>
      <c r="G508" s="175">
        <v>85.52</v>
      </c>
      <c r="H508" s="155">
        <v>0</v>
      </c>
      <c r="I508" s="156">
        <v>7161898.6399999997</v>
      </c>
    </row>
    <row r="509" spans="2:9">
      <c r="B509" s="173">
        <v>45723</v>
      </c>
      <c r="C509" s="119" t="s">
        <v>103</v>
      </c>
      <c r="D509" s="119" t="s">
        <v>8283</v>
      </c>
      <c r="E509" s="119" t="s">
        <v>8285</v>
      </c>
      <c r="F509" s="119" t="s">
        <v>8072</v>
      </c>
      <c r="G509" s="175">
        <v>15.22</v>
      </c>
      <c r="H509" s="155">
        <v>0</v>
      </c>
      <c r="I509" s="156">
        <v>7161913.8600000003</v>
      </c>
    </row>
    <row r="510" spans="2:9">
      <c r="B510" s="173">
        <v>45723</v>
      </c>
      <c r="C510" s="119" t="s">
        <v>103</v>
      </c>
      <c r="D510" s="119" t="s">
        <v>8283</v>
      </c>
      <c r="E510" s="119" t="s">
        <v>8286</v>
      </c>
      <c r="F510" s="119" t="s">
        <v>8072</v>
      </c>
      <c r="G510" s="175">
        <v>319.73</v>
      </c>
      <c r="H510" s="155">
        <v>0</v>
      </c>
      <c r="I510" s="156">
        <v>7162233.5899999999</v>
      </c>
    </row>
    <row r="511" spans="2:9">
      <c r="B511" s="173">
        <v>45723</v>
      </c>
      <c r="C511" s="119" t="s">
        <v>103</v>
      </c>
      <c r="D511" s="119" t="s">
        <v>8287</v>
      </c>
      <c r="E511" s="119" t="s">
        <v>8111</v>
      </c>
      <c r="F511" s="119" t="s">
        <v>8072</v>
      </c>
      <c r="G511" s="175">
        <v>3.84</v>
      </c>
      <c r="H511" s="155">
        <v>0</v>
      </c>
      <c r="I511" s="156">
        <v>7162237.4299999997</v>
      </c>
    </row>
    <row r="512" spans="2:9">
      <c r="B512" s="173">
        <v>45723</v>
      </c>
      <c r="C512" s="119" t="s">
        <v>103</v>
      </c>
      <c r="D512" s="119" t="s">
        <v>8287</v>
      </c>
      <c r="E512" s="119" t="s">
        <v>8112</v>
      </c>
      <c r="F512" s="119" t="s">
        <v>8072</v>
      </c>
      <c r="G512" s="175">
        <v>40.53</v>
      </c>
      <c r="H512" s="155">
        <v>0</v>
      </c>
      <c r="I512" s="156">
        <v>7162277.96</v>
      </c>
    </row>
    <row r="513" spans="2:9">
      <c r="B513" s="173">
        <v>45723</v>
      </c>
      <c r="C513" s="119" t="s">
        <v>103</v>
      </c>
      <c r="D513" s="119" t="s">
        <v>6890</v>
      </c>
      <c r="E513" s="119" t="s">
        <v>8116</v>
      </c>
      <c r="F513" s="119" t="s">
        <v>8072</v>
      </c>
      <c r="G513" s="175">
        <v>3.84</v>
      </c>
      <c r="H513" s="155">
        <v>0</v>
      </c>
      <c r="I513" s="156">
        <v>7162281.7999999998</v>
      </c>
    </row>
    <row r="514" spans="2:9">
      <c r="B514" s="173">
        <v>45723</v>
      </c>
      <c r="C514" s="119" t="s">
        <v>103</v>
      </c>
      <c r="D514" s="119" t="s">
        <v>6882</v>
      </c>
      <c r="E514" s="119" t="s">
        <v>8288</v>
      </c>
      <c r="F514" s="119" t="s">
        <v>8072</v>
      </c>
      <c r="G514" s="175">
        <v>227.69</v>
      </c>
      <c r="H514" s="155">
        <v>0</v>
      </c>
      <c r="I514" s="156">
        <v>7162509.4900000002</v>
      </c>
    </row>
    <row r="515" spans="2:9">
      <c r="B515" s="173">
        <v>45723</v>
      </c>
      <c r="C515" s="119" t="s">
        <v>103</v>
      </c>
      <c r="D515" s="119" t="s">
        <v>8289</v>
      </c>
      <c r="E515" s="119" t="s">
        <v>8290</v>
      </c>
      <c r="F515" s="119" t="s">
        <v>8072</v>
      </c>
      <c r="G515" s="175">
        <v>61.27</v>
      </c>
      <c r="H515" s="155">
        <v>0</v>
      </c>
      <c r="I515" s="156">
        <v>7162570.7599999998</v>
      </c>
    </row>
    <row r="516" spans="2:9">
      <c r="B516" s="173">
        <v>45723</v>
      </c>
      <c r="C516" s="119" t="s">
        <v>103</v>
      </c>
      <c r="D516" s="119" t="s">
        <v>8289</v>
      </c>
      <c r="E516" s="119" t="s">
        <v>8291</v>
      </c>
      <c r="F516" s="119" t="s">
        <v>8072</v>
      </c>
      <c r="G516" s="175">
        <v>3.84</v>
      </c>
      <c r="H516" s="155">
        <v>0</v>
      </c>
      <c r="I516" s="156">
        <v>7162574.5999999996</v>
      </c>
    </row>
    <row r="517" spans="2:9">
      <c r="B517" s="173">
        <v>45723</v>
      </c>
      <c r="C517" s="119" t="s">
        <v>103</v>
      </c>
      <c r="D517" s="119" t="s">
        <v>6832</v>
      </c>
      <c r="E517" s="119" t="s">
        <v>106</v>
      </c>
      <c r="F517" s="119" t="s">
        <v>8072</v>
      </c>
      <c r="G517" s="175">
        <v>521.97</v>
      </c>
      <c r="H517" s="155">
        <v>0</v>
      </c>
      <c r="I517" s="156">
        <v>7163096.5700000003</v>
      </c>
    </row>
    <row r="518" spans="2:9">
      <c r="B518" s="173">
        <v>45723</v>
      </c>
      <c r="C518" s="119" t="s">
        <v>103</v>
      </c>
      <c r="D518" s="119" t="s">
        <v>8292</v>
      </c>
      <c r="E518" s="119" t="s">
        <v>109</v>
      </c>
      <c r="F518" s="119" t="s">
        <v>8072</v>
      </c>
      <c r="G518" s="175">
        <v>1996.52</v>
      </c>
      <c r="H518" s="155">
        <v>0</v>
      </c>
      <c r="I518" s="156">
        <v>7165093.0899999999</v>
      </c>
    </row>
    <row r="519" spans="2:9">
      <c r="B519" s="173">
        <v>45729</v>
      </c>
      <c r="C519" s="119" t="s">
        <v>103</v>
      </c>
      <c r="D519" s="119" t="s">
        <v>6956</v>
      </c>
      <c r="E519" s="119" t="s">
        <v>8236</v>
      </c>
      <c r="F519" s="119" t="s">
        <v>8072</v>
      </c>
      <c r="G519" s="175">
        <v>82.62</v>
      </c>
      <c r="H519" s="155">
        <v>0</v>
      </c>
      <c r="I519" s="156">
        <v>7165175.71</v>
      </c>
    </row>
    <row r="520" spans="2:9">
      <c r="B520" s="173">
        <v>45729</v>
      </c>
      <c r="C520" s="119" t="s">
        <v>103</v>
      </c>
      <c r="D520" s="119" t="s">
        <v>6951</v>
      </c>
      <c r="E520" s="119" t="s">
        <v>8293</v>
      </c>
      <c r="F520" s="119" t="s">
        <v>8072</v>
      </c>
      <c r="G520" s="175">
        <v>28.42</v>
      </c>
      <c r="H520" s="155">
        <v>0</v>
      </c>
      <c r="I520" s="156">
        <v>7165204.1299999999</v>
      </c>
    </row>
    <row r="521" spans="2:9">
      <c r="B521" s="173">
        <v>45729</v>
      </c>
      <c r="C521" s="119" t="s">
        <v>103</v>
      </c>
      <c r="D521" s="119" t="s">
        <v>6951</v>
      </c>
      <c r="E521" s="119" t="s">
        <v>8293</v>
      </c>
      <c r="F521" s="119" t="s">
        <v>8072</v>
      </c>
      <c r="G521" s="175">
        <v>177.66</v>
      </c>
      <c r="H521" s="155">
        <v>0</v>
      </c>
      <c r="I521" s="156">
        <v>7165381.79</v>
      </c>
    </row>
    <row r="522" spans="2:9">
      <c r="B522" s="173">
        <v>45729</v>
      </c>
      <c r="C522" s="119" t="s">
        <v>103</v>
      </c>
      <c r="D522" s="119" t="s">
        <v>6069</v>
      </c>
      <c r="E522" s="119" t="s">
        <v>112</v>
      </c>
      <c r="F522" s="119" t="s">
        <v>8072</v>
      </c>
      <c r="G522" s="175">
        <v>168.32</v>
      </c>
      <c r="H522" s="155">
        <v>0</v>
      </c>
      <c r="I522" s="156">
        <v>7165550.1100000003</v>
      </c>
    </row>
    <row r="523" spans="2:9">
      <c r="B523" s="173">
        <v>45729</v>
      </c>
      <c r="C523" s="119" t="s">
        <v>103</v>
      </c>
      <c r="D523" s="119" t="s">
        <v>6069</v>
      </c>
      <c r="E523" s="119" t="s">
        <v>112</v>
      </c>
      <c r="F523" s="119" t="s">
        <v>8072</v>
      </c>
      <c r="G523" s="175">
        <v>26.93</v>
      </c>
      <c r="H523" s="155">
        <v>0</v>
      </c>
      <c r="I523" s="156">
        <v>7165577.04</v>
      </c>
    </row>
    <row r="524" spans="2:9">
      <c r="B524" s="173">
        <v>45730</v>
      </c>
      <c r="C524" s="119" t="s">
        <v>103</v>
      </c>
      <c r="D524" s="119" t="s">
        <v>8294</v>
      </c>
      <c r="E524" s="119" t="s">
        <v>8105</v>
      </c>
      <c r="F524" s="119" t="s">
        <v>8072</v>
      </c>
      <c r="G524" s="175">
        <v>2720</v>
      </c>
      <c r="H524" s="155">
        <v>0</v>
      </c>
      <c r="I524" s="156">
        <v>7168297.04</v>
      </c>
    </row>
    <row r="525" spans="2:9">
      <c r="B525" s="173">
        <v>45730</v>
      </c>
      <c r="C525" s="119" t="s">
        <v>103</v>
      </c>
      <c r="D525" s="119" t="s">
        <v>7049</v>
      </c>
      <c r="E525" s="119" t="s">
        <v>8101</v>
      </c>
      <c r="F525" s="119" t="s">
        <v>8072</v>
      </c>
      <c r="G525" s="175">
        <v>8000</v>
      </c>
      <c r="H525" s="155">
        <v>0</v>
      </c>
      <c r="I525" s="156">
        <v>7176297.04</v>
      </c>
    </row>
    <row r="526" spans="2:9">
      <c r="B526" s="173">
        <v>45730</v>
      </c>
      <c r="C526" s="119" t="s">
        <v>103</v>
      </c>
      <c r="D526" s="119" t="s">
        <v>8295</v>
      </c>
      <c r="E526" s="119" t="s">
        <v>8151</v>
      </c>
      <c r="F526" s="119" t="s">
        <v>8072</v>
      </c>
      <c r="G526" s="175">
        <v>3760</v>
      </c>
      <c r="H526" s="155">
        <v>0</v>
      </c>
      <c r="I526" s="156">
        <v>7180057.04</v>
      </c>
    </row>
    <row r="527" spans="2:9">
      <c r="B527" s="173">
        <v>45730</v>
      </c>
      <c r="C527" s="119" t="s">
        <v>103</v>
      </c>
      <c r="D527" s="119" t="s">
        <v>8295</v>
      </c>
      <c r="E527" s="119" t="s">
        <v>8151</v>
      </c>
      <c r="F527" s="119" t="s">
        <v>8072</v>
      </c>
      <c r="G527" s="175">
        <v>4400</v>
      </c>
      <c r="H527" s="155">
        <v>0</v>
      </c>
      <c r="I527" s="156">
        <v>7184457.04</v>
      </c>
    </row>
    <row r="528" spans="2:9">
      <c r="B528" s="173">
        <v>45730</v>
      </c>
      <c r="C528" s="119" t="s">
        <v>103</v>
      </c>
      <c r="D528" s="119" t="s">
        <v>8295</v>
      </c>
      <c r="E528" s="119" t="s">
        <v>8151</v>
      </c>
      <c r="F528" s="119" t="s">
        <v>8072</v>
      </c>
      <c r="G528" s="175">
        <v>1280</v>
      </c>
      <c r="H528" s="155">
        <v>0</v>
      </c>
      <c r="I528" s="156">
        <v>7185737.04</v>
      </c>
    </row>
    <row r="529" spans="2:9">
      <c r="B529" s="173">
        <v>45730</v>
      </c>
      <c r="C529" s="119" t="s">
        <v>103</v>
      </c>
      <c r="D529" s="119" t="s">
        <v>8296</v>
      </c>
      <c r="E529" s="119" t="s">
        <v>8073</v>
      </c>
      <c r="F529" s="119" t="s">
        <v>8072</v>
      </c>
      <c r="G529" s="175">
        <v>1417.12</v>
      </c>
      <c r="H529" s="155">
        <v>0</v>
      </c>
      <c r="I529" s="156">
        <v>7187154.1600000001</v>
      </c>
    </row>
    <row r="530" spans="2:9">
      <c r="B530" s="173">
        <v>45730</v>
      </c>
      <c r="C530" s="119" t="s">
        <v>103</v>
      </c>
      <c r="D530" s="119" t="s">
        <v>8296</v>
      </c>
      <c r="E530" s="119" t="s">
        <v>8073</v>
      </c>
      <c r="F530" s="119" t="s">
        <v>8072</v>
      </c>
      <c r="G530" s="175">
        <v>1288.57</v>
      </c>
      <c r="H530" s="155">
        <v>0</v>
      </c>
      <c r="I530" s="156">
        <v>7188442.7300000004</v>
      </c>
    </row>
    <row r="531" spans="2:9">
      <c r="B531" s="173">
        <v>45730</v>
      </c>
      <c r="C531" s="119" t="s">
        <v>103</v>
      </c>
      <c r="D531" s="119" t="s">
        <v>8297</v>
      </c>
      <c r="E531" s="119" t="s">
        <v>8268</v>
      </c>
      <c r="F531" s="119" t="s">
        <v>8072</v>
      </c>
      <c r="G531" s="175">
        <v>1104</v>
      </c>
      <c r="H531" s="155">
        <v>0</v>
      </c>
      <c r="I531" s="156">
        <v>7189546.7300000004</v>
      </c>
    </row>
    <row r="532" spans="2:9">
      <c r="B532" s="173">
        <v>45730</v>
      </c>
      <c r="C532" s="119" t="s">
        <v>103</v>
      </c>
      <c r="D532" s="119" t="s">
        <v>8297</v>
      </c>
      <c r="E532" s="119" t="s">
        <v>8268</v>
      </c>
      <c r="F532" s="119" t="s">
        <v>8072</v>
      </c>
      <c r="G532" s="175">
        <v>240</v>
      </c>
      <c r="H532" s="155">
        <v>0</v>
      </c>
      <c r="I532" s="156">
        <v>7189786.7300000004</v>
      </c>
    </row>
    <row r="533" spans="2:9">
      <c r="B533" s="173">
        <v>45730</v>
      </c>
      <c r="C533" s="119" t="s">
        <v>103</v>
      </c>
      <c r="D533" s="119" t="s">
        <v>8298</v>
      </c>
      <c r="E533" s="119" t="s">
        <v>8071</v>
      </c>
      <c r="F533" s="119" t="s">
        <v>8072</v>
      </c>
      <c r="G533" s="175">
        <v>4923.04</v>
      </c>
      <c r="H533" s="155">
        <v>0</v>
      </c>
      <c r="I533" s="156">
        <v>7194709.7699999996</v>
      </c>
    </row>
    <row r="534" spans="2:9">
      <c r="B534" s="173">
        <v>45730</v>
      </c>
      <c r="C534" s="119" t="s">
        <v>103</v>
      </c>
      <c r="D534" s="119" t="s">
        <v>8298</v>
      </c>
      <c r="E534" s="119" t="s">
        <v>8071</v>
      </c>
      <c r="F534" s="119" t="s">
        <v>8072</v>
      </c>
      <c r="G534" s="175">
        <v>3929.26</v>
      </c>
      <c r="H534" s="155">
        <v>0</v>
      </c>
      <c r="I534" s="156">
        <v>7198639.0300000003</v>
      </c>
    </row>
    <row r="535" spans="2:9">
      <c r="B535" s="173">
        <v>45730</v>
      </c>
      <c r="C535" s="119" t="s">
        <v>103</v>
      </c>
      <c r="D535" s="119" t="s">
        <v>8298</v>
      </c>
      <c r="E535" s="119" t="s">
        <v>8071</v>
      </c>
      <c r="F535" s="119" t="s">
        <v>8072</v>
      </c>
      <c r="G535" s="175">
        <v>3876.8</v>
      </c>
      <c r="H535" s="155">
        <v>0</v>
      </c>
      <c r="I535" s="156">
        <v>7202515.8300000001</v>
      </c>
    </row>
    <row r="536" spans="2:9">
      <c r="B536" s="173">
        <v>45730</v>
      </c>
      <c r="C536" s="119" t="s">
        <v>103</v>
      </c>
      <c r="D536" s="119" t="s">
        <v>8298</v>
      </c>
      <c r="E536" s="119" t="s">
        <v>8071</v>
      </c>
      <c r="F536" s="119" t="s">
        <v>8072</v>
      </c>
      <c r="G536" s="175">
        <v>580.23</v>
      </c>
      <c r="H536" s="155">
        <v>0</v>
      </c>
      <c r="I536" s="156">
        <v>7203096.0599999996</v>
      </c>
    </row>
    <row r="537" spans="2:9">
      <c r="B537" s="173">
        <v>45730</v>
      </c>
      <c r="C537" s="119" t="s">
        <v>103</v>
      </c>
      <c r="D537" s="119" t="s">
        <v>7053</v>
      </c>
      <c r="E537" s="119" t="s">
        <v>8073</v>
      </c>
      <c r="F537" s="119" t="s">
        <v>8072</v>
      </c>
      <c r="G537" s="175">
        <v>33.17</v>
      </c>
      <c r="H537" s="155">
        <v>0</v>
      </c>
      <c r="I537" s="156">
        <v>7203129.2300000004</v>
      </c>
    </row>
    <row r="538" spans="2:9">
      <c r="B538" s="173">
        <v>45730</v>
      </c>
      <c r="C538" s="119" t="s">
        <v>103</v>
      </c>
      <c r="D538" s="119" t="s">
        <v>8299</v>
      </c>
      <c r="E538" s="119" t="s">
        <v>8148</v>
      </c>
      <c r="F538" s="119" t="s">
        <v>8072</v>
      </c>
      <c r="G538" s="175">
        <v>3040</v>
      </c>
      <c r="H538" s="155">
        <v>0</v>
      </c>
      <c r="I538" s="156">
        <v>7206169.2300000004</v>
      </c>
    </row>
    <row r="539" spans="2:9">
      <c r="B539" s="173">
        <v>45730</v>
      </c>
      <c r="C539" s="119" t="s">
        <v>103</v>
      </c>
      <c r="D539" s="119" t="s">
        <v>8299</v>
      </c>
      <c r="E539" s="119" t="s">
        <v>8148</v>
      </c>
      <c r="F539" s="119" t="s">
        <v>8072</v>
      </c>
      <c r="G539" s="175">
        <v>3680</v>
      </c>
      <c r="H539" s="155">
        <v>0</v>
      </c>
      <c r="I539" s="156">
        <v>7209849.2300000004</v>
      </c>
    </row>
    <row r="540" spans="2:9">
      <c r="B540" s="173">
        <v>45730</v>
      </c>
      <c r="C540" s="119" t="s">
        <v>103</v>
      </c>
      <c r="D540" s="119" t="s">
        <v>8300</v>
      </c>
      <c r="E540" s="119" t="s">
        <v>8079</v>
      </c>
      <c r="F540" s="119" t="s">
        <v>8072</v>
      </c>
      <c r="G540" s="175">
        <v>3949.06</v>
      </c>
      <c r="H540" s="155">
        <v>0</v>
      </c>
      <c r="I540" s="156">
        <v>7213798.29</v>
      </c>
    </row>
    <row r="541" spans="2:9">
      <c r="B541" s="173">
        <v>45730</v>
      </c>
      <c r="C541" s="119" t="s">
        <v>103</v>
      </c>
      <c r="D541" s="119" t="s">
        <v>8300</v>
      </c>
      <c r="E541" s="119" t="s">
        <v>8079</v>
      </c>
      <c r="F541" s="119" t="s">
        <v>8072</v>
      </c>
      <c r="G541" s="175">
        <v>5265.41</v>
      </c>
      <c r="H541" s="155">
        <v>0</v>
      </c>
      <c r="I541" s="156">
        <v>7219063.7000000002</v>
      </c>
    </row>
    <row r="542" spans="2:9">
      <c r="B542" s="173">
        <v>45730</v>
      </c>
      <c r="C542" s="119" t="s">
        <v>103</v>
      </c>
      <c r="D542" s="119" t="s">
        <v>7040</v>
      </c>
      <c r="E542" s="119" t="s">
        <v>8121</v>
      </c>
      <c r="F542" s="119" t="s">
        <v>8072</v>
      </c>
      <c r="G542" s="175">
        <v>10859.9</v>
      </c>
      <c r="H542" s="155">
        <v>0</v>
      </c>
      <c r="I542" s="156">
        <v>7229923.5999999996</v>
      </c>
    </row>
    <row r="543" spans="2:9">
      <c r="B543" s="173">
        <v>45730</v>
      </c>
      <c r="C543" s="119" t="s">
        <v>103</v>
      </c>
      <c r="D543" s="119" t="s">
        <v>8301</v>
      </c>
      <c r="E543" s="119" t="s">
        <v>8153</v>
      </c>
      <c r="F543" s="119" t="s">
        <v>8072</v>
      </c>
      <c r="G543" s="175">
        <v>1036.8</v>
      </c>
      <c r="H543" s="155">
        <v>0</v>
      </c>
      <c r="I543" s="156">
        <v>7230960.4000000004</v>
      </c>
    </row>
    <row r="544" spans="2:9">
      <c r="B544" s="173">
        <v>45730</v>
      </c>
      <c r="C544" s="119" t="s">
        <v>103</v>
      </c>
      <c r="D544" s="119" t="s">
        <v>8301</v>
      </c>
      <c r="E544" s="119" t="s">
        <v>8153</v>
      </c>
      <c r="F544" s="119" t="s">
        <v>8072</v>
      </c>
      <c r="G544" s="175">
        <v>160</v>
      </c>
      <c r="H544" s="155">
        <v>0</v>
      </c>
      <c r="I544" s="156">
        <v>7231120.4000000004</v>
      </c>
    </row>
    <row r="545" spans="2:9">
      <c r="B545" s="173">
        <v>45730</v>
      </c>
      <c r="C545" s="119" t="s">
        <v>103</v>
      </c>
      <c r="D545" s="119" t="s">
        <v>8302</v>
      </c>
      <c r="E545" s="119" t="s">
        <v>8168</v>
      </c>
      <c r="F545" s="119" t="s">
        <v>8072</v>
      </c>
      <c r="G545" s="175">
        <v>2681.66</v>
      </c>
      <c r="H545" s="155">
        <v>0</v>
      </c>
      <c r="I545" s="156">
        <v>7233802.0599999996</v>
      </c>
    </row>
    <row r="546" spans="2:9">
      <c r="B546" s="173">
        <v>45730</v>
      </c>
      <c r="C546" s="119" t="s">
        <v>103</v>
      </c>
      <c r="D546" s="119" t="s">
        <v>8302</v>
      </c>
      <c r="E546" s="119" t="s">
        <v>8168</v>
      </c>
      <c r="F546" s="119" t="s">
        <v>8072</v>
      </c>
      <c r="G546" s="175">
        <v>5207.1099999999997</v>
      </c>
      <c r="H546" s="155">
        <v>0</v>
      </c>
      <c r="I546" s="156">
        <v>7239009.1699999999</v>
      </c>
    </row>
    <row r="547" spans="2:9">
      <c r="B547" s="173">
        <v>45730</v>
      </c>
      <c r="C547" s="119" t="s">
        <v>103</v>
      </c>
      <c r="D547" s="119" t="s">
        <v>8302</v>
      </c>
      <c r="E547" s="119" t="s">
        <v>8168</v>
      </c>
      <c r="F547" s="119" t="s">
        <v>8072</v>
      </c>
      <c r="G547" s="175">
        <v>641.63</v>
      </c>
      <c r="H547" s="155">
        <v>0</v>
      </c>
      <c r="I547" s="156">
        <v>7239650.7999999998</v>
      </c>
    </row>
    <row r="548" spans="2:9">
      <c r="B548" s="173">
        <v>45730</v>
      </c>
      <c r="C548" s="119" t="s">
        <v>103</v>
      </c>
      <c r="D548" s="119" t="s">
        <v>8302</v>
      </c>
      <c r="E548" s="119" t="s">
        <v>8168</v>
      </c>
      <c r="F548" s="119" t="s">
        <v>8072</v>
      </c>
      <c r="G548" s="175">
        <v>2880</v>
      </c>
      <c r="H548" s="155">
        <v>0</v>
      </c>
      <c r="I548" s="156">
        <v>7242530.7999999998</v>
      </c>
    </row>
    <row r="549" spans="2:9">
      <c r="B549" s="173">
        <v>45730</v>
      </c>
      <c r="C549" s="119" t="s">
        <v>103</v>
      </c>
      <c r="D549" s="119" t="s">
        <v>8302</v>
      </c>
      <c r="E549" s="119" t="s">
        <v>8168</v>
      </c>
      <c r="F549" s="119" t="s">
        <v>8072</v>
      </c>
      <c r="G549" s="175">
        <v>32689.73</v>
      </c>
      <c r="H549" s="155">
        <v>0</v>
      </c>
      <c r="I549" s="156">
        <v>7275220.5300000003</v>
      </c>
    </row>
    <row r="550" spans="2:9">
      <c r="B550" s="173">
        <v>45730</v>
      </c>
      <c r="C550" s="119" t="s">
        <v>103</v>
      </c>
      <c r="D550" s="119" t="s">
        <v>8302</v>
      </c>
      <c r="E550" s="119" t="s">
        <v>8168</v>
      </c>
      <c r="F550" s="119" t="s">
        <v>8072</v>
      </c>
      <c r="G550" s="175">
        <v>664.24</v>
      </c>
      <c r="H550" s="155">
        <v>0</v>
      </c>
      <c r="I550" s="156">
        <v>7275884.7699999996</v>
      </c>
    </row>
    <row r="551" spans="2:9">
      <c r="B551" s="173">
        <v>45730</v>
      </c>
      <c r="C551" s="119" t="s">
        <v>103</v>
      </c>
      <c r="D551" s="119" t="s">
        <v>8303</v>
      </c>
      <c r="E551" s="119" t="s">
        <v>8077</v>
      </c>
      <c r="F551" s="119" t="s">
        <v>8072</v>
      </c>
      <c r="G551" s="175">
        <v>3944.27</v>
      </c>
      <c r="H551" s="155">
        <v>0</v>
      </c>
      <c r="I551" s="156">
        <v>7279829.04</v>
      </c>
    </row>
    <row r="552" spans="2:9">
      <c r="B552" s="173">
        <v>45730</v>
      </c>
      <c r="C552" s="119" t="s">
        <v>103</v>
      </c>
      <c r="D552" s="119" t="s">
        <v>8303</v>
      </c>
      <c r="E552" s="119" t="s">
        <v>8077</v>
      </c>
      <c r="F552" s="119" t="s">
        <v>8072</v>
      </c>
      <c r="G552" s="175">
        <v>440.06</v>
      </c>
      <c r="H552" s="155">
        <v>0</v>
      </c>
      <c r="I552" s="156">
        <v>7280269.0999999996</v>
      </c>
    </row>
    <row r="553" spans="2:9">
      <c r="B553" s="173">
        <v>45730</v>
      </c>
      <c r="C553" s="119" t="s">
        <v>103</v>
      </c>
      <c r="D553" s="119" t="s">
        <v>8304</v>
      </c>
      <c r="E553" s="119" t="s">
        <v>8103</v>
      </c>
      <c r="F553" s="119" t="s">
        <v>8072</v>
      </c>
      <c r="G553" s="175">
        <v>3680</v>
      </c>
      <c r="H553" s="155">
        <v>0</v>
      </c>
      <c r="I553" s="156">
        <v>7283949.0999999996</v>
      </c>
    </row>
    <row r="554" spans="2:9">
      <c r="B554" s="173">
        <v>45730</v>
      </c>
      <c r="C554" s="119" t="s">
        <v>103</v>
      </c>
      <c r="D554" s="119" t="s">
        <v>8304</v>
      </c>
      <c r="E554" s="119" t="s">
        <v>8103</v>
      </c>
      <c r="F554" s="119" t="s">
        <v>8072</v>
      </c>
      <c r="G554" s="175">
        <v>2800</v>
      </c>
      <c r="H554" s="155">
        <v>0</v>
      </c>
      <c r="I554" s="156">
        <v>7286749.0999999996</v>
      </c>
    </row>
    <row r="555" spans="2:9">
      <c r="B555" s="173">
        <v>45730</v>
      </c>
      <c r="C555" s="119" t="s">
        <v>103</v>
      </c>
      <c r="D555" s="119" t="s">
        <v>8304</v>
      </c>
      <c r="E555" s="119" t="s">
        <v>8103</v>
      </c>
      <c r="F555" s="119" t="s">
        <v>8072</v>
      </c>
      <c r="G555" s="175">
        <v>3680</v>
      </c>
      <c r="H555" s="155">
        <v>0</v>
      </c>
      <c r="I555" s="156">
        <v>7290429.0999999996</v>
      </c>
    </row>
    <row r="556" spans="2:9">
      <c r="B556" s="173">
        <v>45730</v>
      </c>
      <c r="C556" s="119" t="s">
        <v>103</v>
      </c>
      <c r="D556" s="119" t="s">
        <v>6984</v>
      </c>
      <c r="E556" s="119" t="s">
        <v>8087</v>
      </c>
      <c r="F556" s="119" t="s">
        <v>8072</v>
      </c>
      <c r="G556" s="175">
        <v>1120</v>
      </c>
      <c r="H556" s="155">
        <v>0</v>
      </c>
      <c r="I556" s="156">
        <v>7291549.0999999996</v>
      </c>
    </row>
    <row r="557" spans="2:9">
      <c r="B557" s="173">
        <v>45730</v>
      </c>
      <c r="C557" s="119" t="s">
        <v>103</v>
      </c>
      <c r="D557" s="119" t="s">
        <v>8305</v>
      </c>
      <c r="E557" s="119" t="s">
        <v>8086</v>
      </c>
      <c r="F557" s="119" t="s">
        <v>8072</v>
      </c>
      <c r="G557" s="175">
        <v>736</v>
      </c>
      <c r="H557" s="155">
        <v>0</v>
      </c>
      <c r="I557" s="156">
        <v>7292285.0999999996</v>
      </c>
    </row>
    <row r="558" spans="2:9">
      <c r="B558" s="173">
        <v>45730</v>
      </c>
      <c r="C558" s="119" t="s">
        <v>103</v>
      </c>
      <c r="D558" s="119" t="s">
        <v>8305</v>
      </c>
      <c r="E558" s="119" t="s">
        <v>8086</v>
      </c>
      <c r="F558" s="119" t="s">
        <v>8072</v>
      </c>
      <c r="G558" s="175">
        <v>952</v>
      </c>
      <c r="H558" s="155">
        <v>0</v>
      </c>
      <c r="I558" s="156">
        <v>7293237.0999999996</v>
      </c>
    </row>
    <row r="559" spans="2:9">
      <c r="B559" s="173">
        <v>45730</v>
      </c>
      <c r="C559" s="119" t="s">
        <v>103</v>
      </c>
      <c r="D559" s="119" t="s">
        <v>8305</v>
      </c>
      <c r="E559" s="119" t="s">
        <v>8086</v>
      </c>
      <c r="F559" s="119" t="s">
        <v>8072</v>
      </c>
      <c r="G559" s="175">
        <v>2368</v>
      </c>
      <c r="H559" s="155">
        <v>0</v>
      </c>
      <c r="I559" s="156">
        <v>7295605.0999999996</v>
      </c>
    </row>
    <row r="560" spans="2:9">
      <c r="B560" s="173">
        <v>45730</v>
      </c>
      <c r="C560" s="119" t="s">
        <v>103</v>
      </c>
      <c r="D560" s="119" t="s">
        <v>8305</v>
      </c>
      <c r="E560" s="119" t="s">
        <v>8086</v>
      </c>
      <c r="F560" s="119" t="s">
        <v>8072</v>
      </c>
      <c r="G560" s="175">
        <v>4000</v>
      </c>
      <c r="H560" s="155">
        <v>0</v>
      </c>
      <c r="I560" s="156">
        <v>7299605.0999999996</v>
      </c>
    </row>
    <row r="561" spans="2:9">
      <c r="B561" s="173">
        <v>45730</v>
      </c>
      <c r="C561" s="119" t="s">
        <v>103</v>
      </c>
      <c r="D561" s="119" t="s">
        <v>8306</v>
      </c>
      <c r="E561" s="119" t="s">
        <v>8089</v>
      </c>
      <c r="F561" s="119" t="s">
        <v>8072</v>
      </c>
      <c r="G561" s="175">
        <v>8000</v>
      </c>
      <c r="H561" s="155">
        <v>0</v>
      </c>
      <c r="I561" s="156">
        <v>7307605.0999999996</v>
      </c>
    </row>
    <row r="562" spans="2:9">
      <c r="B562" s="173">
        <v>45730</v>
      </c>
      <c r="C562" s="119" t="s">
        <v>103</v>
      </c>
      <c r="D562" s="119" t="s">
        <v>8306</v>
      </c>
      <c r="E562" s="119" t="s">
        <v>8089</v>
      </c>
      <c r="F562" s="119" t="s">
        <v>8072</v>
      </c>
      <c r="G562" s="175">
        <v>8000</v>
      </c>
      <c r="H562" s="155">
        <v>0</v>
      </c>
      <c r="I562" s="156">
        <v>7315605.0999999996</v>
      </c>
    </row>
    <row r="563" spans="2:9">
      <c r="B563" s="173">
        <v>45730</v>
      </c>
      <c r="C563" s="119" t="s">
        <v>103</v>
      </c>
      <c r="D563" s="119" t="s">
        <v>8307</v>
      </c>
      <c r="E563" s="119" t="s">
        <v>8270</v>
      </c>
      <c r="F563" s="119" t="s">
        <v>8072</v>
      </c>
      <c r="G563" s="175">
        <v>731.01</v>
      </c>
      <c r="H563" s="155">
        <v>0</v>
      </c>
      <c r="I563" s="156">
        <v>7316336.1100000003</v>
      </c>
    </row>
    <row r="564" spans="2:9">
      <c r="B564" s="173">
        <v>45730</v>
      </c>
      <c r="C564" s="119" t="s">
        <v>103</v>
      </c>
      <c r="D564" s="119" t="s">
        <v>8307</v>
      </c>
      <c r="E564" s="119" t="s">
        <v>8270</v>
      </c>
      <c r="F564" s="119" t="s">
        <v>8072</v>
      </c>
      <c r="G564" s="175">
        <v>232</v>
      </c>
      <c r="H564" s="155">
        <v>0</v>
      </c>
      <c r="I564" s="156">
        <v>7316568.1100000003</v>
      </c>
    </row>
    <row r="565" spans="2:9">
      <c r="B565" s="173">
        <v>45730</v>
      </c>
      <c r="C565" s="119" t="s">
        <v>103</v>
      </c>
      <c r="D565" s="119" t="s">
        <v>7001</v>
      </c>
      <c r="E565" s="119" t="s">
        <v>8308</v>
      </c>
      <c r="F565" s="119" t="s">
        <v>8072</v>
      </c>
      <c r="G565" s="175">
        <v>39.86</v>
      </c>
      <c r="H565" s="155">
        <v>0</v>
      </c>
      <c r="I565" s="156">
        <v>7316607.9699999997</v>
      </c>
    </row>
    <row r="566" spans="2:9">
      <c r="B566" s="173">
        <v>45730</v>
      </c>
      <c r="C566" s="119" t="s">
        <v>103</v>
      </c>
      <c r="D566" s="119" t="s">
        <v>8309</v>
      </c>
      <c r="E566" s="119" t="s">
        <v>8096</v>
      </c>
      <c r="F566" s="119" t="s">
        <v>8072</v>
      </c>
      <c r="G566" s="175">
        <v>660.16</v>
      </c>
      <c r="H566" s="155">
        <v>0</v>
      </c>
      <c r="I566" s="156">
        <v>7317268.1299999999</v>
      </c>
    </row>
    <row r="567" spans="2:9">
      <c r="B567" s="173">
        <v>45730</v>
      </c>
      <c r="C567" s="119" t="s">
        <v>103</v>
      </c>
      <c r="D567" s="119" t="s">
        <v>8309</v>
      </c>
      <c r="E567" s="119" t="s">
        <v>8096</v>
      </c>
      <c r="F567" s="119" t="s">
        <v>8072</v>
      </c>
      <c r="G567" s="175">
        <v>18968.32</v>
      </c>
      <c r="H567" s="155">
        <v>0</v>
      </c>
      <c r="I567" s="156">
        <v>7336236.4500000002</v>
      </c>
    </row>
    <row r="568" spans="2:9">
      <c r="B568" s="173">
        <v>45730</v>
      </c>
      <c r="C568" s="119" t="s">
        <v>103</v>
      </c>
      <c r="D568" s="119" t="s">
        <v>8309</v>
      </c>
      <c r="E568" s="119" t="s">
        <v>8096</v>
      </c>
      <c r="F568" s="119" t="s">
        <v>8072</v>
      </c>
      <c r="G568" s="175">
        <v>3099.28</v>
      </c>
      <c r="H568" s="155">
        <v>0</v>
      </c>
      <c r="I568" s="156">
        <v>7339335.7300000004</v>
      </c>
    </row>
    <row r="569" spans="2:9">
      <c r="B569" s="173">
        <v>45730</v>
      </c>
      <c r="C569" s="119" t="s">
        <v>103</v>
      </c>
      <c r="D569" s="119" t="s">
        <v>8309</v>
      </c>
      <c r="E569" s="119" t="s">
        <v>8096</v>
      </c>
      <c r="F569" s="119" t="s">
        <v>8072</v>
      </c>
      <c r="G569" s="175">
        <v>10735.04</v>
      </c>
      <c r="H569" s="155">
        <v>0</v>
      </c>
      <c r="I569" s="156">
        <v>7350070.7699999996</v>
      </c>
    </row>
    <row r="570" spans="2:9">
      <c r="B570" s="173">
        <v>45730</v>
      </c>
      <c r="C570" s="119" t="s">
        <v>103</v>
      </c>
      <c r="D570" s="119" t="s">
        <v>7081</v>
      </c>
      <c r="E570" s="119" t="s">
        <v>8159</v>
      </c>
      <c r="F570" s="119" t="s">
        <v>8072</v>
      </c>
      <c r="G570" s="175">
        <v>195.11</v>
      </c>
      <c r="H570" s="155">
        <v>0</v>
      </c>
      <c r="I570" s="156">
        <v>7350265.8799999999</v>
      </c>
    </row>
    <row r="571" spans="2:9">
      <c r="B571" s="173">
        <v>45730</v>
      </c>
      <c r="C571" s="119" t="s">
        <v>103</v>
      </c>
      <c r="D571" s="119" t="s">
        <v>8310</v>
      </c>
      <c r="E571" s="119" t="s">
        <v>8311</v>
      </c>
      <c r="F571" s="119" t="s">
        <v>8072</v>
      </c>
      <c r="G571" s="175">
        <v>823.45</v>
      </c>
      <c r="H571" s="155">
        <v>0</v>
      </c>
      <c r="I571" s="156">
        <v>7351089.3300000001</v>
      </c>
    </row>
    <row r="572" spans="2:9">
      <c r="B572" s="173">
        <v>45730</v>
      </c>
      <c r="C572" s="119" t="s">
        <v>103</v>
      </c>
      <c r="D572" s="119" t="s">
        <v>8310</v>
      </c>
      <c r="E572" s="119" t="s">
        <v>8312</v>
      </c>
      <c r="F572" s="119" t="s">
        <v>8072</v>
      </c>
      <c r="G572" s="175">
        <v>23.79</v>
      </c>
      <c r="H572" s="155">
        <v>0</v>
      </c>
      <c r="I572" s="156">
        <v>7351113.1200000001</v>
      </c>
    </row>
    <row r="573" spans="2:9">
      <c r="B573" s="173">
        <v>45730</v>
      </c>
      <c r="C573" s="119" t="s">
        <v>103</v>
      </c>
      <c r="D573" s="119" t="s">
        <v>7075</v>
      </c>
      <c r="E573" s="119" t="s">
        <v>8159</v>
      </c>
      <c r="F573" s="119" t="s">
        <v>8072</v>
      </c>
      <c r="G573" s="175">
        <v>77.2</v>
      </c>
      <c r="H573" s="155">
        <v>0</v>
      </c>
      <c r="I573" s="156">
        <v>7351190.3200000003</v>
      </c>
    </row>
    <row r="574" spans="2:9">
      <c r="B574" s="173">
        <v>45730</v>
      </c>
      <c r="C574" s="119" t="s">
        <v>103</v>
      </c>
      <c r="D574" s="119" t="s">
        <v>7069</v>
      </c>
      <c r="E574" s="119" t="s">
        <v>8159</v>
      </c>
      <c r="F574" s="119" t="s">
        <v>8072</v>
      </c>
      <c r="G574" s="175">
        <v>66.42</v>
      </c>
      <c r="H574" s="155">
        <v>0</v>
      </c>
      <c r="I574" s="156">
        <v>7351256.7400000002</v>
      </c>
    </row>
    <row r="575" spans="2:9">
      <c r="B575" s="173">
        <v>45730</v>
      </c>
      <c r="C575" s="119" t="s">
        <v>103</v>
      </c>
      <c r="D575" s="119" t="s">
        <v>7017</v>
      </c>
      <c r="E575" s="119" t="s">
        <v>116</v>
      </c>
      <c r="F575" s="119" t="s">
        <v>8072</v>
      </c>
      <c r="G575" s="175">
        <v>6942.88</v>
      </c>
      <c r="H575" s="155">
        <v>0</v>
      </c>
      <c r="I575" s="156">
        <v>7358199.6200000001</v>
      </c>
    </row>
    <row r="576" spans="2:9">
      <c r="B576" s="173">
        <v>45735</v>
      </c>
      <c r="C576" s="119" t="s">
        <v>103</v>
      </c>
      <c r="D576" s="119" t="s">
        <v>8313</v>
      </c>
      <c r="E576" s="119" t="s">
        <v>8314</v>
      </c>
      <c r="F576" s="119" t="s">
        <v>8072</v>
      </c>
      <c r="G576" s="175">
        <v>230.33</v>
      </c>
      <c r="H576" s="155">
        <v>0</v>
      </c>
      <c r="I576" s="156">
        <v>7358429.9500000002</v>
      </c>
    </row>
    <row r="577" spans="2:9">
      <c r="B577" s="173">
        <v>45735</v>
      </c>
      <c r="C577" s="119" t="s">
        <v>103</v>
      </c>
      <c r="D577" s="119" t="s">
        <v>8313</v>
      </c>
      <c r="E577" s="119" t="s">
        <v>8315</v>
      </c>
      <c r="F577" s="119" t="s">
        <v>8072</v>
      </c>
      <c r="G577" s="175">
        <v>260.68</v>
      </c>
      <c r="H577" s="155">
        <v>0</v>
      </c>
      <c r="I577" s="156">
        <v>7358690.6299999999</v>
      </c>
    </row>
    <row r="578" spans="2:9">
      <c r="B578" s="173">
        <v>45735</v>
      </c>
      <c r="C578" s="119" t="s">
        <v>103</v>
      </c>
      <c r="D578" s="119" t="s">
        <v>8316</v>
      </c>
      <c r="E578" s="119" t="s">
        <v>8317</v>
      </c>
      <c r="F578" s="119" t="s">
        <v>8072</v>
      </c>
      <c r="G578" s="175">
        <v>21.51</v>
      </c>
      <c r="H578" s="155">
        <v>0</v>
      </c>
      <c r="I578" s="156">
        <v>7358712.1399999997</v>
      </c>
    </row>
    <row r="579" spans="2:9">
      <c r="B579" s="173">
        <v>45735</v>
      </c>
      <c r="C579" s="119" t="s">
        <v>103</v>
      </c>
      <c r="D579" s="119" t="s">
        <v>8316</v>
      </c>
      <c r="E579" s="119" t="s">
        <v>8318</v>
      </c>
      <c r="F579" s="119" t="s">
        <v>8072</v>
      </c>
      <c r="G579" s="175">
        <v>35.03</v>
      </c>
      <c r="H579" s="155">
        <v>0</v>
      </c>
      <c r="I579" s="156">
        <v>7358747.1699999999</v>
      </c>
    </row>
    <row r="580" spans="2:9">
      <c r="B580" s="173">
        <v>45737</v>
      </c>
      <c r="C580" s="119" t="s">
        <v>103</v>
      </c>
      <c r="D580" s="119" t="s">
        <v>3214</v>
      </c>
      <c r="E580" s="119" t="s">
        <v>8319</v>
      </c>
      <c r="F580" s="119" t="s">
        <v>8072</v>
      </c>
      <c r="G580" s="175">
        <v>3360</v>
      </c>
      <c r="H580" s="155">
        <v>0</v>
      </c>
      <c r="I580" s="156">
        <v>7362107.1699999999</v>
      </c>
    </row>
    <row r="581" spans="2:9">
      <c r="B581" s="173">
        <v>45737</v>
      </c>
      <c r="C581" s="119" t="s">
        <v>103</v>
      </c>
      <c r="D581" s="119" t="s">
        <v>8320</v>
      </c>
      <c r="E581" s="119" t="s">
        <v>8163</v>
      </c>
      <c r="F581" s="119" t="s">
        <v>8072</v>
      </c>
      <c r="G581" s="175">
        <v>1760</v>
      </c>
      <c r="H581" s="155">
        <v>0</v>
      </c>
      <c r="I581" s="156">
        <v>7363867.1699999999</v>
      </c>
    </row>
    <row r="582" spans="2:9">
      <c r="B582" s="173">
        <v>45737</v>
      </c>
      <c r="C582" s="119" t="s">
        <v>103</v>
      </c>
      <c r="D582" s="119" t="s">
        <v>8320</v>
      </c>
      <c r="E582" s="119" t="s">
        <v>8163</v>
      </c>
      <c r="F582" s="119" t="s">
        <v>8072</v>
      </c>
      <c r="G582" s="175">
        <v>1760</v>
      </c>
      <c r="H582" s="155">
        <v>0</v>
      </c>
      <c r="I582" s="156">
        <v>7365627.1699999999</v>
      </c>
    </row>
    <row r="583" spans="2:9">
      <c r="B583" s="173">
        <v>45737</v>
      </c>
      <c r="C583" s="119" t="s">
        <v>103</v>
      </c>
      <c r="D583" s="119" t="s">
        <v>8321</v>
      </c>
      <c r="E583" s="119" t="s">
        <v>8237</v>
      </c>
      <c r="F583" s="119" t="s">
        <v>8072</v>
      </c>
      <c r="G583" s="175">
        <v>34.22</v>
      </c>
      <c r="H583" s="155">
        <v>0</v>
      </c>
      <c r="I583" s="156">
        <v>7365661.3899999997</v>
      </c>
    </row>
    <row r="584" spans="2:9">
      <c r="B584" s="173">
        <v>45737</v>
      </c>
      <c r="C584" s="119" t="s">
        <v>103</v>
      </c>
      <c r="D584" s="119" t="s">
        <v>8321</v>
      </c>
      <c r="E584" s="119" t="s">
        <v>8237</v>
      </c>
      <c r="F584" s="119" t="s">
        <v>8072</v>
      </c>
      <c r="G584" s="175">
        <v>35.72</v>
      </c>
      <c r="H584" s="155">
        <v>0</v>
      </c>
      <c r="I584" s="156">
        <v>7365697.1100000003</v>
      </c>
    </row>
    <row r="585" spans="2:9">
      <c r="B585" s="173">
        <v>45737</v>
      </c>
      <c r="C585" s="119" t="s">
        <v>103</v>
      </c>
      <c r="D585" s="119" t="s">
        <v>7234</v>
      </c>
      <c r="E585" s="119" t="s">
        <v>8242</v>
      </c>
      <c r="F585" s="119" t="s">
        <v>8072</v>
      </c>
      <c r="G585" s="175">
        <v>5600</v>
      </c>
      <c r="H585" s="155">
        <v>0</v>
      </c>
      <c r="I585" s="156">
        <v>7371297.1100000003</v>
      </c>
    </row>
    <row r="586" spans="2:9">
      <c r="B586" s="173">
        <v>45737</v>
      </c>
      <c r="C586" s="119" t="s">
        <v>103</v>
      </c>
      <c r="D586" s="119" t="s">
        <v>7236</v>
      </c>
      <c r="E586" s="119" t="s">
        <v>8151</v>
      </c>
      <c r="F586" s="119" t="s">
        <v>8072</v>
      </c>
      <c r="G586" s="175">
        <v>400</v>
      </c>
      <c r="H586" s="155">
        <v>0</v>
      </c>
      <c r="I586" s="156">
        <v>7371697.1100000003</v>
      </c>
    </row>
    <row r="587" spans="2:9">
      <c r="B587" s="173">
        <v>45737</v>
      </c>
      <c r="C587" s="119" t="s">
        <v>103</v>
      </c>
      <c r="D587" s="119" t="s">
        <v>8322</v>
      </c>
      <c r="E587" s="119" t="s">
        <v>8086</v>
      </c>
      <c r="F587" s="119" t="s">
        <v>8072</v>
      </c>
      <c r="G587" s="175">
        <v>2720</v>
      </c>
      <c r="H587" s="155">
        <v>0</v>
      </c>
      <c r="I587" s="156">
        <v>7374417.1100000003</v>
      </c>
    </row>
    <row r="588" spans="2:9">
      <c r="B588" s="173">
        <v>45737</v>
      </c>
      <c r="C588" s="119" t="s">
        <v>103</v>
      </c>
      <c r="D588" s="119" t="s">
        <v>8322</v>
      </c>
      <c r="E588" s="119" t="s">
        <v>8086</v>
      </c>
      <c r="F588" s="119" t="s">
        <v>8072</v>
      </c>
      <c r="G588" s="175">
        <v>720</v>
      </c>
      <c r="H588" s="155">
        <v>0</v>
      </c>
      <c r="I588" s="156">
        <v>7375137.1100000003</v>
      </c>
    </row>
    <row r="589" spans="2:9">
      <c r="B589" s="173">
        <v>45737</v>
      </c>
      <c r="C589" s="119" t="s">
        <v>103</v>
      </c>
      <c r="D589" s="119" t="s">
        <v>7227</v>
      </c>
      <c r="E589" s="119" t="s">
        <v>8105</v>
      </c>
      <c r="F589" s="119" t="s">
        <v>8072</v>
      </c>
      <c r="G589" s="175">
        <v>3680</v>
      </c>
      <c r="H589" s="155">
        <v>0</v>
      </c>
      <c r="I589" s="156">
        <v>7378817.1100000003</v>
      </c>
    </row>
    <row r="590" spans="2:9">
      <c r="B590" s="173">
        <v>45737</v>
      </c>
      <c r="C590" s="119" t="s">
        <v>103</v>
      </c>
      <c r="D590" s="119" t="s">
        <v>8323</v>
      </c>
      <c r="E590" s="119" t="s">
        <v>8128</v>
      </c>
      <c r="F590" s="119" t="s">
        <v>8072</v>
      </c>
      <c r="G590" s="175">
        <v>4255.68</v>
      </c>
      <c r="H590" s="155">
        <v>0</v>
      </c>
      <c r="I590" s="156">
        <v>7383072.79</v>
      </c>
    </row>
    <row r="591" spans="2:9">
      <c r="B591" s="173">
        <v>45737</v>
      </c>
      <c r="C591" s="119" t="s">
        <v>103</v>
      </c>
      <c r="D591" s="119" t="s">
        <v>8323</v>
      </c>
      <c r="E591" s="119" t="s">
        <v>8128</v>
      </c>
      <c r="F591" s="119" t="s">
        <v>8072</v>
      </c>
      <c r="G591" s="175">
        <v>4239.04</v>
      </c>
      <c r="H591" s="155">
        <v>0</v>
      </c>
      <c r="I591" s="156">
        <v>7387311.8300000001</v>
      </c>
    </row>
    <row r="592" spans="2:9">
      <c r="B592" s="173">
        <v>45737</v>
      </c>
      <c r="C592" s="119" t="s">
        <v>103</v>
      </c>
      <c r="D592" s="119" t="s">
        <v>7202</v>
      </c>
      <c r="E592" s="119" t="s">
        <v>8268</v>
      </c>
      <c r="F592" s="119" t="s">
        <v>8072</v>
      </c>
      <c r="G592" s="175">
        <v>240</v>
      </c>
      <c r="H592" s="155">
        <v>0</v>
      </c>
      <c r="I592" s="156">
        <v>7387551.8300000001</v>
      </c>
    </row>
    <row r="593" spans="2:9">
      <c r="B593" s="173">
        <v>45737</v>
      </c>
      <c r="C593" s="119" t="s">
        <v>103</v>
      </c>
      <c r="D593" s="119" t="s">
        <v>6913</v>
      </c>
      <c r="E593" s="119" t="s">
        <v>8270</v>
      </c>
      <c r="F593" s="119" t="s">
        <v>8072</v>
      </c>
      <c r="G593" s="175">
        <v>233.6</v>
      </c>
      <c r="H593" s="155">
        <v>0</v>
      </c>
      <c r="I593" s="156">
        <v>7387785.4299999997</v>
      </c>
    </row>
    <row r="594" spans="2:9">
      <c r="B594" s="173">
        <v>45737</v>
      </c>
      <c r="C594" s="119" t="s">
        <v>103</v>
      </c>
      <c r="D594" s="119" t="s">
        <v>7136</v>
      </c>
      <c r="E594" s="119" t="s">
        <v>8324</v>
      </c>
      <c r="F594" s="119" t="s">
        <v>8072</v>
      </c>
      <c r="G594" s="175">
        <v>7142.9</v>
      </c>
      <c r="H594" s="155">
        <v>0</v>
      </c>
      <c r="I594" s="156">
        <v>7394928.3300000001</v>
      </c>
    </row>
    <row r="595" spans="2:9">
      <c r="B595" s="173">
        <v>45737</v>
      </c>
      <c r="C595" s="119" t="s">
        <v>103</v>
      </c>
      <c r="D595" s="119" t="s">
        <v>7142</v>
      </c>
      <c r="E595" s="119" t="s">
        <v>8116</v>
      </c>
      <c r="F595" s="119" t="s">
        <v>8072</v>
      </c>
      <c r="G595" s="175">
        <v>64</v>
      </c>
      <c r="H595" s="155">
        <v>0</v>
      </c>
      <c r="I595" s="156">
        <v>7394992.3300000001</v>
      </c>
    </row>
    <row r="596" spans="2:9">
      <c r="B596" s="173">
        <v>45737</v>
      </c>
      <c r="C596" s="119" t="s">
        <v>103</v>
      </c>
      <c r="D596" s="119" t="s">
        <v>7116</v>
      </c>
      <c r="E596" s="119" t="s">
        <v>8180</v>
      </c>
      <c r="F596" s="119" t="s">
        <v>8072</v>
      </c>
      <c r="G596" s="175">
        <v>5554.24</v>
      </c>
      <c r="H596" s="155">
        <v>0</v>
      </c>
      <c r="I596" s="156">
        <v>7400546.5700000003</v>
      </c>
    </row>
    <row r="597" spans="2:9">
      <c r="B597" s="173">
        <v>45737</v>
      </c>
      <c r="C597" s="119" t="s">
        <v>103</v>
      </c>
      <c r="D597" s="119" t="s">
        <v>7174</v>
      </c>
      <c r="E597" s="119" t="s">
        <v>8079</v>
      </c>
      <c r="F597" s="119" t="s">
        <v>8072</v>
      </c>
      <c r="G597" s="175">
        <v>3899.17</v>
      </c>
      <c r="H597" s="155">
        <v>0</v>
      </c>
      <c r="I597" s="156">
        <v>7404445.7400000002</v>
      </c>
    </row>
    <row r="598" spans="2:9">
      <c r="B598" s="173">
        <v>45737</v>
      </c>
      <c r="C598" s="119" t="s">
        <v>103</v>
      </c>
      <c r="D598" s="119" t="s">
        <v>8325</v>
      </c>
      <c r="E598" s="119" t="s">
        <v>8107</v>
      </c>
      <c r="F598" s="119" t="s">
        <v>8072</v>
      </c>
      <c r="G598" s="175">
        <v>4240</v>
      </c>
      <c r="H598" s="155">
        <v>0</v>
      </c>
      <c r="I598" s="156">
        <v>7408685.7400000002</v>
      </c>
    </row>
    <row r="599" spans="2:9">
      <c r="B599" s="173">
        <v>45737</v>
      </c>
      <c r="C599" s="119" t="s">
        <v>103</v>
      </c>
      <c r="D599" s="119" t="s">
        <v>8325</v>
      </c>
      <c r="E599" s="119" t="s">
        <v>8107</v>
      </c>
      <c r="F599" s="119" t="s">
        <v>8072</v>
      </c>
      <c r="G599" s="175">
        <v>7520</v>
      </c>
      <c r="H599" s="155">
        <v>0</v>
      </c>
      <c r="I599" s="156">
        <v>7416205.7400000002</v>
      </c>
    </row>
    <row r="600" spans="2:9">
      <c r="B600" s="173">
        <v>45737</v>
      </c>
      <c r="C600" s="119" t="s">
        <v>103</v>
      </c>
      <c r="D600" s="119" t="s">
        <v>8325</v>
      </c>
      <c r="E600" s="119" t="s">
        <v>8107</v>
      </c>
      <c r="F600" s="119" t="s">
        <v>8072</v>
      </c>
      <c r="G600" s="175">
        <v>2080</v>
      </c>
      <c r="H600" s="155">
        <v>0</v>
      </c>
      <c r="I600" s="156">
        <v>7418285.7400000002</v>
      </c>
    </row>
    <row r="601" spans="2:9">
      <c r="B601" s="173">
        <v>45737</v>
      </c>
      <c r="C601" s="119" t="s">
        <v>103</v>
      </c>
      <c r="D601" s="119" t="s">
        <v>8326</v>
      </c>
      <c r="E601" s="119" t="s">
        <v>8082</v>
      </c>
      <c r="F601" s="119" t="s">
        <v>8072</v>
      </c>
      <c r="G601" s="175">
        <v>762.45</v>
      </c>
      <c r="H601" s="155">
        <v>0</v>
      </c>
      <c r="I601" s="156">
        <v>7419048.1900000004</v>
      </c>
    </row>
    <row r="602" spans="2:9">
      <c r="B602" s="173">
        <v>45737</v>
      </c>
      <c r="C602" s="119" t="s">
        <v>103</v>
      </c>
      <c r="D602" s="119" t="s">
        <v>8326</v>
      </c>
      <c r="E602" s="119" t="s">
        <v>8082</v>
      </c>
      <c r="F602" s="119" t="s">
        <v>8072</v>
      </c>
      <c r="G602" s="175">
        <v>762.45</v>
      </c>
      <c r="H602" s="155">
        <v>0</v>
      </c>
      <c r="I602" s="156">
        <v>7419810.6399999997</v>
      </c>
    </row>
    <row r="603" spans="2:9">
      <c r="B603" s="173">
        <v>45737</v>
      </c>
      <c r="C603" s="119" t="s">
        <v>103</v>
      </c>
      <c r="D603" s="119" t="s">
        <v>8326</v>
      </c>
      <c r="E603" s="119" t="s">
        <v>8082</v>
      </c>
      <c r="F603" s="119" t="s">
        <v>8072</v>
      </c>
      <c r="G603" s="175">
        <v>882.73</v>
      </c>
      <c r="H603" s="155">
        <v>0</v>
      </c>
      <c r="I603" s="156">
        <v>7420693.3700000001</v>
      </c>
    </row>
    <row r="604" spans="2:9">
      <c r="B604" s="173">
        <v>45737</v>
      </c>
      <c r="C604" s="119" t="s">
        <v>103</v>
      </c>
      <c r="D604" s="119" t="s">
        <v>7167</v>
      </c>
      <c r="E604" s="119" t="s">
        <v>8159</v>
      </c>
      <c r="F604" s="119" t="s">
        <v>8072</v>
      </c>
      <c r="G604" s="175">
        <v>105.17</v>
      </c>
      <c r="H604" s="155">
        <v>0</v>
      </c>
      <c r="I604" s="156">
        <v>7420798.54</v>
      </c>
    </row>
    <row r="605" spans="2:9">
      <c r="B605" s="173">
        <v>45737</v>
      </c>
      <c r="C605" s="119" t="s">
        <v>103</v>
      </c>
      <c r="D605" s="119" t="s">
        <v>7210</v>
      </c>
      <c r="E605" s="119" t="s">
        <v>8327</v>
      </c>
      <c r="F605" s="119" t="s">
        <v>8072</v>
      </c>
      <c r="G605" s="175">
        <v>104</v>
      </c>
      <c r="H605" s="155">
        <v>0</v>
      </c>
      <c r="I605" s="156">
        <v>7420902.54</v>
      </c>
    </row>
    <row r="606" spans="2:9">
      <c r="B606" s="173">
        <v>45737</v>
      </c>
      <c r="C606" s="119" t="s">
        <v>103</v>
      </c>
      <c r="D606" s="119" t="s">
        <v>7172</v>
      </c>
      <c r="E606" s="119" t="s">
        <v>8109</v>
      </c>
      <c r="F606" s="119" t="s">
        <v>8072</v>
      </c>
      <c r="G606" s="175">
        <v>3760</v>
      </c>
      <c r="H606" s="155">
        <v>0</v>
      </c>
      <c r="I606" s="156">
        <v>7424662.54</v>
      </c>
    </row>
    <row r="607" spans="2:9">
      <c r="B607" s="173">
        <v>45737</v>
      </c>
      <c r="C607" s="119" t="s">
        <v>103</v>
      </c>
      <c r="D607" s="119" t="s">
        <v>8328</v>
      </c>
      <c r="E607" s="119" t="s">
        <v>8329</v>
      </c>
      <c r="F607" s="119" t="s">
        <v>8072</v>
      </c>
      <c r="G607" s="175">
        <v>14.72</v>
      </c>
      <c r="H607" s="155">
        <v>0</v>
      </c>
      <c r="I607" s="156">
        <v>7424677.2599999998</v>
      </c>
    </row>
    <row r="608" spans="2:9">
      <c r="B608" s="173">
        <v>45737</v>
      </c>
      <c r="C608" s="119" t="s">
        <v>103</v>
      </c>
      <c r="D608" s="119" t="s">
        <v>8328</v>
      </c>
      <c r="E608" s="119" t="s">
        <v>8330</v>
      </c>
      <c r="F608" s="119" t="s">
        <v>8072</v>
      </c>
      <c r="G608" s="175">
        <v>26.2</v>
      </c>
      <c r="H608" s="155">
        <v>0</v>
      </c>
      <c r="I608" s="156">
        <v>7424703.46</v>
      </c>
    </row>
    <row r="609" spans="2:9">
      <c r="B609" s="173">
        <v>45737</v>
      </c>
      <c r="C609" s="119" t="s">
        <v>103</v>
      </c>
      <c r="D609" s="119" t="s">
        <v>8328</v>
      </c>
      <c r="E609" s="119" t="s">
        <v>8331</v>
      </c>
      <c r="F609" s="119" t="s">
        <v>8072</v>
      </c>
      <c r="G609" s="175">
        <v>11.29</v>
      </c>
      <c r="H609" s="155">
        <v>0</v>
      </c>
      <c r="I609" s="156">
        <v>7424714.75</v>
      </c>
    </row>
    <row r="610" spans="2:9">
      <c r="B610" s="173">
        <v>45737</v>
      </c>
      <c r="C610" s="119" t="s">
        <v>103</v>
      </c>
      <c r="D610" s="119" t="s">
        <v>8328</v>
      </c>
      <c r="E610" s="119" t="s">
        <v>8332</v>
      </c>
      <c r="F610" s="119" t="s">
        <v>8072</v>
      </c>
      <c r="G610" s="175">
        <v>242.48</v>
      </c>
      <c r="H610" s="155">
        <v>0</v>
      </c>
      <c r="I610" s="156">
        <v>7424957.2300000004</v>
      </c>
    </row>
    <row r="611" spans="2:9">
      <c r="B611" s="173">
        <v>45737</v>
      </c>
      <c r="C611" s="119" t="s">
        <v>103</v>
      </c>
      <c r="D611" s="119" t="s">
        <v>8328</v>
      </c>
      <c r="E611" s="119" t="s">
        <v>8333</v>
      </c>
      <c r="F611" s="119" t="s">
        <v>8072</v>
      </c>
      <c r="G611" s="175">
        <v>21.72</v>
      </c>
      <c r="H611" s="155">
        <v>0</v>
      </c>
      <c r="I611" s="156">
        <v>7424978.9500000002</v>
      </c>
    </row>
    <row r="612" spans="2:9">
      <c r="B612" s="173">
        <v>45737</v>
      </c>
      <c r="C612" s="119" t="s">
        <v>103</v>
      </c>
      <c r="D612" s="119" t="s">
        <v>8328</v>
      </c>
      <c r="E612" s="119" t="s">
        <v>8334</v>
      </c>
      <c r="F612" s="119" t="s">
        <v>8072</v>
      </c>
      <c r="G612" s="175">
        <v>34.21</v>
      </c>
      <c r="H612" s="155">
        <v>0</v>
      </c>
      <c r="I612" s="156">
        <v>7425013.1600000001</v>
      </c>
    </row>
    <row r="613" spans="2:9">
      <c r="B613" s="173">
        <v>45737</v>
      </c>
      <c r="C613" s="119" t="s">
        <v>103</v>
      </c>
      <c r="D613" s="119" t="s">
        <v>7192</v>
      </c>
      <c r="E613" s="119" t="s">
        <v>8192</v>
      </c>
      <c r="F613" s="119" t="s">
        <v>8072</v>
      </c>
      <c r="G613" s="175">
        <v>3608.1</v>
      </c>
      <c r="H613" s="155">
        <v>0</v>
      </c>
      <c r="I613" s="156">
        <v>7428621.2599999998</v>
      </c>
    </row>
    <row r="614" spans="2:9">
      <c r="B614" s="173">
        <v>45737</v>
      </c>
      <c r="C614" s="119" t="s">
        <v>103</v>
      </c>
      <c r="D614" s="119" t="s">
        <v>8335</v>
      </c>
      <c r="E614" s="119" t="s">
        <v>8336</v>
      </c>
      <c r="F614" s="119" t="s">
        <v>8072</v>
      </c>
      <c r="G614" s="175">
        <v>80.55</v>
      </c>
      <c r="H614" s="155">
        <v>0</v>
      </c>
      <c r="I614" s="156">
        <v>7428701.8099999996</v>
      </c>
    </row>
    <row r="615" spans="2:9">
      <c r="B615" s="173">
        <v>45737</v>
      </c>
      <c r="C615" s="119" t="s">
        <v>103</v>
      </c>
      <c r="D615" s="119" t="s">
        <v>8335</v>
      </c>
      <c r="E615" s="119" t="s">
        <v>8337</v>
      </c>
      <c r="F615" s="119" t="s">
        <v>8072</v>
      </c>
      <c r="G615" s="175">
        <v>56.83</v>
      </c>
      <c r="H615" s="155">
        <v>0</v>
      </c>
      <c r="I615" s="156">
        <v>7428758.6399999997</v>
      </c>
    </row>
    <row r="616" spans="2:9">
      <c r="B616" s="173">
        <v>45737</v>
      </c>
      <c r="C616" s="119" t="s">
        <v>103</v>
      </c>
      <c r="D616" s="119" t="s">
        <v>8335</v>
      </c>
      <c r="E616" s="119" t="s">
        <v>8338</v>
      </c>
      <c r="F616" s="119" t="s">
        <v>8072</v>
      </c>
      <c r="G616" s="175">
        <v>46.9</v>
      </c>
      <c r="H616" s="155">
        <v>0</v>
      </c>
      <c r="I616" s="156">
        <v>7428805.54</v>
      </c>
    </row>
    <row r="617" spans="2:9">
      <c r="B617" s="173">
        <v>45737</v>
      </c>
      <c r="C617" s="119" t="s">
        <v>103</v>
      </c>
      <c r="D617" s="119" t="s">
        <v>8335</v>
      </c>
      <c r="E617" s="119" t="s">
        <v>8339</v>
      </c>
      <c r="F617" s="119" t="s">
        <v>8072</v>
      </c>
      <c r="G617" s="175">
        <v>45.38</v>
      </c>
      <c r="H617" s="155">
        <v>0</v>
      </c>
      <c r="I617" s="156">
        <v>7428850.9199999999</v>
      </c>
    </row>
    <row r="618" spans="2:9">
      <c r="B618" s="173">
        <v>45737</v>
      </c>
      <c r="C618" s="119" t="s">
        <v>103</v>
      </c>
      <c r="D618" s="119" t="s">
        <v>8335</v>
      </c>
      <c r="E618" s="119" t="s">
        <v>8340</v>
      </c>
      <c r="F618" s="119" t="s">
        <v>8072</v>
      </c>
      <c r="G618" s="175">
        <v>24.82</v>
      </c>
      <c r="H618" s="155">
        <v>0</v>
      </c>
      <c r="I618" s="156">
        <v>7428875.7400000002</v>
      </c>
    </row>
    <row r="619" spans="2:9">
      <c r="B619" s="173">
        <v>45737</v>
      </c>
      <c r="C619" s="119" t="s">
        <v>103</v>
      </c>
      <c r="D619" s="119" t="s">
        <v>8335</v>
      </c>
      <c r="E619" s="119" t="s">
        <v>8341</v>
      </c>
      <c r="F619" s="119" t="s">
        <v>8072</v>
      </c>
      <c r="G619" s="175">
        <v>8.27</v>
      </c>
      <c r="H619" s="155">
        <v>0</v>
      </c>
      <c r="I619" s="156">
        <v>7428884.0099999998</v>
      </c>
    </row>
    <row r="620" spans="2:9">
      <c r="B620" s="173">
        <v>45737</v>
      </c>
      <c r="C620" s="119" t="s">
        <v>103</v>
      </c>
      <c r="D620" s="119" t="s">
        <v>8335</v>
      </c>
      <c r="E620" s="119" t="s">
        <v>8342</v>
      </c>
      <c r="F620" s="119" t="s">
        <v>8072</v>
      </c>
      <c r="G620" s="175">
        <v>53.78</v>
      </c>
      <c r="H620" s="155">
        <v>0</v>
      </c>
      <c r="I620" s="156">
        <v>7428937.79</v>
      </c>
    </row>
    <row r="621" spans="2:9">
      <c r="B621" s="173">
        <v>45737</v>
      </c>
      <c r="C621" s="119" t="s">
        <v>103</v>
      </c>
      <c r="D621" s="119" t="s">
        <v>8335</v>
      </c>
      <c r="E621" s="119" t="s">
        <v>8343</v>
      </c>
      <c r="F621" s="119" t="s">
        <v>8072</v>
      </c>
      <c r="G621" s="175">
        <v>10.9</v>
      </c>
      <c r="H621" s="155">
        <v>0</v>
      </c>
      <c r="I621" s="156">
        <v>7428948.6900000004</v>
      </c>
    </row>
    <row r="622" spans="2:9">
      <c r="B622" s="173">
        <v>45737</v>
      </c>
      <c r="C622" s="119" t="s">
        <v>103</v>
      </c>
      <c r="D622" s="119" t="s">
        <v>8335</v>
      </c>
      <c r="E622" s="119" t="s">
        <v>8340</v>
      </c>
      <c r="F622" s="119" t="s">
        <v>8072</v>
      </c>
      <c r="G622" s="175">
        <v>18.89</v>
      </c>
      <c r="H622" s="155">
        <v>0</v>
      </c>
      <c r="I622" s="156">
        <v>7428967.5800000001</v>
      </c>
    </row>
    <row r="623" spans="2:9">
      <c r="B623" s="173">
        <v>45737</v>
      </c>
      <c r="C623" s="119" t="s">
        <v>103</v>
      </c>
      <c r="D623" s="119" t="s">
        <v>8344</v>
      </c>
      <c r="E623" s="119" t="s">
        <v>8098</v>
      </c>
      <c r="F623" s="119" t="s">
        <v>8072</v>
      </c>
      <c r="G623" s="175">
        <v>6080</v>
      </c>
      <c r="H623" s="155">
        <v>0</v>
      </c>
      <c r="I623" s="156">
        <v>7435047.5800000001</v>
      </c>
    </row>
    <row r="624" spans="2:9">
      <c r="B624" s="173">
        <v>45737</v>
      </c>
      <c r="C624" s="119" t="s">
        <v>103</v>
      </c>
      <c r="D624" s="119" t="s">
        <v>8344</v>
      </c>
      <c r="E624" s="119" t="s">
        <v>8098</v>
      </c>
      <c r="F624" s="119" t="s">
        <v>8072</v>
      </c>
      <c r="G624" s="175">
        <v>7200</v>
      </c>
      <c r="H624" s="155">
        <v>0</v>
      </c>
      <c r="I624" s="156">
        <v>7442247.5800000001</v>
      </c>
    </row>
    <row r="625" spans="2:9">
      <c r="B625" s="173">
        <v>45737</v>
      </c>
      <c r="C625" s="119" t="s">
        <v>103</v>
      </c>
      <c r="D625" s="119" t="s">
        <v>8345</v>
      </c>
      <c r="E625" s="119" t="s">
        <v>8089</v>
      </c>
      <c r="F625" s="119" t="s">
        <v>8072</v>
      </c>
      <c r="G625" s="175">
        <v>8000</v>
      </c>
      <c r="H625" s="155">
        <v>0</v>
      </c>
      <c r="I625" s="156">
        <v>7450247.5800000001</v>
      </c>
    </row>
    <row r="626" spans="2:9">
      <c r="B626" s="173">
        <v>45737</v>
      </c>
      <c r="C626" s="119" t="s">
        <v>103</v>
      </c>
      <c r="D626" s="119" t="s">
        <v>8345</v>
      </c>
      <c r="E626" s="119" t="s">
        <v>8089</v>
      </c>
      <c r="F626" s="119" t="s">
        <v>8072</v>
      </c>
      <c r="G626" s="175">
        <v>8000</v>
      </c>
      <c r="H626" s="155">
        <v>0</v>
      </c>
      <c r="I626" s="156">
        <v>7458247.5800000001</v>
      </c>
    </row>
    <row r="627" spans="2:9">
      <c r="B627" s="173">
        <v>45737</v>
      </c>
      <c r="C627" s="119" t="s">
        <v>103</v>
      </c>
      <c r="D627" s="119" t="s">
        <v>8345</v>
      </c>
      <c r="E627" s="119" t="s">
        <v>8089</v>
      </c>
      <c r="F627" s="119" t="s">
        <v>8072</v>
      </c>
      <c r="G627" s="175">
        <v>8000</v>
      </c>
      <c r="H627" s="155">
        <v>0</v>
      </c>
      <c r="I627" s="156">
        <v>7466247.5800000001</v>
      </c>
    </row>
    <row r="628" spans="2:9">
      <c r="B628" s="173">
        <v>45737</v>
      </c>
      <c r="C628" s="119" t="s">
        <v>103</v>
      </c>
      <c r="D628" s="119" t="s">
        <v>8345</v>
      </c>
      <c r="E628" s="119" t="s">
        <v>8089</v>
      </c>
      <c r="F628" s="119" t="s">
        <v>8072</v>
      </c>
      <c r="G628" s="175">
        <v>8000</v>
      </c>
      <c r="H628" s="155">
        <v>0</v>
      </c>
      <c r="I628" s="156">
        <v>7474247.5800000001</v>
      </c>
    </row>
    <row r="629" spans="2:9">
      <c r="B629" s="173">
        <v>45737</v>
      </c>
      <c r="C629" s="119" t="s">
        <v>103</v>
      </c>
      <c r="D629" s="119" t="s">
        <v>8346</v>
      </c>
      <c r="E629" s="119" t="s">
        <v>8131</v>
      </c>
      <c r="F629" s="119" t="s">
        <v>8072</v>
      </c>
      <c r="G629" s="175">
        <v>13600</v>
      </c>
      <c r="H629" s="155">
        <v>0</v>
      </c>
      <c r="I629" s="156">
        <v>7487847.5800000001</v>
      </c>
    </row>
    <row r="630" spans="2:9">
      <c r="B630" s="173">
        <v>45737</v>
      </c>
      <c r="C630" s="119" t="s">
        <v>103</v>
      </c>
      <c r="D630" s="119" t="s">
        <v>8346</v>
      </c>
      <c r="E630" s="119" t="s">
        <v>8131</v>
      </c>
      <c r="F630" s="119" t="s">
        <v>8072</v>
      </c>
      <c r="G630" s="175">
        <v>3998.35</v>
      </c>
      <c r="H630" s="155">
        <v>0</v>
      </c>
      <c r="I630" s="156">
        <v>7491845.9299999997</v>
      </c>
    </row>
    <row r="631" spans="2:9">
      <c r="B631" s="173">
        <v>45737</v>
      </c>
      <c r="C631" s="119" t="s">
        <v>103</v>
      </c>
      <c r="D631" s="119" t="s">
        <v>8346</v>
      </c>
      <c r="E631" s="119" t="s">
        <v>8131</v>
      </c>
      <c r="F631" s="119" t="s">
        <v>8072</v>
      </c>
      <c r="G631" s="175">
        <v>6880</v>
      </c>
      <c r="H631" s="155">
        <v>0</v>
      </c>
      <c r="I631" s="156">
        <v>7498725.9299999997</v>
      </c>
    </row>
    <row r="632" spans="2:9">
      <c r="B632" s="173">
        <v>45737</v>
      </c>
      <c r="C632" s="119" t="s">
        <v>103</v>
      </c>
      <c r="D632" s="119" t="s">
        <v>8346</v>
      </c>
      <c r="E632" s="119" t="s">
        <v>8131</v>
      </c>
      <c r="F632" s="119" t="s">
        <v>8072</v>
      </c>
      <c r="G632" s="175">
        <v>321.64999999999998</v>
      </c>
      <c r="H632" s="155">
        <v>0</v>
      </c>
      <c r="I632" s="156">
        <v>7499047.5800000001</v>
      </c>
    </row>
    <row r="633" spans="2:9">
      <c r="B633" s="173">
        <v>45743</v>
      </c>
      <c r="C633" s="119" t="s">
        <v>103</v>
      </c>
      <c r="D633" s="119" t="s">
        <v>7316</v>
      </c>
      <c r="E633" s="119" t="s">
        <v>8183</v>
      </c>
      <c r="F633" s="119" t="s">
        <v>8072</v>
      </c>
      <c r="G633" s="175">
        <v>454.37</v>
      </c>
      <c r="H633" s="155">
        <v>0</v>
      </c>
      <c r="I633" s="156">
        <v>7499501.9500000002</v>
      </c>
    </row>
    <row r="634" spans="2:9">
      <c r="B634" s="173">
        <v>45743</v>
      </c>
      <c r="C634" s="119" t="s">
        <v>103</v>
      </c>
      <c r="D634" s="119" t="s">
        <v>7300</v>
      </c>
      <c r="E634" s="119" t="s">
        <v>8193</v>
      </c>
      <c r="F634" s="119" t="s">
        <v>8072</v>
      </c>
      <c r="G634" s="175">
        <v>4520.4799999999996</v>
      </c>
      <c r="H634" s="155">
        <v>0</v>
      </c>
      <c r="I634" s="156">
        <v>7504022.4299999997</v>
      </c>
    </row>
    <row r="635" spans="2:9">
      <c r="B635" s="173">
        <v>45743</v>
      </c>
      <c r="C635" s="119" t="s">
        <v>103</v>
      </c>
      <c r="D635" s="119" t="s">
        <v>8347</v>
      </c>
      <c r="E635" s="119" t="s">
        <v>8096</v>
      </c>
      <c r="F635" s="119" t="s">
        <v>8072</v>
      </c>
      <c r="G635" s="175">
        <v>4380.4799999999996</v>
      </c>
      <c r="H635" s="155">
        <v>0</v>
      </c>
      <c r="I635" s="156">
        <v>7508402.9100000001</v>
      </c>
    </row>
    <row r="636" spans="2:9">
      <c r="B636" s="173">
        <v>45743</v>
      </c>
      <c r="C636" s="119" t="s">
        <v>103</v>
      </c>
      <c r="D636" s="119" t="s">
        <v>8347</v>
      </c>
      <c r="E636" s="119" t="s">
        <v>8096</v>
      </c>
      <c r="F636" s="119" t="s">
        <v>8072</v>
      </c>
      <c r="G636" s="175">
        <v>3947.52</v>
      </c>
      <c r="H636" s="155">
        <v>0</v>
      </c>
      <c r="I636" s="156">
        <v>7512350.4299999997</v>
      </c>
    </row>
    <row r="637" spans="2:9">
      <c r="B637" s="173">
        <v>45743</v>
      </c>
      <c r="C637" s="119" t="s">
        <v>103</v>
      </c>
      <c r="D637" s="119" t="s">
        <v>8347</v>
      </c>
      <c r="E637" s="119" t="s">
        <v>8096</v>
      </c>
      <c r="F637" s="119" t="s">
        <v>8072</v>
      </c>
      <c r="G637" s="175">
        <v>4410.72</v>
      </c>
      <c r="H637" s="155">
        <v>0</v>
      </c>
      <c r="I637" s="156">
        <v>7516761.1500000004</v>
      </c>
    </row>
    <row r="638" spans="2:9">
      <c r="B638" s="173">
        <v>45743</v>
      </c>
      <c r="C638" s="119" t="s">
        <v>103</v>
      </c>
      <c r="D638" s="119" t="s">
        <v>8348</v>
      </c>
      <c r="E638" s="119" t="s">
        <v>8089</v>
      </c>
      <c r="F638" s="119" t="s">
        <v>8072</v>
      </c>
      <c r="G638" s="175">
        <v>8000</v>
      </c>
      <c r="H638" s="155">
        <v>0</v>
      </c>
      <c r="I638" s="156">
        <v>7524761.1500000004</v>
      </c>
    </row>
    <row r="639" spans="2:9">
      <c r="B639" s="173">
        <v>45743</v>
      </c>
      <c r="C639" s="119" t="s">
        <v>103</v>
      </c>
      <c r="D639" s="119" t="s">
        <v>8348</v>
      </c>
      <c r="E639" s="119" t="s">
        <v>8089</v>
      </c>
      <c r="F639" s="119" t="s">
        <v>8072</v>
      </c>
      <c r="G639" s="175">
        <v>8000</v>
      </c>
      <c r="H639" s="155">
        <v>0</v>
      </c>
      <c r="I639" s="156">
        <v>7532761.1500000004</v>
      </c>
    </row>
    <row r="640" spans="2:9">
      <c r="B640" s="173">
        <v>45743</v>
      </c>
      <c r="C640" s="119" t="s">
        <v>103</v>
      </c>
      <c r="D640" s="119" t="s">
        <v>8349</v>
      </c>
      <c r="E640" s="119" t="s">
        <v>8128</v>
      </c>
      <c r="F640" s="119" t="s">
        <v>8072</v>
      </c>
      <c r="G640" s="175">
        <v>160</v>
      </c>
      <c r="H640" s="155">
        <v>0</v>
      </c>
      <c r="I640" s="156">
        <v>7532921.1500000004</v>
      </c>
    </row>
    <row r="641" spans="2:9">
      <c r="B641" s="173">
        <v>45743</v>
      </c>
      <c r="C641" s="119" t="s">
        <v>103</v>
      </c>
      <c r="D641" s="119" t="s">
        <v>8349</v>
      </c>
      <c r="E641" s="119" t="s">
        <v>8128</v>
      </c>
      <c r="F641" s="119" t="s">
        <v>8072</v>
      </c>
      <c r="G641" s="175">
        <v>388.42</v>
      </c>
      <c r="H641" s="155">
        <v>0</v>
      </c>
      <c r="I641" s="156">
        <v>7533309.5700000003</v>
      </c>
    </row>
    <row r="642" spans="2:9">
      <c r="B642" s="173">
        <v>45743</v>
      </c>
      <c r="C642" s="119" t="s">
        <v>103</v>
      </c>
      <c r="D642" s="119" t="s">
        <v>8349</v>
      </c>
      <c r="E642" s="119" t="s">
        <v>8128</v>
      </c>
      <c r="F642" s="119" t="s">
        <v>8072</v>
      </c>
      <c r="G642" s="175">
        <v>487.92</v>
      </c>
      <c r="H642" s="155">
        <v>0</v>
      </c>
      <c r="I642" s="156">
        <v>7533797.4900000002</v>
      </c>
    </row>
    <row r="643" spans="2:9">
      <c r="B643" s="173">
        <v>45743</v>
      </c>
      <c r="C643" s="119" t="s">
        <v>103</v>
      </c>
      <c r="D643" s="119" t="s">
        <v>7261</v>
      </c>
      <c r="E643" s="119" t="s">
        <v>8073</v>
      </c>
      <c r="F643" s="119" t="s">
        <v>8072</v>
      </c>
      <c r="G643" s="175">
        <v>561.79</v>
      </c>
      <c r="H643" s="155">
        <v>0</v>
      </c>
      <c r="I643" s="156">
        <v>7534359.2800000003</v>
      </c>
    </row>
    <row r="644" spans="2:9">
      <c r="B644" s="173">
        <v>45743</v>
      </c>
      <c r="C644" s="119" t="s">
        <v>103</v>
      </c>
      <c r="D644" s="119" t="s">
        <v>7285</v>
      </c>
      <c r="E644" s="119" t="s">
        <v>8082</v>
      </c>
      <c r="F644" s="119" t="s">
        <v>8072</v>
      </c>
      <c r="G644" s="175">
        <v>758.87</v>
      </c>
      <c r="H644" s="155">
        <v>0</v>
      </c>
      <c r="I644" s="156">
        <v>7535118.1500000004</v>
      </c>
    </row>
    <row r="645" spans="2:9">
      <c r="B645" s="173">
        <v>45743</v>
      </c>
      <c r="C645" s="119" t="s">
        <v>103</v>
      </c>
      <c r="D645" s="119" t="s">
        <v>7283</v>
      </c>
      <c r="E645" s="119" t="s">
        <v>8086</v>
      </c>
      <c r="F645" s="119" t="s">
        <v>8072</v>
      </c>
      <c r="G645" s="175">
        <v>2640</v>
      </c>
      <c r="H645" s="155">
        <v>0</v>
      </c>
      <c r="I645" s="156">
        <v>7537758.1500000004</v>
      </c>
    </row>
    <row r="646" spans="2:9">
      <c r="B646" s="173">
        <v>45743</v>
      </c>
      <c r="C646" s="119" t="s">
        <v>103</v>
      </c>
      <c r="D646" s="119" t="s">
        <v>7292</v>
      </c>
      <c r="E646" s="119" t="s">
        <v>8131</v>
      </c>
      <c r="F646" s="119" t="s">
        <v>8072</v>
      </c>
      <c r="G646" s="175">
        <v>6880</v>
      </c>
      <c r="H646" s="155">
        <v>0</v>
      </c>
      <c r="I646" s="156">
        <v>7544638.1500000004</v>
      </c>
    </row>
    <row r="647" spans="2:9">
      <c r="B647" s="173">
        <v>45743</v>
      </c>
      <c r="C647" s="119" t="s">
        <v>103</v>
      </c>
      <c r="D647" s="119" t="s">
        <v>8350</v>
      </c>
      <c r="E647" s="119" t="s">
        <v>8071</v>
      </c>
      <c r="F647" s="119" t="s">
        <v>8072</v>
      </c>
      <c r="G647" s="175">
        <v>3512.48</v>
      </c>
      <c r="H647" s="155">
        <v>0</v>
      </c>
      <c r="I647" s="156">
        <v>7548150.6299999999</v>
      </c>
    </row>
    <row r="648" spans="2:9">
      <c r="B648" s="173">
        <v>45743</v>
      </c>
      <c r="C648" s="119" t="s">
        <v>103</v>
      </c>
      <c r="D648" s="119" t="s">
        <v>8350</v>
      </c>
      <c r="E648" s="119" t="s">
        <v>8071</v>
      </c>
      <c r="F648" s="119" t="s">
        <v>8072</v>
      </c>
      <c r="G648" s="175">
        <v>4426.17</v>
      </c>
      <c r="H648" s="155">
        <v>0</v>
      </c>
      <c r="I648" s="156">
        <v>7552576.7999999998</v>
      </c>
    </row>
    <row r="649" spans="2:9">
      <c r="B649" s="173">
        <v>45743</v>
      </c>
      <c r="C649" s="119" t="s">
        <v>103</v>
      </c>
      <c r="D649" s="119" t="s">
        <v>8350</v>
      </c>
      <c r="E649" s="119" t="s">
        <v>8071</v>
      </c>
      <c r="F649" s="119" t="s">
        <v>8072</v>
      </c>
      <c r="G649" s="175">
        <v>4747.68</v>
      </c>
      <c r="H649" s="155">
        <v>0</v>
      </c>
      <c r="I649" s="156">
        <v>7557324.4800000004</v>
      </c>
    </row>
    <row r="650" spans="2:9">
      <c r="B650" s="173">
        <v>45743</v>
      </c>
      <c r="C650" s="119" t="s">
        <v>103</v>
      </c>
      <c r="D650" s="119" t="s">
        <v>8350</v>
      </c>
      <c r="E650" s="119" t="s">
        <v>8071</v>
      </c>
      <c r="F650" s="119" t="s">
        <v>8072</v>
      </c>
      <c r="G650" s="175">
        <v>4469.05</v>
      </c>
      <c r="H650" s="155">
        <v>0</v>
      </c>
      <c r="I650" s="156">
        <v>7561793.5300000003</v>
      </c>
    </row>
    <row r="651" spans="2:9">
      <c r="B651" s="173">
        <v>45743</v>
      </c>
      <c r="C651" s="119" t="s">
        <v>103</v>
      </c>
      <c r="D651" s="119" t="s">
        <v>8351</v>
      </c>
      <c r="E651" s="119" t="s">
        <v>8268</v>
      </c>
      <c r="F651" s="119" t="s">
        <v>8072</v>
      </c>
      <c r="G651" s="175">
        <v>240</v>
      </c>
      <c r="H651" s="155">
        <v>0</v>
      </c>
      <c r="I651" s="156">
        <v>7562033.5300000003</v>
      </c>
    </row>
    <row r="652" spans="2:9">
      <c r="B652" s="173">
        <v>45743</v>
      </c>
      <c r="C652" s="119" t="s">
        <v>103</v>
      </c>
      <c r="D652" s="119" t="s">
        <v>8351</v>
      </c>
      <c r="E652" s="119" t="s">
        <v>8268</v>
      </c>
      <c r="F652" s="119" t="s">
        <v>8072</v>
      </c>
      <c r="G652" s="175">
        <v>240</v>
      </c>
      <c r="H652" s="155">
        <v>0</v>
      </c>
      <c r="I652" s="156">
        <v>7562273.5300000003</v>
      </c>
    </row>
    <row r="653" spans="2:9">
      <c r="B653" s="173">
        <v>45743</v>
      </c>
      <c r="C653" s="119" t="s">
        <v>103</v>
      </c>
      <c r="D653" s="119" t="s">
        <v>8351</v>
      </c>
      <c r="E653" s="119" t="s">
        <v>8268</v>
      </c>
      <c r="F653" s="119" t="s">
        <v>8072</v>
      </c>
      <c r="G653" s="175">
        <v>240</v>
      </c>
      <c r="H653" s="155">
        <v>0</v>
      </c>
      <c r="I653" s="156">
        <v>7562513.5300000003</v>
      </c>
    </row>
    <row r="654" spans="2:9">
      <c r="B654" s="173">
        <v>45743</v>
      </c>
      <c r="C654" s="119" t="s">
        <v>103</v>
      </c>
      <c r="D654" s="119" t="s">
        <v>8352</v>
      </c>
      <c r="E654" s="119" t="s">
        <v>8105</v>
      </c>
      <c r="F654" s="119" t="s">
        <v>8072</v>
      </c>
      <c r="G654" s="175">
        <v>2720</v>
      </c>
      <c r="H654" s="155">
        <v>0</v>
      </c>
      <c r="I654" s="156">
        <v>7565233.5300000003</v>
      </c>
    </row>
    <row r="655" spans="2:9">
      <c r="B655" s="173">
        <v>45743</v>
      </c>
      <c r="C655" s="119" t="s">
        <v>103</v>
      </c>
      <c r="D655" s="119" t="s">
        <v>8352</v>
      </c>
      <c r="E655" s="119" t="s">
        <v>8105</v>
      </c>
      <c r="F655" s="119" t="s">
        <v>8072</v>
      </c>
      <c r="G655" s="175">
        <v>2720</v>
      </c>
      <c r="H655" s="155">
        <v>0</v>
      </c>
      <c r="I655" s="156">
        <v>7567953.5300000003</v>
      </c>
    </row>
    <row r="656" spans="2:9">
      <c r="B656" s="173">
        <v>45743</v>
      </c>
      <c r="C656" s="119" t="s">
        <v>103</v>
      </c>
      <c r="D656" s="119" t="s">
        <v>7318</v>
      </c>
      <c r="E656" s="119" t="s">
        <v>8101</v>
      </c>
      <c r="F656" s="119" t="s">
        <v>8072</v>
      </c>
      <c r="G656" s="175">
        <v>8000</v>
      </c>
      <c r="H656" s="155">
        <v>0</v>
      </c>
      <c r="I656" s="156">
        <v>7575953.5300000003</v>
      </c>
    </row>
    <row r="657" spans="2:9">
      <c r="B657" s="173">
        <v>45743</v>
      </c>
      <c r="C657" s="119" t="s">
        <v>103</v>
      </c>
      <c r="D657" s="119" t="s">
        <v>7273</v>
      </c>
      <c r="E657" s="119" t="s">
        <v>8197</v>
      </c>
      <c r="F657" s="119" t="s">
        <v>8072</v>
      </c>
      <c r="G657" s="175">
        <v>551.72</v>
      </c>
      <c r="H657" s="155">
        <v>0</v>
      </c>
      <c r="I657" s="156">
        <v>7576505.25</v>
      </c>
    </row>
    <row r="658" spans="2:9">
      <c r="B658" s="173">
        <v>45743</v>
      </c>
      <c r="C658" s="119" t="s">
        <v>103</v>
      </c>
      <c r="D658" s="119" t="s">
        <v>7263</v>
      </c>
      <c r="E658" s="119" t="s">
        <v>8073</v>
      </c>
      <c r="F658" s="119" t="s">
        <v>8072</v>
      </c>
      <c r="G658" s="175">
        <v>114.38</v>
      </c>
      <c r="H658" s="155">
        <v>0</v>
      </c>
      <c r="I658" s="156">
        <v>7576619.6299999999</v>
      </c>
    </row>
    <row r="659" spans="2:9">
      <c r="B659" s="173">
        <v>45743</v>
      </c>
      <c r="C659" s="119" t="s">
        <v>103</v>
      </c>
      <c r="D659" s="119" t="s">
        <v>7308</v>
      </c>
      <c r="E659" s="119" t="s">
        <v>8353</v>
      </c>
      <c r="F659" s="119" t="s">
        <v>8072</v>
      </c>
      <c r="G659" s="175">
        <v>28.83</v>
      </c>
      <c r="H659" s="155">
        <v>0</v>
      </c>
      <c r="I659" s="156">
        <v>7576648.46</v>
      </c>
    </row>
    <row r="660" spans="2:9" ht="16" thickBot="1">
      <c r="B660" s="173">
        <v>45743</v>
      </c>
      <c r="C660" s="119" t="s">
        <v>103</v>
      </c>
      <c r="D660" s="119" t="s">
        <v>6647</v>
      </c>
      <c r="E660" s="119" t="s">
        <v>116</v>
      </c>
      <c r="F660" s="119" t="s">
        <v>8072</v>
      </c>
      <c r="G660" s="175">
        <v>5781.95</v>
      </c>
      <c r="H660" s="155">
        <v>0</v>
      </c>
      <c r="I660" s="156">
        <v>7582430.4100000001</v>
      </c>
    </row>
    <row r="661" spans="2:9" ht="16" thickBot="1">
      <c r="B661" s="176" t="s">
        <v>153</v>
      </c>
      <c r="C661" s="177"/>
      <c r="D661" s="177"/>
      <c r="E661" s="177"/>
      <c r="F661" s="178"/>
      <c r="G661" s="179">
        <f>SUM(G451:G660)</f>
        <v>612667.5</v>
      </c>
      <c r="H661" s="179">
        <f t="shared" ref="H661:I661" si="2">SUM(H451:H660)</f>
        <v>0</v>
      </c>
      <c r="I661" s="230">
        <f t="shared" si="2"/>
        <v>1527988400.0900009</v>
      </c>
    </row>
    <row r="662" spans="2:9">
      <c r="G662" s="120">
        <f>'Aux. egresos'!AH1001</f>
        <v>612667.50079149159</v>
      </c>
    </row>
    <row r="663" spans="2:9">
      <c r="G663" s="120">
        <f>G661-G662</f>
        <v>-7.9149159137159586E-4</v>
      </c>
    </row>
  </sheetData>
  <mergeCells count="3">
    <mergeCell ref="B2:I2"/>
    <mergeCell ref="B256:I256"/>
    <mergeCell ref="B449:I449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D8933-CF8B-4B4A-B126-D3CF05F27CDB}">
  <dimension ref="B1:I7"/>
  <sheetViews>
    <sheetView workbookViewId="0">
      <selection activeCell="G8" sqref="G8"/>
    </sheetView>
  </sheetViews>
  <sheetFormatPr baseColWidth="10" defaultColWidth="11.5" defaultRowHeight="15"/>
  <cols>
    <col min="1" max="1" width="11.5" style="119"/>
    <col min="2" max="2" width="11.5" style="121"/>
    <col min="3" max="6" width="11.5" style="119"/>
    <col min="7" max="9" width="11.5" style="120"/>
    <col min="10" max="16384" width="11.5" style="119"/>
  </cols>
  <sheetData>
    <row r="1" spans="2:9" ht="16" thickBot="1"/>
    <row r="2" spans="2:9" ht="27" thickBot="1">
      <c r="B2" s="460" t="s">
        <v>7</v>
      </c>
      <c r="C2" s="461"/>
      <c r="D2" s="461"/>
      <c r="E2" s="461"/>
      <c r="F2" s="461"/>
      <c r="G2" s="461"/>
      <c r="H2" s="461"/>
      <c r="I2" s="462"/>
    </row>
    <row r="3" spans="2:9" ht="16" thickBot="1">
      <c r="B3" s="332" t="s">
        <v>93</v>
      </c>
      <c r="C3" s="333" t="s">
        <v>94</v>
      </c>
      <c r="D3" s="333" t="s">
        <v>95</v>
      </c>
      <c r="E3" s="333" t="s">
        <v>96</v>
      </c>
      <c r="F3" s="333" t="s">
        <v>97</v>
      </c>
      <c r="G3" s="334" t="s">
        <v>98</v>
      </c>
      <c r="H3" s="335" t="s">
        <v>99</v>
      </c>
      <c r="I3" s="336" t="s">
        <v>100</v>
      </c>
    </row>
    <row r="4" spans="2:9" ht="16" thickBot="1">
      <c r="B4" s="173">
        <v>45735</v>
      </c>
      <c r="C4" s="119" t="s">
        <v>103</v>
      </c>
      <c r="D4" s="119" t="s">
        <v>8316</v>
      </c>
      <c r="E4" s="119" t="s">
        <v>8354</v>
      </c>
      <c r="F4" s="119" t="s">
        <v>8355</v>
      </c>
      <c r="G4" s="155">
        <v>831.36</v>
      </c>
      <c r="H4" s="155">
        <v>0</v>
      </c>
      <c r="I4" s="156">
        <v>3986.44</v>
      </c>
    </row>
    <row r="5" spans="2:9" ht="16" thickBot="1">
      <c r="B5" s="332" t="s">
        <v>153</v>
      </c>
      <c r="C5" s="333"/>
      <c r="D5" s="333"/>
      <c r="E5" s="333"/>
      <c r="F5" s="333"/>
      <c r="G5" s="334">
        <f>SUM(G4)</f>
        <v>831.36</v>
      </c>
      <c r="H5" s="335">
        <f t="shared" ref="H5:I5" si="0">SUM(H4)</f>
        <v>0</v>
      </c>
      <c r="I5" s="336">
        <f t="shared" si="0"/>
        <v>3986.44</v>
      </c>
    </row>
    <row r="6" spans="2:9">
      <c r="G6" s="120">
        <f>'Aux. egresos'!AI1001</f>
        <v>831.35786800000005</v>
      </c>
    </row>
    <row r="7" spans="2:9">
      <c r="G7" s="120">
        <f>G5-G6</f>
        <v>2.1319999999604988E-3</v>
      </c>
    </row>
  </sheetData>
  <mergeCells count="1">
    <mergeCell ref="B2:I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C5360-F173-42C4-8F22-C646E29551EC}">
  <dimension ref="A1:I201"/>
  <sheetViews>
    <sheetView topLeftCell="A195" workbookViewId="0">
      <selection activeCell="B158" sqref="B158:I158"/>
    </sheetView>
  </sheetViews>
  <sheetFormatPr baseColWidth="10" defaultColWidth="11.5" defaultRowHeight="15"/>
  <cols>
    <col min="1" max="2" width="11.5" style="121"/>
    <col min="3" max="5" width="11.5" style="119"/>
    <col min="6" max="6" width="11.5" style="120"/>
    <col min="7" max="8" width="11.6640625" style="120" bestFit="1" customWidth="1"/>
    <col min="9" max="9" width="14.6640625" style="120" bestFit="1" customWidth="1"/>
    <col min="10" max="16384" width="11.5" style="119"/>
  </cols>
  <sheetData>
    <row r="1" spans="2:9" ht="16" thickBot="1"/>
    <row r="2" spans="2:9" ht="27" thickBot="1">
      <c r="B2" s="460" t="s">
        <v>5</v>
      </c>
      <c r="C2" s="461"/>
      <c r="D2" s="461"/>
      <c r="E2" s="461"/>
      <c r="F2" s="461"/>
      <c r="G2" s="461"/>
      <c r="H2" s="461"/>
      <c r="I2" s="462"/>
    </row>
    <row r="3" spans="2:9" ht="16" thickBot="1">
      <c r="B3" s="332" t="s">
        <v>93</v>
      </c>
      <c r="C3" s="333" t="s">
        <v>94</v>
      </c>
      <c r="D3" s="333" t="s">
        <v>95</v>
      </c>
      <c r="E3" s="333" t="s">
        <v>96</v>
      </c>
      <c r="F3" s="333" t="s">
        <v>97</v>
      </c>
      <c r="G3" s="334" t="s">
        <v>98</v>
      </c>
      <c r="H3" s="335" t="s">
        <v>99</v>
      </c>
      <c r="I3" s="336" t="s">
        <v>100</v>
      </c>
    </row>
    <row r="4" spans="2:9">
      <c r="B4" s="173">
        <v>45659</v>
      </c>
      <c r="C4" s="119" t="s">
        <v>103</v>
      </c>
      <c r="D4" s="119" t="s">
        <v>8356</v>
      </c>
      <c r="E4" s="119" t="s">
        <v>8357</v>
      </c>
      <c r="F4" s="119" t="s">
        <v>8358</v>
      </c>
      <c r="G4" s="175">
        <v>0</v>
      </c>
      <c r="H4" s="155">
        <v>20031.82</v>
      </c>
      <c r="I4" s="156">
        <v>2856306.17</v>
      </c>
    </row>
    <row r="5" spans="2:9">
      <c r="B5" s="173">
        <v>45659</v>
      </c>
      <c r="C5" s="119" t="s">
        <v>103</v>
      </c>
      <c r="D5" s="119" t="s">
        <v>8359</v>
      </c>
      <c r="E5" s="119" t="s">
        <v>8360</v>
      </c>
      <c r="F5" s="119" t="s">
        <v>8358</v>
      </c>
      <c r="G5" s="175">
        <v>0</v>
      </c>
      <c r="H5" s="155">
        <v>6720</v>
      </c>
      <c r="I5" s="156">
        <v>2863026.17</v>
      </c>
    </row>
    <row r="6" spans="2:9">
      <c r="B6" s="173">
        <v>45659</v>
      </c>
      <c r="C6" s="119" t="s">
        <v>103</v>
      </c>
      <c r="D6" s="119" t="s">
        <v>8359</v>
      </c>
      <c r="E6" s="119" t="s">
        <v>8360</v>
      </c>
      <c r="F6" s="119" t="s">
        <v>8358</v>
      </c>
      <c r="G6" s="175">
        <v>0</v>
      </c>
      <c r="H6" s="155">
        <v>6720</v>
      </c>
      <c r="I6" s="156">
        <v>2869746.17</v>
      </c>
    </row>
    <row r="7" spans="2:9">
      <c r="B7" s="173">
        <v>45659</v>
      </c>
      <c r="C7" s="119" t="s">
        <v>103</v>
      </c>
      <c r="D7" s="119" t="s">
        <v>8359</v>
      </c>
      <c r="E7" s="119" t="s">
        <v>8360</v>
      </c>
      <c r="F7" s="119" t="s">
        <v>8358</v>
      </c>
      <c r="G7" s="175">
        <v>0</v>
      </c>
      <c r="H7" s="155">
        <v>6720</v>
      </c>
      <c r="I7" s="156">
        <v>2876466.17</v>
      </c>
    </row>
    <row r="8" spans="2:9">
      <c r="B8" s="173">
        <v>45664</v>
      </c>
      <c r="C8" s="119" t="s">
        <v>103</v>
      </c>
      <c r="D8" s="119" t="s">
        <v>4416</v>
      </c>
      <c r="E8" s="119" t="s">
        <v>8361</v>
      </c>
      <c r="F8" s="119" t="s">
        <v>8358</v>
      </c>
      <c r="G8" s="175">
        <v>0</v>
      </c>
      <c r="H8" s="155">
        <v>40.25</v>
      </c>
      <c r="I8" s="156">
        <v>2876506.42</v>
      </c>
    </row>
    <row r="9" spans="2:9">
      <c r="B9" s="173">
        <v>45664</v>
      </c>
      <c r="C9" s="119" t="s">
        <v>103</v>
      </c>
      <c r="D9" s="119" t="s">
        <v>8362</v>
      </c>
      <c r="E9" s="119" t="s">
        <v>8357</v>
      </c>
      <c r="F9" s="119" t="s">
        <v>8358</v>
      </c>
      <c r="G9" s="175">
        <v>0</v>
      </c>
      <c r="H9" s="155">
        <v>7742.25</v>
      </c>
      <c r="I9" s="156">
        <v>2884248.67</v>
      </c>
    </row>
    <row r="10" spans="2:9">
      <c r="B10" s="173">
        <v>45667</v>
      </c>
      <c r="C10" s="119" t="s">
        <v>103</v>
      </c>
      <c r="D10" s="119" t="s">
        <v>8363</v>
      </c>
      <c r="E10" s="119" t="s">
        <v>8364</v>
      </c>
      <c r="F10" s="119" t="s">
        <v>8358</v>
      </c>
      <c r="G10" s="175">
        <v>0</v>
      </c>
      <c r="H10" s="155">
        <v>3680</v>
      </c>
      <c r="I10" s="156">
        <v>2887928.67</v>
      </c>
    </row>
    <row r="11" spans="2:9">
      <c r="B11" s="173">
        <v>45667</v>
      </c>
      <c r="C11" s="119" t="s">
        <v>103</v>
      </c>
      <c r="D11" s="119" t="s">
        <v>8363</v>
      </c>
      <c r="E11" s="119" t="s">
        <v>8364</v>
      </c>
      <c r="F11" s="119" t="s">
        <v>8358</v>
      </c>
      <c r="G11" s="175">
        <v>0</v>
      </c>
      <c r="H11" s="155">
        <v>992</v>
      </c>
      <c r="I11" s="156">
        <v>2888920.67</v>
      </c>
    </row>
    <row r="12" spans="2:9">
      <c r="B12" s="173">
        <v>45667</v>
      </c>
      <c r="C12" s="119" t="s">
        <v>103</v>
      </c>
      <c r="D12" s="119" t="s">
        <v>8363</v>
      </c>
      <c r="E12" s="119" t="s">
        <v>8364</v>
      </c>
      <c r="F12" s="119" t="s">
        <v>8358</v>
      </c>
      <c r="G12" s="175">
        <v>0</v>
      </c>
      <c r="H12" s="155">
        <v>5008</v>
      </c>
      <c r="I12" s="156">
        <v>2893928.67</v>
      </c>
    </row>
    <row r="13" spans="2:9">
      <c r="B13" s="173">
        <v>45667</v>
      </c>
      <c r="C13" s="119" t="s">
        <v>103</v>
      </c>
      <c r="D13" s="119" t="s">
        <v>8363</v>
      </c>
      <c r="E13" s="119" t="s">
        <v>8364</v>
      </c>
      <c r="F13" s="119" t="s">
        <v>8358</v>
      </c>
      <c r="G13" s="175">
        <v>0</v>
      </c>
      <c r="H13" s="155">
        <v>1360</v>
      </c>
      <c r="I13" s="156">
        <v>2895288.67</v>
      </c>
    </row>
    <row r="14" spans="2:9">
      <c r="B14" s="173">
        <v>45667</v>
      </c>
      <c r="C14" s="119" t="s">
        <v>103</v>
      </c>
      <c r="D14" s="119" t="s">
        <v>8363</v>
      </c>
      <c r="E14" s="119" t="s">
        <v>8364</v>
      </c>
      <c r="F14" s="119" t="s">
        <v>8358</v>
      </c>
      <c r="G14" s="175">
        <v>0</v>
      </c>
      <c r="H14" s="155">
        <v>352</v>
      </c>
      <c r="I14" s="156">
        <v>2895640.67</v>
      </c>
    </row>
    <row r="15" spans="2:9">
      <c r="B15" s="173">
        <v>45667</v>
      </c>
      <c r="C15" s="119" t="s">
        <v>103</v>
      </c>
      <c r="D15" s="119" t="s">
        <v>8363</v>
      </c>
      <c r="E15" s="119" t="s">
        <v>8364</v>
      </c>
      <c r="F15" s="119" t="s">
        <v>8358</v>
      </c>
      <c r="G15" s="175">
        <v>0</v>
      </c>
      <c r="H15" s="155">
        <v>1312</v>
      </c>
      <c r="I15" s="156">
        <v>2896952.67</v>
      </c>
    </row>
    <row r="16" spans="2:9">
      <c r="B16" s="173">
        <v>45667</v>
      </c>
      <c r="C16" s="119" t="s">
        <v>103</v>
      </c>
      <c r="D16" s="119" t="s">
        <v>8363</v>
      </c>
      <c r="E16" s="119" t="s">
        <v>8364</v>
      </c>
      <c r="F16" s="119" t="s">
        <v>8358</v>
      </c>
      <c r="G16" s="175">
        <v>0</v>
      </c>
      <c r="H16" s="155">
        <v>4310.45</v>
      </c>
      <c r="I16" s="156">
        <v>2901263.12</v>
      </c>
    </row>
    <row r="17" spans="2:9">
      <c r="B17" s="173">
        <v>45667</v>
      </c>
      <c r="C17" s="119" t="s">
        <v>103</v>
      </c>
      <c r="D17" s="119" t="s">
        <v>8363</v>
      </c>
      <c r="E17" s="119" t="s">
        <v>8364</v>
      </c>
      <c r="F17" s="119" t="s">
        <v>8358</v>
      </c>
      <c r="G17" s="175">
        <v>0</v>
      </c>
      <c r="H17" s="155">
        <v>5368</v>
      </c>
      <c r="I17" s="156">
        <v>2906631.12</v>
      </c>
    </row>
    <row r="18" spans="2:9">
      <c r="B18" s="173">
        <v>45667</v>
      </c>
      <c r="C18" s="119" t="s">
        <v>103</v>
      </c>
      <c r="D18" s="119" t="s">
        <v>8363</v>
      </c>
      <c r="E18" s="119" t="s">
        <v>8364</v>
      </c>
      <c r="F18" s="119" t="s">
        <v>8358</v>
      </c>
      <c r="G18" s="175">
        <v>0</v>
      </c>
      <c r="H18" s="155">
        <v>752</v>
      </c>
      <c r="I18" s="156">
        <v>2907383.12</v>
      </c>
    </row>
    <row r="19" spans="2:9">
      <c r="B19" s="173">
        <v>45670</v>
      </c>
      <c r="C19" s="119" t="s">
        <v>103</v>
      </c>
      <c r="D19" s="119" t="s">
        <v>4464</v>
      </c>
      <c r="E19" s="119" t="s">
        <v>8365</v>
      </c>
      <c r="F19" s="119" t="s">
        <v>8358</v>
      </c>
      <c r="G19" s="175">
        <v>0</v>
      </c>
      <c r="H19" s="155">
        <v>551.91999999999996</v>
      </c>
      <c r="I19" s="156">
        <v>2907935.04</v>
      </c>
    </row>
    <row r="20" spans="2:9">
      <c r="B20" s="173">
        <v>45672</v>
      </c>
      <c r="C20" s="119" t="s">
        <v>103</v>
      </c>
      <c r="D20" s="119" t="s">
        <v>4470</v>
      </c>
      <c r="E20" s="119" t="s">
        <v>8366</v>
      </c>
      <c r="F20" s="119" t="s">
        <v>8358</v>
      </c>
      <c r="G20" s="175">
        <v>0</v>
      </c>
      <c r="H20" s="155">
        <v>1920</v>
      </c>
      <c r="I20" s="156">
        <v>2909855.04</v>
      </c>
    </row>
    <row r="21" spans="2:9">
      <c r="B21" s="173">
        <v>45672</v>
      </c>
      <c r="C21" s="119" t="s">
        <v>103</v>
      </c>
      <c r="D21" s="119" t="s">
        <v>4473</v>
      </c>
      <c r="E21" s="119" t="s">
        <v>105</v>
      </c>
      <c r="F21" s="119" t="s">
        <v>8358</v>
      </c>
      <c r="G21" s="175">
        <v>0</v>
      </c>
      <c r="H21" s="155">
        <v>24124.82</v>
      </c>
      <c r="I21" s="156">
        <v>2933979.86</v>
      </c>
    </row>
    <row r="22" spans="2:9">
      <c r="B22" s="173">
        <v>45674</v>
      </c>
      <c r="C22" s="119" t="s">
        <v>103</v>
      </c>
      <c r="D22" s="119" t="s">
        <v>8367</v>
      </c>
      <c r="E22" s="119" t="s">
        <v>8368</v>
      </c>
      <c r="F22" s="119" t="s">
        <v>8358</v>
      </c>
      <c r="G22" s="175">
        <v>0</v>
      </c>
      <c r="H22" s="155">
        <v>11092.34</v>
      </c>
      <c r="I22" s="156">
        <v>2945072.2</v>
      </c>
    </row>
    <row r="23" spans="2:9">
      <c r="B23" s="173">
        <v>45674</v>
      </c>
      <c r="C23" s="119" t="s">
        <v>103</v>
      </c>
      <c r="D23" s="119" t="s">
        <v>8369</v>
      </c>
      <c r="E23" s="119" t="s">
        <v>8357</v>
      </c>
      <c r="F23" s="119" t="s">
        <v>8358</v>
      </c>
      <c r="G23" s="175">
        <v>0</v>
      </c>
      <c r="H23" s="155">
        <v>9637.32</v>
      </c>
      <c r="I23" s="156">
        <v>2954709.52</v>
      </c>
    </row>
    <row r="24" spans="2:9">
      <c r="B24" s="173">
        <v>45685</v>
      </c>
      <c r="C24" s="119" t="s">
        <v>103</v>
      </c>
      <c r="D24" s="119" t="s">
        <v>8370</v>
      </c>
      <c r="E24" s="119" t="s">
        <v>8371</v>
      </c>
      <c r="F24" s="119" t="s">
        <v>8358</v>
      </c>
      <c r="G24" s="175">
        <v>0</v>
      </c>
      <c r="H24" s="155">
        <v>3074.28</v>
      </c>
      <c r="I24" s="156">
        <v>2957783.8</v>
      </c>
    </row>
    <row r="25" spans="2:9">
      <c r="B25" s="173">
        <v>45685</v>
      </c>
      <c r="C25" s="119" t="s">
        <v>103</v>
      </c>
      <c r="D25" s="119" t="s">
        <v>8370</v>
      </c>
      <c r="E25" s="119" t="s">
        <v>8371</v>
      </c>
      <c r="F25" s="119" t="s">
        <v>8358</v>
      </c>
      <c r="G25" s="175">
        <v>0</v>
      </c>
      <c r="H25" s="155">
        <v>4530.51</v>
      </c>
      <c r="I25" s="156">
        <v>2962314.31</v>
      </c>
    </row>
    <row r="26" spans="2:9">
      <c r="B26" s="173">
        <v>45687</v>
      </c>
      <c r="C26" s="119" t="s">
        <v>103</v>
      </c>
      <c r="D26" s="119" t="s">
        <v>8372</v>
      </c>
      <c r="E26" s="119" t="s">
        <v>8373</v>
      </c>
      <c r="F26" s="119" t="s">
        <v>8358</v>
      </c>
      <c r="G26" s="175">
        <v>0</v>
      </c>
      <c r="H26" s="155">
        <v>13530.37</v>
      </c>
      <c r="I26" s="156">
        <v>2975844.68</v>
      </c>
    </row>
    <row r="27" spans="2:9">
      <c r="B27" s="173">
        <v>45687</v>
      </c>
      <c r="C27" s="119" t="s">
        <v>103</v>
      </c>
      <c r="D27" s="119" t="s">
        <v>8372</v>
      </c>
      <c r="E27" s="119" t="s">
        <v>8373</v>
      </c>
      <c r="F27" s="119" t="s">
        <v>8358</v>
      </c>
      <c r="G27" s="175">
        <v>0</v>
      </c>
      <c r="H27" s="155">
        <v>14724.09</v>
      </c>
      <c r="I27" s="156">
        <v>2990568.77</v>
      </c>
    </row>
    <row r="28" spans="2:9">
      <c r="B28" s="173">
        <v>45687</v>
      </c>
      <c r="C28" s="119" t="s">
        <v>103</v>
      </c>
      <c r="D28" s="119" t="s">
        <v>8372</v>
      </c>
      <c r="E28" s="119" t="s">
        <v>8373</v>
      </c>
      <c r="F28" s="119" t="s">
        <v>8358</v>
      </c>
      <c r="G28" s="175">
        <v>0</v>
      </c>
      <c r="H28" s="155">
        <v>12800</v>
      </c>
      <c r="I28" s="156">
        <v>3003368.77</v>
      </c>
    </row>
    <row r="29" spans="2:9">
      <c r="B29" s="173">
        <v>45687</v>
      </c>
      <c r="C29" s="119" t="s">
        <v>103</v>
      </c>
      <c r="D29" s="119" t="s">
        <v>8372</v>
      </c>
      <c r="E29" s="119" t="s">
        <v>8373</v>
      </c>
      <c r="F29" s="119" t="s">
        <v>8358</v>
      </c>
      <c r="G29" s="175">
        <v>0</v>
      </c>
      <c r="H29" s="155">
        <v>5632</v>
      </c>
      <c r="I29" s="156">
        <v>3009000.77</v>
      </c>
    </row>
    <row r="30" spans="2:9">
      <c r="B30" s="173">
        <v>45687</v>
      </c>
      <c r="C30" s="119" t="s">
        <v>103</v>
      </c>
      <c r="D30" s="119" t="s">
        <v>8372</v>
      </c>
      <c r="E30" s="119" t="s">
        <v>8373</v>
      </c>
      <c r="F30" s="119" t="s">
        <v>8358</v>
      </c>
      <c r="G30" s="175">
        <v>0</v>
      </c>
      <c r="H30" s="155">
        <v>6160</v>
      </c>
      <c r="I30" s="156">
        <v>3015160.77</v>
      </c>
    </row>
    <row r="31" spans="2:9">
      <c r="B31" s="173">
        <v>45687</v>
      </c>
      <c r="C31" s="119" t="s">
        <v>103</v>
      </c>
      <c r="D31" s="119" t="s">
        <v>8372</v>
      </c>
      <c r="E31" s="119" t="s">
        <v>8373</v>
      </c>
      <c r="F31" s="119" t="s">
        <v>8358</v>
      </c>
      <c r="G31" s="175">
        <v>0</v>
      </c>
      <c r="H31" s="155">
        <v>12800</v>
      </c>
      <c r="I31" s="156">
        <v>3027960.77</v>
      </c>
    </row>
    <row r="32" spans="2:9">
      <c r="B32" s="173">
        <v>45687</v>
      </c>
      <c r="C32" s="119" t="s">
        <v>103</v>
      </c>
      <c r="D32" s="119" t="s">
        <v>8372</v>
      </c>
      <c r="E32" s="119" t="s">
        <v>8373</v>
      </c>
      <c r="F32" s="119" t="s">
        <v>8358</v>
      </c>
      <c r="G32" s="175">
        <v>0</v>
      </c>
      <c r="H32" s="155">
        <v>14071.68</v>
      </c>
      <c r="I32" s="156">
        <v>3042032.45</v>
      </c>
    </row>
    <row r="33" spans="2:9">
      <c r="B33" s="173">
        <v>45687</v>
      </c>
      <c r="C33" s="119" t="s">
        <v>103</v>
      </c>
      <c r="D33" s="119" t="s">
        <v>8372</v>
      </c>
      <c r="E33" s="119" t="s">
        <v>8373</v>
      </c>
      <c r="F33" s="119" t="s">
        <v>8358</v>
      </c>
      <c r="G33" s="175">
        <v>0</v>
      </c>
      <c r="H33" s="155">
        <v>14066.56</v>
      </c>
      <c r="I33" s="156">
        <v>3056099.01</v>
      </c>
    </row>
    <row r="34" spans="2:9">
      <c r="B34" s="173">
        <v>45687</v>
      </c>
      <c r="C34" s="119" t="s">
        <v>103</v>
      </c>
      <c r="D34" s="119" t="s">
        <v>8372</v>
      </c>
      <c r="E34" s="119" t="s">
        <v>8373</v>
      </c>
      <c r="F34" s="119" t="s">
        <v>8358</v>
      </c>
      <c r="G34" s="175">
        <v>0</v>
      </c>
      <c r="H34" s="155">
        <v>12800</v>
      </c>
      <c r="I34" s="156">
        <v>3068899.01</v>
      </c>
    </row>
    <row r="35" spans="2:9">
      <c r="B35" s="173">
        <v>45687</v>
      </c>
      <c r="C35" s="119" t="s">
        <v>103</v>
      </c>
      <c r="D35" s="119" t="s">
        <v>8372</v>
      </c>
      <c r="E35" s="119" t="s">
        <v>8373</v>
      </c>
      <c r="F35" s="119" t="s">
        <v>8358</v>
      </c>
      <c r="G35" s="175">
        <v>0</v>
      </c>
      <c r="H35" s="155">
        <v>15284.48</v>
      </c>
      <c r="I35" s="156">
        <v>3084183.49</v>
      </c>
    </row>
    <row r="36" spans="2:9">
      <c r="B36" s="173">
        <v>45687</v>
      </c>
      <c r="C36" s="119" t="s">
        <v>103</v>
      </c>
      <c r="D36" s="119" t="s">
        <v>8372</v>
      </c>
      <c r="E36" s="119" t="s">
        <v>8373</v>
      </c>
      <c r="F36" s="119" t="s">
        <v>8358</v>
      </c>
      <c r="G36" s="175">
        <v>0</v>
      </c>
      <c r="H36" s="155">
        <v>6160</v>
      </c>
      <c r="I36" s="156">
        <v>3090343.49</v>
      </c>
    </row>
    <row r="37" spans="2:9">
      <c r="B37" s="173">
        <v>45687</v>
      </c>
      <c r="C37" s="119" t="s">
        <v>103</v>
      </c>
      <c r="D37" s="119" t="s">
        <v>8372</v>
      </c>
      <c r="E37" s="119" t="s">
        <v>8373</v>
      </c>
      <c r="F37" s="119" t="s">
        <v>8358</v>
      </c>
      <c r="G37" s="175">
        <v>0</v>
      </c>
      <c r="H37" s="155">
        <v>14564.48</v>
      </c>
      <c r="I37" s="156">
        <v>3104907.97</v>
      </c>
    </row>
    <row r="38" spans="2:9">
      <c r="B38" s="173">
        <v>45687</v>
      </c>
      <c r="C38" s="119" t="s">
        <v>103</v>
      </c>
      <c r="D38" s="119" t="s">
        <v>8372</v>
      </c>
      <c r="E38" s="119" t="s">
        <v>8373</v>
      </c>
      <c r="F38" s="119" t="s">
        <v>8358</v>
      </c>
      <c r="G38" s="175">
        <v>0</v>
      </c>
      <c r="H38" s="155">
        <v>5632</v>
      </c>
      <c r="I38" s="156">
        <v>3110539.97</v>
      </c>
    </row>
    <row r="39" spans="2:9">
      <c r="B39" s="173">
        <v>45687</v>
      </c>
      <c r="C39" s="119" t="s">
        <v>103</v>
      </c>
      <c r="D39" s="119" t="s">
        <v>8372</v>
      </c>
      <c r="E39" s="119" t="s">
        <v>8373</v>
      </c>
      <c r="F39" s="119" t="s">
        <v>8358</v>
      </c>
      <c r="G39" s="175">
        <v>0</v>
      </c>
      <c r="H39" s="155">
        <v>14305.28</v>
      </c>
      <c r="I39" s="156">
        <v>3124845.25</v>
      </c>
    </row>
    <row r="40" spans="2:9">
      <c r="B40" s="173">
        <v>45687</v>
      </c>
      <c r="C40" s="119" t="s">
        <v>103</v>
      </c>
      <c r="D40" s="119" t="s">
        <v>8372</v>
      </c>
      <c r="E40" s="119" t="s">
        <v>8373</v>
      </c>
      <c r="F40" s="119" t="s">
        <v>8358</v>
      </c>
      <c r="G40" s="175">
        <v>0</v>
      </c>
      <c r="H40" s="155">
        <v>9270.52</v>
      </c>
      <c r="I40" s="156">
        <v>3134115.77</v>
      </c>
    </row>
    <row r="41" spans="2:9" ht="16" thickBot="1">
      <c r="B41" s="181">
        <v>45688</v>
      </c>
      <c r="C41" s="149" t="s">
        <v>103</v>
      </c>
      <c r="D41" s="149" t="s">
        <v>1860</v>
      </c>
      <c r="E41" s="149" t="s">
        <v>8365</v>
      </c>
      <c r="F41" s="149" t="s">
        <v>8358</v>
      </c>
      <c r="G41" s="182">
        <v>0</v>
      </c>
      <c r="H41" s="122">
        <v>558.13</v>
      </c>
      <c r="I41" s="157">
        <v>2836274.35</v>
      </c>
    </row>
    <row r="42" spans="2:9" ht="16" thickBot="1">
      <c r="B42" s="337" t="s">
        <v>153</v>
      </c>
      <c r="C42" s="338"/>
      <c r="D42" s="338"/>
      <c r="E42" s="338"/>
      <c r="F42" s="339"/>
      <c r="G42" s="340">
        <f>SUM(G4:G41)</f>
        <v>0</v>
      </c>
      <c r="H42" s="339">
        <f t="shared" ref="H42:I42" si="0">SUM(H4:H41)</f>
        <v>298399.55000000005</v>
      </c>
      <c r="I42" s="341">
        <f t="shared" si="0"/>
        <v>112546032.20999998</v>
      </c>
    </row>
    <row r="43" spans="2:9">
      <c r="H43" s="120">
        <f>'Aux. ingresos'!AH197</f>
        <v>298399.51882699999</v>
      </c>
    </row>
    <row r="44" spans="2:9">
      <c r="H44" s="120">
        <f>H42-H43</f>
        <v>3.1173000053968281E-2</v>
      </c>
    </row>
    <row r="45" spans="2:9" ht="16" thickBot="1"/>
    <row r="46" spans="2:9" ht="27" thickBot="1">
      <c r="B46" s="460" t="s">
        <v>6</v>
      </c>
      <c r="C46" s="461"/>
      <c r="D46" s="461"/>
      <c r="E46" s="461"/>
      <c r="F46" s="461"/>
      <c r="G46" s="461"/>
      <c r="H46" s="461"/>
      <c r="I46" s="462"/>
    </row>
    <row r="47" spans="2:9" ht="16" thickBot="1">
      <c r="B47" s="332" t="s">
        <v>93</v>
      </c>
      <c r="C47" s="333" t="s">
        <v>94</v>
      </c>
      <c r="D47" s="333" t="s">
        <v>95</v>
      </c>
      <c r="E47" s="333" t="s">
        <v>96</v>
      </c>
      <c r="F47" s="333" t="s">
        <v>97</v>
      </c>
      <c r="G47" s="334" t="s">
        <v>98</v>
      </c>
      <c r="H47" s="335" t="s">
        <v>99</v>
      </c>
      <c r="I47" s="336" t="s">
        <v>100</v>
      </c>
    </row>
    <row r="48" spans="2:9">
      <c r="B48" s="173">
        <v>45694</v>
      </c>
      <c r="C48" s="119" t="s">
        <v>103</v>
      </c>
      <c r="D48" s="119" t="s">
        <v>8374</v>
      </c>
      <c r="E48" s="119" t="s">
        <v>8366</v>
      </c>
      <c r="F48" s="119" t="s">
        <v>8358</v>
      </c>
      <c r="G48" s="175">
        <v>0</v>
      </c>
      <c r="H48" s="155">
        <v>2560</v>
      </c>
      <c r="I48" s="156">
        <v>2838834.35</v>
      </c>
    </row>
    <row r="49" spans="2:9">
      <c r="B49" s="173">
        <v>45694</v>
      </c>
      <c r="C49" s="119" t="s">
        <v>103</v>
      </c>
      <c r="D49" s="119" t="s">
        <v>8374</v>
      </c>
      <c r="E49" s="119" t="s">
        <v>8366</v>
      </c>
      <c r="F49" s="119" t="s">
        <v>8358</v>
      </c>
      <c r="G49" s="175">
        <v>0</v>
      </c>
      <c r="H49" s="155">
        <v>800</v>
      </c>
      <c r="I49" s="156">
        <v>2839634.35</v>
      </c>
    </row>
    <row r="50" spans="2:9">
      <c r="B50" s="173">
        <v>45694</v>
      </c>
      <c r="C50" s="119" t="s">
        <v>103</v>
      </c>
      <c r="D50" s="119" t="s">
        <v>8374</v>
      </c>
      <c r="E50" s="119" t="s">
        <v>8366</v>
      </c>
      <c r="F50" s="119" t="s">
        <v>8358</v>
      </c>
      <c r="G50" s="175">
        <v>0</v>
      </c>
      <c r="H50" s="155">
        <v>1680</v>
      </c>
      <c r="I50" s="156">
        <v>2841314.35</v>
      </c>
    </row>
    <row r="51" spans="2:9">
      <c r="B51" s="173">
        <v>45694</v>
      </c>
      <c r="C51" s="119" t="s">
        <v>103</v>
      </c>
      <c r="D51" s="119" t="s">
        <v>8374</v>
      </c>
      <c r="E51" s="119" t="s">
        <v>8366</v>
      </c>
      <c r="F51" s="119" t="s">
        <v>8358</v>
      </c>
      <c r="G51" s="175">
        <v>0</v>
      </c>
      <c r="H51" s="155">
        <v>1440</v>
      </c>
      <c r="I51" s="156">
        <v>2842754.35</v>
      </c>
    </row>
    <row r="52" spans="2:9">
      <c r="B52" s="173">
        <v>45694</v>
      </c>
      <c r="C52" s="119" t="s">
        <v>103</v>
      </c>
      <c r="D52" s="119" t="s">
        <v>8374</v>
      </c>
      <c r="E52" s="119" t="s">
        <v>8366</v>
      </c>
      <c r="F52" s="119" t="s">
        <v>8358</v>
      </c>
      <c r="G52" s="175">
        <v>0</v>
      </c>
      <c r="H52" s="155">
        <v>2608</v>
      </c>
      <c r="I52" s="156">
        <v>2845362.35</v>
      </c>
    </row>
    <row r="53" spans="2:9">
      <c r="B53" s="173">
        <v>45694</v>
      </c>
      <c r="C53" s="119" t="s">
        <v>103</v>
      </c>
      <c r="D53" s="119" t="s">
        <v>8374</v>
      </c>
      <c r="E53" s="119" t="s">
        <v>8366</v>
      </c>
      <c r="F53" s="119" t="s">
        <v>8358</v>
      </c>
      <c r="G53" s="175">
        <v>0</v>
      </c>
      <c r="H53" s="155">
        <v>2560</v>
      </c>
      <c r="I53" s="156">
        <v>2847922.35</v>
      </c>
    </row>
    <row r="54" spans="2:9">
      <c r="B54" s="173">
        <v>45694</v>
      </c>
      <c r="C54" s="119" t="s">
        <v>103</v>
      </c>
      <c r="D54" s="119" t="s">
        <v>8374</v>
      </c>
      <c r="E54" s="119" t="s">
        <v>8366</v>
      </c>
      <c r="F54" s="119" t="s">
        <v>8358</v>
      </c>
      <c r="G54" s="175">
        <v>0</v>
      </c>
      <c r="H54" s="155">
        <v>1120</v>
      </c>
      <c r="I54" s="156">
        <v>2849042.35</v>
      </c>
    </row>
    <row r="55" spans="2:9">
      <c r="B55" s="173">
        <v>45694</v>
      </c>
      <c r="C55" s="119" t="s">
        <v>103</v>
      </c>
      <c r="D55" s="119" t="s">
        <v>8374</v>
      </c>
      <c r="E55" s="119" t="s">
        <v>8366</v>
      </c>
      <c r="F55" s="119" t="s">
        <v>8358</v>
      </c>
      <c r="G55" s="175">
        <v>0</v>
      </c>
      <c r="H55" s="155">
        <v>1360</v>
      </c>
      <c r="I55" s="156">
        <v>2850402.35</v>
      </c>
    </row>
    <row r="56" spans="2:9">
      <c r="B56" s="173">
        <v>45694</v>
      </c>
      <c r="C56" s="119" t="s">
        <v>103</v>
      </c>
      <c r="D56" s="119" t="s">
        <v>8374</v>
      </c>
      <c r="E56" s="119" t="s">
        <v>8366</v>
      </c>
      <c r="F56" s="119" t="s">
        <v>8358</v>
      </c>
      <c r="G56" s="175">
        <v>0</v>
      </c>
      <c r="H56" s="155">
        <v>1040</v>
      </c>
      <c r="I56" s="156">
        <v>2851442.35</v>
      </c>
    </row>
    <row r="57" spans="2:9">
      <c r="B57" s="173">
        <v>45694</v>
      </c>
      <c r="C57" s="119" t="s">
        <v>103</v>
      </c>
      <c r="D57" s="119" t="s">
        <v>8374</v>
      </c>
      <c r="E57" s="119" t="s">
        <v>8366</v>
      </c>
      <c r="F57" s="119" t="s">
        <v>8358</v>
      </c>
      <c r="G57" s="175">
        <v>0</v>
      </c>
      <c r="H57" s="155">
        <v>2800</v>
      </c>
      <c r="I57" s="156">
        <v>2854242.35</v>
      </c>
    </row>
    <row r="58" spans="2:9">
      <c r="B58" s="173">
        <v>45694</v>
      </c>
      <c r="C58" s="119" t="s">
        <v>103</v>
      </c>
      <c r="D58" s="119" t="s">
        <v>8374</v>
      </c>
      <c r="E58" s="119" t="s">
        <v>8366</v>
      </c>
      <c r="F58" s="119" t="s">
        <v>8358</v>
      </c>
      <c r="G58" s="175">
        <v>0</v>
      </c>
      <c r="H58" s="155">
        <v>1120</v>
      </c>
      <c r="I58" s="156">
        <v>2855362.35</v>
      </c>
    </row>
    <row r="59" spans="2:9">
      <c r="B59" s="173">
        <v>45694</v>
      </c>
      <c r="C59" s="119" t="s">
        <v>103</v>
      </c>
      <c r="D59" s="119" t="s">
        <v>8374</v>
      </c>
      <c r="E59" s="119" t="s">
        <v>8366</v>
      </c>
      <c r="F59" s="119" t="s">
        <v>8358</v>
      </c>
      <c r="G59" s="175">
        <v>0</v>
      </c>
      <c r="H59" s="155">
        <v>1200</v>
      </c>
      <c r="I59" s="156">
        <v>2856562.35</v>
      </c>
    </row>
    <row r="60" spans="2:9">
      <c r="B60" s="173">
        <v>45694</v>
      </c>
      <c r="C60" s="119" t="s">
        <v>103</v>
      </c>
      <c r="D60" s="119" t="s">
        <v>8374</v>
      </c>
      <c r="E60" s="119" t="s">
        <v>8366</v>
      </c>
      <c r="F60" s="119" t="s">
        <v>8358</v>
      </c>
      <c r="G60" s="175">
        <v>0</v>
      </c>
      <c r="H60" s="155">
        <v>1680</v>
      </c>
      <c r="I60" s="156">
        <v>2858242.35</v>
      </c>
    </row>
    <row r="61" spans="2:9">
      <c r="B61" s="173">
        <v>45695</v>
      </c>
      <c r="C61" s="119" t="s">
        <v>103</v>
      </c>
      <c r="D61" s="119" t="s">
        <v>8375</v>
      </c>
      <c r="E61" s="119" t="s">
        <v>8364</v>
      </c>
      <c r="F61" s="119" t="s">
        <v>8358</v>
      </c>
      <c r="G61" s="175">
        <v>0</v>
      </c>
      <c r="H61" s="155">
        <v>352</v>
      </c>
      <c r="I61" s="156">
        <v>2858594.35</v>
      </c>
    </row>
    <row r="62" spans="2:9">
      <c r="B62" s="173">
        <v>45695</v>
      </c>
      <c r="C62" s="119" t="s">
        <v>103</v>
      </c>
      <c r="D62" s="119" t="s">
        <v>8375</v>
      </c>
      <c r="E62" s="119" t="s">
        <v>8364</v>
      </c>
      <c r="F62" s="119" t="s">
        <v>8358</v>
      </c>
      <c r="G62" s="175">
        <v>0</v>
      </c>
      <c r="H62" s="155">
        <v>2960</v>
      </c>
      <c r="I62" s="156">
        <v>2861554.35</v>
      </c>
    </row>
    <row r="63" spans="2:9">
      <c r="B63" s="173">
        <v>45695</v>
      </c>
      <c r="C63" s="119" t="s">
        <v>103</v>
      </c>
      <c r="D63" s="119" t="s">
        <v>8375</v>
      </c>
      <c r="E63" s="119" t="s">
        <v>8364</v>
      </c>
      <c r="F63" s="119" t="s">
        <v>8358</v>
      </c>
      <c r="G63" s="175">
        <v>0</v>
      </c>
      <c r="H63" s="155">
        <v>4000</v>
      </c>
      <c r="I63" s="156">
        <v>2865554.35</v>
      </c>
    </row>
    <row r="64" spans="2:9">
      <c r="B64" s="173">
        <v>45695</v>
      </c>
      <c r="C64" s="119" t="s">
        <v>103</v>
      </c>
      <c r="D64" s="119" t="s">
        <v>8375</v>
      </c>
      <c r="E64" s="119" t="s">
        <v>8364</v>
      </c>
      <c r="F64" s="119" t="s">
        <v>8358</v>
      </c>
      <c r="G64" s="175">
        <v>0</v>
      </c>
      <c r="H64" s="155">
        <v>480</v>
      </c>
      <c r="I64" s="156">
        <v>2866034.35</v>
      </c>
    </row>
    <row r="65" spans="2:9">
      <c r="B65" s="173">
        <v>45695</v>
      </c>
      <c r="C65" s="119" t="s">
        <v>103</v>
      </c>
      <c r="D65" s="119" t="s">
        <v>8376</v>
      </c>
      <c r="E65" s="119" t="s">
        <v>8377</v>
      </c>
      <c r="F65" s="119" t="s">
        <v>8358</v>
      </c>
      <c r="G65" s="175">
        <v>0</v>
      </c>
      <c r="H65" s="155">
        <v>1440</v>
      </c>
      <c r="I65" s="156">
        <v>2867474.35</v>
      </c>
    </row>
    <row r="66" spans="2:9">
      <c r="B66" s="173">
        <v>45695</v>
      </c>
      <c r="C66" s="119" t="s">
        <v>103</v>
      </c>
      <c r="D66" s="119" t="s">
        <v>8376</v>
      </c>
      <c r="E66" s="119" t="s">
        <v>8377</v>
      </c>
      <c r="F66" s="119" t="s">
        <v>8358</v>
      </c>
      <c r="G66" s="175">
        <v>0</v>
      </c>
      <c r="H66" s="155">
        <v>3680</v>
      </c>
      <c r="I66" s="156">
        <v>2871154.35</v>
      </c>
    </row>
    <row r="67" spans="2:9">
      <c r="B67" s="173">
        <v>45695</v>
      </c>
      <c r="C67" s="119" t="s">
        <v>103</v>
      </c>
      <c r="D67" s="119" t="s">
        <v>8376</v>
      </c>
      <c r="E67" s="119" t="s">
        <v>8377</v>
      </c>
      <c r="F67" s="119" t="s">
        <v>8358</v>
      </c>
      <c r="G67" s="175">
        <v>0</v>
      </c>
      <c r="H67" s="155">
        <v>1488</v>
      </c>
      <c r="I67" s="156">
        <v>2872642.35</v>
      </c>
    </row>
    <row r="68" spans="2:9">
      <c r="B68" s="173">
        <v>45695</v>
      </c>
      <c r="C68" s="119" t="s">
        <v>103</v>
      </c>
      <c r="D68" s="119" t="s">
        <v>8376</v>
      </c>
      <c r="E68" s="119" t="s">
        <v>8377</v>
      </c>
      <c r="F68" s="119" t="s">
        <v>8358</v>
      </c>
      <c r="G68" s="175">
        <v>0</v>
      </c>
      <c r="H68" s="155">
        <v>2624</v>
      </c>
      <c r="I68" s="156">
        <v>2875266.35</v>
      </c>
    </row>
    <row r="69" spans="2:9">
      <c r="B69" s="173">
        <v>45695</v>
      </c>
      <c r="C69" s="119" t="s">
        <v>103</v>
      </c>
      <c r="D69" s="119" t="s">
        <v>8376</v>
      </c>
      <c r="E69" s="119" t="s">
        <v>8377</v>
      </c>
      <c r="F69" s="119" t="s">
        <v>8358</v>
      </c>
      <c r="G69" s="175">
        <v>0</v>
      </c>
      <c r="H69" s="155">
        <v>2574.34</v>
      </c>
      <c r="I69" s="156">
        <v>2877840.69</v>
      </c>
    </row>
    <row r="70" spans="2:9">
      <c r="B70" s="173">
        <v>45695</v>
      </c>
      <c r="C70" s="119" t="s">
        <v>103</v>
      </c>
      <c r="D70" s="119" t="s">
        <v>8376</v>
      </c>
      <c r="E70" s="119" t="s">
        <v>8377</v>
      </c>
      <c r="F70" s="119" t="s">
        <v>8358</v>
      </c>
      <c r="G70" s="175">
        <v>0</v>
      </c>
      <c r="H70" s="155">
        <v>4656</v>
      </c>
      <c r="I70" s="156">
        <v>2882496.69</v>
      </c>
    </row>
    <row r="71" spans="2:9">
      <c r="B71" s="173">
        <v>45695</v>
      </c>
      <c r="C71" s="119" t="s">
        <v>103</v>
      </c>
      <c r="D71" s="119" t="s">
        <v>8376</v>
      </c>
      <c r="E71" s="119" t="s">
        <v>8377</v>
      </c>
      <c r="F71" s="119" t="s">
        <v>8358</v>
      </c>
      <c r="G71" s="175">
        <v>0</v>
      </c>
      <c r="H71" s="155">
        <v>1680</v>
      </c>
      <c r="I71" s="156">
        <v>2884176.69</v>
      </c>
    </row>
    <row r="72" spans="2:9">
      <c r="B72" s="173">
        <v>45695</v>
      </c>
      <c r="C72" s="119" t="s">
        <v>103</v>
      </c>
      <c r="D72" s="119" t="s">
        <v>8376</v>
      </c>
      <c r="E72" s="119" t="s">
        <v>8377</v>
      </c>
      <c r="F72" s="119" t="s">
        <v>8358</v>
      </c>
      <c r="G72" s="175">
        <v>0</v>
      </c>
      <c r="H72" s="155">
        <v>1440</v>
      </c>
      <c r="I72" s="156">
        <v>2885616.69</v>
      </c>
    </row>
    <row r="73" spans="2:9">
      <c r="B73" s="173">
        <v>45699</v>
      </c>
      <c r="C73" s="119" t="s">
        <v>103</v>
      </c>
      <c r="D73" s="119" t="s">
        <v>8378</v>
      </c>
      <c r="E73" s="119" t="s">
        <v>8379</v>
      </c>
      <c r="F73" s="119" t="s">
        <v>8358</v>
      </c>
      <c r="G73" s="175">
        <v>0</v>
      </c>
      <c r="H73" s="155">
        <v>8608</v>
      </c>
      <c r="I73" s="156">
        <v>2894224.69</v>
      </c>
    </row>
    <row r="74" spans="2:9">
      <c r="B74" s="173">
        <v>45699</v>
      </c>
      <c r="C74" s="119" t="s">
        <v>103</v>
      </c>
      <c r="D74" s="119" t="s">
        <v>8378</v>
      </c>
      <c r="E74" s="119" t="s">
        <v>8379</v>
      </c>
      <c r="F74" s="119" t="s">
        <v>8358</v>
      </c>
      <c r="G74" s="175">
        <v>0</v>
      </c>
      <c r="H74" s="155">
        <v>8608</v>
      </c>
      <c r="I74" s="156">
        <v>2902832.69</v>
      </c>
    </row>
    <row r="75" spans="2:9">
      <c r="B75" s="173">
        <v>45699</v>
      </c>
      <c r="C75" s="119" t="s">
        <v>103</v>
      </c>
      <c r="D75" s="119" t="s">
        <v>8378</v>
      </c>
      <c r="E75" s="119" t="s">
        <v>8379</v>
      </c>
      <c r="F75" s="119" t="s">
        <v>8358</v>
      </c>
      <c r="G75" s="175">
        <v>0</v>
      </c>
      <c r="H75" s="155">
        <v>8608</v>
      </c>
      <c r="I75" s="156">
        <v>2911440.69</v>
      </c>
    </row>
    <row r="76" spans="2:9">
      <c r="B76" s="173">
        <v>45699</v>
      </c>
      <c r="C76" s="119" t="s">
        <v>103</v>
      </c>
      <c r="D76" s="119" t="s">
        <v>8378</v>
      </c>
      <c r="E76" s="119" t="s">
        <v>8379</v>
      </c>
      <c r="F76" s="119" t="s">
        <v>8358</v>
      </c>
      <c r="G76" s="175">
        <v>0</v>
      </c>
      <c r="H76" s="155">
        <v>8608</v>
      </c>
      <c r="I76" s="156">
        <v>2920048.69</v>
      </c>
    </row>
    <row r="77" spans="2:9">
      <c r="B77" s="173">
        <v>45699</v>
      </c>
      <c r="C77" s="119" t="s">
        <v>103</v>
      </c>
      <c r="D77" s="119" t="s">
        <v>8378</v>
      </c>
      <c r="E77" s="119" t="s">
        <v>8379</v>
      </c>
      <c r="F77" s="119" t="s">
        <v>8358</v>
      </c>
      <c r="G77" s="175">
        <v>0</v>
      </c>
      <c r="H77" s="155">
        <v>8608</v>
      </c>
      <c r="I77" s="156">
        <v>2928656.69</v>
      </c>
    </row>
    <row r="78" spans="2:9">
      <c r="B78" s="173">
        <v>45699</v>
      </c>
      <c r="C78" s="119" t="s">
        <v>103</v>
      </c>
      <c r="D78" s="119" t="s">
        <v>8378</v>
      </c>
      <c r="E78" s="119" t="s">
        <v>8379</v>
      </c>
      <c r="F78" s="119" t="s">
        <v>8358</v>
      </c>
      <c r="G78" s="175">
        <v>0</v>
      </c>
      <c r="H78" s="155">
        <v>8608</v>
      </c>
      <c r="I78" s="156">
        <v>2937264.69</v>
      </c>
    </row>
    <row r="79" spans="2:9">
      <c r="B79" s="173">
        <v>45699</v>
      </c>
      <c r="C79" s="119" t="s">
        <v>103</v>
      </c>
      <c r="D79" s="119" t="s">
        <v>8378</v>
      </c>
      <c r="E79" s="119" t="s">
        <v>8379</v>
      </c>
      <c r="F79" s="119" t="s">
        <v>8358</v>
      </c>
      <c r="G79" s="175">
        <v>0</v>
      </c>
      <c r="H79" s="155">
        <v>8608</v>
      </c>
      <c r="I79" s="156">
        <v>2945872.69</v>
      </c>
    </row>
    <row r="80" spans="2:9">
      <c r="B80" s="173">
        <v>45699</v>
      </c>
      <c r="C80" s="119" t="s">
        <v>103</v>
      </c>
      <c r="D80" s="119" t="s">
        <v>8378</v>
      </c>
      <c r="E80" s="119" t="s">
        <v>8379</v>
      </c>
      <c r="F80" s="119" t="s">
        <v>8358</v>
      </c>
      <c r="G80" s="175">
        <v>0</v>
      </c>
      <c r="H80" s="155">
        <v>8608</v>
      </c>
      <c r="I80" s="156">
        <v>2954480.69</v>
      </c>
    </row>
    <row r="81" spans="2:9">
      <c r="B81" s="173">
        <v>45699</v>
      </c>
      <c r="C81" s="119" t="s">
        <v>103</v>
      </c>
      <c r="D81" s="119" t="s">
        <v>8378</v>
      </c>
      <c r="E81" s="119" t="s">
        <v>8379</v>
      </c>
      <c r="F81" s="119" t="s">
        <v>8358</v>
      </c>
      <c r="G81" s="175">
        <v>0</v>
      </c>
      <c r="H81" s="155">
        <v>8608</v>
      </c>
      <c r="I81" s="156">
        <v>2963088.69</v>
      </c>
    </row>
    <row r="82" spans="2:9">
      <c r="B82" s="173">
        <v>45699</v>
      </c>
      <c r="C82" s="119" t="s">
        <v>103</v>
      </c>
      <c r="D82" s="119" t="s">
        <v>8378</v>
      </c>
      <c r="E82" s="119" t="s">
        <v>8379</v>
      </c>
      <c r="F82" s="119" t="s">
        <v>8358</v>
      </c>
      <c r="G82" s="175">
        <v>0</v>
      </c>
      <c r="H82" s="155">
        <v>8608</v>
      </c>
      <c r="I82" s="156">
        <v>2971696.69</v>
      </c>
    </row>
    <row r="83" spans="2:9">
      <c r="B83" s="173">
        <v>45699</v>
      </c>
      <c r="C83" s="119" t="s">
        <v>103</v>
      </c>
      <c r="D83" s="119" t="s">
        <v>8378</v>
      </c>
      <c r="E83" s="119" t="s">
        <v>8379</v>
      </c>
      <c r="F83" s="119" t="s">
        <v>8358</v>
      </c>
      <c r="G83" s="175">
        <v>0</v>
      </c>
      <c r="H83" s="155">
        <v>8608</v>
      </c>
      <c r="I83" s="156">
        <v>2980304.69</v>
      </c>
    </row>
    <row r="84" spans="2:9">
      <c r="B84" s="173">
        <v>45699</v>
      </c>
      <c r="C84" s="119" t="s">
        <v>103</v>
      </c>
      <c r="D84" s="119" t="s">
        <v>8378</v>
      </c>
      <c r="E84" s="119" t="s">
        <v>8379</v>
      </c>
      <c r="F84" s="119" t="s">
        <v>8358</v>
      </c>
      <c r="G84" s="175">
        <v>0</v>
      </c>
      <c r="H84" s="155">
        <v>8608</v>
      </c>
      <c r="I84" s="156">
        <v>2988912.69</v>
      </c>
    </row>
    <row r="85" spans="2:9">
      <c r="B85" s="173">
        <v>45699</v>
      </c>
      <c r="C85" s="119" t="s">
        <v>103</v>
      </c>
      <c r="D85" s="119" t="s">
        <v>8378</v>
      </c>
      <c r="E85" s="119" t="s">
        <v>8379</v>
      </c>
      <c r="F85" s="119" t="s">
        <v>8358</v>
      </c>
      <c r="G85" s="175">
        <v>0</v>
      </c>
      <c r="H85" s="155">
        <v>8608</v>
      </c>
      <c r="I85" s="156">
        <v>2997520.69</v>
      </c>
    </row>
    <row r="86" spans="2:9">
      <c r="B86" s="173">
        <v>45699</v>
      </c>
      <c r="C86" s="119" t="s">
        <v>103</v>
      </c>
      <c r="D86" s="119" t="s">
        <v>8378</v>
      </c>
      <c r="E86" s="119" t="s">
        <v>8379</v>
      </c>
      <c r="F86" s="119" t="s">
        <v>8358</v>
      </c>
      <c r="G86" s="175">
        <v>0</v>
      </c>
      <c r="H86" s="155">
        <v>8608</v>
      </c>
      <c r="I86" s="156">
        <v>3006128.69</v>
      </c>
    </row>
    <row r="87" spans="2:9">
      <c r="B87" s="173">
        <v>45699</v>
      </c>
      <c r="C87" s="119" t="s">
        <v>103</v>
      </c>
      <c r="D87" s="119" t="s">
        <v>8378</v>
      </c>
      <c r="E87" s="119" t="s">
        <v>8379</v>
      </c>
      <c r="F87" s="119" t="s">
        <v>8358</v>
      </c>
      <c r="G87" s="175">
        <v>0</v>
      </c>
      <c r="H87" s="155">
        <v>8608</v>
      </c>
      <c r="I87" s="156">
        <v>3014736.69</v>
      </c>
    </row>
    <row r="88" spans="2:9">
      <c r="B88" s="173">
        <v>45699</v>
      </c>
      <c r="C88" s="119" t="s">
        <v>103</v>
      </c>
      <c r="D88" s="119" t="s">
        <v>8378</v>
      </c>
      <c r="E88" s="119" t="s">
        <v>8379</v>
      </c>
      <c r="F88" s="119" t="s">
        <v>8358</v>
      </c>
      <c r="G88" s="175">
        <v>0</v>
      </c>
      <c r="H88" s="155">
        <v>8608</v>
      </c>
      <c r="I88" s="156">
        <v>3023344.69</v>
      </c>
    </row>
    <row r="89" spans="2:9">
      <c r="B89" s="173">
        <v>45699</v>
      </c>
      <c r="C89" s="119" t="s">
        <v>103</v>
      </c>
      <c r="D89" s="119" t="s">
        <v>8378</v>
      </c>
      <c r="E89" s="119" t="s">
        <v>8379</v>
      </c>
      <c r="F89" s="119" t="s">
        <v>8358</v>
      </c>
      <c r="G89" s="175">
        <v>0</v>
      </c>
      <c r="H89" s="155">
        <v>8608</v>
      </c>
      <c r="I89" s="156">
        <v>3031952.69</v>
      </c>
    </row>
    <row r="90" spans="2:9">
      <c r="B90" s="173">
        <v>45699</v>
      </c>
      <c r="C90" s="119" t="s">
        <v>103</v>
      </c>
      <c r="D90" s="119" t="s">
        <v>8378</v>
      </c>
      <c r="E90" s="119" t="s">
        <v>8379</v>
      </c>
      <c r="F90" s="119" t="s">
        <v>8358</v>
      </c>
      <c r="G90" s="175">
        <v>0</v>
      </c>
      <c r="H90" s="155">
        <v>8608</v>
      </c>
      <c r="I90" s="156">
        <v>3040560.69</v>
      </c>
    </row>
    <row r="91" spans="2:9">
      <c r="B91" s="173">
        <v>45699</v>
      </c>
      <c r="C91" s="119" t="s">
        <v>103</v>
      </c>
      <c r="D91" s="119" t="s">
        <v>8378</v>
      </c>
      <c r="E91" s="119" t="s">
        <v>8379</v>
      </c>
      <c r="F91" s="119" t="s">
        <v>8358</v>
      </c>
      <c r="G91" s="175">
        <v>0</v>
      </c>
      <c r="H91" s="155">
        <v>8608</v>
      </c>
      <c r="I91" s="156">
        <v>3049168.69</v>
      </c>
    </row>
    <row r="92" spans="2:9">
      <c r="B92" s="173">
        <v>45699</v>
      </c>
      <c r="C92" s="119" t="s">
        <v>103</v>
      </c>
      <c r="D92" s="119" t="s">
        <v>8378</v>
      </c>
      <c r="E92" s="119" t="s">
        <v>8379</v>
      </c>
      <c r="F92" s="119" t="s">
        <v>8358</v>
      </c>
      <c r="G92" s="175">
        <v>0</v>
      </c>
      <c r="H92" s="155">
        <v>8608</v>
      </c>
      <c r="I92" s="156">
        <v>3057776.69</v>
      </c>
    </row>
    <row r="93" spans="2:9">
      <c r="B93" s="173">
        <v>45699</v>
      </c>
      <c r="C93" s="119" t="s">
        <v>103</v>
      </c>
      <c r="D93" s="119" t="s">
        <v>8378</v>
      </c>
      <c r="E93" s="119" t="s">
        <v>8379</v>
      </c>
      <c r="F93" s="119" t="s">
        <v>8358</v>
      </c>
      <c r="G93" s="175">
        <v>0</v>
      </c>
      <c r="H93" s="155">
        <v>8608</v>
      </c>
      <c r="I93" s="156">
        <v>3066384.69</v>
      </c>
    </row>
    <row r="94" spans="2:9">
      <c r="B94" s="173">
        <v>45699</v>
      </c>
      <c r="C94" s="119" t="s">
        <v>103</v>
      </c>
      <c r="D94" s="119" t="s">
        <v>8378</v>
      </c>
      <c r="E94" s="119" t="s">
        <v>8379</v>
      </c>
      <c r="F94" s="119" t="s">
        <v>8358</v>
      </c>
      <c r="G94" s="175">
        <v>0</v>
      </c>
      <c r="H94" s="155">
        <v>8608</v>
      </c>
      <c r="I94" s="156">
        <v>3074992.69</v>
      </c>
    </row>
    <row r="95" spans="2:9">
      <c r="B95" s="173">
        <v>45699</v>
      </c>
      <c r="C95" s="119" t="s">
        <v>103</v>
      </c>
      <c r="D95" s="119" t="s">
        <v>8378</v>
      </c>
      <c r="E95" s="119" t="s">
        <v>8379</v>
      </c>
      <c r="F95" s="119" t="s">
        <v>8358</v>
      </c>
      <c r="G95" s="175">
        <v>0</v>
      </c>
      <c r="H95" s="155">
        <v>8608</v>
      </c>
      <c r="I95" s="156">
        <v>3083600.69</v>
      </c>
    </row>
    <row r="96" spans="2:9">
      <c r="B96" s="173">
        <v>45699</v>
      </c>
      <c r="C96" s="119" t="s">
        <v>103</v>
      </c>
      <c r="D96" s="119" t="s">
        <v>8378</v>
      </c>
      <c r="E96" s="119" t="s">
        <v>8379</v>
      </c>
      <c r="F96" s="119" t="s">
        <v>8358</v>
      </c>
      <c r="G96" s="175">
        <v>0</v>
      </c>
      <c r="H96" s="155">
        <v>8608</v>
      </c>
      <c r="I96" s="156">
        <v>3092208.69</v>
      </c>
    </row>
    <row r="97" spans="2:9">
      <c r="B97" s="173">
        <v>45699</v>
      </c>
      <c r="C97" s="119" t="s">
        <v>103</v>
      </c>
      <c r="D97" s="119" t="s">
        <v>8378</v>
      </c>
      <c r="E97" s="119" t="s">
        <v>8379</v>
      </c>
      <c r="F97" s="119" t="s">
        <v>8358</v>
      </c>
      <c r="G97" s="175">
        <v>0</v>
      </c>
      <c r="H97" s="155">
        <v>8608</v>
      </c>
      <c r="I97" s="156">
        <v>3100816.69</v>
      </c>
    </row>
    <row r="98" spans="2:9">
      <c r="B98" s="173">
        <v>45699</v>
      </c>
      <c r="C98" s="119" t="s">
        <v>103</v>
      </c>
      <c r="D98" s="119" t="s">
        <v>8378</v>
      </c>
      <c r="E98" s="119" t="s">
        <v>8379</v>
      </c>
      <c r="F98" s="119" t="s">
        <v>8358</v>
      </c>
      <c r="G98" s="175">
        <v>0</v>
      </c>
      <c r="H98" s="155">
        <v>8608</v>
      </c>
      <c r="I98" s="156">
        <v>3109424.69</v>
      </c>
    </row>
    <row r="99" spans="2:9">
      <c r="B99" s="173">
        <v>45699</v>
      </c>
      <c r="C99" s="119" t="s">
        <v>103</v>
      </c>
      <c r="D99" s="119" t="s">
        <v>8378</v>
      </c>
      <c r="E99" s="119" t="s">
        <v>8379</v>
      </c>
      <c r="F99" s="119" t="s">
        <v>8358</v>
      </c>
      <c r="G99" s="175">
        <v>0</v>
      </c>
      <c r="H99" s="155">
        <v>8608</v>
      </c>
      <c r="I99" s="156">
        <v>3118032.69</v>
      </c>
    </row>
    <row r="100" spans="2:9">
      <c r="B100" s="173">
        <v>45699</v>
      </c>
      <c r="C100" s="119" t="s">
        <v>103</v>
      </c>
      <c r="D100" s="119" t="s">
        <v>8378</v>
      </c>
      <c r="E100" s="119" t="s">
        <v>8379</v>
      </c>
      <c r="F100" s="119" t="s">
        <v>8358</v>
      </c>
      <c r="G100" s="175">
        <v>0</v>
      </c>
      <c r="H100" s="155">
        <v>8608</v>
      </c>
      <c r="I100" s="156">
        <v>3126640.69</v>
      </c>
    </row>
    <row r="101" spans="2:9">
      <c r="B101" s="173">
        <v>45699</v>
      </c>
      <c r="C101" s="119" t="s">
        <v>103</v>
      </c>
      <c r="D101" s="119" t="s">
        <v>8380</v>
      </c>
      <c r="E101" s="119" t="s">
        <v>8366</v>
      </c>
      <c r="F101" s="119" t="s">
        <v>8358</v>
      </c>
      <c r="G101" s="175">
        <v>0</v>
      </c>
      <c r="H101" s="155">
        <v>4320</v>
      </c>
      <c r="I101" s="156">
        <v>3130960.69</v>
      </c>
    </row>
    <row r="102" spans="2:9">
      <c r="B102" s="173">
        <v>45699</v>
      </c>
      <c r="C102" s="119" t="s">
        <v>103</v>
      </c>
      <c r="D102" s="119" t="s">
        <v>8380</v>
      </c>
      <c r="E102" s="119" t="s">
        <v>8366</v>
      </c>
      <c r="F102" s="119" t="s">
        <v>8358</v>
      </c>
      <c r="G102" s="175">
        <v>0</v>
      </c>
      <c r="H102" s="155">
        <v>880</v>
      </c>
      <c r="I102" s="156">
        <v>3131840.69</v>
      </c>
    </row>
    <row r="103" spans="2:9">
      <c r="B103" s="173">
        <v>45702</v>
      </c>
      <c r="C103" s="119" t="s">
        <v>103</v>
      </c>
      <c r="D103" s="119" t="s">
        <v>2450</v>
      </c>
      <c r="E103" s="119" t="s">
        <v>8365</v>
      </c>
      <c r="F103" s="119" t="s">
        <v>8358</v>
      </c>
      <c r="G103" s="175">
        <v>0</v>
      </c>
      <c r="H103" s="155">
        <v>60.15</v>
      </c>
      <c r="I103" s="156">
        <v>3131900.84</v>
      </c>
    </row>
    <row r="104" spans="2:9">
      <c r="B104" s="173">
        <v>45702</v>
      </c>
      <c r="C104" s="119" t="s">
        <v>103</v>
      </c>
      <c r="D104" s="119" t="s">
        <v>2003</v>
      </c>
      <c r="E104" s="119" t="s">
        <v>8364</v>
      </c>
      <c r="F104" s="119" t="s">
        <v>8358</v>
      </c>
      <c r="G104" s="175">
        <v>0</v>
      </c>
      <c r="H104" s="155">
        <v>2512</v>
      </c>
      <c r="I104" s="156">
        <v>3134412.84</v>
      </c>
    </row>
    <row r="105" spans="2:9">
      <c r="B105" s="173">
        <v>45705</v>
      </c>
      <c r="C105" s="119" t="s">
        <v>103</v>
      </c>
      <c r="D105" s="119" t="s">
        <v>8381</v>
      </c>
      <c r="E105" s="119" t="s">
        <v>8366</v>
      </c>
      <c r="F105" s="119" t="s">
        <v>8358</v>
      </c>
      <c r="G105" s="175">
        <v>0</v>
      </c>
      <c r="H105" s="155">
        <v>4160</v>
      </c>
      <c r="I105" s="156">
        <v>3138572.84</v>
      </c>
    </row>
    <row r="106" spans="2:9">
      <c r="B106" s="173">
        <v>45705</v>
      </c>
      <c r="C106" s="119" t="s">
        <v>103</v>
      </c>
      <c r="D106" s="119" t="s">
        <v>8381</v>
      </c>
      <c r="E106" s="119" t="s">
        <v>8366</v>
      </c>
      <c r="F106" s="119" t="s">
        <v>8358</v>
      </c>
      <c r="G106" s="175">
        <v>0</v>
      </c>
      <c r="H106" s="155">
        <v>2560</v>
      </c>
      <c r="I106" s="156">
        <v>3141132.84</v>
      </c>
    </row>
    <row r="107" spans="2:9">
      <c r="B107" s="173">
        <v>45705</v>
      </c>
      <c r="C107" s="119" t="s">
        <v>103</v>
      </c>
      <c r="D107" s="119" t="s">
        <v>8381</v>
      </c>
      <c r="E107" s="119" t="s">
        <v>8366</v>
      </c>
      <c r="F107" s="119" t="s">
        <v>8358</v>
      </c>
      <c r="G107" s="175">
        <v>0</v>
      </c>
      <c r="H107" s="155">
        <v>2544</v>
      </c>
      <c r="I107" s="156">
        <v>3143676.84</v>
      </c>
    </row>
    <row r="108" spans="2:9">
      <c r="B108" s="173">
        <v>45705</v>
      </c>
      <c r="C108" s="119" t="s">
        <v>103</v>
      </c>
      <c r="D108" s="119" t="s">
        <v>8381</v>
      </c>
      <c r="E108" s="119" t="s">
        <v>8366</v>
      </c>
      <c r="F108" s="119" t="s">
        <v>8358</v>
      </c>
      <c r="G108" s="175">
        <v>0</v>
      </c>
      <c r="H108" s="155">
        <v>1360</v>
      </c>
      <c r="I108" s="156">
        <v>3145036.84</v>
      </c>
    </row>
    <row r="109" spans="2:9">
      <c r="B109" s="173">
        <v>45705</v>
      </c>
      <c r="C109" s="119" t="s">
        <v>103</v>
      </c>
      <c r="D109" s="119" t="s">
        <v>8381</v>
      </c>
      <c r="E109" s="119" t="s">
        <v>8366</v>
      </c>
      <c r="F109" s="119" t="s">
        <v>8358</v>
      </c>
      <c r="G109" s="175">
        <v>0</v>
      </c>
      <c r="H109" s="155">
        <v>2560</v>
      </c>
      <c r="I109" s="156">
        <v>3147596.84</v>
      </c>
    </row>
    <row r="110" spans="2:9">
      <c r="B110" s="173">
        <v>45705</v>
      </c>
      <c r="C110" s="119" t="s">
        <v>103</v>
      </c>
      <c r="D110" s="119" t="s">
        <v>8381</v>
      </c>
      <c r="E110" s="119" t="s">
        <v>8366</v>
      </c>
      <c r="F110" s="119" t="s">
        <v>8358</v>
      </c>
      <c r="G110" s="175">
        <v>0</v>
      </c>
      <c r="H110" s="155">
        <v>2160</v>
      </c>
      <c r="I110" s="156">
        <v>3149756.84</v>
      </c>
    </row>
    <row r="111" spans="2:9">
      <c r="B111" s="173">
        <v>45709</v>
      </c>
      <c r="C111" s="119" t="s">
        <v>103</v>
      </c>
      <c r="D111" s="119" t="s">
        <v>8382</v>
      </c>
      <c r="E111" s="119" t="s">
        <v>8364</v>
      </c>
      <c r="F111" s="119" t="s">
        <v>8358</v>
      </c>
      <c r="G111" s="175">
        <v>0</v>
      </c>
      <c r="H111" s="155">
        <v>560</v>
      </c>
      <c r="I111" s="156">
        <v>3150316.84</v>
      </c>
    </row>
    <row r="112" spans="2:9">
      <c r="B112" s="173">
        <v>45709</v>
      </c>
      <c r="C112" s="119" t="s">
        <v>103</v>
      </c>
      <c r="D112" s="119" t="s">
        <v>8382</v>
      </c>
      <c r="E112" s="119" t="s">
        <v>8364</v>
      </c>
      <c r="F112" s="119" t="s">
        <v>8358</v>
      </c>
      <c r="G112" s="175">
        <v>0</v>
      </c>
      <c r="H112" s="155">
        <v>4000</v>
      </c>
      <c r="I112" s="156">
        <v>3154316.84</v>
      </c>
    </row>
    <row r="113" spans="2:9">
      <c r="B113" s="173">
        <v>45709</v>
      </c>
      <c r="C113" s="119" t="s">
        <v>103</v>
      </c>
      <c r="D113" s="119" t="s">
        <v>5504</v>
      </c>
      <c r="E113" s="119" t="s">
        <v>8377</v>
      </c>
      <c r="F113" s="119" t="s">
        <v>8358</v>
      </c>
      <c r="G113" s="175">
        <v>0</v>
      </c>
      <c r="H113" s="155">
        <v>3239.76</v>
      </c>
      <c r="I113" s="156">
        <v>3157556.6</v>
      </c>
    </row>
    <row r="114" spans="2:9">
      <c r="B114" s="173">
        <v>45712</v>
      </c>
      <c r="C114" s="119" t="s">
        <v>103</v>
      </c>
      <c r="D114" s="119" t="s">
        <v>8383</v>
      </c>
      <c r="E114" s="119" t="s">
        <v>8379</v>
      </c>
      <c r="F114" s="119" t="s">
        <v>8358</v>
      </c>
      <c r="G114" s="175">
        <v>0</v>
      </c>
      <c r="H114" s="155">
        <v>8608</v>
      </c>
      <c r="I114" s="156">
        <v>3166164.6</v>
      </c>
    </row>
    <row r="115" spans="2:9">
      <c r="B115" s="173">
        <v>45712</v>
      </c>
      <c r="C115" s="119" t="s">
        <v>103</v>
      </c>
      <c r="D115" s="119" t="s">
        <v>8383</v>
      </c>
      <c r="E115" s="119" t="s">
        <v>8379</v>
      </c>
      <c r="F115" s="119" t="s">
        <v>8358</v>
      </c>
      <c r="G115" s="175">
        <v>0</v>
      </c>
      <c r="H115" s="155">
        <v>8608</v>
      </c>
      <c r="I115" s="156">
        <v>3174772.6</v>
      </c>
    </row>
    <row r="116" spans="2:9">
      <c r="B116" s="173">
        <v>45712</v>
      </c>
      <c r="C116" s="119" t="s">
        <v>103</v>
      </c>
      <c r="D116" s="119" t="s">
        <v>8383</v>
      </c>
      <c r="E116" s="119" t="s">
        <v>8379</v>
      </c>
      <c r="F116" s="119" t="s">
        <v>8358</v>
      </c>
      <c r="G116" s="175">
        <v>0</v>
      </c>
      <c r="H116" s="155">
        <v>8608</v>
      </c>
      <c r="I116" s="156">
        <v>3183380.6</v>
      </c>
    </row>
    <row r="117" spans="2:9">
      <c r="B117" s="173">
        <v>45712</v>
      </c>
      <c r="C117" s="119" t="s">
        <v>103</v>
      </c>
      <c r="D117" s="119" t="s">
        <v>8383</v>
      </c>
      <c r="E117" s="119" t="s">
        <v>8379</v>
      </c>
      <c r="F117" s="119" t="s">
        <v>8358</v>
      </c>
      <c r="G117" s="175">
        <v>0</v>
      </c>
      <c r="H117" s="155">
        <v>8608</v>
      </c>
      <c r="I117" s="156">
        <v>3191988.6</v>
      </c>
    </row>
    <row r="118" spans="2:9">
      <c r="B118" s="173">
        <v>45712</v>
      </c>
      <c r="C118" s="119" t="s">
        <v>103</v>
      </c>
      <c r="D118" s="119" t="s">
        <v>8383</v>
      </c>
      <c r="E118" s="119" t="s">
        <v>8379</v>
      </c>
      <c r="F118" s="119" t="s">
        <v>8358</v>
      </c>
      <c r="G118" s="175">
        <v>0</v>
      </c>
      <c r="H118" s="155">
        <v>8608</v>
      </c>
      <c r="I118" s="156">
        <v>3200596.6</v>
      </c>
    </row>
    <row r="119" spans="2:9">
      <c r="B119" s="173">
        <v>45712</v>
      </c>
      <c r="C119" s="119" t="s">
        <v>103</v>
      </c>
      <c r="D119" s="119" t="s">
        <v>8383</v>
      </c>
      <c r="E119" s="119" t="s">
        <v>8379</v>
      </c>
      <c r="F119" s="119" t="s">
        <v>8358</v>
      </c>
      <c r="G119" s="175">
        <v>0</v>
      </c>
      <c r="H119" s="155">
        <v>8608</v>
      </c>
      <c r="I119" s="156">
        <v>3209204.6</v>
      </c>
    </row>
    <row r="120" spans="2:9">
      <c r="B120" s="173">
        <v>45714</v>
      </c>
      <c r="C120" s="119" t="s">
        <v>103</v>
      </c>
      <c r="D120" s="119" t="s">
        <v>8384</v>
      </c>
      <c r="E120" s="119" t="s">
        <v>8377</v>
      </c>
      <c r="F120" s="119" t="s">
        <v>8358</v>
      </c>
      <c r="G120" s="175">
        <v>0</v>
      </c>
      <c r="H120" s="155">
        <v>1760</v>
      </c>
      <c r="I120" s="156">
        <v>3210964.6</v>
      </c>
    </row>
    <row r="121" spans="2:9">
      <c r="B121" s="173">
        <v>45714</v>
      </c>
      <c r="C121" s="119" t="s">
        <v>103</v>
      </c>
      <c r="D121" s="119" t="s">
        <v>8384</v>
      </c>
      <c r="E121" s="119" t="s">
        <v>8377</v>
      </c>
      <c r="F121" s="119" t="s">
        <v>8358</v>
      </c>
      <c r="G121" s="175">
        <v>0</v>
      </c>
      <c r="H121" s="155">
        <v>2400</v>
      </c>
      <c r="I121" s="156">
        <v>3213364.6</v>
      </c>
    </row>
    <row r="122" spans="2:9">
      <c r="B122" s="173">
        <v>45714</v>
      </c>
      <c r="C122" s="119" t="s">
        <v>103</v>
      </c>
      <c r="D122" s="119" t="s">
        <v>8384</v>
      </c>
      <c r="E122" s="119" t="s">
        <v>8377</v>
      </c>
      <c r="F122" s="119" t="s">
        <v>8358</v>
      </c>
      <c r="G122" s="175">
        <v>0</v>
      </c>
      <c r="H122" s="155">
        <v>1600</v>
      </c>
      <c r="I122" s="156">
        <v>3214964.6</v>
      </c>
    </row>
    <row r="123" spans="2:9">
      <c r="B123" s="173">
        <v>45714</v>
      </c>
      <c r="C123" s="119" t="s">
        <v>103</v>
      </c>
      <c r="D123" s="119" t="s">
        <v>8385</v>
      </c>
      <c r="E123" s="119" t="s">
        <v>8373</v>
      </c>
      <c r="F123" s="119" t="s">
        <v>8358</v>
      </c>
      <c r="G123" s="175">
        <v>0</v>
      </c>
      <c r="H123" s="155">
        <v>5632</v>
      </c>
      <c r="I123" s="156">
        <v>3220596.6</v>
      </c>
    </row>
    <row r="124" spans="2:9">
      <c r="B124" s="173">
        <v>45714</v>
      </c>
      <c r="C124" s="119" t="s">
        <v>103</v>
      </c>
      <c r="D124" s="119" t="s">
        <v>8385</v>
      </c>
      <c r="E124" s="119" t="s">
        <v>8373</v>
      </c>
      <c r="F124" s="119" t="s">
        <v>8358</v>
      </c>
      <c r="G124" s="175">
        <v>0</v>
      </c>
      <c r="H124" s="155">
        <v>5632</v>
      </c>
      <c r="I124" s="156">
        <v>3226228.6</v>
      </c>
    </row>
    <row r="125" spans="2:9">
      <c r="B125" s="173">
        <v>45714</v>
      </c>
      <c r="C125" s="119" t="s">
        <v>103</v>
      </c>
      <c r="D125" s="119" t="s">
        <v>8385</v>
      </c>
      <c r="E125" s="119" t="s">
        <v>8373</v>
      </c>
      <c r="F125" s="119" t="s">
        <v>8358</v>
      </c>
      <c r="G125" s="175">
        <v>0</v>
      </c>
      <c r="H125" s="155">
        <v>9291.01</v>
      </c>
      <c r="I125" s="156">
        <v>3235519.61</v>
      </c>
    </row>
    <row r="126" spans="2:9">
      <c r="B126" s="173">
        <v>45714</v>
      </c>
      <c r="C126" s="119" t="s">
        <v>103</v>
      </c>
      <c r="D126" s="119" t="s">
        <v>8385</v>
      </c>
      <c r="E126" s="119" t="s">
        <v>8373</v>
      </c>
      <c r="F126" s="119" t="s">
        <v>8358</v>
      </c>
      <c r="G126" s="175">
        <v>0</v>
      </c>
      <c r="H126" s="155">
        <v>13309.18</v>
      </c>
      <c r="I126" s="156">
        <v>3248828.79</v>
      </c>
    </row>
    <row r="127" spans="2:9">
      <c r="B127" s="173">
        <v>45714</v>
      </c>
      <c r="C127" s="119" t="s">
        <v>103</v>
      </c>
      <c r="D127" s="119" t="s">
        <v>8385</v>
      </c>
      <c r="E127" s="119" t="s">
        <v>8373</v>
      </c>
      <c r="F127" s="119" t="s">
        <v>8358</v>
      </c>
      <c r="G127" s="175">
        <v>0</v>
      </c>
      <c r="H127" s="155">
        <v>12800</v>
      </c>
      <c r="I127" s="156">
        <v>3261628.79</v>
      </c>
    </row>
    <row r="128" spans="2:9">
      <c r="B128" s="173">
        <v>45714</v>
      </c>
      <c r="C128" s="119" t="s">
        <v>103</v>
      </c>
      <c r="D128" s="119" t="s">
        <v>8385</v>
      </c>
      <c r="E128" s="119" t="s">
        <v>8373</v>
      </c>
      <c r="F128" s="119" t="s">
        <v>8358</v>
      </c>
      <c r="G128" s="175">
        <v>0</v>
      </c>
      <c r="H128" s="155">
        <v>5632</v>
      </c>
      <c r="I128" s="156">
        <v>3267260.79</v>
      </c>
    </row>
    <row r="129" spans="2:9">
      <c r="B129" s="173">
        <v>45714</v>
      </c>
      <c r="C129" s="119" t="s">
        <v>103</v>
      </c>
      <c r="D129" s="119" t="s">
        <v>8385</v>
      </c>
      <c r="E129" s="119" t="s">
        <v>8373</v>
      </c>
      <c r="F129" s="119" t="s">
        <v>8358</v>
      </c>
      <c r="G129" s="175">
        <v>0</v>
      </c>
      <c r="H129" s="155">
        <v>14286.08</v>
      </c>
      <c r="I129" s="156">
        <v>3281546.87</v>
      </c>
    </row>
    <row r="130" spans="2:9">
      <c r="B130" s="173">
        <v>45714</v>
      </c>
      <c r="C130" s="119" t="s">
        <v>103</v>
      </c>
      <c r="D130" s="119" t="s">
        <v>8385</v>
      </c>
      <c r="E130" s="119" t="s">
        <v>8373</v>
      </c>
      <c r="F130" s="119" t="s">
        <v>8358</v>
      </c>
      <c r="G130" s="175">
        <v>0</v>
      </c>
      <c r="H130" s="155">
        <v>5632</v>
      </c>
      <c r="I130" s="156">
        <v>3287178.87</v>
      </c>
    </row>
    <row r="131" spans="2:9">
      <c r="B131" s="173">
        <v>45714</v>
      </c>
      <c r="C131" s="119" t="s">
        <v>103</v>
      </c>
      <c r="D131" s="119" t="s">
        <v>8385</v>
      </c>
      <c r="E131" s="119" t="s">
        <v>8373</v>
      </c>
      <c r="F131" s="119" t="s">
        <v>8358</v>
      </c>
      <c r="G131" s="175">
        <v>0</v>
      </c>
      <c r="H131" s="155">
        <v>12800</v>
      </c>
      <c r="I131" s="156">
        <v>3299978.87</v>
      </c>
    </row>
    <row r="132" spans="2:9">
      <c r="B132" s="173">
        <v>45714</v>
      </c>
      <c r="C132" s="119" t="s">
        <v>103</v>
      </c>
      <c r="D132" s="119" t="s">
        <v>8385</v>
      </c>
      <c r="E132" s="119" t="s">
        <v>8373</v>
      </c>
      <c r="F132" s="119" t="s">
        <v>8358</v>
      </c>
      <c r="G132" s="175">
        <v>0</v>
      </c>
      <c r="H132" s="155">
        <v>6160</v>
      </c>
      <c r="I132" s="156">
        <v>3306138.87</v>
      </c>
    </row>
    <row r="133" spans="2:9">
      <c r="B133" s="173">
        <v>45714</v>
      </c>
      <c r="C133" s="119" t="s">
        <v>103</v>
      </c>
      <c r="D133" s="119" t="s">
        <v>8385</v>
      </c>
      <c r="E133" s="119" t="s">
        <v>8373</v>
      </c>
      <c r="F133" s="119" t="s">
        <v>8358</v>
      </c>
      <c r="G133" s="175">
        <v>0</v>
      </c>
      <c r="H133" s="155">
        <v>12800</v>
      </c>
      <c r="I133" s="156">
        <v>3318938.87</v>
      </c>
    </row>
    <row r="134" spans="2:9">
      <c r="B134" s="173">
        <v>45714</v>
      </c>
      <c r="C134" s="119" t="s">
        <v>103</v>
      </c>
      <c r="D134" s="119" t="s">
        <v>8385</v>
      </c>
      <c r="E134" s="119" t="s">
        <v>8373</v>
      </c>
      <c r="F134" s="119" t="s">
        <v>8358</v>
      </c>
      <c r="G134" s="175">
        <v>0</v>
      </c>
      <c r="H134" s="155">
        <v>12800</v>
      </c>
      <c r="I134" s="156">
        <v>3331738.87</v>
      </c>
    </row>
    <row r="135" spans="2:9">
      <c r="B135" s="173">
        <v>45714</v>
      </c>
      <c r="C135" s="119" t="s">
        <v>103</v>
      </c>
      <c r="D135" s="119" t="s">
        <v>8385</v>
      </c>
      <c r="E135" s="119" t="s">
        <v>8373</v>
      </c>
      <c r="F135" s="119" t="s">
        <v>8358</v>
      </c>
      <c r="G135" s="175">
        <v>0</v>
      </c>
      <c r="H135" s="155">
        <v>6160</v>
      </c>
      <c r="I135" s="156">
        <v>3337898.87</v>
      </c>
    </row>
    <row r="136" spans="2:9">
      <c r="B136" s="173">
        <v>45715</v>
      </c>
      <c r="C136" s="119" t="s">
        <v>103</v>
      </c>
      <c r="D136" s="119" t="s">
        <v>8386</v>
      </c>
      <c r="E136" s="119" t="s">
        <v>8366</v>
      </c>
      <c r="F136" s="119" t="s">
        <v>8358</v>
      </c>
      <c r="G136" s="175">
        <v>0</v>
      </c>
      <c r="H136" s="155">
        <v>1680</v>
      </c>
      <c r="I136" s="156">
        <v>3339578.87</v>
      </c>
    </row>
    <row r="137" spans="2:9">
      <c r="B137" s="173">
        <v>45715</v>
      </c>
      <c r="C137" s="119" t="s">
        <v>103</v>
      </c>
      <c r="D137" s="119" t="s">
        <v>8386</v>
      </c>
      <c r="E137" s="119" t="s">
        <v>8366</v>
      </c>
      <c r="F137" s="119" t="s">
        <v>8358</v>
      </c>
      <c r="G137" s="175">
        <v>0</v>
      </c>
      <c r="H137" s="155">
        <v>1760</v>
      </c>
      <c r="I137" s="156">
        <v>3341338.87</v>
      </c>
    </row>
    <row r="138" spans="2:9">
      <c r="B138" s="173">
        <v>45715</v>
      </c>
      <c r="C138" s="119" t="s">
        <v>103</v>
      </c>
      <c r="D138" s="119" t="s">
        <v>8386</v>
      </c>
      <c r="E138" s="119" t="s">
        <v>8366</v>
      </c>
      <c r="F138" s="119" t="s">
        <v>8358</v>
      </c>
      <c r="G138" s="175">
        <v>0</v>
      </c>
      <c r="H138" s="155">
        <v>1120</v>
      </c>
      <c r="I138" s="156">
        <v>3342458.87</v>
      </c>
    </row>
    <row r="139" spans="2:9">
      <c r="B139" s="173">
        <v>45715</v>
      </c>
      <c r="C139" s="119" t="s">
        <v>103</v>
      </c>
      <c r="D139" s="119" t="s">
        <v>8386</v>
      </c>
      <c r="E139" s="119" t="s">
        <v>8366</v>
      </c>
      <c r="F139" s="119" t="s">
        <v>8358</v>
      </c>
      <c r="G139" s="175">
        <v>0</v>
      </c>
      <c r="H139" s="155">
        <v>2560</v>
      </c>
      <c r="I139" s="156">
        <v>3345018.87</v>
      </c>
    </row>
    <row r="140" spans="2:9">
      <c r="B140" s="173">
        <v>45715</v>
      </c>
      <c r="C140" s="119" t="s">
        <v>103</v>
      </c>
      <c r="D140" s="119" t="s">
        <v>8386</v>
      </c>
      <c r="E140" s="119" t="s">
        <v>8366</v>
      </c>
      <c r="F140" s="119" t="s">
        <v>8358</v>
      </c>
      <c r="G140" s="175">
        <v>0</v>
      </c>
      <c r="H140" s="155">
        <v>800</v>
      </c>
      <c r="I140" s="156">
        <v>3345818.87</v>
      </c>
    </row>
    <row r="141" spans="2:9">
      <c r="B141" s="173">
        <v>45715</v>
      </c>
      <c r="C141" s="119" t="s">
        <v>103</v>
      </c>
      <c r="D141" s="119" t="s">
        <v>8386</v>
      </c>
      <c r="E141" s="119" t="s">
        <v>8366</v>
      </c>
      <c r="F141" s="119" t="s">
        <v>8358</v>
      </c>
      <c r="G141" s="175">
        <v>0</v>
      </c>
      <c r="H141" s="155">
        <v>800</v>
      </c>
      <c r="I141" s="156">
        <v>3346618.87</v>
      </c>
    </row>
    <row r="142" spans="2:9">
      <c r="B142" s="173">
        <v>45715</v>
      </c>
      <c r="C142" s="119" t="s">
        <v>103</v>
      </c>
      <c r="D142" s="119" t="s">
        <v>8386</v>
      </c>
      <c r="E142" s="119" t="s">
        <v>8366</v>
      </c>
      <c r="F142" s="119" t="s">
        <v>8358</v>
      </c>
      <c r="G142" s="175">
        <v>0</v>
      </c>
      <c r="H142" s="155">
        <v>1680</v>
      </c>
      <c r="I142" s="156">
        <v>3348298.87</v>
      </c>
    </row>
    <row r="143" spans="2:9">
      <c r="B143" s="173">
        <v>45715</v>
      </c>
      <c r="C143" s="119" t="s">
        <v>103</v>
      </c>
      <c r="D143" s="119" t="s">
        <v>8386</v>
      </c>
      <c r="E143" s="119" t="s">
        <v>8366</v>
      </c>
      <c r="F143" s="119" t="s">
        <v>8358</v>
      </c>
      <c r="G143" s="175">
        <v>0</v>
      </c>
      <c r="H143" s="155">
        <v>2640</v>
      </c>
      <c r="I143" s="156">
        <v>3350938.87</v>
      </c>
    </row>
    <row r="144" spans="2:9">
      <c r="B144" s="173">
        <v>45715</v>
      </c>
      <c r="C144" s="119" t="s">
        <v>103</v>
      </c>
      <c r="D144" s="119" t="s">
        <v>8386</v>
      </c>
      <c r="E144" s="119" t="s">
        <v>8366</v>
      </c>
      <c r="F144" s="119" t="s">
        <v>8358</v>
      </c>
      <c r="G144" s="175">
        <v>0</v>
      </c>
      <c r="H144" s="155">
        <v>1680</v>
      </c>
      <c r="I144" s="156">
        <v>3352618.87</v>
      </c>
    </row>
    <row r="145" spans="2:9">
      <c r="B145" s="173">
        <v>45715</v>
      </c>
      <c r="C145" s="119" t="s">
        <v>103</v>
      </c>
      <c r="D145" s="119" t="s">
        <v>8386</v>
      </c>
      <c r="E145" s="119" t="s">
        <v>8366</v>
      </c>
      <c r="F145" s="119" t="s">
        <v>8358</v>
      </c>
      <c r="G145" s="175">
        <v>0</v>
      </c>
      <c r="H145" s="155">
        <v>1680</v>
      </c>
      <c r="I145" s="156">
        <v>3354298.87</v>
      </c>
    </row>
    <row r="146" spans="2:9">
      <c r="B146" s="173">
        <v>45715</v>
      </c>
      <c r="C146" s="119" t="s">
        <v>103</v>
      </c>
      <c r="D146" s="119" t="s">
        <v>8386</v>
      </c>
      <c r="E146" s="119" t="s">
        <v>8366</v>
      </c>
      <c r="F146" s="119" t="s">
        <v>8358</v>
      </c>
      <c r="G146" s="175">
        <v>0</v>
      </c>
      <c r="H146" s="155">
        <v>2400</v>
      </c>
      <c r="I146" s="156">
        <v>3356698.87</v>
      </c>
    </row>
    <row r="147" spans="2:9">
      <c r="B147" s="173">
        <v>45715</v>
      </c>
      <c r="C147" s="119" t="s">
        <v>103</v>
      </c>
      <c r="D147" s="119" t="s">
        <v>8386</v>
      </c>
      <c r="E147" s="119" t="s">
        <v>8366</v>
      </c>
      <c r="F147" s="119" t="s">
        <v>8358</v>
      </c>
      <c r="G147" s="175">
        <v>0</v>
      </c>
      <c r="H147" s="155">
        <v>1680</v>
      </c>
      <c r="I147" s="156">
        <v>3358378.87</v>
      </c>
    </row>
    <row r="148" spans="2:9">
      <c r="B148" s="173">
        <v>45715</v>
      </c>
      <c r="C148" s="119" t="s">
        <v>103</v>
      </c>
      <c r="D148" s="119" t="s">
        <v>8386</v>
      </c>
      <c r="E148" s="119" t="s">
        <v>8366</v>
      </c>
      <c r="F148" s="119" t="s">
        <v>8358</v>
      </c>
      <c r="G148" s="175">
        <v>0</v>
      </c>
      <c r="H148" s="155">
        <v>1280</v>
      </c>
      <c r="I148" s="156">
        <v>3359658.87</v>
      </c>
    </row>
    <row r="149" spans="2:9">
      <c r="B149" s="173">
        <v>45715</v>
      </c>
      <c r="C149" s="119" t="s">
        <v>103</v>
      </c>
      <c r="D149" s="119" t="s">
        <v>8386</v>
      </c>
      <c r="E149" s="119" t="s">
        <v>8366</v>
      </c>
      <c r="F149" s="119" t="s">
        <v>8358</v>
      </c>
      <c r="G149" s="175">
        <v>0</v>
      </c>
      <c r="H149" s="155">
        <v>1680</v>
      </c>
      <c r="I149" s="156">
        <v>3361338.87</v>
      </c>
    </row>
    <row r="150" spans="2:9">
      <c r="B150" s="173">
        <v>45715</v>
      </c>
      <c r="C150" s="119" t="s">
        <v>103</v>
      </c>
      <c r="D150" s="119" t="s">
        <v>2289</v>
      </c>
      <c r="E150" s="119" t="s">
        <v>8364</v>
      </c>
      <c r="F150" s="119" t="s">
        <v>8358</v>
      </c>
      <c r="G150" s="175">
        <v>0</v>
      </c>
      <c r="H150" s="155">
        <v>3920</v>
      </c>
      <c r="I150" s="156">
        <v>3365258.87</v>
      </c>
    </row>
    <row r="151" spans="2:9" ht="16" thickBot="1">
      <c r="B151" s="173">
        <v>45716</v>
      </c>
      <c r="C151" s="119" t="s">
        <v>103</v>
      </c>
      <c r="D151" s="119" t="s">
        <v>2729</v>
      </c>
      <c r="E151" s="119" t="s">
        <v>8361</v>
      </c>
      <c r="F151" s="119" t="s">
        <v>8358</v>
      </c>
      <c r="G151" s="175">
        <v>0</v>
      </c>
      <c r="H151" s="155">
        <v>106.43</v>
      </c>
      <c r="I151" s="156">
        <v>3365365.3</v>
      </c>
    </row>
    <row r="152" spans="2:9" ht="16" thickBot="1">
      <c r="B152" s="332" t="s">
        <v>153</v>
      </c>
      <c r="C152" s="333"/>
      <c r="D152" s="333"/>
      <c r="E152" s="333"/>
      <c r="F152" s="333"/>
      <c r="G152" s="334">
        <f>SUM(G48:G151)</f>
        <v>0</v>
      </c>
      <c r="H152" s="335">
        <f>SUM(H48:H151)</f>
        <v>529090.95000000007</v>
      </c>
      <c r="I152" s="336">
        <f>SUM(I48:I151)</f>
        <v>321671290.82999998</v>
      </c>
    </row>
    <row r="153" spans="2:9">
      <c r="F153" s="119"/>
      <c r="H153" s="120">
        <f>'Aux. ingresos'!AH807</f>
        <v>529090.94999999995</v>
      </c>
    </row>
    <row r="154" spans="2:9">
      <c r="F154" s="119"/>
      <c r="H154" s="120">
        <f>H152-H153</f>
        <v>0</v>
      </c>
    </row>
    <row r="155" spans="2:9">
      <c r="F155" s="119"/>
    </row>
    <row r="157" spans="2:9" ht="16" thickBot="1"/>
    <row r="158" spans="2:9" ht="27" thickBot="1">
      <c r="B158" s="460" t="s">
        <v>7</v>
      </c>
      <c r="C158" s="461"/>
      <c r="D158" s="461"/>
      <c r="E158" s="461"/>
      <c r="F158" s="461"/>
      <c r="G158" s="461"/>
      <c r="H158" s="461"/>
      <c r="I158" s="462"/>
    </row>
    <row r="159" spans="2:9" ht="16" thickBot="1">
      <c r="B159" s="332" t="s">
        <v>93</v>
      </c>
      <c r="C159" s="333" t="s">
        <v>94</v>
      </c>
      <c r="D159" s="333" t="s">
        <v>95</v>
      </c>
      <c r="E159" s="333" t="s">
        <v>96</v>
      </c>
      <c r="F159" s="333" t="s">
        <v>97</v>
      </c>
      <c r="G159" s="334" t="s">
        <v>98</v>
      </c>
      <c r="H159" s="335" t="s">
        <v>99</v>
      </c>
      <c r="I159" s="336" t="s">
        <v>100</v>
      </c>
    </row>
    <row r="160" spans="2:9">
      <c r="B160" s="173">
        <v>45720</v>
      </c>
      <c r="C160" s="119" t="s">
        <v>103</v>
      </c>
      <c r="D160" s="119" t="s">
        <v>8387</v>
      </c>
      <c r="E160" s="119" t="s">
        <v>8366</v>
      </c>
      <c r="F160" s="119" t="s">
        <v>8358</v>
      </c>
      <c r="G160" s="175">
        <v>0</v>
      </c>
      <c r="H160" s="155">
        <v>200</v>
      </c>
      <c r="I160" s="156">
        <v>2836474.35</v>
      </c>
    </row>
    <row r="161" spans="2:9">
      <c r="B161" s="173">
        <v>45720</v>
      </c>
      <c r="C161" s="119" t="s">
        <v>103</v>
      </c>
      <c r="D161" s="119" t="s">
        <v>8387</v>
      </c>
      <c r="E161" s="119" t="s">
        <v>8366</v>
      </c>
      <c r="F161" s="119" t="s">
        <v>8358</v>
      </c>
      <c r="G161" s="175">
        <v>0</v>
      </c>
      <c r="H161" s="155">
        <v>1680</v>
      </c>
      <c r="I161" s="156">
        <v>2838154.35</v>
      </c>
    </row>
    <row r="162" spans="2:9">
      <c r="B162" s="173">
        <v>45720</v>
      </c>
      <c r="C162" s="119" t="s">
        <v>103</v>
      </c>
      <c r="D162" s="119" t="s">
        <v>8387</v>
      </c>
      <c r="E162" s="119" t="s">
        <v>8366</v>
      </c>
      <c r="F162" s="119" t="s">
        <v>8358</v>
      </c>
      <c r="G162" s="175">
        <v>0</v>
      </c>
      <c r="H162" s="155">
        <v>1680</v>
      </c>
      <c r="I162" s="156">
        <v>2839834.35</v>
      </c>
    </row>
    <row r="163" spans="2:9">
      <c r="B163" s="173">
        <v>45720</v>
      </c>
      <c r="C163" s="119" t="s">
        <v>103</v>
      </c>
      <c r="D163" s="119" t="s">
        <v>8387</v>
      </c>
      <c r="E163" s="119" t="s">
        <v>8366</v>
      </c>
      <c r="F163" s="119" t="s">
        <v>8358</v>
      </c>
      <c r="G163" s="175">
        <v>0</v>
      </c>
      <c r="H163" s="155">
        <v>1680</v>
      </c>
      <c r="I163" s="156">
        <v>2841514.35</v>
      </c>
    </row>
    <row r="164" spans="2:9">
      <c r="B164" s="173">
        <v>45720</v>
      </c>
      <c r="C164" s="119" t="s">
        <v>103</v>
      </c>
      <c r="D164" s="119" t="s">
        <v>8387</v>
      </c>
      <c r="E164" s="119" t="s">
        <v>8366</v>
      </c>
      <c r="F164" s="119" t="s">
        <v>8358</v>
      </c>
      <c r="G164" s="175">
        <v>0</v>
      </c>
      <c r="H164" s="155">
        <v>4560</v>
      </c>
      <c r="I164" s="156">
        <v>2846074.35</v>
      </c>
    </row>
    <row r="165" spans="2:9">
      <c r="B165" s="173">
        <v>45720</v>
      </c>
      <c r="C165" s="119" t="s">
        <v>103</v>
      </c>
      <c r="D165" s="119" t="s">
        <v>8387</v>
      </c>
      <c r="E165" s="119" t="s">
        <v>8366</v>
      </c>
      <c r="F165" s="119" t="s">
        <v>8358</v>
      </c>
      <c r="G165" s="175">
        <v>0</v>
      </c>
      <c r="H165" s="155">
        <v>880</v>
      </c>
      <c r="I165" s="156">
        <v>2846954.35</v>
      </c>
    </row>
    <row r="166" spans="2:9">
      <c r="B166" s="173">
        <v>45722</v>
      </c>
      <c r="C166" s="119" t="s">
        <v>103</v>
      </c>
      <c r="D166" s="119" t="s">
        <v>104</v>
      </c>
      <c r="E166" s="119" t="s">
        <v>105</v>
      </c>
      <c r="F166" s="119" t="s">
        <v>8358</v>
      </c>
      <c r="G166" s="175">
        <v>0</v>
      </c>
      <c r="H166" s="155">
        <v>17416.259999999998</v>
      </c>
      <c r="I166" s="156">
        <v>2864370.61</v>
      </c>
    </row>
    <row r="167" spans="2:9">
      <c r="B167" s="173">
        <v>45728</v>
      </c>
      <c r="C167" s="119" t="s">
        <v>103</v>
      </c>
      <c r="D167" s="119" t="s">
        <v>8388</v>
      </c>
      <c r="E167" s="119" t="s">
        <v>8366</v>
      </c>
      <c r="F167" s="119" t="s">
        <v>8358</v>
      </c>
      <c r="G167" s="175">
        <v>0</v>
      </c>
      <c r="H167" s="155">
        <v>1920</v>
      </c>
      <c r="I167" s="156">
        <v>2866290.61</v>
      </c>
    </row>
    <row r="168" spans="2:9">
      <c r="B168" s="173">
        <v>45728</v>
      </c>
      <c r="C168" s="119" t="s">
        <v>103</v>
      </c>
      <c r="D168" s="119" t="s">
        <v>8388</v>
      </c>
      <c r="E168" s="119" t="s">
        <v>8366</v>
      </c>
      <c r="F168" s="119" t="s">
        <v>8358</v>
      </c>
      <c r="G168" s="175">
        <v>0</v>
      </c>
      <c r="H168" s="155">
        <v>1360</v>
      </c>
      <c r="I168" s="156">
        <v>2867650.61</v>
      </c>
    </row>
    <row r="169" spans="2:9">
      <c r="B169" s="173">
        <v>45728</v>
      </c>
      <c r="C169" s="119" t="s">
        <v>103</v>
      </c>
      <c r="D169" s="119" t="s">
        <v>8389</v>
      </c>
      <c r="E169" s="119" t="s">
        <v>105</v>
      </c>
      <c r="F169" s="119" t="s">
        <v>8358</v>
      </c>
      <c r="G169" s="175">
        <v>0</v>
      </c>
      <c r="H169" s="155">
        <v>21871.34</v>
      </c>
      <c r="I169" s="156">
        <v>2889521.95</v>
      </c>
    </row>
    <row r="170" spans="2:9">
      <c r="B170" s="173">
        <v>45730</v>
      </c>
      <c r="C170" s="119" t="s">
        <v>103</v>
      </c>
      <c r="D170" s="119" t="s">
        <v>8390</v>
      </c>
      <c r="E170" s="119" t="s">
        <v>8377</v>
      </c>
      <c r="F170" s="119" t="s">
        <v>8358</v>
      </c>
      <c r="G170" s="175">
        <v>0</v>
      </c>
      <c r="H170" s="155">
        <v>1440</v>
      </c>
      <c r="I170" s="156">
        <v>2890961.95</v>
      </c>
    </row>
    <row r="171" spans="2:9">
      <c r="B171" s="173">
        <v>45730</v>
      </c>
      <c r="C171" s="119" t="s">
        <v>103</v>
      </c>
      <c r="D171" s="119" t="s">
        <v>8390</v>
      </c>
      <c r="E171" s="119" t="s">
        <v>8377</v>
      </c>
      <c r="F171" s="119" t="s">
        <v>8358</v>
      </c>
      <c r="G171" s="175">
        <v>0</v>
      </c>
      <c r="H171" s="155">
        <v>2992</v>
      </c>
      <c r="I171" s="156">
        <v>2893953.95</v>
      </c>
    </row>
    <row r="172" spans="2:9">
      <c r="B172" s="173">
        <v>45730</v>
      </c>
      <c r="C172" s="119" t="s">
        <v>103</v>
      </c>
      <c r="D172" s="119" t="s">
        <v>2816</v>
      </c>
      <c r="E172" s="119" t="s">
        <v>8365</v>
      </c>
      <c r="F172" s="119" t="s">
        <v>8358</v>
      </c>
      <c r="G172" s="175">
        <v>0</v>
      </c>
      <c r="H172" s="155">
        <v>191.71</v>
      </c>
      <c r="I172" s="156">
        <v>2894145.66</v>
      </c>
    </row>
    <row r="173" spans="2:9">
      <c r="B173" s="173">
        <v>45734</v>
      </c>
      <c r="C173" s="119" t="s">
        <v>103</v>
      </c>
      <c r="D173" s="119" t="s">
        <v>8391</v>
      </c>
      <c r="E173" s="119" t="s">
        <v>8366</v>
      </c>
      <c r="F173" s="119" t="s">
        <v>8358</v>
      </c>
      <c r="G173" s="175">
        <v>0</v>
      </c>
      <c r="H173" s="155">
        <v>2240</v>
      </c>
      <c r="I173" s="156">
        <v>2896385.66</v>
      </c>
    </row>
    <row r="174" spans="2:9">
      <c r="B174" s="173">
        <v>45734</v>
      </c>
      <c r="C174" s="119" t="s">
        <v>103</v>
      </c>
      <c r="D174" s="119" t="s">
        <v>8391</v>
      </c>
      <c r="E174" s="119" t="s">
        <v>8366</v>
      </c>
      <c r="F174" s="119" t="s">
        <v>8358</v>
      </c>
      <c r="G174" s="175">
        <v>0</v>
      </c>
      <c r="H174" s="155">
        <v>2320</v>
      </c>
      <c r="I174" s="156">
        <v>2898705.66</v>
      </c>
    </row>
    <row r="175" spans="2:9">
      <c r="B175" s="173">
        <v>45737</v>
      </c>
      <c r="C175" s="119" t="s">
        <v>103</v>
      </c>
      <c r="D175" s="119" t="s">
        <v>127</v>
      </c>
      <c r="E175" s="119" t="s">
        <v>128</v>
      </c>
      <c r="F175" s="119" t="s">
        <v>8358</v>
      </c>
      <c r="G175" s="175">
        <v>0</v>
      </c>
      <c r="H175" s="155">
        <v>864</v>
      </c>
      <c r="I175" s="156">
        <v>2899569.66</v>
      </c>
    </row>
    <row r="176" spans="2:9">
      <c r="B176" s="173">
        <v>45737</v>
      </c>
      <c r="C176" s="119" t="s">
        <v>103</v>
      </c>
      <c r="D176" s="119" t="s">
        <v>129</v>
      </c>
      <c r="E176" s="119" t="s">
        <v>128</v>
      </c>
      <c r="F176" s="119" t="s">
        <v>8358</v>
      </c>
      <c r="G176" s="175">
        <v>0</v>
      </c>
      <c r="H176" s="155">
        <v>1849.6</v>
      </c>
      <c r="I176" s="156">
        <v>2901419.26</v>
      </c>
    </row>
    <row r="177" spans="2:9">
      <c r="B177" s="173">
        <v>45737</v>
      </c>
      <c r="C177" s="119" t="s">
        <v>103</v>
      </c>
      <c r="D177" s="119" t="s">
        <v>8392</v>
      </c>
      <c r="E177" s="119" t="s">
        <v>8368</v>
      </c>
      <c r="F177" s="119" t="s">
        <v>8358</v>
      </c>
      <c r="G177" s="175">
        <v>0</v>
      </c>
      <c r="H177" s="155">
        <v>39998.9</v>
      </c>
      <c r="I177" s="156">
        <v>2941418.16</v>
      </c>
    </row>
    <row r="178" spans="2:9">
      <c r="B178" s="173">
        <v>45740</v>
      </c>
      <c r="C178" s="119" t="s">
        <v>103</v>
      </c>
      <c r="D178" s="119" t="s">
        <v>2694</v>
      </c>
      <c r="E178" s="119" t="s">
        <v>8366</v>
      </c>
      <c r="F178" s="119" t="s">
        <v>8358</v>
      </c>
      <c r="G178" s="175">
        <v>0</v>
      </c>
      <c r="H178" s="155">
        <v>2640</v>
      </c>
      <c r="I178" s="156">
        <v>2944058.16</v>
      </c>
    </row>
    <row r="179" spans="2:9">
      <c r="B179" s="173">
        <v>45741</v>
      </c>
      <c r="C179" s="119" t="s">
        <v>103</v>
      </c>
      <c r="D179" s="119" t="s">
        <v>3216</v>
      </c>
      <c r="E179" s="119" t="s">
        <v>8393</v>
      </c>
      <c r="F179" s="119" t="s">
        <v>8358</v>
      </c>
      <c r="G179" s="175">
        <v>0</v>
      </c>
      <c r="H179" s="155">
        <v>528</v>
      </c>
      <c r="I179" s="156">
        <v>2944586.16</v>
      </c>
    </row>
    <row r="180" spans="2:9">
      <c r="B180" s="173">
        <v>45741</v>
      </c>
      <c r="C180" s="119" t="s">
        <v>103</v>
      </c>
      <c r="D180" s="119" t="s">
        <v>8394</v>
      </c>
      <c r="E180" s="119" t="s">
        <v>8379</v>
      </c>
      <c r="F180" s="119" t="s">
        <v>8358</v>
      </c>
      <c r="G180" s="175">
        <v>0</v>
      </c>
      <c r="H180" s="155">
        <v>8608</v>
      </c>
      <c r="I180" s="156">
        <v>2953194.16</v>
      </c>
    </row>
    <row r="181" spans="2:9">
      <c r="B181" s="173">
        <v>45741</v>
      </c>
      <c r="C181" s="119" t="s">
        <v>103</v>
      </c>
      <c r="D181" s="119" t="s">
        <v>8394</v>
      </c>
      <c r="E181" s="119" t="s">
        <v>8379</v>
      </c>
      <c r="F181" s="119" t="s">
        <v>8358</v>
      </c>
      <c r="G181" s="175">
        <v>0</v>
      </c>
      <c r="H181" s="155">
        <v>8608</v>
      </c>
      <c r="I181" s="156">
        <v>2961802.16</v>
      </c>
    </row>
    <row r="182" spans="2:9">
      <c r="B182" s="173">
        <v>45741</v>
      </c>
      <c r="C182" s="119" t="s">
        <v>103</v>
      </c>
      <c r="D182" s="119" t="s">
        <v>8394</v>
      </c>
      <c r="E182" s="119" t="s">
        <v>8379</v>
      </c>
      <c r="F182" s="119" t="s">
        <v>8358</v>
      </c>
      <c r="G182" s="175">
        <v>0</v>
      </c>
      <c r="H182" s="155">
        <v>8608</v>
      </c>
      <c r="I182" s="156">
        <v>2970410.16</v>
      </c>
    </row>
    <row r="183" spans="2:9">
      <c r="B183" s="173">
        <v>45741</v>
      </c>
      <c r="C183" s="119" t="s">
        <v>103</v>
      </c>
      <c r="D183" s="119" t="s">
        <v>8394</v>
      </c>
      <c r="E183" s="119" t="s">
        <v>8379</v>
      </c>
      <c r="F183" s="119" t="s">
        <v>8358</v>
      </c>
      <c r="G183" s="175">
        <v>0</v>
      </c>
      <c r="H183" s="155">
        <v>8608</v>
      </c>
      <c r="I183" s="156">
        <v>2979018.16</v>
      </c>
    </row>
    <row r="184" spans="2:9">
      <c r="B184" s="173">
        <v>45741</v>
      </c>
      <c r="C184" s="119" t="s">
        <v>103</v>
      </c>
      <c r="D184" s="119" t="s">
        <v>8394</v>
      </c>
      <c r="E184" s="119" t="s">
        <v>8379</v>
      </c>
      <c r="F184" s="119" t="s">
        <v>8358</v>
      </c>
      <c r="G184" s="175">
        <v>0</v>
      </c>
      <c r="H184" s="155">
        <v>8608</v>
      </c>
      <c r="I184" s="156">
        <v>2987626.16</v>
      </c>
    </row>
    <row r="185" spans="2:9">
      <c r="B185" s="173">
        <v>45741</v>
      </c>
      <c r="C185" s="119" t="s">
        <v>103</v>
      </c>
      <c r="D185" s="119" t="s">
        <v>8394</v>
      </c>
      <c r="E185" s="119" t="s">
        <v>8379</v>
      </c>
      <c r="F185" s="119" t="s">
        <v>8358</v>
      </c>
      <c r="G185" s="175">
        <v>0</v>
      </c>
      <c r="H185" s="155">
        <v>8608</v>
      </c>
      <c r="I185" s="156">
        <v>2996234.16</v>
      </c>
    </row>
    <row r="186" spans="2:9">
      <c r="B186" s="173">
        <v>45741</v>
      </c>
      <c r="C186" s="119" t="s">
        <v>103</v>
      </c>
      <c r="D186" s="119" t="s">
        <v>8394</v>
      </c>
      <c r="E186" s="119" t="s">
        <v>8379</v>
      </c>
      <c r="F186" s="119" t="s">
        <v>8358</v>
      </c>
      <c r="G186" s="175">
        <v>0</v>
      </c>
      <c r="H186" s="155">
        <v>8608</v>
      </c>
      <c r="I186" s="156">
        <v>3004842.16</v>
      </c>
    </row>
    <row r="187" spans="2:9">
      <c r="B187" s="173">
        <v>45741</v>
      </c>
      <c r="C187" s="119" t="s">
        <v>103</v>
      </c>
      <c r="D187" s="119" t="s">
        <v>8394</v>
      </c>
      <c r="E187" s="119" t="s">
        <v>8379</v>
      </c>
      <c r="F187" s="119" t="s">
        <v>8358</v>
      </c>
      <c r="G187" s="175">
        <v>0</v>
      </c>
      <c r="H187" s="155">
        <v>8608</v>
      </c>
      <c r="I187" s="156">
        <v>3013450.16</v>
      </c>
    </row>
    <row r="188" spans="2:9">
      <c r="B188" s="173">
        <v>45741</v>
      </c>
      <c r="C188" s="119" t="s">
        <v>103</v>
      </c>
      <c r="D188" s="119" t="s">
        <v>8394</v>
      </c>
      <c r="E188" s="119" t="s">
        <v>8379</v>
      </c>
      <c r="F188" s="119" t="s">
        <v>8358</v>
      </c>
      <c r="G188" s="175">
        <v>0</v>
      </c>
      <c r="H188" s="155">
        <v>8608</v>
      </c>
      <c r="I188" s="156">
        <v>3022058.16</v>
      </c>
    </row>
    <row r="189" spans="2:9">
      <c r="B189" s="173">
        <v>45741</v>
      </c>
      <c r="C189" s="119" t="s">
        <v>103</v>
      </c>
      <c r="D189" s="119" t="s">
        <v>8394</v>
      </c>
      <c r="E189" s="119" t="s">
        <v>8379</v>
      </c>
      <c r="F189" s="119" t="s">
        <v>8358</v>
      </c>
      <c r="G189" s="175">
        <v>0</v>
      </c>
      <c r="H189" s="155">
        <v>8608</v>
      </c>
      <c r="I189" s="156">
        <v>3030666.16</v>
      </c>
    </row>
    <row r="190" spans="2:9">
      <c r="B190" s="173">
        <v>45742</v>
      </c>
      <c r="C190" s="119" t="s">
        <v>103</v>
      </c>
      <c r="D190" s="119" t="s">
        <v>3096</v>
      </c>
      <c r="E190" s="119" t="s">
        <v>8365</v>
      </c>
      <c r="F190" s="119" t="s">
        <v>8358</v>
      </c>
      <c r="G190" s="175">
        <v>0</v>
      </c>
      <c r="H190" s="155">
        <v>258.70999999999998</v>
      </c>
      <c r="I190" s="156">
        <v>3030924.87</v>
      </c>
    </row>
    <row r="191" spans="2:9">
      <c r="B191" s="173">
        <v>45747</v>
      </c>
      <c r="C191" s="119" t="s">
        <v>103</v>
      </c>
      <c r="D191" s="119" t="s">
        <v>8395</v>
      </c>
      <c r="E191" s="119" t="s">
        <v>8366</v>
      </c>
      <c r="F191" s="119" t="s">
        <v>8358</v>
      </c>
      <c r="G191" s="175">
        <v>0</v>
      </c>
      <c r="H191" s="155">
        <v>960</v>
      </c>
      <c r="I191" s="156">
        <v>3031884.87</v>
      </c>
    </row>
    <row r="192" spans="2:9">
      <c r="B192" s="173">
        <v>45747</v>
      </c>
      <c r="C192" s="119" t="s">
        <v>103</v>
      </c>
      <c r="D192" s="119" t="s">
        <v>8395</v>
      </c>
      <c r="E192" s="119" t="s">
        <v>8366</v>
      </c>
      <c r="F192" s="119" t="s">
        <v>8358</v>
      </c>
      <c r="G192" s="175">
        <v>0</v>
      </c>
      <c r="H192" s="155">
        <v>3360</v>
      </c>
      <c r="I192" s="156">
        <v>3035244.87</v>
      </c>
    </row>
    <row r="193" spans="2:9">
      <c r="B193" s="173">
        <v>45747</v>
      </c>
      <c r="C193" s="119" t="s">
        <v>103</v>
      </c>
      <c r="D193" s="119" t="s">
        <v>8395</v>
      </c>
      <c r="E193" s="119" t="s">
        <v>8366</v>
      </c>
      <c r="F193" s="119" t="s">
        <v>8358</v>
      </c>
      <c r="G193" s="175">
        <v>0</v>
      </c>
      <c r="H193" s="155">
        <v>2240</v>
      </c>
      <c r="I193" s="156">
        <v>3037484.87</v>
      </c>
    </row>
    <row r="194" spans="2:9">
      <c r="B194" s="173">
        <v>45747</v>
      </c>
      <c r="C194" s="119" t="s">
        <v>103</v>
      </c>
      <c r="D194" s="119" t="s">
        <v>8395</v>
      </c>
      <c r="E194" s="119" t="s">
        <v>8366</v>
      </c>
      <c r="F194" s="119" t="s">
        <v>8358</v>
      </c>
      <c r="G194" s="175">
        <v>0</v>
      </c>
      <c r="H194" s="155">
        <v>800</v>
      </c>
      <c r="I194" s="156">
        <v>3038284.87</v>
      </c>
    </row>
    <row r="195" spans="2:9">
      <c r="B195" s="173">
        <v>45747</v>
      </c>
      <c r="C195" s="119" t="s">
        <v>103</v>
      </c>
      <c r="D195" s="119" t="s">
        <v>8395</v>
      </c>
      <c r="E195" s="119" t="s">
        <v>8366</v>
      </c>
      <c r="F195" s="119" t="s">
        <v>8358</v>
      </c>
      <c r="G195" s="175">
        <v>0</v>
      </c>
      <c r="H195" s="155">
        <v>4320</v>
      </c>
      <c r="I195" s="156">
        <v>3042604.87</v>
      </c>
    </row>
    <row r="196" spans="2:9">
      <c r="B196" s="173">
        <v>45747</v>
      </c>
      <c r="C196" s="119" t="s">
        <v>103</v>
      </c>
      <c r="D196" s="119" t="s">
        <v>8395</v>
      </c>
      <c r="E196" s="119" t="s">
        <v>8366</v>
      </c>
      <c r="F196" s="119" t="s">
        <v>8358</v>
      </c>
      <c r="G196" s="175">
        <v>0</v>
      </c>
      <c r="H196" s="155">
        <v>2640</v>
      </c>
      <c r="I196" s="156">
        <v>3045244.87</v>
      </c>
    </row>
    <row r="197" spans="2:9">
      <c r="B197" s="173">
        <v>45747</v>
      </c>
      <c r="C197" s="119" t="s">
        <v>103</v>
      </c>
      <c r="D197" s="119" t="s">
        <v>2915</v>
      </c>
      <c r="E197" s="119" t="s">
        <v>105</v>
      </c>
      <c r="F197" s="119" t="s">
        <v>8358</v>
      </c>
      <c r="G197" s="175">
        <v>0</v>
      </c>
      <c r="H197" s="155">
        <v>2795.58</v>
      </c>
      <c r="I197" s="156">
        <v>3048040.45</v>
      </c>
    </row>
    <row r="198" spans="2:9" ht="16" thickBot="1">
      <c r="B198" s="173">
        <v>45747</v>
      </c>
      <c r="C198" s="119" t="s">
        <v>103</v>
      </c>
      <c r="D198" s="119" t="s">
        <v>8396</v>
      </c>
      <c r="E198" s="119" t="s">
        <v>8357</v>
      </c>
      <c r="F198" s="119" t="s">
        <v>8358</v>
      </c>
      <c r="G198" s="175">
        <v>0</v>
      </c>
      <c r="H198" s="155">
        <v>5038.91</v>
      </c>
      <c r="I198" s="156">
        <v>3053079.36</v>
      </c>
    </row>
    <row r="199" spans="2:9" ht="16" thickBot="1">
      <c r="B199" s="332" t="s">
        <v>153</v>
      </c>
      <c r="C199" s="333"/>
      <c r="D199" s="333"/>
      <c r="E199" s="333"/>
      <c r="F199" s="333"/>
      <c r="G199" s="334">
        <f>SUM(G160:G198)</f>
        <v>0</v>
      </c>
      <c r="H199" s="335">
        <f t="shared" ref="H199:I199" si="1">SUM(H160:H198)</f>
        <v>216805.00999999998</v>
      </c>
      <c r="I199" s="336">
        <f t="shared" si="1"/>
        <v>114924139.65999998</v>
      </c>
    </row>
    <row r="200" spans="2:9">
      <c r="H200" s="120">
        <f>'Aux. ingresos'!AH1005</f>
        <v>216805.003153</v>
      </c>
    </row>
    <row r="201" spans="2:9">
      <c r="H201" s="120">
        <f>H199-H200</f>
        <v>6.8469999823719263E-3</v>
      </c>
    </row>
  </sheetData>
  <mergeCells count="3">
    <mergeCell ref="B2:I2"/>
    <mergeCell ref="B46:I46"/>
    <mergeCell ref="B158:I15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D5975-DC8B-4397-B115-23B4557555E2}">
  <dimension ref="B2:J114"/>
  <sheetViews>
    <sheetView topLeftCell="A103" workbookViewId="0">
      <selection activeCell="G115" sqref="G115"/>
    </sheetView>
  </sheetViews>
  <sheetFormatPr baseColWidth="10" defaultColWidth="11.5" defaultRowHeight="15"/>
  <cols>
    <col min="1" max="1" width="11.5" style="119"/>
    <col min="2" max="2" width="11.5" style="121"/>
    <col min="3" max="6" width="11.5" style="119"/>
    <col min="7" max="8" width="11.6640625" style="120" bestFit="1" customWidth="1"/>
    <col min="9" max="9" width="12.6640625" style="120" bestFit="1" customWidth="1"/>
    <col min="10" max="16384" width="11.5" style="119"/>
  </cols>
  <sheetData>
    <row r="2" spans="2:9" ht="16" thickBot="1"/>
    <row r="3" spans="2:9" ht="27" thickBot="1">
      <c r="B3" s="460" t="s">
        <v>7</v>
      </c>
      <c r="C3" s="461"/>
      <c r="D3" s="461"/>
      <c r="E3" s="461"/>
      <c r="F3" s="461"/>
      <c r="G3" s="461"/>
      <c r="H3" s="461"/>
      <c r="I3" s="462"/>
    </row>
    <row r="4" spans="2:9" ht="16" thickBot="1">
      <c r="B4" s="332" t="s">
        <v>93</v>
      </c>
      <c r="C4" s="333" t="s">
        <v>94</v>
      </c>
      <c r="D4" s="333" t="s">
        <v>95</v>
      </c>
      <c r="E4" s="333" t="s">
        <v>96</v>
      </c>
      <c r="F4" s="333" t="s">
        <v>97</v>
      </c>
      <c r="G4" s="334" t="s">
        <v>98</v>
      </c>
      <c r="H4" s="335" t="s">
        <v>99</v>
      </c>
      <c r="I4" s="336" t="s">
        <v>100</v>
      </c>
    </row>
    <row r="5" spans="2:9">
      <c r="B5" s="173">
        <v>45730</v>
      </c>
      <c r="C5" s="119" t="s">
        <v>4356</v>
      </c>
      <c r="D5" s="119" t="s">
        <v>3174</v>
      </c>
      <c r="E5" s="119" t="s">
        <v>8397</v>
      </c>
      <c r="F5" s="119" t="s">
        <v>8398</v>
      </c>
      <c r="G5" s="155">
        <v>0</v>
      </c>
      <c r="H5" s="155">
        <v>1823.5</v>
      </c>
      <c r="I5" s="156">
        <v>2561060.4900000002</v>
      </c>
    </row>
    <row r="6" spans="2:9">
      <c r="B6" s="173">
        <v>45730</v>
      </c>
      <c r="C6" s="119" t="s">
        <v>4356</v>
      </c>
      <c r="D6" s="119" t="s">
        <v>3174</v>
      </c>
      <c r="E6" s="119" t="s">
        <v>8399</v>
      </c>
      <c r="F6" s="119" t="s">
        <v>8398</v>
      </c>
      <c r="G6" s="155">
        <v>0</v>
      </c>
      <c r="H6" s="155">
        <v>5329.69</v>
      </c>
      <c r="I6" s="156">
        <v>2566390.1800000002</v>
      </c>
    </row>
    <row r="7" spans="2:9">
      <c r="B7" s="173">
        <v>45730</v>
      </c>
      <c r="C7" s="119" t="s">
        <v>4356</v>
      </c>
      <c r="D7" s="119" t="s">
        <v>3174</v>
      </c>
      <c r="E7" s="119" t="s">
        <v>8400</v>
      </c>
      <c r="F7" s="119" t="s">
        <v>8398</v>
      </c>
      <c r="G7" s="155">
        <v>0</v>
      </c>
      <c r="H7" s="155">
        <v>2465.5300000000002</v>
      </c>
      <c r="I7" s="156">
        <v>2568855.71</v>
      </c>
    </row>
    <row r="8" spans="2:9">
      <c r="B8" s="173">
        <v>45730</v>
      </c>
      <c r="C8" s="119" t="s">
        <v>4356</v>
      </c>
      <c r="D8" s="119" t="s">
        <v>3174</v>
      </c>
      <c r="E8" s="119" t="s">
        <v>8401</v>
      </c>
      <c r="F8" s="119" t="s">
        <v>8398</v>
      </c>
      <c r="G8" s="155">
        <v>0</v>
      </c>
      <c r="H8" s="155">
        <v>1554.74</v>
      </c>
      <c r="I8" s="156">
        <v>2570410.4500000002</v>
      </c>
    </row>
    <row r="9" spans="2:9">
      <c r="B9" s="173">
        <v>45730</v>
      </c>
      <c r="C9" s="119" t="s">
        <v>4356</v>
      </c>
      <c r="D9" s="119" t="s">
        <v>3174</v>
      </c>
      <c r="E9" s="119" t="s">
        <v>8402</v>
      </c>
      <c r="F9" s="119" t="s">
        <v>8398</v>
      </c>
      <c r="G9" s="155">
        <v>0</v>
      </c>
      <c r="H9" s="155">
        <v>3860.32</v>
      </c>
      <c r="I9" s="156">
        <v>2574270.77</v>
      </c>
    </row>
    <row r="10" spans="2:9">
      <c r="B10" s="173">
        <v>45730</v>
      </c>
      <c r="C10" s="119" t="s">
        <v>4356</v>
      </c>
      <c r="D10" s="119" t="s">
        <v>3174</v>
      </c>
      <c r="E10" s="119" t="s">
        <v>8403</v>
      </c>
      <c r="F10" s="119" t="s">
        <v>8398</v>
      </c>
      <c r="G10" s="155">
        <v>0</v>
      </c>
      <c r="H10" s="155">
        <v>2849.22</v>
      </c>
      <c r="I10" s="156">
        <v>2577119.9900000002</v>
      </c>
    </row>
    <row r="11" spans="2:9">
      <c r="B11" s="173">
        <v>45730</v>
      </c>
      <c r="C11" s="119" t="s">
        <v>4356</v>
      </c>
      <c r="D11" s="119" t="s">
        <v>3174</v>
      </c>
      <c r="E11" s="119" t="s">
        <v>8404</v>
      </c>
      <c r="F11" s="119" t="s">
        <v>8398</v>
      </c>
      <c r="G11" s="155">
        <v>0</v>
      </c>
      <c r="H11" s="155">
        <v>487.58</v>
      </c>
      <c r="I11" s="156">
        <v>2577607.5699999998</v>
      </c>
    </row>
    <row r="12" spans="2:9">
      <c r="B12" s="173">
        <v>45730</v>
      </c>
      <c r="C12" s="119" t="s">
        <v>4356</v>
      </c>
      <c r="D12" s="119" t="s">
        <v>3174</v>
      </c>
      <c r="E12" s="119" t="s">
        <v>8405</v>
      </c>
      <c r="F12" s="119" t="s">
        <v>8398</v>
      </c>
      <c r="G12" s="155">
        <v>0</v>
      </c>
      <c r="H12" s="155">
        <v>472.64</v>
      </c>
      <c r="I12" s="156">
        <v>2578080.21</v>
      </c>
    </row>
    <row r="13" spans="2:9">
      <c r="B13" s="173">
        <v>45730</v>
      </c>
      <c r="C13" s="119" t="s">
        <v>4356</v>
      </c>
      <c r="D13" s="119" t="s">
        <v>3174</v>
      </c>
      <c r="E13" s="119" t="s">
        <v>8406</v>
      </c>
      <c r="F13" s="119" t="s">
        <v>8398</v>
      </c>
      <c r="G13" s="155">
        <v>0</v>
      </c>
      <c r="H13" s="155">
        <v>2559.13</v>
      </c>
      <c r="I13" s="156">
        <v>2580639.34</v>
      </c>
    </row>
    <row r="14" spans="2:9">
      <c r="B14" s="173">
        <v>45730</v>
      </c>
      <c r="C14" s="119" t="s">
        <v>4356</v>
      </c>
      <c r="D14" s="119" t="s">
        <v>3174</v>
      </c>
      <c r="E14" s="119" t="s">
        <v>8407</v>
      </c>
      <c r="F14" s="119" t="s">
        <v>8398</v>
      </c>
      <c r="G14" s="155">
        <v>0</v>
      </c>
      <c r="H14" s="155">
        <v>171.5</v>
      </c>
      <c r="I14" s="156">
        <v>2580810.84</v>
      </c>
    </row>
    <row r="15" spans="2:9">
      <c r="B15" s="173">
        <v>45730</v>
      </c>
      <c r="C15" s="119" t="s">
        <v>4356</v>
      </c>
      <c r="D15" s="119" t="s">
        <v>3174</v>
      </c>
      <c r="E15" s="119" t="s">
        <v>8407</v>
      </c>
      <c r="F15" s="119" t="s">
        <v>8398</v>
      </c>
      <c r="G15" s="155">
        <v>0</v>
      </c>
      <c r="H15" s="155">
        <v>1723.83</v>
      </c>
      <c r="I15" s="156">
        <v>2582534.67</v>
      </c>
    </row>
    <row r="16" spans="2:9">
      <c r="B16" s="173">
        <v>45730</v>
      </c>
      <c r="C16" s="119" t="s">
        <v>4356</v>
      </c>
      <c r="D16" s="119" t="s">
        <v>3174</v>
      </c>
      <c r="E16" s="119" t="s">
        <v>8408</v>
      </c>
      <c r="F16" s="119" t="s">
        <v>8398</v>
      </c>
      <c r="G16" s="155">
        <v>0</v>
      </c>
      <c r="H16" s="155">
        <v>1175.5999999999999</v>
      </c>
      <c r="I16" s="156">
        <v>2583710.27</v>
      </c>
    </row>
    <row r="17" spans="2:9">
      <c r="B17" s="173">
        <v>45730</v>
      </c>
      <c r="C17" s="119" t="s">
        <v>4356</v>
      </c>
      <c r="D17" s="119" t="s">
        <v>3174</v>
      </c>
      <c r="E17" s="119" t="s">
        <v>8409</v>
      </c>
      <c r="F17" s="119" t="s">
        <v>8398</v>
      </c>
      <c r="G17" s="155">
        <v>0</v>
      </c>
      <c r="H17" s="155">
        <v>1812.86</v>
      </c>
      <c r="I17" s="156">
        <v>2585523.13</v>
      </c>
    </row>
    <row r="18" spans="2:9">
      <c r="B18" s="173">
        <v>45730</v>
      </c>
      <c r="C18" s="119" t="s">
        <v>4356</v>
      </c>
      <c r="D18" s="119" t="s">
        <v>3174</v>
      </c>
      <c r="E18" s="119" t="s">
        <v>8410</v>
      </c>
      <c r="F18" s="119" t="s">
        <v>8398</v>
      </c>
      <c r="G18" s="155">
        <v>0</v>
      </c>
      <c r="H18" s="155">
        <v>1890.01</v>
      </c>
      <c r="I18" s="156">
        <v>2587413.14</v>
      </c>
    </row>
    <row r="19" spans="2:9">
      <c r="B19" s="173">
        <v>45730</v>
      </c>
      <c r="C19" s="119" t="s">
        <v>4356</v>
      </c>
      <c r="D19" s="119" t="s">
        <v>3174</v>
      </c>
      <c r="E19" s="119" t="s">
        <v>8411</v>
      </c>
      <c r="F19" s="119" t="s">
        <v>8398</v>
      </c>
      <c r="G19" s="155">
        <v>0</v>
      </c>
      <c r="H19" s="155">
        <v>1424.82</v>
      </c>
      <c r="I19" s="156">
        <v>2588837.96</v>
      </c>
    </row>
    <row r="20" spans="2:9">
      <c r="B20" s="173">
        <v>45730</v>
      </c>
      <c r="C20" s="119" t="s">
        <v>4356</v>
      </c>
      <c r="D20" s="119" t="s">
        <v>3174</v>
      </c>
      <c r="E20" s="119" t="s">
        <v>8412</v>
      </c>
      <c r="F20" s="119" t="s">
        <v>8398</v>
      </c>
      <c r="G20" s="155">
        <v>0</v>
      </c>
      <c r="H20" s="155">
        <v>14506.17</v>
      </c>
      <c r="I20" s="156">
        <v>2603344.13</v>
      </c>
    </row>
    <row r="21" spans="2:9">
      <c r="B21" s="173">
        <v>45730</v>
      </c>
      <c r="C21" s="119" t="s">
        <v>4356</v>
      </c>
      <c r="D21" s="119" t="s">
        <v>3174</v>
      </c>
      <c r="E21" s="119" t="s">
        <v>8413</v>
      </c>
      <c r="F21" s="119" t="s">
        <v>8398</v>
      </c>
      <c r="G21" s="155">
        <v>0</v>
      </c>
      <c r="H21" s="155">
        <v>1916.06</v>
      </c>
      <c r="I21" s="156">
        <v>2605260.19</v>
      </c>
    </row>
    <row r="22" spans="2:9">
      <c r="B22" s="173">
        <v>45730</v>
      </c>
      <c r="C22" s="119" t="s">
        <v>4356</v>
      </c>
      <c r="D22" s="119" t="s">
        <v>3174</v>
      </c>
      <c r="E22" s="119" t="s">
        <v>8414</v>
      </c>
      <c r="F22" s="119" t="s">
        <v>8398</v>
      </c>
      <c r="G22" s="155">
        <v>0</v>
      </c>
      <c r="H22" s="155">
        <v>1624.16</v>
      </c>
      <c r="I22" s="156">
        <v>2606884.35</v>
      </c>
    </row>
    <row r="23" spans="2:9">
      <c r="B23" s="173">
        <v>45730</v>
      </c>
      <c r="C23" s="119" t="s">
        <v>4356</v>
      </c>
      <c r="D23" s="119" t="s">
        <v>3174</v>
      </c>
      <c r="E23" s="119" t="s">
        <v>8415</v>
      </c>
      <c r="F23" s="119" t="s">
        <v>8398</v>
      </c>
      <c r="G23" s="155">
        <v>0</v>
      </c>
      <c r="H23" s="155">
        <v>4451.92</v>
      </c>
      <c r="I23" s="156">
        <v>2611336.27</v>
      </c>
    </row>
    <row r="24" spans="2:9">
      <c r="B24" s="173">
        <v>45730</v>
      </c>
      <c r="C24" s="119" t="s">
        <v>4356</v>
      </c>
      <c r="D24" s="119" t="s">
        <v>3174</v>
      </c>
      <c r="E24" s="119" t="s">
        <v>8416</v>
      </c>
      <c r="F24" s="119" t="s">
        <v>8398</v>
      </c>
      <c r="G24" s="155">
        <v>0</v>
      </c>
      <c r="H24" s="155">
        <v>1474.64</v>
      </c>
      <c r="I24" s="156">
        <v>2612810.91</v>
      </c>
    </row>
    <row r="25" spans="2:9">
      <c r="B25" s="173">
        <v>45730</v>
      </c>
      <c r="C25" s="119" t="s">
        <v>4356</v>
      </c>
      <c r="D25" s="119" t="s">
        <v>3174</v>
      </c>
      <c r="E25" s="119" t="s">
        <v>8417</v>
      </c>
      <c r="F25" s="119" t="s">
        <v>8398</v>
      </c>
      <c r="G25" s="155">
        <v>0</v>
      </c>
      <c r="H25" s="155">
        <v>3092.01</v>
      </c>
      <c r="I25" s="156">
        <v>2615902.92</v>
      </c>
    </row>
    <row r="26" spans="2:9">
      <c r="B26" s="173">
        <v>45730</v>
      </c>
      <c r="C26" s="119" t="s">
        <v>4356</v>
      </c>
      <c r="D26" s="119" t="s">
        <v>3174</v>
      </c>
      <c r="E26" s="119" t="s">
        <v>8418</v>
      </c>
      <c r="F26" s="119" t="s">
        <v>8398</v>
      </c>
      <c r="G26" s="155">
        <v>0</v>
      </c>
      <c r="H26" s="155">
        <v>2492.4899999999998</v>
      </c>
      <c r="I26" s="156">
        <v>2618395.41</v>
      </c>
    </row>
    <row r="27" spans="2:9">
      <c r="B27" s="173">
        <v>45730</v>
      </c>
      <c r="C27" s="119" t="s">
        <v>4356</v>
      </c>
      <c r="D27" s="119" t="s">
        <v>3174</v>
      </c>
      <c r="E27" s="119" t="s">
        <v>8419</v>
      </c>
      <c r="F27" s="119" t="s">
        <v>8398</v>
      </c>
      <c r="G27" s="155">
        <v>0</v>
      </c>
      <c r="H27" s="155">
        <v>1997.21</v>
      </c>
      <c r="I27" s="156">
        <v>2620392.62</v>
      </c>
    </row>
    <row r="28" spans="2:9">
      <c r="B28" s="173">
        <v>45730</v>
      </c>
      <c r="C28" s="119" t="s">
        <v>4356</v>
      </c>
      <c r="D28" s="119" t="s">
        <v>3174</v>
      </c>
      <c r="E28" s="119" t="s">
        <v>8420</v>
      </c>
      <c r="F28" s="119" t="s">
        <v>8398</v>
      </c>
      <c r="G28" s="155">
        <v>0</v>
      </c>
      <c r="H28" s="155">
        <v>1474.64</v>
      </c>
      <c r="I28" s="156">
        <v>2621867.2599999998</v>
      </c>
    </row>
    <row r="29" spans="2:9">
      <c r="B29" s="173">
        <v>45730</v>
      </c>
      <c r="C29" s="119" t="s">
        <v>4356</v>
      </c>
      <c r="D29" s="119" t="s">
        <v>3174</v>
      </c>
      <c r="E29" s="119" t="s">
        <v>8421</v>
      </c>
      <c r="F29" s="119" t="s">
        <v>8398</v>
      </c>
      <c r="G29" s="155">
        <v>0</v>
      </c>
      <c r="H29" s="155">
        <v>2414.1</v>
      </c>
      <c r="I29" s="156">
        <v>2624281.36</v>
      </c>
    </row>
    <row r="30" spans="2:9">
      <c r="B30" s="173">
        <v>45730</v>
      </c>
      <c r="C30" s="119" t="s">
        <v>4356</v>
      </c>
      <c r="D30" s="119" t="s">
        <v>3174</v>
      </c>
      <c r="E30" s="119" t="s">
        <v>8422</v>
      </c>
      <c r="F30" s="119" t="s">
        <v>8398</v>
      </c>
      <c r="G30" s="155">
        <v>0</v>
      </c>
      <c r="H30" s="155">
        <v>1923.2</v>
      </c>
      <c r="I30" s="156">
        <v>2626204.56</v>
      </c>
    </row>
    <row r="31" spans="2:9">
      <c r="B31" s="173">
        <v>45730</v>
      </c>
      <c r="C31" s="119" t="s">
        <v>4356</v>
      </c>
      <c r="D31" s="119" t="s">
        <v>3174</v>
      </c>
      <c r="E31" s="119" t="s">
        <v>8423</v>
      </c>
      <c r="F31" s="119" t="s">
        <v>8398</v>
      </c>
      <c r="G31" s="155">
        <v>0</v>
      </c>
      <c r="H31" s="155">
        <v>1225.45</v>
      </c>
      <c r="I31" s="156">
        <v>2627430.0099999998</v>
      </c>
    </row>
    <row r="32" spans="2:9">
      <c r="B32" s="173">
        <v>45730</v>
      </c>
      <c r="C32" s="119" t="s">
        <v>4356</v>
      </c>
      <c r="D32" s="119" t="s">
        <v>3174</v>
      </c>
      <c r="E32" s="119" t="s">
        <v>8424</v>
      </c>
      <c r="F32" s="119" t="s">
        <v>8398</v>
      </c>
      <c r="G32" s="155">
        <v>0</v>
      </c>
      <c r="H32" s="155">
        <v>4171.79</v>
      </c>
      <c r="I32" s="156">
        <v>2631601.7999999998</v>
      </c>
    </row>
    <row r="33" spans="2:9">
      <c r="B33" s="173">
        <v>45730</v>
      </c>
      <c r="C33" s="119" t="s">
        <v>4356</v>
      </c>
      <c r="D33" s="119" t="s">
        <v>3174</v>
      </c>
      <c r="E33" s="119" t="s">
        <v>8425</v>
      </c>
      <c r="F33" s="119" t="s">
        <v>8398</v>
      </c>
      <c r="G33" s="155">
        <v>0</v>
      </c>
      <c r="H33" s="155">
        <v>1923.2</v>
      </c>
      <c r="I33" s="156">
        <v>2633525</v>
      </c>
    </row>
    <row r="34" spans="2:9">
      <c r="B34" s="173">
        <v>45730</v>
      </c>
      <c r="C34" s="119" t="s">
        <v>4356</v>
      </c>
      <c r="D34" s="119" t="s">
        <v>3174</v>
      </c>
      <c r="E34" s="119" t="s">
        <v>8426</v>
      </c>
      <c r="F34" s="119" t="s">
        <v>8398</v>
      </c>
      <c r="G34" s="155">
        <v>0</v>
      </c>
      <c r="H34" s="155">
        <v>4064.62</v>
      </c>
      <c r="I34" s="156">
        <v>2637589.62</v>
      </c>
    </row>
    <row r="35" spans="2:9">
      <c r="B35" s="173">
        <v>45730</v>
      </c>
      <c r="C35" s="119" t="s">
        <v>4356</v>
      </c>
      <c r="D35" s="119" t="s">
        <v>3174</v>
      </c>
      <c r="E35" s="119" t="s">
        <v>8427</v>
      </c>
      <c r="F35" s="119" t="s">
        <v>8398</v>
      </c>
      <c r="G35" s="155">
        <v>0</v>
      </c>
      <c r="H35" s="155">
        <v>1279.3699999999999</v>
      </c>
      <c r="I35" s="156">
        <v>2638868.9900000002</v>
      </c>
    </row>
    <row r="36" spans="2:9">
      <c r="B36" s="173">
        <v>45730</v>
      </c>
      <c r="C36" s="119" t="s">
        <v>4356</v>
      </c>
      <c r="D36" s="119" t="s">
        <v>3174</v>
      </c>
      <c r="E36" s="119" t="s">
        <v>8428</v>
      </c>
      <c r="F36" s="119" t="s">
        <v>8398</v>
      </c>
      <c r="G36" s="155">
        <v>0</v>
      </c>
      <c r="H36" s="155">
        <v>6691.9</v>
      </c>
      <c r="I36" s="156">
        <v>2645560.89</v>
      </c>
    </row>
    <row r="37" spans="2:9">
      <c r="B37" s="173">
        <v>45730</v>
      </c>
      <c r="C37" s="119" t="s">
        <v>4356</v>
      </c>
      <c r="D37" s="119" t="s">
        <v>3174</v>
      </c>
      <c r="E37" s="119" t="s">
        <v>8429</v>
      </c>
      <c r="F37" s="119" t="s">
        <v>8398</v>
      </c>
      <c r="G37" s="155">
        <v>0</v>
      </c>
      <c r="H37" s="155">
        <v>2545.08</v>
      </c>
      <c r="I37" s="156">
        <v>2648105.9700000002</v>
      </c>
    </row>
    <row r="38" spans="2:9">
      <c r="B38" s="173">
        <v>45730</v>
      </c>
      <c r="C38" s="119" t="s">
        <v>4356</v>
      </c>
      <c r="D38" s="119" t="s">
        <v>3174</v>
      </c>
      <c r="E38" s="119" t="s">
        <v>8430</v>
      </c>
      <c r="F38" s="119" t="s">
        <v>8398</v>
      </c>
      <c r="G38" s="155">
        <v>0</v>
      </c>
      <c r="H38" s="155">
        <v>1873.35</v>
      </c>
      <c r="I38" s="156">
        <v>2649979.3199999998</v>
      </c>
    </row>
    <row r="39" spans="2:9">
      <c r="B39" s="173">
        <v>45730</v>
      </c>
      <c r="C39" s="119" t="s">
        <v>4356</v>
      </c>
      <c r="D39" s="119" t="s">
        <v>3174</v>
      </c>
      <c r="E39" s="119" t="s">
        <v>8431</v>
      </c>
      <c r="F39" s="119" t="s">
        <v>8398</v>
      </c>
      <c r="G39" s="155">
        <v>0</v>
      </c>
      <c r="H39" s="155">
        <v>7800.45</v>
      </c>
      <c r="I39" s="156">
        <v>2657779.77</v>
      </c>
    </row>
    <row r="40" spans="2:9">
      <c r="B40" s="173">
        <v>45730</v>
      </c>
      <c r="C40" s="119" t="s">
        <v>4356</v>
      </c>
      <c r="D40" s="119" t="s">
        <v>3174</v>
      </c>
      <c r="E40" s="119" t="s">
        <v>8432</v>
      </c>
      <c r="F40" s="119" t="s">
        <v>8398</v>
      </c>
      <c r="G40" s="155">
        <v>0</v>
      </c>
      <c r="H40" s="155">
        <v>412.92</v>
      </c>
      <c r="I40" s="156">
        <v>2658192.69</v>
      </c>
    </row>
    <row r="41" spans="2:9">
      <c r="B41" s="173">
        <v>45730</v>
      </c>
      <c r="C41" s="119" t="s">
        <v>4356</v>
      </c>
      <c r="D41" s="119" t="s">
        <v>3174</v>
      </c>
      <c r="E41" s="119" t="s">
        <v>8433</v>
      </c>
      <c r="F41" s="119" t="s">
        <v>8398</v>
      </c>
      <c r="G41" s="155">
        <v>0</v>
      </c>
      <c r="H41" s="155">
        <v>235.58</v>
      </c>
      <c r="I41" s="156">
        <v>2658428.27</v>
      </c>
    </row>
    <row r="42" spans="2:9">
      <c r="B42" s="173">
        <v>45730</v>
      </c>
      <c r="C42" s="119" t="s">
        <v>4356</v>
      </c>
      <c r="D42" s="119" t="s">
        <v>3174</v>
      </c>
      <c r="E42" s="119" t="s">
        <v>8433</v>
      </c>
      <c r="F42" s="119" t="s">
        <v>8398</v>
      </c>
      <c r="G42" s="155">
        <v>0</v>
      </c>
      <c r="H42" s="155">
        <v>1325.12</v>
      </c>
      <c r="I42" s="156">
        <v>2659753.39</v>
      </c>
    </row>
    <row r="43" spans="2:9">
      <c r="B43" s="173">
        <v>45730</v>
      </c>
      <c r="C43" s="119" t="s">
        <v>4356</v>
      </c>
      <c r="D43" s="119" t="s">
        <v>3174</v>
      </c>
      <c r="E43" s="119" t="s">
        <v>8434</v>
      </c>
      <c r="F43" s="119" t="s">
        <v>8398</v>
      </c>
      <c r="G43" s="155">
        <v>0</v>
      </c>
      <c r="H43" s="155">
        <v>2899.95</v>
      </c>
      <c r="I43" s="156">
        <v>2662653.34</v>
      </c>
    </row>
    <row r="44" spans="2:9">
      <c r="B44" s="173">
        <v>45730</v>
      </c>
      <c r="C44" s="119" t="s">
        <v>4356</v>
      </c>
      <c r="D44" s="119" t="s">
        <v>3174</v>
      </c>
      <c r="E44" s="119" t="s">
        <v>8435</v>
      </c>
      <c r="F44" s="119" t="s">
        <v>8398</v>
      </c>
      <c r="G44" s="155">
        <v>0</v>
      </c>
      <c r="H44" s="155">
        <v>1275.27</v>
      </c>
      <c r="I44" s="156">
        <v>2663928.61</v>
      </c>
    </row>
    <row r="45" spans="2:9">
      <c r="B45" s="173">
        <v>45730</v>
      </c>
      <c r="C45" s="119" t="s">
        <v>4356</v>
      </c>
      <c r="D45" s="119" t="s">
        <v>3174</v>
      </c>
      <c r="E45" s="119" t="s">
        <v>8436</v>
      </c>
      <c r="F45" s="119" t="s">
        <v>8398</v>
      </c>
      <c r="G45" s="155">
        <v>0</v>
      </c>
      <c r="H45" s="155">
        <v>4727.13</v>
      </c>
      <c r="I45" s="156">
        <v>2668655.7400000002</v>
      </c>
    </row>
    <row r="46" spans="2:9">
      <c r="B46" s="173">
        <v>45730</v>
      </c>
      <c r="C46" s="119" t="s">
        <v>4356</v>
      </c>
      <c r="D46" s="119" t="s">
        <v>3174</v>
      </c>
      <c r="E46" s="119" t="s">
        <v>8437</v>
      </c>
      <c r="F46" s="119" t="s">
        <v>8398</v>
      </c>
      <c r="G46" s="155">
        <v>0</v>
      </c>
      <c r="H46" s="155">
        <v>3595.2</v>
      </c>
      <c r="I46" s="156">
        <v>2672250.94</v>
      </c>
    </row>
    <row r="47" spans="2:9">
      <c r="B47" s="173">
        <v>45730</v>
      </c>
      <c r="C47" s="119" t="s">
        <v>4356</v>
      </c>
      <c r="D47" s="119" t="s">
        <v>3174</v>
      </c>
      <c r="E47" s="119" t="s">
        <v>8437</v>
      </c>
      <c r="F47" s="119" t="s">
        <v>8398</v>
      </c>
      <c r="G47" s="155">
        <v>0</v>
      </c>
      <c r="H47" s="155">
        <v>267.2</v>
      </c>
      <c r="I47" s="156">
        <v>2672518.14</v>
      </c>
    </row>
    <row r="48" spans="2:9">
      <c r="B48" s="173">
        <v>45730</v>
      </c>
      <c r="C48" s="119" t="s">
        <v>4356</v>
      </c>
      <c r="D48" s="119" t="s">
        <v>3174</v>
      </c>
      <c r="E48" s="119" t="s">
        <v>8438</v>
      </c>
      <c r="F48" s="119" t="s">
        <v>8398</v>
      </c>
      <c r="G48" s="155">
        <v>0</v>
      </c>
      <c r="H48" s="155">
        <v>1823.5</v>
      </c>
      <c r="I48" s="156">
        <v>2674341.64</v>
      </c>
    </row>
    <row r="49" spans="2:9">
      <c r="B49" s="173">
        <v>45730</v>
      </c>
      <c r="C49" s="119" t="s">
        <v>4356</v>
      </c>
      <c r="D49" s="119" t="s">
        <v>3174</v>
      </c>
      <c r="E49" s="119" t="s">
        <v>8439</v>
      </c>
      <c r="F49" s="119" t="s">
        <v>8398</v>
      </c>
      <c r="G49" s="155">
        <v>0</v>
      </c>
      <c r="H49" s="155">
        <v>4451.92</v>
      </c>
      <c r="I49" s="156">
        <v>2678793.56</v>
      </c>
    </row>
    <row r="50" spans="2:9">
      <c r="B50" s="173">
        <v>45730</v>
      </c>
      <c r="C50" s="119" t="s">
        <v>4356</v>
      </c>
      <c r="D50" s="119" t="s">
        <v>3174</v>
      </c>
      <c r="E50" s="119" t="s">
        <v>8440</v>
      </c>
      <c r="F50" s="119" t="s">
        <v>8398</v>
      </c>
      <c r="G50" s="155">
        <v>0</v>
      </c>
      <c r="H50" s="155">
        <v>1723.83</v>
      </c>
      <c r="I50" s="156">
        <v>2680517.39</v>
      </c>
    </row>
    <row r="51" spans="2:9">
      <c r="B51" s="173">
        <v>45730</v>
      </c>
      <c r="C51" s="119" t="s">
        <v>4356</v>
      </c>
      <c r="D51" s="119" t="s">
        <v>3174</v>
      </c>
      <c r="E51" s="119" t="s">
        <v>8441</v>
      </c>
      <c r="F51" s="119" t="s">
        <v>8398</v>
      </c>
      <c r="G51" s="155">
        <v>0</v>
      </c>
      <c r="H51" s="155">
        <v>2927.37</v>
      </c>
      <c r="I51" s="156">
        <v>2683444.7599999998</v>
      </c>
    </row>
    <row r="52" spans="2:9">
      <c r="B52" s="173">
        <v>45730</v>
      </c>
      <c r="C52" s="119" t="s">
        <v>4356</v>
      </c>
      <c r="D52" s="119" t="s">
        <v>3174</v>
      </c>
      <c r="E52" s="119" t="s">
        <v>8442</v>
      </c>
      <c r="F52" s="119" t="s">
        <v>8398</v>
      </c>
      <c r="G52" s="155">
        <v>0</v>
      </c>
      <c r="H52" s="155">
        <v>3860.32</v>
      </c>
      <c r="I52" s="156">
        <v>2687305.08</v>
      </c>
    </row>
    <row r="53" spans="2:9">
      <c r="B53" s="173">
        <v>45730</v>
      </c>
      <c r="C53" s="119" t="s">
        <v>4356</v>
      </c>
      <c r="D53" s="119" t="s">
        <v>3174</v>
      </c>
      <c r="E53" s="119" t="s">
        <v>8443</v>
      </c>
      <c r="F53" s="119" t="s">
        <v>8398</v>
      </c>
      <c r="G53" s="155">
        <v>0</v>
      </c>
      <c r="H53" s="155">
        <v>7531.9</v>
      </c>
      <c r="I53" s="156">
        <v>2694836.98</v>
      </c>
    </row>
    <row r="54" spans="2:9">
      <c r="B54" s="173">
        <v>45744</v>
      </c>
      <c r="C54" s="119" t="s">
        <v>4356</v>
      </c>
      <c r="D54" s="119" t="s">
        <v>3154</v>
      </c>
      <c r="E54" s="119" t="s">
        <v>8414</v>
      </c>
      <c r="F54" s="119" t="s">
        <v>8398</v>
      </c>
      <c r="G54" s="155">
        <v>0</v>
      </c>
      <c r="H54" s="155">
        <v>5767.91</v>
      </c>
      <c r="I54" s="156">
        <v>2277285.89</v>
      </c>
    </row>
    <row r="55" spans="2:9">
      <c r="B55" s="173">
        <v>45744</v>
      </c>
      <c r="C55" s="119" t="s">
        <v>4356</v>
      </c>
      <c r="D55" s="119" t="s">
        <v>3154</v>
      </c>
      <c r="E55" s="119" t="s">
        <v>8430</v>
      </c>
      <c r="F55" s="119" t="s">
        <v>8398</v>
      </c>
      <c r="G55" s="155">
        <v>0</v>
      </c>
      <c r="H55" s="155">
        <v>3308.94</v>
      </c>
      <c r="I55" s="156">
        <v>2280594.83</v>
      </c>
    </row>
    <row r="56" spans="2:9">
      <c r="B56" s="173">
        <v>45744</v>
      </c>
      <c r="C56" s="119" t="s">
        <v>4356</v>
      </c>
      <c r="D56" s="119" t="s">
        <v>3154</v>
      </c>
      <c r="E56" s="119" t="s">
        <v>8439</v>
      </c>
      <c r="F56" s="119" t="s">
        <v>8398</v>
      </c>
      <c r="G56" s="155">
        <v>0</v>
      </c>
      <c r="H56" s="155">
        <v>62363.8</v>
      </c>
      <c r="I56" s="156">
        <v>2342958.63</v>
      </c>
    </row>
    <row r="57" spans="2:9">
      <c r="B57" s="173">
        <v>45744</v>
      </c>
      <c r="C57" s="119" t="s">
        <v>4356</v>
      </c>
      <c r="D57" s="119" t="s">
        <v>3154</v>
      </c>
      <c r="E57" s="119" t="s">
        <v>8400</v>
      </c>
      <c r="F57" s="119" t="s">
        <v>8398</v>
      </c>
      <c r="G57" s="155">
        <v>0</v>
      </c>
      <c r="H57" s="155">
        <v>32621.93</v>
      </c>
      <c r="I57" s="156">
        <v>2375580.56</v>
      </c>
    </row>
    <row r="58" spans="2:9">
      <c r="B58" s="173">
        <v>45744</v>
      </c>
      <c r="C58" s="119" t="s">
        <v>4356</v>
      </c>
      <c r="D58" s="119" t="s">
        <v>3154</v>
      </c>
      <c r="E58" s="119" t="s">
        <v>8434</v>
      </c>
      <c r="F58" s="119" t="s">
        <v>8398</v>
      </c>
      <c r="G58" s="155">
        <v>0</v>
      </c>
      <c r="H58" s="155">
        <v>6053.34</v>
      </c>
      <c r="I58" s="156">
        <v>2381633.9</v>
      </c>
    </row>
    <row r="59" spans="2:9">
      <c r="B59" s="173">
        <v>45744</v>
      </c>
      <c r="C59" s="119" t="s">
        <v>4356</v>
      </c>
      <c r="D59" s="119" t="s">
        <v>3154</v>
      </c>
      <c r="E59" s="119" t="s">
        <v>8412</v>
      </c>
      <c r="F59" s="119" t="s">
        <v>8398</v>
      </c>
      <c r="G59" s="155">
        <v>0</v>
      </c>
      <c r="H59" s="155">
        <v>49849.34</v>
      </c>
      <c r="I59" s="156">
        <v>2431483.2400000002</v>
      </c>
    </row>
    <row r="60" spans="2:9">
      <c r="B60" s="173">
        <v>45744</v>
      </c>
      <c r="C60" s="119" t="s">
        <v>4356</v>
      </c>
      <c r="D60" s="119" t="s">
        <v>3154</v>
      </c>
      <c r="E60" s="119" t="s">
        <v>8440</v>
      </c>
      <c r="F60" s="119" t="s">
        <v>8398</v>
      </c>
      <c r="G60" s="155">
        <v>0</v>
      </c>
      <c r="H60" s="155">
        <v>2079.83</v>
      </c>
      <c r="I60" s="156">
        <v>2433563.0699999998</v>
      </c>
    </row>
    <row r="61" spans="2:9">
      <c r="B61" s="173">
        <v>45744</v>
      </c>
      <c r="C61" s="119" t="s">
        <v>4356</v>
      </c>
      <c r="D61" s="119" t="s">
        <v>3154</v>
      </c>
      <c r="E61" s="119" t="s">
        <v>8397</v>
      </c>
      <c r="F61" s="119" t="s">
        <v>8398</v>
      </c>
      <c r="G61" s="155">
        <v>0</v>
      </c>
      <c r="H61" s="155">
        <v>2863.88</v>
      </c>
      <c r="I61" s="156">
        <v>2436426.9500000002</v>
      </c>
    </row>
    <row r="62" spans="2:9">
      <c r="B62" s="173">
        <v>45744</v>
      </c>
      <c r="C62" s="119" t="s">
        <v>4356</v>
      </c>
      <c r="D62" s="119" t="s">
        <v>3154</v>
      </c>
      <c r="E62" s="119" t="s">
        <v>8433</v>
      </c>
      <c r="F62" s="119" t="s">
        <v>8398</v>
      </c>
      <c r="G62" s="155">
        <v>0</v>
      </c>
      <c r="H62" s="155">
        <v>7509.97</v>
      </c>
      <c r="I62" s="156">
        <v>2443936.92</v>
      </c>
    </row>
    <row r="63" spans="2:9">
      <c r="B63" s="173">
        <v>45744</v>
      </c>
      <c r="C63" s="119" t="s">
        <v>4356</v>
      </c>
      <c r="D63" s="119" t="s">
        <v>3154</v>
      </c>
      <c r="E63" s="119" t="s">
        <v>8415</v>
      </c>
      <c r="F63" s="119" t="s">
        <v>8398</v>
      </c>
      <c r="G63" s="155">
        <v>0</v>
      </c>
      <c r="H63" s="155">
        <v>926.18</v>
      </c>
      <c r="I63" s="156">
        <v>2444863.1</v>
      </c>
    </row>
    <row r="64" spans="2:9">
      <c r="B64" s="173">
        <v>45744</v>
      </c>
      <c r="C64" s="119" t="s">
        <v>4356</v>
      </c>
      <c r="D64" s="119" t="s">
        <v>3154</v>
      </c>
      <c r="E64" s="119" t="s">
        <v>8415</v>
      </c>
      <c r="F64" s="119" t="s">
        <v>8398</v>
      </c>
      <c r="G64" s="155">
        <v>0</v>
      </c>
      <c r="H64" s="155">
        <v>8810.92</v>
      </c>
      <c r="I64" s="156">
        <v>2453674.02</v>
      </c>
    </row>
    <row r="65" spans="2:9">
      <c r="B65" s="173">
        <v>45744</v>
      </c>
      <c r="C65" s="119" t="s">
        <v>4356</v>
      </c>
      <c r="D65" s="119" t="s">
        <v>3154</v>
      </c>
      <c r="E65" s="119" t="s">
        <v>8426</v>
      </c>
      <c r="F65" s="119" t="s">
        <v>8398</v>
      </c>
      <c r="G65" s="155">
        <v>0</v>
      </c>
      <c r="H65" s="155">
        <v>18873.72</v>
      </c>
      <c r="I65" s="156">
        <v>2472547.7400000002</v>
      </c>
    </row>
    <row r="66" spans="2:9">
      <c r="B66" s="173">
        <v>45744</v>
      </c>
      <c r="C66" s="119" t="s">
        <v>4356</v>
      </c>
      <c r="D66" s="119" t="s">
        <v>3154</v>
      </c>
      <c r="E66" s="119" t="s">
        <v>8432</v>
      </c>
      <c r="F66" s="119" t="s">
        <v>8398</v>
      </c>
      <c r="G66" s="155">
        <v>0</v>
      </c>
      <c r="H66" s="155">
        <v>530.26</v>
      </c>
      <c r="I66" s="156">
        <v>2473078</v>
      </c>
    </row>
    <row r="67" spans="2:9">
      <c r="B67" s="173">
        <v>45744</v>
      </c>
      <c r="C67" s="119" t="s">
        <v>4356</v>
      </c>
      <c r="D67" s="119" t="s">
        <v>3154</v>
      </c>
      <c r="E67" s="119" t="s">
        <v>8421</v>
      </c>
      <c r="F67" s="119" t="s">
        <v>8398</v>
      </c>
      <c r="G67" s="155">
        <v>0</v>
      </c>
      <c r="H67" s="155">
        <v>6692.66</v>
      </c>
      <c r="I67" s="156">
        <v>2479770.66</v>
      </c>
    </row>
    <row r="68" spans="2:9">
      <c r="B68" s="173">
        <v>45744</v>
      </c>
      <c r="C68" s="119" t="s">
        <v>4356</v>
      </c>
      <c r="D68" s="119" t="s">
        <v>3154</v>
      </c>
      <c r="E68" s="119" t="s">
        <v>8410</v>
      </c>
      <c r="F68" s="119" t="s">
        <v>8398</v>
      </c>
      <c r="G68" s="155">
        <v>0</v>
      </c>
      <c r="H68" s="155">
        <v>284.08</v>
      </c>
      <c r="I68" s="156">
        <v>2480054.7400000002</v>
      </c>
    </row>
    <row r="69" spans="2:9">
      <c r="B69" s="173">
        <v>45744</v>
      </c>
      <c r="C69" s="119" t="s">
        <v>4356</v>
      </c>
      <c r="D69" s="119" t="s">
        <v>3154</v>
      </c>
      <c r="E69" s="119" t="s">
        <v>8410</v>
      </c>
      <c r="F69" s="119" t="s">
        <v>8398</v>
      </c>
      <c r="G69" s="155">
        <v>0</v>
      </c>
      <c r="H69" s="155">
        <v>5734.31</v>
      </c>
      <c r="I69" s="156">
        <v>2485789.0499999998</v>
      </c>
    </row>
    <row r="70" spans="2:9">
      <c r="B70" s="173">
        <v>45744</v>
      </c>
      <c r="C70" s="119" t="s">
        <v>4356</v>
      </c>
      <c r="D70" s="119" t="s">
        <v>3154</v>
      </c>
      <c r="E70" s="119" t="s">
        <v>8402</v>
      </c>
      <c r="F70" s="119" t="s">
        <v>8398</v>
      </c>
      <c r="G70" s="155">
        <v>0</v>
      </c>
      <c r="H70" s="155">
        <v>4651.8999999999996</v>
      </c>
      <c r="I70" s="156">
        <v>2490440.9500000002</v>
      </c>
    </row>
    <row r="71" spans="2:9">
      <c r="B71" s="173">
        <v>45744</v>
      </c>
      <c r="C71" s="119" t="s">
        <v>4356</v>
      </c>
      <c r="D71" s="119" t="s">
        <v>3154</v>
      </c>
      <c r="E71" s="119" t="s">
        <v>8401</v>
      </c>
      <c r="F71" s="119" t="s">
        <v>8398</v>
      </c>
      <c r="G71" s="155">
        <v>0</v>
      </c>
      <c r="H71" s="155">
        <v>5800.37</v>
      </c>
      <c r="I71" s="156">
        <v>2496241.3199999998</v>
      </c>
    </row>
    <row r="72" spans="2:9">
      <c r="B72" s="173">
        <v>45744</v>
      </c>
      <c r="C72" s="119" t="s">
        <v>4356</v>
      </c>
      <c r="D72" s="119" t="s">
        <v>3154</v>
      </c>
      <c r="E72" s="119" t="s">
        <v>8403</v>
      </c>
      <c r="F72" s="119" t="s">
        <v>8398</v>
      </c>
      <c r="G72" s="155">
        <v>0</v>
      </c>
      <c r="H72" s="155">
        <v>4622.3</v>
      </c>
      <c r="I72" s="156">
        <v>2500863.62</v>
      </c>
    </row>
    <row r="73" spans="2:9">
      <c r="B73" s="173">
        <v>45744</v>
      </c>
      <c r="C73" s="119" t="s">
        <v>4356</v>
      </c>
      <c r="D73" s="119" t="s">
        <v>3154</v>
      </c>
      <c r="E73" s="119" t="s">
        <v>8419</v>
      </c>
      <c r="F73" s="119" t="s">
        <v>8398</v>
      </c>
      <c r="G73" s="155">
        <v>0</v>
      </c>
      <c r="H73" s="155">
        <v>2647.47</v>
      </c>
      <c r="I73" s="156">
        <v>2503511.09</v>
      </c>
    </row>
    <row r="74" spans="2:9">
      <c r="B74" s="173">
        <v>45744</v>
      </c>
      <c r="C74" s="119" t="s">
        <v>4356</v>
      </c>
      <c r="D74" s="119" t="s">
        <v>3154</v>
      </c>
      <c r="E74" s="119" t="s">
        <v>8418</v>
      </c>
      <c r="F74" s="119" t="s">
        <v>8398</v>
      </c>
      <c r="G74" s="155">
        <v>0</v>
      </c>
      <c r="H74" s="155">
        <v>3002.69</v>
      </c>
      <c r="I74" s="156">
        <v>2506513.7799999998</v>
      </c>
    </row>
    <row r="75" spans="2:9">
      <c r="B75" s="173">
        <v>45744</v>
      </c>
      <c r="C75" s="119" t="s">
        <v>4356</v>
      </c>
      <c r="D75" s="119" t="s">
        <v>3154</v>
      </c>
      <c r="E75" s="119" t="s">
        <v>8413</v>
      </c>
      <c r="F75" s="119" t="s">
        <v>8398</v>
      </c>
      <c r="G75" s="155">
        <v>0</v>
      </c>
      <c r="H75" s="155">
        <v>2558.12</v>
      </c>
      <c r="I75" s="156">
        <v>2509071.9</v>
      </c>
    </row>
    <row r="76" spans="2:9">
      <c r="B76" s="173">
        <v>45744</v>
      </c>
      <c r="C76" s="119" t="s">
        <v>4356</v>
      </c>
      <c r="D76" s="119" t="s">
        <v>3154</v>
      </c>
      <c r="E76" s="119" t="s">
        <v>8438</v>
      </c>
      <c r="F76" s="119" t="s">
        <v>8398</v>
      </c>
      <c r="G76" s="155">
        <v>0</v>
      </c>
      <c r="H76" s="155">
        <v>2456.1999999999998</v>
      </c>
      <c r="I76" s="156">
        <v>2511528.1</v>
      </c>
    </row>
    <row r="77" spans="2:9">
      <c r="B77" s="173">
        <v>45744</v>
      </c>
      <c r="C77" s="119" t="s">
        <v>4356</v>
      </c>
      <c r="D77" s="119" t="s">
        <v>3154</v>
      </c>
      <c r="E77" s="119" t="s">
        <v>8406</v>
      </c>
      <c r="F77" s="119" t="s">
        <v>8398</v>
      </c>
      <c r="G77" s="155">
        <v>0</v>
      </c>
      <c r="H77" s="155">
        <v>5897.52</v>
      </c>
      <c r="I77" s="156">
        <v>2517425.62</v>
      </c>
    </row>
    <row r="78" spans="2:9">
      <c r="B78" s="173">
        <v>45744</v>
      </c>
      <c r="C78" s="119" t="s">
        <v>4356</v>
      </c>
      <c r="D78" s="119" t="s">
        <v>3154</v>
      </c>
      <c r="E78" s="119" t="s">
        <v>8420</v>
      </c>
      <c r="F78" s="119" t="s">
        <v>8398</v>
      </c>
      <c r="G78" s="155">
        <v>0</v>
      </c>
      <c r="H78" s="155">
        <v>2704.7</v>
      </c>
      <c r="I78" s="156">
        <v>2520130.3199999998</v>
      </c>
    </row>
    <row r="79" spans="2:9">
      <c r="B79" s="173">
        <v>45744</v>
      </c>
      <c r="C79" s="119" t="s">
        <v>4356</v>
      </c>
      <c r="D79" s="119" t="s">
        <v>3154</v>
      </c>
      <c r="E79" s="119" t="s">
        <v>8426</v>
      </c>
      <c r="F79" s="119" t="s">
        <v>8398</v>
      </c>
      <c r="G79" s="155">
        <v>0</v>
      </c>
      <c r="H79" s="155">
        <v>5195.2700000000004</v>
      </c>
      <c r="I79" s="156">
        <v>2525325.59</v>
      </c>
    </row>
    <row r="80" spans="2:9">
      <c r="B80" s="173">
        <v>45744</v>
      </c>
      <c r="C80" s="119" t="s">
        <v>4356</v>
      </c>
      <c r="D80" s="119" t="s">
        <v>3154</v>
      </c>
      <c r="E80" s="119" t="s">
        <v>8426</v>
      </c>
      <c r="F80" s="119" t="s">
        <v>8398</v>
      </c>
      <c r="G80" s="155">
        <v>0</v>
      </c>
      <c r="H80" s="155">
        <v>0.62</v>
      </c>
      <c r="I80" s="156">
        <v>2525326.21</v>
      </c>
    </row>
    <row r="81" spans="2:9">
      <c r="B81" s="173">
        <v>45744</v>
      </c>
      <c r="C81" s="119" t="s">
        <v>4356</v>
      </c>
      <c r="D81" s="119" t="s">
        <v>3154</v>
      </c>
      <c r="E81" s="119" t="s">
        <v>8439</v>
      </c>
      <c r="F81" s="119" t="s">
        <v>8398</v>
      </c>
      <c r="G81" s="155">
        <v>0</v>
      </c>
      <c r="H81" s="155">
        <v>31200.5</v>
      </c>
      <c r="I81" s="156">
        <v>2556526.71</v>
      </c>
    </row>
    <row r="82" spans="2:9">
      <c r="B82" s="173">
        <v>45744</v>
      </c>
      <c r="C82" s="119" t="s">
        <v>4356</v>
      </c>
      <c r="D82" s="119" t="s">
        <v>3154</v>
      </c>
      <c r="E82" s="119" t="s">
        <v>8439</v>
      </c>
      <c r="F82" s="119" t="s">
        <v>8398</v>
      </c>
      <c r="G82" s="155">
        <v>0</v>
      </c>
      <c r="H82" s="155">
        <v>2862.62</v>
      </c>
      <c r="I82" s="156">
        <v>2559389.33</v>
      </c>
    </row>
    <row r="83" spans="2:9">
      <c r="B83" s="173">
        <v>45744</v>
      </c>
      <c r="C83" s="119" t="s">
        <v>4356</v>
      </c>
      <c r="D83" s="119" t="s">
        <v>3154</v>
      </c>
      <c r="E83" s="119" t="s">
        <v>8409</v>
      </c>
      <c r="F83" s="119" t="s">
        <v>8398</v>
      </c>
      <c r="G83" s="155">
        <v>0</v>
      </c>
      <c r="H83" s="155">
        <v>7750.42</v>
      </c>
      <c r="I83" s="156">
        <v>2567139.75</v>
      </c>
    </row>
    <row r="84" spans="2:9">
      <c r="B84" s="173">
        <v>45744</v>
      </c>
      <c r="C84" s="119" t="s">
        <v>4356</v>
      </c>
      <c r="D84" s="119" t="s">
        <v>3154</v>
      </c>
      <c r="E84" s="119" t="s">
        <v>8441</v>
      </c>
      <c r="F84" s="119" t="s">
        <v>8398</v>
      </c>
      <c r="G84" s="155">
        <v>0</v>
      </c>
      <c r="H84" s="155">
        <v>3499.7</v>
      </c>
      <c r="I84" s="156">
        <v>2570639.4500000002</v>
      </c>
    </row>
    <row r="85" spans="2:9">
      <c r="B85" s="173">
        <v>45744</v>
      </c>
      <c r="C85" s="119" t="s">
        <v>4356</v>
      </c>
      <c r="D85" s="119" t="s">
        <v>3154</v>
      </c>
      <c r="E85" s="119" t="s">
        <v>8415</v>
      </c>
      <c r="F85" s="119" t="s">
        <v>8398</v>
      </c>
      <c r="G85" s="155">
        <v>0</v>
      </c>
      <c r="H85" s="155">
        <v>40989.919999999998</v>
      </c>
      <c r="I85" s="156">
        <v>2611629.37</v>
      </c>
    </row>
    <row r="86" spans="2:9">
      <c r="B86" s="173">
        <v>45744</v>
      </c>
      <c r="C86" s="119" t="s">
        <v>4356</v>
      </c>
      <c r="D86" s="119" t="s">
        <v>3154</v>
      </c>
      <c r="E86" s="119" t="s">
        <v>8408</v>
      </c>
      <c r="F86" s="119" t="s">
        <v>8398</v>
      </c>
      <c r="G86" s="155">
        <v>0</v>
      </c>
      <c r="H86" s="155">
        <v>192.86</v>
      </c>
      <c r="I86" s="156">
        <v>2611822.23</v>
      </c>
    </row>
    <row r="87" spans="2:9">
      <c r="B87" s="173">
        <v>45744</v>
      </c>
      <c r="C87" s="119" t="s">
        <v>4356</v>
      </c>
      <c r="D87" s="119" t="s">
        <v>3154</v>
      </c>
      <c r="E87" s="119" t="s">
        <v>8408</v>
      </c>
      <c r="F87" s="119" t="s">
        <v>8398</v>
      </c>
      <c r="G87" s="155">
        <v>0</v>
      </c>
      <c r="H87" s="155">
        <v>4490.9399999999996</v>
      </c>
      <c r="I87" s="156">
        <v>2616313.17</v>
      </c>
    </row>
    <row r="88" spans="2:9">
      <c r="B88" s="173">
        <v>45744</v>
      </c>
      <c r="C88" s="119" t="s">
        <v>4356</v>
      </c>
      <c r="D88" s="119" t="s">
        <v>3154</v>
      </c>
      <c r="E88" s="119" t="s">
        <v>8417</v>
      </c>
      <c r="F88" s="119" t="s">
        <v>8398</v>
      </c>
      <c r="G88" s="155">
        <v>0</v>
      </c>
      <c r="H88" s="155">
        <v>3092.01</v>
      </c>
      <c r="I88" s="156">
        <v>2619405.1800000002</v>
      </c>
    </row>
    <row r="89" spans="2:9">
      <c r="B89" s="173">
        <v>45744</v>
      </c>
      <c r="C89" s="119" t="s">
        <v>4356</v>
      </c>
      <c r="D89" s="119" t="s">
        <v>3154</v>
      </c>
      <c r="E89" s="119" t="s">
        <v>8403</v>
      </c>
      <c r="F89" s="119" t="s">
        <v>8398</v>
      </c>
      <c r="G89" s="155">
        <v>0</v>
      </c>
      <c r="H89" s="155">
        <v>17937</v>
      </c>
      <c r="I89" s="156">
        <v>2637342.1800000002</v>
      </c>
    </row>
    <row r="90" spans="2:9">
      <c r="B90" s="173">
        <v>45744</v>
      </c>
      <c r="C90" s="119" t="s">
        <v>4356</v>
      </c>
      <c r="D90" s="119" t="s">
        <v>3154</v>
      </c>
      <c r="E90" s="119" t="s">
        <v>8436</v>
      </c>
      <c r="F90" s="119" t="s">
        <v>8398</v>
      </c>
      <c r="G90" s="155">
        <v>0</v>
      </c>
      <c r="H90" s="155">
        <v>9490.8700000000008</v>
      </c>
      <c r="I90" s="156">
        <v>2646833.0499999998</v>
      </c>
    </row>
    <row r="91" spans="2:9">
      <c r="B91" s="173">
        <v>45744</v>
      </c>
      <c r="C91" s="119" t="s">
        <v>4356</v>
      </c>
      <c r="D91" s="119" t="s">
        <v>3154</v>
      </c>
      <c r="E91" s="119" t="s">
        <v>8416</v>
      </c>
      <c r="F91" s="119" t="s">
        <v>8398</v>
      </c>
      <c r="G91" s="155">
        <v>0</v>
      </c>
      <c r="H91" s="155">
        <v>17545.060000000001</v>
      </c>
      <c r="I91" s="156">
        <v>2664378.11</v>
      </c>
    </row>
    <row r="92" spans="2:9">
      <c r="B92" s="173">
        <v>45744</v>
      </c>
      <c r="C92" s="119" t="s">
        <v>4356</v>
      </c>
      <c r="D92" s="119" t="s">
        <v>3154</v>
      </c>
      <c r="E92" s="119" t="s">
        <v>8442</v>
      </c>
      <c r="F92" s="119" t="s">
        <v>8398</v>
      </c>
      <c r="G92" s="155">
        <v>0</v>
      </c>
      <c r="H92" s="155">
        <v>1188.44</v>
      </c>
      <c r="I92" s="156">
        <v>2665566.5499999998</v>
      </c>
    </row>
    <row r="93" spans="2:9">
      <c r="B93" s="173">
        <v>45744</v>
      </c>
      <c r="C93" s="119" t="s">
        <v>4356</v>
      </c>
      <c r="D93" s="119" t="s">
        <v>3154</v>
      </c>
      <c r="E93" s="119" t="s">
        <v>8442</v>
      </c>
      <c r="F93" s="119" t="s">
        <v>8398</v>
      </c>
      <c r="G93" s="155">
        <v>0</v>
      </c>
      <c r="H93" s="155">
        <v>27137.96</v>
      </c>
      <c r="I93" s="156">
        <v>2692704.51</v>
      </c>
    </row>
    <row r="94" spans="2:9">
      <c r="B94" s="173">
        <v>45744</v>
      </c>
      <c r="C94" s="119" t="s">
        <v>4356</v>
      </c>
      <c r="D94" s="119" t="s">
        <v>3154</v>
      </c>
      <c r="E94" s="119" t="s">
        <v>8425</v>
      </c>
      <c r="F94" s="119" t="s">
        <v>8398</v>
      </c>
      <c r="G94" s="155">
        <v>0</v>
      </c>
      <c r="H94" s="155">
        <v>5123.2700000000004</v>
      </c>
      <c r="I94" s="156">
        <v>2697827.78</v>
      </c>
    </row>
    <row r="95" spans="2:9">
      <c r="B95" s="173">
        <v>45744</v>
      </c>
      <c r="C95" s="119" t="s">
        <v>4356</v>
      </c>
      <c r="D95" s="119" t="s">
        <v>3154</v>
      </c>
      <c r="E95" s="119" t="s">
        <v>8423</v>
      </c>
      <c r="F95" s="119" t="s">
        <v>8398</v>
      </c>
      <c r="G95" s="155">
        <v>0</v>
      </c>
      <c r="H95" s="155">
        <v>1510.25</v>
      </c>
      <c r="I95" s="156">
        <v>2699338.03</v>
      </c>
    </row>
    <row r="96" spans="2:9">
      <c r="B96" s="173">
        <v>45744</v>
      </c>
      <c r="C96" s="119" t="s">
        <v>4356</v>
      </c>
      <c r="D96" s="119" t="s">
        <v>3154</v>
      </c>
      <c r="E96" s="119" t="s">
        <v>8404</v>
      </c>
      <c r="F96" s="119" t="s">
        <v>8398</v>
      </c>
      <c r="G96" s="155">
        <v>0</v>
      </c>
      <c r="H96" s="155">
        <v>624.08000000000004</v>
      </c>
      <c r="I96" s="156">
        <v>2699962.11</v>
      </c>
    </row>
    <row r="97" spans="2:9">
      <c r="B97" s="173">
        <v>45744</v>
      </c>
      <c r="C97" s="119" t="s">
        <v>4356</v>
      </c>
      <c r="D97" s="119" t="s">
        <v>3154</v>
      </c>
      <c r="E97" s="119" t="s">
        <v>8435</v>
      </c>
      <c r="F97" s="119" t="s">
        <v>8398</v>
      </c>
      <c r="G97" s="155">
        <v>0</v>
      </c>
      <c r="H97" s="155">
        <v>1275.27</v>
      </c>
      <c r="I97" s="156">
        <v>2701237.38</v>
      </c>
    </row>
    <row r="98" spans="2:9">
      <c r="B98" s="173">
        <v>45744</v>
      </c>
      <c r="C98" s="119" t="s">
        <v>4356</v>
      </c>
      <c r="D98" s="119" t="s">
        <v>3154</v>
      </c>
      <c r="E98" s="119" t="s">
        <v>8422</v>
      </c>
      <c r="F98" s="119" t="s">
        <v>8398</v>
      </c>
      <c r="G98" s="155">
        <v>0</v>
      </c>
      <c r="H98" s="155">
        <v>502.58</v>
      </c>
      <c r="I98" s="156">
        <v>2701739.96</v>
      </c>
    </row>
    <row r="99" spans="2:9">
      <c r="B99" s="173">
        <v>45744</v>
      </c>
      <c r="C99" s="119" t="s">
        <v>4356</v>
      </c>
      <c r="D99" s="119" t="s">
        <v>3154</v>
      </c>
      <c r="E99" s="119" t="s">
        <v>8422</v>
      </c>
      <c r="F99" s="119" t="s">
        <v>8398</v>
      </c>
      <c r="G99" s="155">
        <v>0</v>
      </c>
      <c r="H99" s="155">
        <v>8487.89</v>
      </c>
      <c r="I99" s="156">
        <v>2710227.85</v>
      </c>
    </row>
    <row r="100" spans="2:9">
      <c r="B100" s="173">
        <v>45744</v>
      </c>
      <c r="C100" s="119" t="s">
        <v>4356</v>
      </c>
      <c r="D100" s="119" t="s">
        <v>3154</v>
      </c>
      <c r="E100" s="119" t="s">
        <v>8424</v>
      </c>
      <c r="F100" s="119" t="s">
        <v>8398</v>
      </c>
      <c r="G100" s="155">
        <v>0</v>
      </c>
      <c r="H100" s="155">
        <v>4171.79</v>
      </c>
      <c r="I100" s="156">
        <v>2714399.64</v>
      </c>
    </row>
    <row r="101" spans="2:9">
      <c r="B101" s="173">
        <v>45744</v>
      </c>
      <c r="C101" s="119" t="s">
        <v>4356</v>
      </c>
      <c r="D101" s="119" t="s">
        <v>3154</v>
      </c>
      <c r="E101" s="119" t="s">
        <v>8405</v>
      </c>
      <c r="F101" s="119" t="s">
        <v>8398</v>
      </c>
      <c r="G101" s="155">
        <v>0</v>
      </c>
      <c r="H101" s="155">
        <v>604.96</v>
      </c>
      <c r="I101" s="156">
        <v>2715004.6</v>
      </c>
    </row>
    <row r="102" spans="2:9">
      <c r="B102" s="173">
        <v>45744</v>
      </c>
      <c r="C102" s="119" t="s">
        <v>4356</v>
      </c>
      <c r="D102" s="119" t="s">
        <v>3154</v>
      </c>
      <c r="E102" s="119" t="s">
        <v>8407</v>
      </c>
      <c r="F102" s="119" t="s">
        <v>8398</v>
      </c>
      <c r="G102" s="155">
        <v>0</v>
      </c>
      <c r="H102" s="155">
        <v>2346.4499999999998</v>
      </c>
      <c r="I102" s="156">
        <v>2717351.05</v>
      </c>
    </row>
    <row r="103" spans="2:9">
      <c r="B103" s="173">
        <v>45744</v>
      </c>
      <c r="C103" s="119" t="s">
        <v>4356</v>
      </c>
      <c r="D103" s="119" t="s">
        <v>3154</v>
      </c>
      <c r="E103" s="119" t="s">
        <v>8428</v>
      </c>
      <c r="F103" s="119" t="s">
        <v>8398</v>
      </c>
      <c r="G103" s="155">
        <v>0</v>
      </c>
      <c r="H103" s="155">
        <v>6691.9</v>
      </c>
      <c r="I103" s="156">
        <v>2724042.95</v>
      </c>
    </row>
    <row r="104" spans="2:9">
      <c r="B104" s="173">
        <v>45744</v>
      </c>
      <c r="C104" s="119" t="s">
        <v>4356</v>
      </c>
      <c r="D104" s="119" t="s">
        <v>3154</v>
      </c>
      <c r="E104" s="119" t="s">
        <v>8399</v>
      </c>
      <c r="F104" s="119" t="s">
        <v>8398</v>
      </c>
      <c r="G104" s="155">
        <v>0</v>
      </c>
      <c r="H104" s="155">
        <v>12826.01</v>
      </c>
      <c r="I104" s="156">
        <v>2736868.96</v>
      </c>
    </row>
    <row r="105" spans="2:9">
      <c r="B105" s="173">
        <v>45744</v>
      </c>
      <c r="C105" s="119" t="s">
        <v>4356</v>
      </c>
      <c r="D105" s="119" t="s">
        <v>3154</v>
      </c>
      <c r="E105" s="119" t="s">
        <v>8399</v>
      </c>
      <c r="F105" s="119" t="s">
        <v>8398</v>
      </c>
      <c r="G105" s="155">
        <v>0</v>
      </c>
      <c r="H105" s="155">
        <v>654.37</v>
      </c>
      <c r="I105" s="156">
        <v>2737523.33</v>
      </c>
    </row>
    <row r="106" spans="2:9">
      <c r="B106" s="173">
        <v>45744</v>
      </c>
      <c r="C106" s="119" t="s">
        <v>4356</v>
      </c>
      <c r="D106" s="119" t="s">
        <v>3154</v>
      </c>
      <c r="E106" s="119" t="s">
        <v>8429</v>
      </c>
      <c r="F106" s="119" t="s">
        <v>8398</v>
      </c>
      <c r="G106" s="155">
        <v>0</v>
      </c>
      <c r="H106" s="155">
        <v>2947.75</v>
      </c>
      <c r="I106" s="156">
        <v>2740471.08</v>
      </c>
    </row>
    <row r="107" spans="2:9">
      <c r="B107" s="173">
        <v>45744</v>
      </c>
      <c r="C107" s="119" t="s">
        <v>4356</v>
      </c>
      <c r="D107" s="119" t="s">
        <v>3154</v>
      </c>
      <c r="E107" s="119" t="s">
        <v>8431</v>
      </c>
      <c r="F107" s="119" t="s">
        <v>8398</v>
      </c>
      <c r="G107" s="155">
        <v>0</v>
      </c>
      <c r="H107" s="155">
        <v>7800.45</v>
      </c>
      <c r="I107" s="156">
        <v>2748271.53</v>
      </c>
    </row>
    <row r="108" spans="2:9">
      <c r="B108" s="173">
        <v>45744</v>
      </c>
      <c r="C108" s="119" t="s">
        <v>4356</v>
      </c>
      <c r="D108" s="119" t="s">
        <v>3154</v>
      </c>
      <c r="E108" s="119" t="s">
        <v>8411</v>
      </c>
      <c r="F108" s="119" t="s">
        <v>8398</v>
      </c>
      <c r="G108" s="155">
        <v>0</v>
      </c>
      <c r="H108" s="155">
        <v>8319.16</v>
      </c>
      <c r="I108" s="156">
        <v>2756590.69</v>
      </c>
    </row>
    <row r="109" spans="2:9">
      <c r="B109" s="173">
        <v>45744</v>
      </c>
      <c r="C109" s="119" t="s">
        <v>4356</v>
      </c>
      <c r="D109" s="119" t="s">
        <v>3154</v>
      </c>
      <c r="E109" s="119" t="s">
        <v>8443</v>
      </c>
      <c r="F109" s="119" t="s">
        <v>8398</v>
      </c>
      <c r="G109" s="155">
        <v>0</v>
      </c>
      <c r="H109" s="155">
        <v>7531.9</v>
      </c>
      <c r="I109" s="156">
        <v>2764122.59</v>
      </c>
    </row>
    <row r="110" spans="2:9">
      <c r="B110" s="173">
        <v>45744</v>
      </c>
      <c r="C110" s="119" t="s">
        <v>4356</v>
      </c>
      <c r="D110" s="119" t="s">
        <v>3154</v>
      </c>
      <c r="E110" s="119" t="s">
        <v>8427</v>
      </c>
      <c r="F110" s="119" t="s">
        <v>8398</v>
      </c>
      <c r="G110" s="155">
        <v>0</v>
      </c>
      <c r="H110" s="155">
        <v>15122.6</v>
      </c>
      <c r="I110" s="156">
        <v>2779245.19</v>
      </c>
    </row>
    <row r="111" spans="2:9" ht="16" thickBot="1">
      <c r="B111" s="173">
        <v>45744</v>
      </c>
      <c r="C111" s="119" t="s">
        <v>4356</v>
      </c>
      <c r="D111" s="119" t="s">
        <v>3154</v>
      </c>
      <c r="E111" s="119" t="s">
        <v>8399</v>
      </c>
      <c r="F111" s="119" t="s">
        <v>8398</v>
      </c>
      <c r="G111" s="155">
        <v>0</v>
      </c>
      <c r="H111" s="155">
        <v>30470.21</v>
      </c>
      <c r="I111" s="156">
        <v>2809715.4</v>
      </c>
    </row>
    <row r="112" spans="2:9" ht="16" thickBot="1">
      <c r="B112" s="332" t="s">
        <v>153</v>
      </c>
      <c r="C112" s="333"/>
      <c r="D112" s="333"/>
      <c r="E112" s="333"/>
      <c r="F112" s="333"/>
      <c r="G112" s="334">
        <f>SUM(G5:G111)</f>
        <v>0</v>
      </c>
      <c r="H112" s="335">
        <f t="shared" ref="H112:I112" si="0">SUM(H5:H111)</f>
        <v>673797.40999999968</v>
      </c>
      <c r="I112" s="336">
        <f t="shared" si="0"/>
        <v>278089256.11000001</v>
      </c>
    </row>
    <row r="113" spans="8:10">
      <c r="H113" s="120">
        <f>Nomina!AT398</f>
        <v>673797.40999999992</v>
      </c>
      <c r="I113" s="120">
        <f>'Aux. nomina'!M391</f>
        <v>673797.41</v>
      </c>
      <c r="J113" s="288"/>
    </row>
    <row r="114" spans="8:10">
      <c r="H114" s="120">
        <f>H112-H113</f>
        <v>0</v>
      </c>
      <c r="I114" s="120">
        <f>H112-I113</f>
        <v>0</v>
      </c>
    </row>
  </sheetData>
  <mergeCells count="1">
    <mergeCell ref="B3:I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9F32D-C877-4216-8907-7CB089974CF2}">
  <dimension ref="B2:B3"/>
  <sheetViews>
    <sheetView topLeftCell="W1" workbookViewId="0">
      <pane activePane="bottomRight" state="frozen"/>
      <selection activeCell="F10" sqref="F10"/>
    </sheetView>
  </sheetViews>
  <sheetFormatPr baseColWidth="10" defaultColWidth="11.5" defaultRowHeight="13"/>
  <cols>
    <col min="1" max="16384" width="11.5" style="6"/>
  </cols>
  <sheetData>
    <row r="2" spans="2:2">
      <c r="B2" s="6" t="s">
        <v>8444</v>
      </c>
    </row>
    <row r="3" spans="2:2">
      <c r="B3" s="6" t="s">
        <v>8445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1E55A-2123-4828-84B0-DC3C9845B188}">
  <dimension ref="A1:I256"/>
  <sheetViews>
    <sheetView topLeftCell="A211" zoomScaleNormal="100" workbookViewId="0">
      <pane activePane="bottomRight" state="frozen"/>
      <selection activeCell="D264" sqref="D264"/>
    </sheetView>
  </sheetViews>
  <sheetFormatPr baseColWidth="10" defaultColWidth="11.5" defaultRowHeight="13"/>
  <cols>
    <col min="1" max="2" width="11.5" style="133"/>
    <col min="3" max="5" width="11.5" style="3"/>
    <col min="6" max="8" width="11.5" style="113"/>
    <col min="9" max="9" width="14" style="113" bestFit="1" customWidth="1"/>
    <col min="10" max="16384" width="11.5" style="3"/>
  </cols>
  <sheetData>
    <row r="1" spans="2:9" ht="14" thickBot="1"/>
    <row r="2" spans="2:9" ht="19" thickBot="1">
      <c r="B2" s="463" t="s">
        <v>5</v>
      </c>
      <c r="C2" s="464"/>
      <c r="D2" s="464"/>
      <c r="E2" s="464"/>
      <c r="F2" s="464"/>
      <c r="G2" s="464"/>
      <c r="H2" s="464"/>
      <c r="I2" s="465"/>
    </row>
    <row r="3" spans="2:9" ht="16" thickBot="1">
      <c r="B3" s="238" t="s">
        <v>93</v>
      </c>
      <c r="C3" s="231" t="s">
        <v>94</v>
      </c>
      <c r="D3" s="231" t="s">
        <v>95</v>
      </c>
      <c r="E3" s="231" t="s">
        <v>96</v>
      </c>
      <c r="F3" s="232" t="s">
        <v>97</v>
      </c>
      <c r="G3" s="239" t="s">
        <v>98</v>
      </c>
      <c r="H3" s="239" t="s">
        <v>99</v>
      </c>
      <c r="I3" s="239" t="s">
        <v>100</v>
      </c>
    </row>
    <row r="4" spans="2:9" ht="15">
      <c r="B4" s="173">
        <v>45659</v>
      </c>
      <c r="C4" s="119" t="s">
        <v>4356</v>
      </c>
      <c r="D4" s="119" t="s">
        <v>6988</v>
      </c>
      <c r="E4" s="119" t="s">
        <v>8151</v>
      </c>
      <c r="F4" s="119" t="s">
        <v>8446</v>
      </c>
      <c r="G4" s="175">
        <v>0</v>
      </c>
      <c r="H4" s="155">
        <v>940</v>
      </c>
      <c r="I4" s="156">
        <v>548728.28</v>
      </c>
    </row>
    <row r="5" spans="2:9" ht="15">
      <c r="B5" s="173">
        <v>45659</v>
      </c>
      <c r="C5" s="119" t="s">
        <v>4356</v>
      </c>
      <c r="D5" s="119" t="s">
        <v>6224</v>
      </c>
      <c r="E5" s="119" t="s">
        <v>8151</v>
      </c>
      <c r="F5" s="119" t="s">
        <v>8446</v>
      </c>
      <c r="G5" s="175">
        <v>0</v>
      </c>
      <c r="H5" s="155">
        <v>560</v>
      </c>
      <c r="I5" s="156">
        <v>549288.28</v>
      </c>
    </row>
    <row r="6" spans="2:9" ht="15">
      <c r="B6" s="173">
        <v>45660</v>
      </c>
      <c r="C6" s="119" t="s">
        <v>4356</v>
      </c>
      <c r="D6" s="119" t="s">
        <v>6651</v>
      </c>
      <c r="E6" s="119" t="s">
        <v>8079</v>
      </c>
      <c r="F6" s="119" t="s">
        <v>8446</v>
      </c>
      <c r="G6" s="175">
        <v>0</v>
      </c>
      <c r="H6" s="155">
        <v>1247.17</v>
      </c>
      <c r="I6" s="156">
        <v>550535.44999999995</v>
      </c>
    </row>
    <row r="7" spans="2:9" ht="15">
      <c r="B7" s="173">
        <v>45660</v>
      </c>
      <c r="C7" s="119" t="s">
        <v>4356</v>
      </c>
      <c r="D7" s="119" t="s">
        <v>5815</v>
      </c>
      <c r="E7" s="119" t="s">
        <v>8101</v>
      </c>
      <c r="F7" s="119" t="s">
        <v>8446</v>
      </c>
      <c r="G7" s="175">
        <v>0</v>
      </c>
      <c r="H7" s="155">
        <v>2000</v>
      </c>
      <c r="I7" s="156">
        <v>552535.44999999995</v>
      </c>
    </row>
    <row r="8" spans="2:9" ht="15">
      <c r="B8" s="173">
        <v>45660</v>
      </c>
      <c r="C8" s="119" t="s">
        <v>4356</v>
      </c>
      <c r="D8" s="119" t="s">
        <v>6713</v>
      </c>
      <c r="E8" s="119" t="s">
        <v>8089</v>
      </c>
      <c r="F8" s="119" t="s">
        <v>8446</v>
      </c>
      <c r="G8" s="175">
        <v>0</v>
      </c>
      <c r="H8" s="155">
        <v>2000</v>
      </c>
      <c r="I8" s="156">
        <v>554535.44999999995</v>
      </c>
    </row>
    <row r="9" spans="2:9" ht="15">
      <c r="B9" s="173">
        <v>45660</v>
      </c>
      <c r="C9" s="119" t="s">
        <v>4356</v>
      </c>
      <c r="D9" s="119" t="s">
        <v>5089</v>
      </c>
      <c r="E9" s="119" t="s">
        <v>8086</v>
      </c>
      <c r="F9" s="119" t="s">
        <v>8446</v>
      </c>
      <c r="G9" s="175">
        <v>0</v>
      </c>
      <c r="H9" s="155">
        <v>560</v>
      </c>
      <c r="I9" s="156">
        <v>555095.44999999995</v>
      </c>
    </row>
    <row r="10" spans="2:9" ht="15">
      <c r="B10" s="173">
        <v>45660</v>
      </c>
      <c r="C10" s="119" t="s">
        <v>4356</v>
      </c>
      <c r="D10" s="119" t="s">
        <v>1629</v>
      </c>
      <c r="E10" s="119" t="s">
        <v>8086</v>
      </c>
      <c r="F10" s="119" t="s">
        <v>8446</v>
      </c>
      <c r="G10" s="175">
        <v>0</v>
      </c>
      <c r="H10" s="155">
        <v>500</v>
      </c>
      <c r="I10" s="156">
        <v>555595.44999999995</v>
      </c>
    </row>
    <row r="11" spans="2:9" ht="15">
      <c r="B11" s="173">
        <v>45660</v>
      </c>
      <c r="C11" s="119" t="s">
        <v>4356</v>
      </c>
      <c r="D11" s="119" t="s">
        <v>6563</v>
      </c>
      <c r="E11" s="119" t="s">
        <v>8071</v>
      </c>
      <c r="F11" s="119" t="s">
        <v>8446</v>
      </c>
      <c r="G11" s="175">
        <v>0</v>
      </c>
      <c r="H11" s="155">
        <v>1000</v>
      </c>
      <c r="I11" s="156">
        <v>556595.44999999995</v>
      </c>
    </row>
    <row r="12" spans="2:9" ht="15">
      <c r="B12" s="173">
        <v>45660</v>
      </c>
      <c r="C12" s="119" t="s">
        <v>4356</v>
      </c>
      <c r="D12" s="119" t="s">
        <v>8447</v>
      </c>
      <c r="E12" s="119" t="s">
        <v>8079</v>
      </c>
      <c r="F12" s="119" t="s">
        <v>8446</v>
      </c>
      <c r="G12" s="175">
        <v>0</v>
      </c>
      <c r="H12" s="155">
        <v>1247.17</v>
      </c>
      <c r="I12" s="156">
        <v>557842.62</v>
      </c>
    </row>
    <row r="13" spans="2:9" ht="15">
      <c r="B13" s="173">
        <v>45660</v>
      </c>
      <c r="C13" s="119" t="s">
        <v>4356</v>
      </c>
      <c r="D13" s="119" t="s">
        <v>5336</v>
      </c>
      <c r="E13" s="119" t="s">
        <v>8086</v>
      </c>
      <c r="F13" s="119" t="s">
        <v>8446</v>
      </c>
      <c r="G13" s="175">
        <v>0</v>
      </c>
      <c r="H13" s="155">
        <v>180</v>
      </c>
      <c r="I13" s="156">
        <v>558022.62</v>
      </c>
    </row>
    <row r="14" spans="2:9" ht="15">
      <c r="B14" s="173">
        <v>45660</v>
      </c>
      <c r="C14" s="119" t="s">
        <v>4356</v>
      </c>
      <c r="D14" s="119" t="s">
        <v>6309</v>
      </c>
      <c r="E14" s="119" t="s">
        <v>8089</v>
      </c>
      <c r="F14" s="119" t="s">
        <v>8446</v>
      </c>
      <c r="G14" s="175">
        <v>0</v>
      </c>
      <c r="H14" s="155">
        <v>2000</v>
      </c>
      <c r="I14" s="156">
        <v>560022.62</v>
      </c>
    </row>
    <row r="15" spans="2:9" ht="15">
      <c r="B15" s="173">
        <v>45660</v>
      </c>
      <c r="C15" s="119" t="s">
        <v>4356</v>
      </c>
      <c r="D15" s="119" t="s">
        <v>6448</v>
      </c>
      <c r="E15" s="119" t="s">
        <v>8105</v>
      </c>
      <c r="F15" s="119" t="s">
        <v>8446</v>
      </c>
      <c r="G15" s="175">
        <v>0</v>
      </c>
      <c r="H15" s="155">
        <v>680</v>
      </c>
      <c r="I15" s="156">
        <v>560702.62</v>
      </c>
    </row>
    <row r="16" spans="2:9" ht="15">
      <c r="B16" s="173">
        <v>45660</v>
      </c>
      <c r="C16" s="119" t="s">
        <v>4356</v>
      </c>
      <c r="D16" s="119" t="s">
        <v>6294</v>
      </c>
      <c r="E16" s="119" t="s">
        <v>8086</v>
      </c>
      <c r="F16" s="119" t="s">
        <v>8446</v>
      </c>
      <c r="G16" s="175">
        <v>0</v>
      </c>
      <c r="H16" s="155">
        <v>232</v>
      </c>
      <c r="I16" s="156">
        <v>560934.62</v>
      </c>
    </row>
    <row r="17" spans="2:9" ht="15">
      <c r="B17" s="173">
        <v>45660</v>
      </c>
      <c r="C17" s="119" t="s">
        <v>4356</v>
      </c>
      <c r="D17" s="119" t="s">
        <v>5075</v>
      </c>
      <c r="E17" s="119" t="s">
        <v>8086</v>
      </c>
      <c r="F17" s="119" t="s">
        <v>8446</v>
      </c>
      <c r="G17" s="175">
        <v>0</v>
      </c>
      <c r="H17" s="155">
        <v>340</v>
      </c>
      <c r="I17" s="156">
        <v>561274.62</v>
      </c>
    </row>
    <row r="18" spans="2:9" ht="15">
      <c r="B18" s="173">
        <v>45661</v>
      </c>
      <c r="C18" s="119" t="s">
        <v>4356</v>
      </c>
      <c r="D18" s="119" t="s">
        <v>6182</v>
      </c>
      <c r="E18" s="119" t="s">
        <v>8107</v>
      </c>
      <c r="F18" s="119" t="s">
        <v>8446</v>
      </c>
      <c r="G18" s="175">
        <v>0</v>
      </c>
      <c r="H18" s="155">
        <v>600</v>
      </c>
      <c r="I18" s="156">
        <v>561874.62</v>
      </c>
    </row>
    <row r="19" spans="2:9" ht="15">
      <c r="B19" s="173">
        <v>45661</v>
      </c>
      <c r="C19" s="119" t="s">
        <v>4356</v>
      </c>
      <c r="D19" s="119" t="s">
        <v>6191</v>
      </c>
      <c r="E19" s="119" t="s">
        <v>8107</v>
      </c>
      <c r="F19" s="119" t="s">
        <v>8446</v>
      </c>
      <c r="G19" s="175">
        <v>0</v>
      </c>
      <c r="H19" s="155">
        <v>600</v>
      </c>
      <c r="I19" s="156">
        <v>562474.62</v>
      </c>
    </row>
    <row r="20" spans="2:9" ht="15">
      <c r="B20" s="173">
        <v>45663</v>
      </c>
      <c r="C20" s="119" t="s">
        <v>4356</v>
      </c>
      <c r="D20" s="119" t="s">
        <v>8448</v>
      </c>
      <c r="E20" s="119" t="s">
        <v>8071</v>
      </c>
      <c r="F20" s="119" t="s">
        <v>8446</v>
      </c>
      <c r="G20" s="175">
        <v>0</v>
      </c>
      <c r="H20" s="155">
        <v>1152.1600000000001</v>
      </c>
      <c r="I20" s="156">
        <v>563626.78</v>
      </c>
    </row>
    <row r="21" spans="2:9" ht="15">
      <c r="B21" s="173">
        <v>45663</v>
      </c>
      <c r="C21" s="119" t="s">
        <v>4356</v>
      </c>
      <c r="D21" s="119" t="s">
        <v>6633</v>
      </c>
      <c r="E21" s="119" t="s">
        <v>8079</v>
      </c>
      <c r="F21" s="119" t="s">
        <v>8446</v>
      </c>
      <c r="G21" s="175">
        <v>0</v>
      </c>
      <c r="H21" s="155">
        <v>1241.5</v>
      </c>
      <c r="I21" s="156">
        <v>564868.28</v>
      </c>
    </row>
    <row r="22" spans="2:9" ht="15">
      <c r="B22" s="173">
        <v>45663</v>
      </c>
      <c r="C22" s="119" t="s">
        <v>4356</v>
      </c>
      <c r="D22" s="119" t="s">
        <v>6306</v>
      </c>
      <c r="E22" s="119" t="s">
        <v>8086</v>
      </c>
      <c r="F22" s="119" t="s">
        <v>8446</v>
      </c>
      <c r="G22" s="175">
        <v>0</v>
      </c>
      <c r="H22" s="155">
        <v>272</v>
      </c>
      <c r="I22" s="156">
        <v>565140.28</v>
      </c>
    </row>
    <row r="23" spans="2:9" ht="15">
      <c r="B23" s="173">
        <v>45663</v>
      </c>
      <c r="C23" s="119" t="s">
        <v>4356</v>
      </c>
      <c r="D23" s="119" t="s">
        <v>5172</v>
      </c>
      <c r="E23" s="119" t="s">
        <v>8086</v>
      </c>
      <c r="F23" s="119" t="s">
        <v>8446</v>
      </c>
      <c r="G23" s="175">
        <v>0</v>
      </c>
      <c r="H23" s="155">
        <v>398</v>
      </c>
      <c r="I23" s="156">
        <v>565538.28</v>
      </c>
    </row>
    <row r="24" spans="2:9" ht="15">
      <c r="B24" s="173">
        <v>45663</v>
      </c>
      <c r="C24" s="119" t="s">
        <v>4356</v>
      </c>
      <c r="D24" s="119" t="s">
        <v>5338</v>
      </c>
      <c r="E24" s="119" t="s">
        <v>8086</v>
      </c>
      <c r="F24" s="119" t="s">
        <v>8446</v>
      </c>
      <c r="G24" s="175">
        <v>0</v>
      </c>
      <c r="H24" s="155">
        <v>180</v>
      </c>
      <c r="I24" s="156">
        <v>565718.28</v>
      </c>
    </row>
    <row r="25" spans="2:9" ht="15">
      <c r="B25" s="173">
        <v>45663</v>
      </c>
      <c r="C25" s="119" t="s">
        <v>4356</v>
      </c>
      <c r="D25" s="119" t="s">
        <v>6622</v>
      </c>
      <c r="E25" s="119" t="s">
        <v>8079</v>
      </c>
      <c r="F25" s="119" t="s">
        <v>8446</v>
      </c>
      <c r="G25" s="175">
        <v>0</v>
      </c>
      <c r="H25" s="155">
        <v>1241.5</v>
      </c>
      <c r="I25" s="156">
        <v>566959.78</v>
      </c>
    </row>
    <row r="26" spans="2:9" ht="15">
      <c r="B26" s="173">
        <v>45663</v>
      </c>
      <c r="C26" s="119" t="s">
        <v>4356</v>
      </c>
      <c r="D26" s="119" t="s">
        <v>5354</v>
      </c>
      <c r="E26" s="119" t="s">
        <v>8086</v>
      </c>
      <c r="F26" s="119" t="s">
        <v>8446</v>
      </c>
      <c r="G26" s="175">
        <v>0</v>
      </c>
      <c r="H26" s="155">
        <v>180</v>
      </c>
      <c r="I26" s="156">
        <v>567139.78</v>
      </c>
    </row>
    <row r="27" spans="2:9" ht="15">
      <c r="B27" s="173">
        <v>45663</v>
      </c>
      <c r="C27" s="119" t="s">
        <v>4356</v>
      </c>
      <c r="D27" s="119" t="s">
        <v>5108</v>
      </c>
      <c r="E27" s="119" t="s">
        <v>8086</v>
      </c>
      <c r="F27" s="119" t="s">
        <v>8446</v>
      </c>
      <c r="G27" s="175">
        <v>0</v>
      </c>
      <c r="H27" s="155">
        <v>720</v>
      </c>
      <c r="I27" s="156">
        <v>567859.78</v>
      </c>
    </row>
    <row r="28" spans="2:9" ht="15">
      <c r="B28" s="173">
        <v>45663</v>
      </c>
      <c r="C28" s="119" t="s">
        <v>4356</v>
      </c>
      <c r="D28" s="119" t="s">
        <v>6624</v>
      </c>
      <c r="E28" s="119" t="s">
        <v>8079</v>
      </c>
      <c r="F28" s="119" t="s">
        <v>8446</v>
      </c>
      <c r="G28" s="175">
        <v>0</v>
      </c>
      <c r="H28" s="155">
        <v>1241.5</v>
      </c>
      <c r="I28" s="156">
        <v>569101.28</v>
      </c>
    </row>
    <row r="29" spans="2:9" ht="15">
      <c r="B29" s="173">
        <v>45663</v>
      </c>
      <c r="C29" s="119" t="s">
        <v>4356</v>
      </c>
      <c r="D29" s="119" t="s">
        <v>5438</v>
      </c>
      <c r="E29" s="119" t="s">
        <v>8086</v>
      </c>
      <c r="F29" s="119" t="s">
        <v>8446</v>
      </c>
      <c r="G29" s="175">
        <v>0</v>
      </c>
      <c r="H29" s="155">
        <v>720</v>
      </c>
      <c r="I29" s="156">
        <v>569821.28</v>
      </c>
    </row>
    <row r="30" spans="2:9" ht="15">
      <c r="B30" s="173">
        <v>45663</v>
      </c>
      <c r="C30" s="119" t="s">
        <v>4356</v>
      </c>
      <c r="D30" s="119" t="s">
        <v>5176</v>
      </c>
      <c r="E30" s="119" t="s">
        <v>8086</v>
      </c>
      <c r="F30" s="119" t="s">
        <v>8446</v>
      </c>
      <c r="G30" s="175">
        <v>0</v>
      </c>
      <c r="H30" s="155">
        <v>192</v>
      </c>
      <c r="I30" s="156">
        <v>570013.28</v>
      </c>
    </row>
    <row r="31" spans="2:9" ht="15">
      <c r="B31" s="173">
        <v>45664</v>
      </c>
      <c r="C31" s="119" t="s">
        <v>4356</v>
      </c>
      <c r="D31" s="119" t="s">
        <v>6228</v>
      </c>
      <c r="E31" s="119" t="s">
        <v>8131</v>
      </c>
      <c r="F31" s="119" t="s">
        <v>8446</v>
      </c>
      <c r="G31" s="175">
        <v>0</v>
      </c>
      <c r="H31" s="155">
        <v>1800</v>
      </c>
      <c r="I31" s="156">
        <v>571813.28</v>
      </c>
    </row>
    <row r="32" spans="2:9" ht="15">
      <c r="B32" s="173">
        <v>45665</v>
      </c>
      <c r="C32" s="119" t="s">
        <v>4356</v>
      </c>
      <c r="D32" s="119" t="s">
        <v>6236</v>
      </c>
      <c r="E32" s="119" t="s">
        <v>8077</v>
      </c>
      <c r="F32" s="119" t="s">
        <v>8446</v>
      </c>
      <c r="G32" s="175">
        <v>0</v>
      </c>
      <c r="H32" s="155">
        <v>109.86</v>
      </c>
      <c r="I32" s="156">
        <v>571923.14</v>
      </c>
    </row>
    <row r="33" spans="2:9" ht="15">
      <c r="B33" s="173">
        <v>45665</v>
      </c>
      <c r="C33" s="119" t="s">
        <v>4356</v>
      </c>
      <c r="D33" s="119" t="s">
        <v>6234</v>
      </c>
      <c r="E33" s="119" t="s">
        <v>8077</v>
      </c>
      <c r="F33" s="119" t="s">
        <v>8446</v>
      </c>
      <c r="G33" s="175">
        <v>0</v>
      </c>
      <c r="H33" s="155">
        <v>109.86</v>
      </c>
      <c r="I33" s="156">
        <v>572033</v>
      </c>
    </row>
    <row r="34" spans="2:9" ht="15">
      <c r="B34" s="173">
        <v>45665</v>
      </c>
      <c r="C34" s="119" t="s">
        <v>4356</v>
      </c>
      <c r="D34" s="119" t="s">
        <v>6369</v>
      </c>
      <c r="E34" s="119" t="s">
        <v>8163</v>
      </c>
      <c r="F34" s="119" t="s">
        <v>8446</v>
      </c>
      <c r="G34" s="175">
        <v>0</v>
      </c>
      <c r="H34" s="155">
        <v>460</v>
      </c>
      <c r="I34" s="156">
        <v>572493</v>
      </c>
    </row>
    <row r="35" spans="2:9" ht="15">
      <c r="B35" s="173">
        <v>45665</v>
      </c>
      <c r="C35" s="119" t="s">
        <v>4356</v>
      </c>
      <c r="D35" s="119" t="s">
        <v>6230</v>
      </c>
      <c r="E35" s="119" t="s">
        <v>8077</v>
      </c>
      <c r="F35" s="119" t="s">
        <v>8446</v>
      </c>
      <c r="G35" s="175">
        <v>0</v>
      </c>
      <c r="H35" s="155">
        <v>159.43</v>
      </c>
      <c r="I35" s="156">
        <v>572652.43000000005</v>
      </c>
    </row>
    <row r="36" spans="2:9" ht="15">
      <c r="B36" s="173">
        <v>45665</v>
      </c>
      <c r="C36" s="119" t="s">
        <v>4356</v>
      </c>
      <c r="D36" s="119" t="s">
        <v>8449</v>
      </c>
      <c r="E36" s="119" t="s">
        <v>8079</v>
      </c>
      <c r="F36" s="119" t="s">
        <v>8446</v>
      </c>
      <c r="G36" s="175">
        <v>0</v>
      </c>
      <c r="H36" s="155">
        <v>1300.45</v>
      </c>
      <c r="I36" s="156">
        <v>573952.88</v>
      </c>
    </row>
    <row r="37" spans="2:9" ht="15">
      <c r="B37" s="173">
        <v>45665</v>
      </c>
      <c r="C37" s="119" t="s">
        <v>4356</v>
      </c>
      <c r="D37" s="119" t="s">
        <v>6238</v>
      </c>
      <c r="E37" s="119" t="s">
        <v>8077</v>
      </c>
      <c r="F37" s="119" t="s">
        <v>8446</v>
      </c>
      <c r="G37" s="175">
        <v>0</v>
      </c>
      <c r="H37" s="155">
        <v>109.86</v>
      </c>
      <c r="I37" s="156">
        <v>574062.74</v>
      </c>
    </row>
    <row r="38" spans="2:9" ht="15">
      <c r="B38" s="173">
        <v>45665</v>
      </c>
      <c r="C38" s="119" t="s">
        <v>4356</v>
      </c>
      <c r="D38" s="119" t="s">
        <v>6237</v>
      </c>
      <c r="E38" s="119" t="s">
        <v>8077</v>
      </c>
      <c r="F38" s="119" t="s">
        <v>8446</v>
      </c>
      <c r="G38" s="175">
        <v>0</v>
      </c>
      <c r="H38" s="155">
        <v>109.86</v>
      </c>
      <c r="I38" s="156">
        <v>574172.6</v>
      </c>
    </row>
    <row r="39" spans="2:9" ht="15">
      <c r="B39" s="173">
        <v>45665</v>
      </c>
      <c r="C39" s="119" t="s">
        <v>4356</v>
      </c>
      <c r="D39" s="119" t="s">
        <v>6250</v>
      </c>
      <c r="E39" s="119" t="s">
        <v>8077</v>
      </c>
      <c r="F39" s="119" t="s">
        <v>8446</v>
      </c>
      <c r="G39" s="175">
        <v>0</v>
      </c>
      <c r="H39" s="155">
        <v>109.86</v>
      </c>
      <c r="I39" s="156">
        <v>574282.46</v>
      </c>
    </row>
    <row r="40" spans="2:9" ht="15">
      <c r="B40" s="173">
        <v>45666</v>
      </c>
      <c r="C40" s="119" t="s">
        <v>4356</v>
      </c>
      <c r="D40" s="119" t="s">
        <v>6221</v>
      </c>
      <c r="E40" s="119" t="s">
        <v>8107</v>
      </c>
      <c r="F40" s="119" t="s">
        <v>8446</v>
      </c>
      <c r="G40" s="175">
        <v>0</v>
      </c>
      <c r="H40" s="155">
        <v>1480</v>
      </c>
      <c r="I40" s="156">
        <v>575762.46</v>
      </c>
    </row>
    <row r="41" spans="2:9" ht="15">
      <c r="B41" s="173">
        <v>45666</v>
      </c>
      <c r="C41" s="119" t="s">
        <v>4356</v>
      </c>
      <c r="D41" s="119" t="s">
        <v>6222</v>
      </c>
      <c r="E41" s="119" t="s">
        <v>8107</v>
      </c>
      <c r="F41" s="119" t="s">
        <v>8446</v>
      </c>
      <c r="G41" s="175">
        <v>0</v>
      </c>
      <c r="H41" s="155">
        <v>280</v>
      </c>
      <c r="I41" s="156">
        <v>576042.46</v>
      </c>
    </row>
    <row r="42" spans="2:9" ht="15">
      <c r="B42" s="173">
        <v>45666</v>
      </c>
      <c r="C42" s="119" t="s">
        <v>4356</v>
      </c>
      <c r="D42" s="119" t="s">
        <v>8450</v>
      </c>
      <c r="E42" s="119" t="s">
        <v>8109</v>
      </c>
      <c r="F42" s="119" t="s">
        <v>8446</v>
      </c>
      <c r="G42" s="175">
        <v>0</v>
      </c>
      <c r="H42" s="155">
        <v>1300</v>
      </c>
      <c r="I42" s="156">
        <v>577342.46</v>
      </c>
    </row>
    <row r="43" spans="2:9" ht="15">
      <c r="B43" s="173">
        <v>45666</v>
      </c>
      <c r="C43" s="119" t="s">
        <v>4356</v>
      </c>
      <c r="D43" s="119" t="s">
        <v>6728</v>
      </c>
      <c r="E43" s="119" t="s">
        <v>8089</v>
      </c>
      <c r="F43" s="119" t="s">
        <v>8446</v>
      </c>
      <c r="G43" s="175">
        <v>0</v>
      </c>
      <c r="H43" s="155">
        <v>2000</v>
      </c>
      <c r="I43" s="156">
        <v>579342.46</v>
      </c>
    </row>
    <row r="44" spans="2:9" ht="15">
      <c r="B44" s="173">
        <v>45666</v>
      </c>
      <c r="C44" s="119" t="s">
        <v>4356</v>
      </c>
      <c r="D44" s="119" t="s">
        <v>6742</v>
      </c>
      <c r="E44" s="119" t="s">
        <v>8089</v>
      </c>
      <c r="F44" s="119" t="s">
        <v>8446</v>
      </c>
      <c r="G44" s="175">
        <v>0</v>
      </c>
      <c r="H44" s="155">
        <v>2000</v>
      </c>
      <c r="I44" s="156">
        <v>581342.46</v>
      </c>
    </row>
    <row r="45" spans="2:9" ht="15">
      <c r="B45" s="173">
        <v>45666</v>
      </c>
      <c r="C45" s="119" t="s">
        <v>4356</v>
      </c>
      <c r="D45" s="119" t="s">
        <v>6446</v>
      </c>
      <c r="E45" s="119" t="s">
        <v>8109</v>
      </c>
      <c r="F45" s="119" t="s">
        <v>8446</v>
      </c>
      <c r="G45" s="175">
        <v>0</v>
      </c>
      <c r="H45" s="155">
        <v>680</v>
      </c>
      <c r="I45" s="156">
        <v>582022.46</v>
      </c>
    </row>
    <row r="46" spans="2:9" ht="15">
      <c r="B46" s="173">
        <v>45666</v>
      </c>
      <c r="C46" s="119" t="s">
        <v>4356</v>
      </c>
      <c r="D46" s="119" t="s">
        <v>8451</v>
      </c>
      <c r="E46" s="119" t="s">
        <v>8109</v>
      </c>
      <c r="F46" s="119" t="s">
        <v>8446</v>
      </c>
      <c r="G46" s="175">
        <v>0</v>
      </c>
      <c r="H46" s="155">
        <v>680</v>
      </c>
      <c r="I46" s="156">
        <v>582702.46</v>
      </c>
    </row>
    <row r="47" spans="2:9" ht="15">
      <c r="B47" s="173">
        <v>45666</v>
      </c>
      <c r="C47" s="119" t="s">
        <v>4356</v>
      </c>
      <c r="D47" s="119" t="s">
        <v>6342</v>
      </c>
      <c r="E47" s="119" t="s">
        <v>8093</v>
      </c>
      <c r="F47" s="119" t="s">
        <v>8446</v>
      </c>
      <c r="G47" s="175">
        <v>0</v>
      </c>
      <c r="H47" s="155">
        <v>360</v>
      </c>
      <c r="I47" s="156">
        <v>583062.46</v>
      </c>
    </row>
    <row r="48" spans="2:9" ht="15">
      <c r="B48" s="173">
        <v>45667</v>
      </c>
      <c r="C48" s="119" t="s">
        <v>4356</v>
      </c>
      <c r="D48" s="119" t="s">
        <v>6610</v>
      </c>
      <c r="E48" s="119" t="s">
        <v>8079</v>
      </c>
      <c r="F48" s="119" t="s">
        <v>8446</v>
      </c>
      <c r="G48" s="175">
        <v>0</v>
      </c>
      <c r="H48" s="155">
        <v>1222.94</v>
      </c>
      <c r="I48" s="156">
        <v>584285.4</v>
      </c>
    </row>
    <row r="49" spans="2:9" ht="15">
      <c r="B49" s="173">
        <v>45667</v>
      </c>
      <c r="C49" s="119" t="s">
        <v>4356</v>
      </c>
      <c r="D49" s="119" t="s">
        <v>6344</v>
      </c>
      <c r="E49" s="119" t="s">
        <v>8163</v>
      </c>
      <c r="F49" s="119" t="s">
        <v>8446</v>
      </c>
      <c r="G49" s="175">
        <v>0</v>
      </c>
      <c r="H49" s="155">
        <v>360</v>
      </c>
      <c r="I49" s="156">
        <v>584645.4</v>
      </c>
    </row>
    <row r="50" spans="2:9" ht="15">
      <c r="B50" s="173">
        <v>45667</v>
      </c>
      <c r="C50" s="119" t="s">
        <v>4356</v>
      </c>
      <c r="D50" s="119" t="s">
        <v>5264</v>
      </c>
      <c r="E50" s="119" t="s">
        <v>8086</v>
      </c>
      <c r="F50" s="119" t="s">
        <v>8446</v>
      </c>
      <c r="G50" s="175">
        <v>0</v>
      </c>
      <c r="H50" s="155">
        <v>620</v>
      </c>
      <c r="I50" s="156">
        <v>585265.4</v>
      </c>
    </row>
    <row r="51" spans="2:9" ht="15">
      <c r="B51" s="173">
        <v>45668</v>
      </c>
      <c r="C51" s="119" t="s">
        <v>4356</v>
      </c>
      <c r="D51" s="119" t="s">
        <v>6618</v>
      </c>
      <c r="E51" s="119" t="s">
        <v>8079</v>
      </c>
      <c r="F51" s="119" t="s">
        <v>8446</v>
      </c>
      <c r="G51" s="175">
        <v>0</v>
      </c>
      <c r="H51" s="155">
        <v>1228.45</v>
      </c>
      <c r="I51" s="156">
        <v>586493.85</v>
      </c>
    </row>
    <row r="52" spans="2:9" ht="15">
      <c r="B52" s="173">
        <v>45668</v>
      </c>
      <c r="C52" s="119" t="s">
        <v>4356</v>
      </c>
      <c r="D52" s="119" t="s">
        <v>6427</v>
      </c>
      <c r="E52" s="119" t="s">
        <v>8151</v>
      </c>
      <c r="F52" s="119" t="s">
        <v>8446</v>
      </c>
      <c r="G52" s="175">
        <v>0</v>
      </c>
      <c r="H52" s="155">
        <v>580</v>
      </c>
      <c r="I52" s="156">
        <v>587073.85</v>
      </c>
    </row>
    <row r="53" spans="2:9" ht="15">
      <c r="B53" s="173">
        <v>45670</v>
      </c>
      <c r="C53" s="119" t="s">
        <v>4356</v>
      </c>
      <c r="D53" s="119" t="s">
        <v>6388</v>
      </c>
      <c r="E53" s="119" t="s">
        <v>8107</v>
      </c>
      <c r="F53" s="119" t="s">
        <v>8446</v>
      </c>
      <c r="G53" s="175">
        <v>0</v>
      </c>
      <c r="H53" s="155">
        <v>520</v>
      </c>
      <c r="I53" s="156">
        <v>587593.85</v>
      </c>
    </row>
    <row r="54" spans="2:9" ht="15">
      <c r="B54" s="173">
        <v>45670</v>
      </c>
      <c r="C54" s="119" t="s">
        <v>4356</v>
      </c>
      <c r="D54" s="119" t="s">
        <v>5309</v>
      </c>
      <c r="E54" s="119" t="s">
        <v>8094</v>
      </c>
      <c r="F54" s="119" t="s">
        <v>8446</v>
      </c>
      <c r="G54" s="175">
        <v>0</v>
      </c>
      <c r="H54" s="155">
        <v>356.58</v>
      </c>
      <c r="I54" s="156">
        <v>587950.43000000005</v>
      </c>
    </row>
    <row r="55" spans="2:9" ht="15">
      <c r="B55" s="173">
        <v>45670</v>
      </c>
      <c r="C55" s="119" t="s">
        <v>4356</v>
      </c>
      <c r="D55" s="119" t="s">
        <v>5271</v>
      </c>
      <c r="E55" s="119" t="s">
        <v>8086</v>
      </c>
      <c r="F55" s="119" t="s">
        <v>8446</v>
      </c>
      <c r="G55" s="175">
        <v>0</v>
      </c>
      <c r="H55" s="155">
        <v>398</v>
      </c>
      <c r="I55" s="156">
        <v>588348.43000000005</v>
      </c>
    </row>
    <row r="56" spans="2:9" ht="15">
      <c r="B56" s="173">
        <v>45670</v>
      </c>
      <c r="C56" s="119" t="s">
        <v>4356</v>
      </c>
      <c r="D56" s="119" t="s">
        <v>6592</v>
      </c>
      <c r="E56" s="119" t="s">
        <v>8077</v>
      </c>
      <c r="F56" s="119" t="s">
        <v>8446</v>
      </c>
      <c r="G56" s="175">
        <v>0</v>
      </c>
      <c r="H56" s="155">
        <v>1093.2</v>
      </c>
      <c r="I56" s="156">
        <v>589441.63</v>
      </c>
    </row>
    <row r="57" spans="2:9" ht="15">
      <c r="B57" s="173">
        <v>45670</v>
      </c>
      <c r="C57" s="119" t="s">
        <v>4356</v>
      </c>
      <c r="D57" s="119" t="s">
        <v>6350</v>
      </c>
      <c r="E57" s="119" t="s">
        <v>8163</v>
      </c>
      <c r="F57" s="119" t="s">
        <v>8446</v>
      </c>
      <c r="G57" s="175">
        <v>0</v>
      </c>
      <c r="H57" s="155">
        <v>440</v>
      </c>
      <c r="I57" s="156">
        <v>589881.63</v>
      </c>
    </row>
    <row r="58" spans="2:9" ht="15">
      <c r="B58" s="173">
        <v>45671</v>
      </c>
      <c r="C58" s="119" t="s">
        <v>4356</v>
      </c>
      <c r="D58" s="119" t="s">
        <v>6659</v>
      </c>
      <c r="E58" s="119" t="s">
        <v>8079</v>
      </c>
      <c r="F58" s="119" t="s">
        <v>8446</v>
      </c>
      <c r="G58" s="175">
        <v>0</v>
      </c>
      <c r="H58" s="155">
        <v>1248.07</v>
      </c>
      <c r="I58" s="156">
        <v>591129.69999999995</v>
      </c>
    </row>
    <row r="59" spans="2:9" ht="15">
      <c r="B59" s="173">
        <v>45671</v>
      </c>
      <c r="C59" s="119" t="s">
        <v>4356</v>
      </c>
      <c r="D59" s="119" t="s">
        <v>5440</v>
      </c>
      <c r="E59" s="119" t="s">
        <v>8094</v>
      </c>
      <c r="F59" s="119" t="s">
        <v>8446</v>
      </c>
      <c r="G59" s="175">
        <v>0</v>
      </c>
      <c r="H59" s="155">
        <v>340</v>
      </c>
      <c r="I59" s="156">
        <v>591469.69999999995</v>
      </c>
    </row>
    <row r="60" spans="2:9" ht="15">
      <c r="B60" s="173">
        <v>45671</v>
      </c>
      <c r="C60" s="119" t="s">
        <v>4356</v>
      </c>
      <c r="D60" s="119" t="s">
        <v>6661</v>
      </c>
      <c r="E60" s="119" t="s">
        <v>8079</v>
      </c>
      <c r="F60" s="119" t="s">
        <v>8446</v>
      </c>
      <c r="G60" s="175">
        <v>0</v>
      </c>
      <c r="H60" s="155">
        <v>1248.07</v>
      </c>
      <c r="I60" s="156">
        <v>592717.77</v>
      </c>
    </row>
    <row r="61" spans="2:9" ht="15">
      <c r="B61" s="173">
        <v>45671</v>
      </c>
      <c r="C61" s="119" t="s">
        <v>4356</v>
      </c>
      <c r="D61" s="119" t="s">
        <v>6676</v>
      </c>
      <c r="E61" s="119" t="s">
        <v>8101</v>
      </c>
      <c r="F61" s="119" t="s">
        <v>8446</v>
      </c>
      <c r="G61" s="175">
        <v>0</v>
      </c>
      <c r="H61" s="155">
        <v>2000</v>
      </c>
      <c r="I61" s="156">
        <v>594717.77</v>
      </c>
    </row>
    <row r="62" spans="2:9" ht="15">
      <c r="B62" s="173">
        <v>45671</v>
      </c>
      <c r="C62" s="119" t="s">
        <v>4356</v>
      </c>
      <c r="D62" s="119" t="s">
        <v>6639</v>
      </c>
      <c r="E62" s="119" t="s">
        <v>8079</v>
      </c>
      <c r="F62" s="119" t="s">
        <v>8446</v>
      </c>
      <c r="G62" s="175">
        <v>0</v>
      </c>
      <c r="H62" s="155">
        <v>1242.27</v>
      </c>
      <c r="I62" s="156">
        <v>595960.04</v>
      </c>
    </row>
    <row r="63" spans="2:9" ht="15">
      <c r="B63" s="173">
        <v>45672</v>
      </c>
      <c r="C63" s="119" t="s">
        <v>4356</v>
      </c>
      <c r="D63" s="119" t="s">
        <v>6452</v>
      </c>
      <c r="E63" s="119" t="s">
        <v>8105</v>
      </c>
      <c r="F63" s="119" t="s">
        <v>8446</v>
      </c>
      <c r="G63" s="175">
        <v>0</v>
      </c>
      <c r="H63" s="155">
        <v>680</v>
      </c>
      <c r="I63" s="156">
        <v>596640.04</v>
      </c>
    </row>
    <row r="64" spans="2:9" ht="15">
      <c r="B64" s="173">
        <v>45672</v>
      </c>
      <c r="C64" s="119" t="s">
        <v>4356</v>
      </c>
      <c r="D64" s="119" t="s">
        <v>5006</v>
      </c>
      <c r="E64" s="119" t="s">
        <v>8086</v>
      </c>
      <c r="F64" s="119" t="s">
        <v>8446</v>
      </c>
      <c r="G64" s="175">
        <v>0</v>
      </c>
      <c r="H64" s="155">
        <v>608</v>
      </c>
      <c r="I64" s="156">
        <v>597248.04</v>
      </c>
    </row>
    <row r="65" spans="2:9" ht="15">
      <c r="B65" s="173">
        <v>45672</v>
      </c>
      <c r="C65" s="119" t="s">
        <v>4356</v>
      </c>
      <c r="D65" s="119" t="s">
        <v>6285</v>
      </c>
      <c r="E65" s="119" t="s">
        <v>8153</v>
      </c>
      <c r="F65" s="119" t="s">
        <v>8446</v>
      </c>
      <c r="G65" s="175">
        <v>0</v>
      </c>
      <c r="H65" s="155">
        <v>140</v>
      </c>
      <c r="I65" s="156">
        <v>597388.04</v>
      </c>
    </row>
    <row r="66" spans="2:9" ht="15">
      <c r="B66" s="173">
        <v>45672</v>
      </c>
      <c r="C66" s="119" t="s">
        <v>4356</v>
      </c>
      <c r="D66" s="119" t="s">
        <v>5360</v>
      </c>
      <c r="E66" s="119" t="s">
        <v>8086</v>
      </c>
      <c r="F66" s="119" t="s">
        <v>8446</v>
      </c>
      <c r="G66" s="175">
        <v>0</v>
      </c>
      <c r="H66" s="155">
        <v>800</v>
      </c>
      <c r="I66" s="156">
        <v>598188.04</v>
      </c>
    </row>
    <row r="67" spans="2:9" ht="15">
      <c r="B67" s="173">
        <v>45672</v>
      </c>
      <c r="C67" s="119" t="s">
        <v>4356</v>
      </c>
      <c r="D67" s="119" t="s">
        <v>8452</v>
      </c>
      <c r="E67" s="119" t="s">
        <v>8071</v>
      </c>
      <c r="F67" s="119" t="s">
        <v>8446</v>
      </c>
      <c r="G67" s="175">
        <v>0</v>
      </c>
      <c r="H67" s="155">
        <v>107.49</v>
      </c>
      <c r="I67" s="156">
        <v>598295.53</v>
      </c>
    </row>
    <row r="68" spans="2:9" ht="15">
      <c r="B68" s="173">
        <v>45672</v>
      </c>
      <c r="C68" s="119" t="s">
        <v>4356</v>
      </c>
      <c r="D68" s="119" t="s">
        <v>1533</v>
      </c>
      <c r="E68" s="119" t="s">
        <v>8089</v>
      </c>
      <c r="F68" s="119" t="s">
        <v>8446</v>
      </c>
      <c r="G68" s="175">
        <v>0</v>
      </c>
      <c r="H68" s="155">
        <v>2000</v>
      </c>
      <c r="I68" s="156">
        <v>600295.53</v>
      </c>
    </row>
    <row r="69" spans="2:9" ht="15">
      <c r="B69" s="173">
        <v>45672</v>
      </c>
      <c r="C69" s="119" t="s">
        <v>4356</v>
      </c>
      <c r="D69" s="119" t="s">
        <v>1532</v>
      </c>
      <c r="E69" s="119" t="s">
        <v>8089</v>
      </c>
      <c r="F69" s="119" t="s">
        <v>8446</v>
      </c>
      <c r="G69" s="175">
        <v>0</v>
      </c>
      <c r="H69" s="155">
        <v>2000</v>
      </c>
      <c r="I69" s="156">
        <v>602295.53</v>
      </c>
    </row>
    <row r="70" spans="2:9" ht="15">
      <c r="B70" s="173">
        <v>45672</v>
      </c>
      <c r="C70" s="119" t="s">
        <v>4356</v>
      </c>
      <c r="D70" s="119" t="s">
        <v>5380</v>
      </c>
      <c r="E70" s="119" t="s">
        <v>8086</v>
      </c>
      <c r="F70" s="119" t="s">
        <v>8446</v>
      </c>
      <c r="G70" s="175">
        <v>0</v>
      </c>
      <c r="H70" s="155">
        <v>600</v>
      </c>
      <c r="I70" s="156">
        <v>602895.53</v>
      </c>
    </row>
    <row r="71" spans="2:9" ht="15">
      <c r="B71" s="173">
        <v>45673</v>
      </c>
      <c r="C71" s="119" t="s">
        <v>4356</v>
      </c>
      <c r="D71" s="119" t="s">
        <v>6336</v>
      </c>
      <c r="E71" s="119" t="s">
        <v>8107</v>
      </c>
      <c r="F71" s="119" t="s">
        <v>8446</v>
      </c>
      <c r="G71" s="175">
        <v>0</v>
      </c>
      <c r="H71" s="155">
        <v>360</v>
      </c>
      <c r="I71" s="156">
        <v>603255.53</v>
      </c>
    </row>
    <row r="72" spans="2:9" ht="15">
      <c r="B72" s="173">
        <v>45673</v>
      </c>
      <c r="C72" s="119" t="s">
        <v>4356</v>
      </c>
      <c r="D72" s="119" t="s">
        <v>6668</v>
      </c>
      <c r="E72" s="119" t="s">
        <v>8079</v>
      </c>
      <c r="F72" s="119" t="s">
        <v>8446</v>
      </c>
      <c r="G72" s="175">
        <v>0</v>
      </c>
      <c r="H72" s="155">
        <v>1311.2</v>
      </c>
      <c r="I72" s="156">
        <v>604566.73</v>
      </c>
    </row>
    <row r="73" spans="2:9" ht="15">
      <c r="B73" s="173">
        <v>45673</v>
      </c>
      <c r="C73" s="119" t="s">
        <v>4356</v>
      </c>
      <c r="D73" s="119" t="s">
        <v>6688</v>
      </c>
      <c r="E73" s="119" t="s">
        <v>8071</v>
      </c>
      <c r="F73" s="119" t="s">
        <v>8446</v>
      </c>
      <c r="G73" s="175">
        <v>0</v>
      </c>
      <c r="H73" s="155">
        <v>1393.16</v>
      </c>
      <c r="I73" s="156">
        <v>605959.89</v>
      </c>
    </row>
    <row r="74" spans="2:9" ht="15">
      <c r="B74" s="173">
        <v>45673</v>
      </c>
      <c r="C74" s="119" t="s">
        <v>4356</v>
      </c>
      <c r="D74" s="119" t="s">
        <v>6382</v>
      </c>
      <c r="E74" s="119" t="s">
        <v>8146</v>
      </c>
      <c r="F74" s="119" t="s">
        <v>8446</v>
      </c>
      <c r="G74" s="175">
        <v>0</v>
      </c>
      <c r="H74" s="155">
        <v>500</v>
      </c>
      <c r="I74" s="156">
        <v>606459.89</v>
      </c>
    </row>
    <row r="75" spans="2:9" ht="15">
      <c r="B75" s="173">
        <v>45673</v>
      </c>
      <c r="C75" s="119" t="s">
        <v>4356</v>
      </c>
      <c r="D75" s="119" t="s">
        <v>6280</v>
      </c>
      <c r="E75" s="119" t="s">
        <v>8077</v>
      </c>
      <c r="F75" s="119" t="s">
        <v>8446</v>
      </c>
      <c r="G75" s="175">
        <v>0</v>
      </c>
      <c r="H75" s="155">
        <v>110.63</v>
      </c>
      <c r="I75" s="156">
        <v>606570.52</v>
      </c>
    </row>
    <row r="76" spans="2:9" ht="15">
      <c r="B76" s="173">
        <v>45674</v>
      </c>
      <c r="C76" s="119" t="s">
        <v>4356</v>
      </c>
      <c r="D76" s="119" t="s">
        <v>6429</v>
      </c>
      <c r="E76" s="119" t="s">
        <v>8107</v>
      </c>
      <c r="F76" s="119" t="s">
        <v>8446</v>
      </c>
      <c r="G76" s="175">
        <v>0</v>
      </c>
      <c r="H76" s="155">
        <v>600</v>
      </c>
      <c r="I76" s="156">
        <v>607170.52</v>
      </c>
    </row>
    <row r="77" spans="2:9" ht="15">
      <c r="B77" s="173">
        <v>45674</v>
      </c>
      <c r="C77" s="119" t="s">
        <v>4356</v>
      </c>
      <c r="D77" s="119" t="s">
        <v>5248</v>
      </c>
      <c r="E77" s="119" t="s">
        <v>8086</v>
      </c>
      <c r="F77" s="119" t="s">
        <v>8446</v>
      </c>
      <c r="G77" s="175">
        <v>0</v>
      </c>
      <c r="H77" s="155">
        <v>680</v>
      </c>
      <c r="I77" s="156">
        <v>607850.52</v>
      </c>
    </row>
    <row r="78" spans="2:9" ht="15">
      <c r="B78" s="173">
        <v>45674</v>
      </c>
      <c r="C78" s="119" t="s">
        <v>4356</v>
      </c>
      <c r="D78" s="119" t="s">
        <v>6282</v>
      </c>
      <c r="E78" s="119" t="s">
        <v>8151</v>
      </c>
      <c r="F78" s="119" t="s">
        <v>8446</v>
      </c>
      <c r="G78" s="175">
        <v>0</v>
      </c>
      <c r="H78" s="155">
        <v>112</v>
      </c>
      <c r="I78" s="156">
        <v>607962.52</v>
      </c>
    </row>
    <row r="79" spans="2:9" ht="15">
      <c r="B79" s="173">
        <v>45674</v>
      </c>
      <c r="C79" s="119" t="s">
        <v>4356</v>
      </c>
      <c r="D79" s="119" t="s">
        <v>5317</v>
      </c>
      <c r="E79" s="119" t="s">
        <v>8094</v>
      </c>
      <c r="F79" s="119" t="s">
        <v>8446</v>
      </c>
      <c r="G79" s="175">
        <v>0</v>
      </c>
      <c r="H79" s="155">
        <v>340</v>
      </c>
      <c r="I79" s="156">
        <v>608302.52</v>
      </c>
    </row>
    <row r="80" spans="2:9" ht="15">
      <c r="B80" s="173">
        <v>45674</v>
      </c>
      <c r="C80" s="119" t="s">
        <v>4356</v>
      </c>
      <c r="D80" s="119" t="s">
        <v>4965</v>
      </c>
      <c r="E80" s="119" t="s">
        <v>8086</v>
      </c>
      <c r="F80" s="119" t="s">
        <v>8446</v>
      </c>
      <c r="G80" s="175">
        <v>0</v>
      </c>
      <c r="H80" s="155">
        <v>1660</v>
      </c>
      <c r="I80" s="156">
        <v>609962.52</v>
      </c>
    </row>
    <row r="81" spans="2:9" ht="15">
      <c r="B81" s="173">
        <v>45674</v>
      </c>
      <c r="C81" s="119" t="s">
        <v>4356</v>
      </c>
      <c r="D81" s="119" t="s">
        <v>6559</v>
      </c>
      <c r="E81" s="119" t="s">
        <v>8079</v>
      </c>
      <c r="F81" s="119" t="s">
        <v>8446</v>
      </c>
      <c r="G81" s="175">
        <v>0</v>
      </c>
      <c r="H81" s="155">
        <v>997.11</v>
      </c>
      <c r="I81" s="156">
        <v>610959.63</v>
      </c>
    </row>
    <row r="82" spans="2:9" ht="15">
      <c r="B82" s="173">
        <v>45675</v>
      </c>
      <c r="C82" s="119" t="s">
        <v>4356</v>
      </c>
      <c r="D82" s="119" t="s">
        <v>6692</v>
      </c>
      <c r="E82" s="119" t="s">
        <v>8079</v>
      </c>
      <c r="F82" s="119" t="s">
        <v>8446</v>
      </c>
      <c r="G82" s="175">
        <v>0</v>
      </c>
      <c r="H82" s="155">
        <v>1412.58</v>
      </c>
      <c r="I82" s="156">
        <v>612372.21</v>
      </c>
    </row>
    <row r="83" spans="2:9" ht="15">
      <c r="B83" s="173">
        <v>45676</v>
      </c>
      <c r="C83" s="119" t="s">
        <v>4356</v>
      </c>
      <c r="D83" s="119" t="s">
        <v>8453</v>
      </c>
      <c r="E83" s="119" t="s">
        <v>8071</v>
      </c>
      <c r="F83" s="119" t="s">
        <v>8446</v>
      </c>
      <c r="G83" s="175">
        <v>0</v>
      </c>
      <c r="H83" s="155">
        <v>1073.98</v>
      </c>
      <c r="I83" s="156">
        <v>613446.18999999994</v>
      </c>
    </row>
    <row r="84" spans="2:9" ht="15">
      <c r="B84" s="173">
        <v>45677</v>
      </c>
      <c r="C84" s="119" t="s">
        <v>4356</v>
      </c>
      <c r="D84" s="119" t="s">
        <v>6746</v>
      </c>
      <c r="E84" s="119" t="s">
        <v>8101</v>
      </c>
      <c r="F84" s="119" t="s">
        <v>8446</v>
      </c>
      <c r="G84" s="175">
        <v>0</v>
      </c>
      <c r="H84" s="155">
        <v>2000</v>
      </c>
      <c r="I84" s="156">
        <v>615446.18999999994</v>
      </c>
    </row>
    <row r="85" spans="2:9" ht="15">
      <c r="B85" s="173">
        <v>45677</v>
      </c>
      <c r="C85" s="119" t="s">
        <v>4356</v>
      </c>
      <c r="D85" s="119" t="s">
        <v>6472</v>
      </c>
      <c r="E85" s="119" t="s">
        <v>8105</v>
      </c>
      <c r="F85" s="119" t="s">
        <v>8446</v>
      </c>
      <c r="G85" s="175">
        <v>0</v>
      </c>
      <c r="H85" s="155">
        <v>680</v>
      </c>
      <c r="I85" s="156">
        <v>616126.18999999994</v>
      </c>
    </row>
    <row r="86" spans="2:9" ht="15">
      <c r="B86" s="173">
        <v>45677</v>
      </c>
      <c r="C86" s="119" t="s">
        <v>4356</v>
      </c>
      <c r="D86" s="119" t="s">
        <v>6468</v>
      </c>
      <c r="E86" s="119" t="s">
        <v>8105</v>
      </c>
      <c r="F86" s="119" t="s">
        <v>8446</v>
      </c>
      <c r="G86" s="175">
        <v>0</v>
      </c>
      <c r="H86" s="155">
        <v>680</v>
      </c>
      <c r="I86" s="156">
        <v>616806.18999999994</v>
      </c>
    </row>
    <row r="87" spans="2:9" ht="15">
      <c r="B87" s="173">
        <v>45677</v>
      </c>
      <c r="C87" s="119" t="s">
        <v>4356</v>
      </c>
      <c r="D87" s="119" t="s">
        <v>6744</v>
      </c>
      <c r="E87" s="119" t="s">
        <v>8089</v>
      </c>
      <c r="F87" s="119" t="s">
        <v>8446</v>
      </c>
      <c r="G87" s="175">
        <v>0</v>
      </c>
      <c r="H87" s="155">
        <v>2000</v>
      </c>
      <c r="I87" s="156">
        <v>618806.18999999994</v>
      </c>
    </row>
    <row r="88" spans="2:9" ht="15">
      <c r="B88" s="173">
        <v>45677</v>
      </c>
      <c r="C88" s="119" t="s">
        <v>4356</v>
      </c>
      <c r="D88" s="119" t="s">
        <v>6402</v>
      </c>
      <c r="E88" s="119" t="s">
        <v>8107</v>
      </c>
      <c r="F88" s="119" t="s">
        <v>8446</v>
      </c>
      <c r="G88" s="175">
        <v>0</v>
      </c>
      <c r="H88" s="155">
        <v>520</v>
      </c>
      <c r="I88" s="156">
        <v>619326.18999999994</v>
      </c>
    </row>
    <row r="89" spans="2:9" ht="15">
      <c r="B89" s="173">
        <v>45677</v>
      </c>
      <c r="C89" s="119" t="s">
        <v>4356</v>
      </c>
      <c r="D89" s="119" t="s">
        <v>6498</v>
      </c>
      <c r="E89" s="119" t="s">
        <v>8131</v>
      </c>
      <c r="F89" s="119" t="s">
        <v>8446</v>
      </c>
      <c r="G89" s="175">
        <v>0</v>
      </c>
      <c r="H89" s="155">
        <v>760</v>
      </c>
      <c r="I89" s="156">
        <v>620086.18999999994</v>
      </c>
    </row>
    <row r="90" spans="2:9" ht="15">
      <c r="B90" s="173">
        <v>45678</v>
      </c>
      <c r="C90" s="119" t="s">
        <v>4356</v>
      </c>
      <c r="D90" s="119" t="s">
        <v>6581</v>
      </c>
      <c r="E90" s="119" t="s">
        <v>8151</v>
      </c>
      <c r="F90" s="119" t="s">
        <v>8446</v>
      </c>
      <c r="G90" s="175">
        <v>0</v>
      </c>
      <c r="H90" s="155">
        <v>1020</v>
      </c>
      <c r="I90" s="156">
        <v>621106.18999999994</v>
      </c>
    </row>
    <row r="91" spans="2:9" ht="15">
      <c r="B91" s="173">
        <v>45678</v>
      </c>
      <c r="C91" s="119" t="s">
        <v>4356</v>
      </c>
      <c r="D91" s="119" t="s">
        <v>6694</v>
      </c>
      <c r="E91" s="119" t="s">
        <v>8098</v>
      </c>
      <c r="F91" s="119" t="s">
        <v>8446</v>
      </c>
      <c r="G91" s="175">
        <v>0</v>
      </c>
      <c r="H91" s="155">
        <v>1520</v>
      </c>
      <c r="I91" s="156">
        <v>622626.18999999994</v>
      </c>
    </row>
    <row r="92" spans="2:9" ht="15">
      <c r="B92" s="173">
        <v>45678</v>
      </c>
      <c r="C92" s="119" t="s">
        <v>4356</v>
      </c>
      <c r="D92" s="119" t="s">
        <v>5271</v>
      </c>
      <c r="E92" s="119" t="s">
        <v>8128</v>
      </c>
      <c r="F92" s="119" t="s">
        <v>8446</v>
      </c>
      <c r="G92" s="175">
        <v>0</v>
      </c>
      <c r="H92" s="155">
        <v>1035.5</v>
      </c>
      <c r="I92" s="156">
        <v>623661.68999999994</v>
      </c>
    </row>
    <row r="93" spans="2:9" ht="15">
      <c r="B93" s="173">
        <v>45679</v>
      </c>
      <c r="C93" s="119" t="s">
        <v>4356</v>
      </c>
      <c r="D93" s="119" t="s">
        <v>6768</v>
      </c>
      <c r="E93" s="119" t="s">
        <v>8090</v>
      </c>
      <c r="F93" s="119" t="s">
        <v>8446</v>
      </c>
      <c r="G93" s="175">
        <v>0</v>
      </c>
      <c r="H93" s="155">
        <v>2200</v>
      </c>
      <c r="I93" s="156">
        <v>625861.68999999994</v>
      </c>
    </row>
    <row r="94" spans="2:9" ht="15">
      <c r="B94" s="173">
        <v>45679</v>
      </c>
      <c r="C94" s="119" t="s">
        <v>4356</v>
      </c>
      <c r="D94" s="119" t="s">
        <v>6595</v>
      </c>
      <c r="E94" s="119" t="s">
        <v>8071</v>
      </c>
      <c r="F94" s="119" t="s">
        <v>8446</v>
      </c>
      <c r="G94" s="175">
        <v>0</v>
      </c>
      <c r="H94" s="155">
        <v>1099.69</v>
      </c>
      <c r="I94" s="156">
        <v>626961.38</v>
      </c>
    </row>
    <row r="95" spans="2:9" ht="15">
      <c r="B95" s="173">
        <v>45680</v>
      </c>
      <c r="C95" s="119" t="s">
        <v>4356</v>
      </c>
      <c r="D95" s="119" t="s">
        <v>8454</v>
      </c>
      <c r="E95" s="119" t="s">
        <v>8151</v>
      </c>
      <c r="F95" s="119" t="s">
        <v>8446</v>
      </c>
      <c r="G95" s="175">
        <v>0</v>
      </c>
      <c r="H95" s="155">
        <v>112</v>
      </c>
      <c r="I95" s="156">
        <v>627073.38</v>
      </c>
    </row>
    <row r="96" spans="2:9" ht="15">
      <c r="B96" s="173">
        <v>45680</v>
      </c>
      <c r="C96" s="119" t="s">
        <v>4356</v>
      </c>
      <c r="D96" s="119" t="s">
        <v>5470</v>
      </c>
      <c r="E96" s="119" t="s">
        <v>8086</v>
      </c>
      <c r="F96" s="119" t="s">
        <v>8446</v>
      </c>
      <c r="G96" s="175">
        <v>0</v>
      </c>
      <c r="H96" s="155">
        <v>840</v>
      </c>
      <c r="I96" s="156">
        <v>627913.38</v>
      </c>
    </row>
    <row r="97" spans="2:9" ht="15">
      <c r="B97" s="173">
        <v>45680</v>
      </c>
      <c r="C97" s="119" t="s">
        <v>4356</v>
      </c>
      <c r="D97" s="119" t="s">
        <v>6603</v>
      </c>
      <c r="E97" s="119" t="s">
        <v>8101</v>
      </c>
      <c r="F97" s="119" t="s">
        <v>8446</v>
      </c>
      <c r="G97" s="175">
        <v>0</v>
      </c>
      <c r="H97" s="155">
        <v>2000</v>
      </c>
      <c r="I97" s="156">
        <v>629913.38</v>
      </c>
    </row>
    <row r="98" spans="2:9" ht="15">
      <c r="B98" s="173">
        <v>45680</v>
      </c>
      <c r="C98" s="119" t="s">
        <v>4356</v>
      </c>
      <c r="D98" s="119" t="s">
        <v>8455</v>
      </c>
      <c r="E98" s="119" t="s">
        <v>8456</v>
      </c>
      <c r="F98" s="119" t="s">
        <v>8446</v>
      </c>
      <c r="G98" s="175">
        <v>0</v>
      </c>
      <c r="H98" s="155">
        <v>760</v>
      </c>
      <c r="I98" s="156">
        <v>630673.38</v>
      </c>
    </row>
    <row r="99" spans="2:9" ht="15">
      <c r="B99" s="173">
        <v>45680</v>
      </c>
      <c r="C99" s="119" t="s">
        <v>4356</v>
      </c>
      <c r="D99" s="119" t="s">
        <v>6761</v>
      </c>
      <c r="E99" s="119" t="s">
        <v>8089</v>
      </c>
      <c r="F99" s="119" t="s">
        <v>8446</v>
      </c>
      <c r="G99" s="175">
        <v>0</v>
      </c>
      <c r="H99" s="155">
        <v>2000</v>
      </c>
      <c r="I99" s="156">
        <v>632673.38</v>
      </c>
    </row>
    <row r="100" spans="2:9" ht="15">
      <c r="B100" s="173">
        <v>45680</v>
      </c>
      <c r="C100" s="119" t="s">
        <v>4356</v>
      </c>
      <c r="D100" s="119" t="s">
        <v>5026</v>
      </c>
      <c r="E100" s="119" t="s">
        <v>8086</v>
      </c>
      <c r="F100" s="119" t="s">
        <v>8446</v>
      </c>
      <c r="G100" s="175">
        <v>0</v>
      </c>
      <c r="H100" s="155">
        <v>120</v>
      </c>
      <c r="I100" s="156">
        <v>632793.38</v>
      </c>
    </row>
    <row r="101" spans="2:9" ht="15">
      <c r="B101" s="173">
        <v>45681</v>
      </c>
      <c r="C101" s="119" t="s">
        <v>4356</v>
      </c>
      <c r="D101" s="119" t="s">
        <v>6245</v>
      </c>
      <c r="E101" s="119" t="s">
        <v>8151</v>
      </c>
      <c r="F101" s="119" t="s">
        <v>8446</v>
      </c>
      <c r="G101" s="175">
        <v>0</v>
      </c>
      <c r="H101" s="155">
        <v>112</v>
      </c>
      <c r="I101" s="156">
        <v>632905.38</v>
      </c>
    </row>
    <row r="102" spans="2:9" ht="15">
      <c r="B102" s="173">
        <v>45681</v>
      </c>
      <c r="C102" s="119" t="s">
        <v>4356</v>
      </c>
      <c r="D102" s="119" t="s">
        <v>6313</v>
      </c>
      <c r="E102" s="119" t="s">
        <v>8107</v>
      </c>
      <c r="F102" s="119" t="s">
        <v>8446</v>
      </c>
      <c r="G102" s="175">
        <v>0</v>
      </c>
      <c r="H102" s="155">
        <v>320</v>
      </c>
      <c r="I102" s="156">
        <v>633225.38</v>
      </c>
    </row>
    <row r="103" spans="2:9" ht="15">
      <c r="B103" s="173">
        <v>45681</v>
      </c>
      <c r="C103" s="119" t="s">
        <v>4356</v>
      </c>
      <c r="D103" s="119" t="s">
        <v>6422</v>
      </c>
      <c r="E103" s="119" t="s">
        <v>8151</v>
      </c>
      <c r="F103" s="119" t="s">
        <v>8446</v>
      </c>
      <c r="G103" s="175">
        <v>0</v>
      </c>
      <c r="H103" s="155">
        <v>560</v>
      </c>
      <c r="I103" s="156">
        <v>633785.38</v>
      </c>
    </row>
    <row r="104" spans="2:9" ht="15">
      <c r="B104" s="173">
        <v>45684</v>
      </c>
      <c r="C104" s="119" t="s">
        <v>4356</v>
      </c>
      <c r="D104" s="119" t="s">
        <v>6755</v>
      </c>
      <c r="E104" s="119" t="s">
        <v>8089</v>
      </c>
      <c r="F104" s="119" t="s">
        <v>8446</v>
      </c>
      <c r="G104" s="175">
        <v>0</v>
      </c>
      <c r="H104" s="155">
        <v>2000</v>
      </c>
      <c r="I104" s="156">
        <v>574887.38</v>
      </c>
    </row>
    <row r="105" spans="2:9" ht="15">
      <c r="B105" s="173">
        <v>45684</v>
      </c>
      <c r="C105" s="119" t="s">
        <v>4356</v>
      </c>
      <c r="D105" s="119" t="s">
        <v>5154</v>
      </c>
      <c r="E105" s="119" t="s">
        <v>8086</v>
      </c>
      <c r="F105" s="119" t="s">
        <v>8446</v>
      </c>
      <c r="G105" s="175">
        <v>0</v>
      </c>
      <c r="H105" s="155">
        <v>528</v>
      </c>
      <c r="I105" s="156">
        <v>575415.38</v>
      </c>
    </row>
    <row r="106" spans="2:9" ht="15">
      <c r="B106" s="173">
        <v>45684</v>
      </c>
      <c r="C106" s="119" t="s">
        <v>4356</v>
      </c>
      <c r="D106" s="119" t="s">
        <v>6757</v>
      </c>
      <c r="E106" s="119" t="s">
        <v>8089</v>
      </c>
      <c r="F106" s="119" t="s">
        <v>8446</v>
      </c>
      <c r="G106" s="175">
        <v>0</v>
      </c>
      <c r="H106" s="155">
        <v>2000</v>
      </c>
      <c r="I106" s="156">
        <v>577415.38</v>
      </c>
    </row>
    <row r="107" spans="2:9" ht="15">
      <c r="B107" s="173">
        <v>45684</v>
      </c>
      <c r="C107" s="119" t="s">
        <v>4356</v>
      </c>
      <c r="D107" s="119" t="s">
        <v>5300</v>
      </c>
      <c r="E107" s="119" t="s">
        <v>8086</v>
      </c>
      <c r="F107" s="119" t="s">
        <v>8446</v>
      </c>
      <c r="G107" s="175">
        <v>0</v>
      </c>
      <c r="H107" s="155">
        <v>1548</v>
      </c>
      <c r="I107" s="156">
        <v>578963.38</v>
      </c>
    </row>
    <row r="108" spans="2:9" ht="15">
      <c r="B108" s="173">
        <v>45684</v>
      </c>
      <c r="C108" s="119" t="s">
        <v>4356</v>
      </c>
      <c r="D108" s="119" t="s">
        <v>6700</v>
      </c>
      <c r="E108" s="119" t="s">
        <v>8098</v>
      </c>
      <c r="F108" s="119" t="s">
        <v>8446</v>
      </c>
      <c r="G108" s="175">
        <v>0</v>
      </c>
      <c r="H108" s="155">
        <v>1680</v>
      </c>
      <c r="I108" s="156">
        <v>580643.38</v>
      </c>
    </row>
    <row r="109" spans="2:9" ht="15">
      <c r="B109" s="173">
        <v>45684</v>
      </c>
      <c r="C109" s="119" t="s">
        <v>4356</v>
      </c>
      <c r="D109" s="119" t="s">
        <v>6110</v>
      </c>
      <c r="E109" s="119" t="s">
        <v>8101</v>
      </c>
      <c r="F109" s="119" t="s">
        <v>8446</v>
      </c>
      <c r="G109" s="175">
        <v>0</v>
      </c>
      <c r="H109" s="155">
        <v>2000</v>
      </c>
      <c r="I109" s="156">
        <v>582643.38</v>
      </c>
    </row>
    <row r="110" spans="2:9" ht="15">
      <c r="B110" s="173">
        <v>45684</v>
      </c>
      <c r="C110" s="119" t="s">
        <v>4356</v>
      </c>
      <c r="D110" s="119" t="s">
        <v>6408</v>
      </c>
      <c r="E110" s="119" t="s">
        <v>8107</v>
      </c>
      <c r="F110" s="119" t="s">
        <v>8446</v>
      </c>
      <c r="G110" s="175">
        <v>0</v>
      </c>
      <c r="H110" s="155">
        <v>520</v>
      </c>
      <c r="I110" s="156">
        <v>583163.38</v>
      </c>
    </row>
    <row r="111" spans="2:9" ht="15">
      <c r="B111" s="173">
        <v>45684</v>
      </c>
      <c r="C111" s="119" t="s">
        <v>4356</v>
      </c>
      <c r="D111" s="119" t="s">
        <v>6394</v>
      </c>
      <c r="E111" s="119" t="s">
        <v>8080</v>
      </c>
      <c r="F111" s="119" t="s">
        <v>8446</v>
      </c>
      <c r="G111" s="175">
        <v>0</v>
      </c>
      <c r="H111" s="155">
        <v>520</v>
      </c>
      <c r="I111" s="156">
        <v>583683.38</v>
      </c>
    </row>
    <row r="112" spans="2:9" ht="15">
      <c r="B112" s="173">
        <v>45684</v>
      </c>
      <c r="C112" s="119" t="s">
        <v>4356</v>
      </c>
      <c r="D112" s="119" t="s">
        <v>8457</v>
      </c>
      <c r="E112" s="119" t="s">
        <v>8087</v>
      </c>
      <c r="F112" s="119" t="s">
        <v>8446</v>
      </c>
      <c r="G112" s="175">
        <v>0</v>
      </c>
      <c r="H112" s="155">
        <v>140</v>
      </c>
      <c r="I112" s="156">
        <v>583823.38</v>
      </c>
    </row>
    <row r="113" spans="2:9" ht="15">
      <c r="B113" s="173">
        <v>45684</v>
      </c>
      <c r="C113" s="119" t="s">
        <v>4356</v>
      </c>
      <c r="D113" s="119" t="s">
        <v>6271</v>
      </c>
      <c r="E113" s="119" t="s">
        <v>8087</v>
      </c>
      <c r="F113" s="119" t="s">
        <v>8446</v>
      </c>
      <c r="G113" s="175">
        <v>0</v>
      </c>
      <c r="H113" s="155">
        <v>81.55</v>
      </c>
      <c r="I113" s="156">
        <v>583904.93000000005</v>
      </c>
    </row>
    <row r="114" spans="2:9" ht="15">
      <c r="B114" s="173">
        <v>45684</v>
      </c>
      <c r="C114" s="119" t="s">
        <v>4356</v>
      </c>
      <c r="D114" s="119" t="s">
        <v>6304</v>
      </c>
      <c r="E114" s="119" t="s">
        <v>8087</v>
      </c>
      <c r="F114" s="119" t="s">
        <v>8446</v>
      </c>
      <c r="G114" s="175">
        <v>0</v>
      </c>
      <c r="H114" s="155">
        <v>260</v>
      </c>
      <c r="I114" s="156">
        <v>584164.93000000005</v>
      </c>
    </row>
    <row r="115" spans="2:9" ht="15">
      <c r="B115" s="173">
        <v>45684</v>
      </c>
      <c r="C115" s="119" t="s">
        <v>4356</v>
      </c>
      <c r="D115" s="119" t="s">
        <v>6711</v>
      </c>
      <c r="E115" s="119" t="s">
        <v>8107</v>
      </c>
      <c r="F115" s="119" t="s">
        <v>8446</v>
      </c>
      <c r="G115" s="175">
        <v>0</v>
      </c>
      <c r="H115" s="155">
        <v>1880</v>
      </c>
      <c r="I115" s="156">
        <v>586044.93000000005</v>
      </c>
    </row>
    <row r="116" spans="2:9" ht="15">
      <c r="B116" s="173">
        <v>45685</v>
      </c>
      <c r="C116" s="119" t="s">
        <v>4356</v>
      </c>
      <c r="D116" s="119" t="s">
        <v>6296</v>
      </c>
      <c r="E116" s="119" t="s">
        <v>8151</v>
      </c>
      <c r="F116" s="119" t="s">
        <v>8446</v>
      </c>
      <c r="G116" s="175">
        <v>0</v>
      </c>
      <c r="H116" s="155">
        <v>240</v>
      </c>
      <c r="I116" s="156">
        <v>586284.93000000005</v>
      </c>
    </row>
    <row r="117" spans="2:9" ht="15">
      <c r="B117" s="173">
        <v>45685</v>
      </c>
      <c r="C117" s="119" t="s">
        <v>4356</v>
      </c>
      <c r="D117" s="119" t="s">
        <v>6269</v>
      </c>
      <c r="E117" s="119" t="s">
        <v>8151</v>
      </c>
      <c r="F117" s="119" t="s">
        <v>8446</v>
      </c>
      <c r="G117" s="175">
        <v>0</v>
      </c>
      <c r="H117" s="155">
        <v>72</v>
      </c>
      <c r="I117" s="156">
        <v>586356.93000000005</v>
      </c>
    </row>
    <row r="118" spans="2:9" ht="15">
      <c r="B118" s="173">
        <v>45685</v>
      </c>
      <c r="C118" s="119" t="s">
        <v>4356</v>
      </c>
      <c r="D118" s="119" t="s">
        <v>6311</v>
      </c>
      <c r="E118" s="119" t="s">
        <v>8151</v>
      </c>
      <c r="F118" s="119" t="s">
        <v>8446</v>
      </c>
      <c r="G118" s="175">
        <v>0</v>
      </c>
      <c r="H118" s="155">
        <v>300</v>
      </c>
      <c r="I118" s="156">
        <v>586656.93000000005</v>
      </c>
    </row>
    <row r="119" spans="2:9" ht="15">
      <c r="B119" s="173">
        <v>45685</v>
      </c>
      <c r="C119" s="119" t="s">
        <v>4356</v>
      </c>
      <c r="D119" s="119" t="s">
        <v>6374</v>
      </c>
      <c r="E119" s="119" t="s">
        <v>8151</v>
      </c>
      <c r="F119" s="119" t="s">
        <v>8446</v>
      </c>
      <c r="G119" s="175">
        <v>0</v>
      </c>
      <c r="H119" s="155">
        <v>480</v>
      </c>
      <c r="I119" s="156">
        <v>587136.93000000005</v>
      </c>
    </row>
    <row r="120" spans="2:9" ht="15">
      <c r="B120" s="173">
        <v>45685</v>
      </c>
      <c r="C120" s="119" t="s">
        <v>4356</v>
      </c>
      <c r="D120" s="119" t="s">
        <v>6267</v>
      </c>
      <c r="E120" s="119" t="s">
        <v>8151</v>
      </c>
      <c r="F120" s="119" t="s">
        <v>8446</v>
      </c>
      <c r="G120" s="175">
        <v>0</v>
      </c>
      <c r="H120" s="155">
        <v>72</v>
      </c>
      <c r="I120" s="156">
        <v>587208.93000000005</v>
      </c>
    </row>
    <row r="121" spans="2:9" ht="15">
      <c r="B121" s="173">
        <v>45685</v>
      </c>
      <c r="C121" s="119" t="s">
        <v>4356</v>
      </c>
      <c r="D121" s="119" t="s">
        <v>5378</v>
      </c>
      <c r="E121" s="119" t="s">
        <v>8094</v>
      </c>
      <c r="F121" s="119" t="s">
        <v>8446</v>
      </c>
      <c r="G121" s="175">
        <v>0</v>
      </c>
      <c r="H121" s="155">
        <v>460</v>
      </c>
      <c r="I121" s="156">
        <v>587668.93000000005</v>
      </c>
    </row>
    <row r="122" spans="2:9" ht="15">
      <c r="B122" s="173">
        <v>45685</v>
      </c>
      <c r="C122" s="119" t="s">
        <v>4356</v>
      </c>
      <c r="D122" s="119" t="s">
        <v>5444</v>
      </c>
      <c r="E122" s="119" t="s">
        <v>8128</v>
      </c>
      <c r="F122" s="119" t="s">
        <v>8446</v>
      </c>
      <c r="G122" s="175">
        <v>0</v>
      </c>
      <c r="H122" s="155">
        <v>1159.2</v>
      </c>
      <c r="I122" s="156">
        <v>588828.13</v>
      </c>
    </row>
    <row r="123" spans="2:9" ht="15">
      <c r="B123" s="173">
        <v>45686</v>
      </c>
      <c r="C123" s="119" t="s">
        <v>4356</v>
      </c>
      <c r="D123" s="119" t="s">
        <v>6773</v>
      </c>
      <c r="E123" s="119" t="s">
        <v>8109</v>
      </c>
      <c r="F123" s="119" t="s">
        <v>8446</v>
      </c>
      <c r="G123" s="175">
        <v>0</v>
      </c>
      <c r="H123" s="155">
        <v>2600</v>
      </c>
      <c r="I123" s="156">
        <v>591428.13</v>
      </c>
    </row>
    <row r="124" spans="2:9" ht="15">
      <c r="B124" s="173">
        <v>45686</v>
      </c>
      <c r="C124" s="119" t="s">
        <v>4356</v>
      </c>
      <c r="D124" s="119" t="s">
        <v>6412</v>
      </c>
      <c r="E124" s="119" t="s">
        <v>8242</v>
      </c>
      <c r="F124" s="119" t="s">
        <v>8446</v>
      </c>
      <c r="G124" s="175">
        <v>0</v>
      </c>
      <c r="H124" s="155">
        <v>520</v>
      </c>
      <c r="I124" s="156">
        <v>591948.13</v>
      </c>
    </row>
    <row r="125" spans="2:9" ht="15">
      <c r="B125" s="173">
        <v>45686</v>
      </c>
      <c r="C125" s="119" t="s">
        <v>4356</v>
      </c>
      <c r="D125" s="119" t="s">
        <v>6481</v>
      </c>
      <c r="E125" s="119" t="s">
        <v>8105</v>
      </c>
      <c r="F125" s="119" t="s">
        <v>8446</v>
      </c>
      <c r="G125" s="175">
        <v>0</v>
      </c>
      <c r="H125" s="155">
        <v>680</v>
      </c>
      <c r="I125" s="156">
        <v>592628.13</v>
      </c>
    </row>
    <row r="126" spans="2:9" ht="15">
      <c r="B126" s="173">
        <v>45686</v>
      </c>
      <c r="C126" s="119" t="s">
        <v>4356</v>
      </c>
      <c r="D126" s="119" t="s">
        <v>5110</v>
      </c>
      <c r="E126" s="119" t="s">
        <v>8086</v>
      </c>
      <c r="F126" s="119" t="s">
        <v>8446</v>
      </c>
      <c r="G126" s="175">
        <v>0</v>
      </c>
      <c r="H126" s="155">
        <v>320</v>
      </c>
      <c r="I126" s="156">
        <v>592948.13</v>
      </c>
    </row>
    <row r="127" spans="2:9" ht="15">
      <c r="B127" s="173">
        <v>45686</v>
      </c>
      <c r="C127" s="119" t="s">
        <v>4356</v>
      </c>
      <c r="D127" s="119" t="s">
        <v>8458</v>
      </c>
      <c r="E127" s="119" t="s">
        <v>8071</v>
      </c>
      <c r="F127" s="119" t="s">
        <v>8446</v>
      </c>
      <c r="G127" s="175">
        <v>0</v>
      </c>
      <c r="H127" s="155">
        <v>48</v>
      </c>
      <c r="I127" s="156">
        <v>592996.13</v>
      </c>
    </row>
    <row r="128" spans="2:9" ht="15">
      <c r="B128" s="173">
        <v>45686</v>
      </c>
      <c r="C128" s="119" t="s">
        <v>4356</v>
      </c>
      <c r="D128" s="119" t="s">
        <v>6599</v>
      </c>
      <c r="E128" s="119" t="s">
        <v>8071</v>
      </c>
      <c r="F128" s="119" t="s">
        <v>8446</v>
      </c>
      <c r="G128" s="175">
        <v>0</v>
      </c>
      <c r="H128" s="155">
        <v>1106.49</v>
      </c>
      <c r="I128" s="156">
        <v>594102.62</v>
      </c>
    </row>
    <row r="129" spans="2:9" ht="15">
      <c r="B129" s="173">
        <v>45686</v>
      </c>
      <c r="C129" s="119" t="s">
        <v>4356</v>
      </c>
      <c r="D129" s="119" t="s">
        <v>6466</v>
      </c>
      <c r="E129" s="119" t="s">
        <v>8107</v>
      </c>
      <c r="F129" s="119" t="s">
        <v>8446</v>
      </c>
      <c r="G129" s="175">
        <v>0</v>
      </c>
      <c r="H129" s="155">
        <v>680</v>
      </c>
      <c r="I129" s="156">
        <v>594782.62</v>
      </c>
    </row>
    <row r="130" spans="2:9" ht="15">
      <c r="B130" s="173">
        <v>45686</v>
      </c>
      <c r="C130" s="119" t="s">
        <v>4356</v>
      </c>
      <c r="D130" s="119" t="s">
        <v>8459</v>
      </c>
      <c r="E130" s="119" t="s">
        <v>8071</v>
      </c>
      <c r="F130" s="119" t="s">
        <v>8446</v>
      </c>
      <c r="G130" s="175">
        <v>0</v>
      </c>
      <c r="H130" s="155">
        <v>119.29</v>
      </c>
      <c r="I130" s="156">
        <v>594901.91</v>
      </c>
    </row>
    <row r="131" spans="2:9" ht="15">
      <c r="B131" s="173">
        <v>45687</v>
      </c>
      <c r="C131" s="119" t="s">
        <v>4356</v>
      </c>
      <c r="D131" s="119" t="s">
        <v>5033</v>
      </c>
      <c r="E131" s="119" t="s">
        <v>8086</v>
      </c>
      <c r="F131" s="119" t="s">
        <v>8446</v>
      </c>
      <c r="G131" s="175">
        <v>0</v>
      </c>
      <c r="H131" s="155">
        <v>340</v>
      </c>
      <c r="I131" s="156">
        <v>595241.91</v>
      </c>
    </row>
    <row r="132" spans="2:9" ht="15">
      <c r="B132" s="173">
        <v>45687</v>
      </c>
      <c r="C132" s="119" t="s">
        <v>4356</v>
      </c>
      <c r="D132" s="119" t="s">
        <v>6111</v>
      </c>
      <c r="E132" s="119" t="s">
        <v>8101</v>
      </c>
      <c r="F132" s="119" t="s">
        <v>8446</v>
      </c>
      <c r="G132" s="175">
        <v>0</v>
      </c>
      <c r="H132" s="155">
        <v>2000</v>
      </c>
      <c r="I132" s="156">
        <v>597241.91</v>
      </c>
    </row>
    <row r="133" spans="2:9" ht="15">
      <c r="B133" s="173">
        <v>45687</v>
      </c>
      <c r="C133" s="119" t="s">
        <v>4356</v>
      </c>
      <c r="D133" s="119" t="s">
        <v>8460</v>
      </c>
      <c r="E133" s="119" t="s">
        <v>8071</v>
      </c>
      <c r="F133" s="119" t="s">
        <v>8446</v>
      </c>
      <c r="G133" s="175">
        <v>0</v>
      </c>
      <c r="H133" s="155">
        <v>987.25</v>
      </c>
      <c r="I133" s="156">
        <v>598229.16</v>
      </c>
    </row>
    <row r="134" spans="2:9" ht="15">
      <c r="B134" s="173">
        <v>45687</v>
      </c>
      <c r="C134" s="119" t="s">
        <v>4356</v>
      </c>
      <c r="D134" s="119" t="s">
        <v>6456</v>
      </c>
      <c r="E134" s="119" t="s">
        <v>8227</v>
      </c>
      <c r="F134" s="119" t="s">
        <v>8446</v>
      </c>
      <c r="G134" s="175">
        <v>0</v>
      </c>
      <c r="H134" s="155">
        <v>680</v>
      </c>
      <c r="I134" s="156">
        <v>598909.16</v>
      </c>
    </row>
    <row r="135" spans="2:9" ht="15">
      <c r="B135" s="173">
        <v>45687</v>
      </c>
      <c r="C135" s="119" t="s">
        <v>4356</v>
      </c>
      <c r="D135" s="119" t="s">
        <v>6686</v>
      </c>
      <c r="E135" s="119" t="s">
        <v>8146</v>
      </c>
      <c r="F135" s="119" t="s">
        <v>8446</v>
      </c>
      <c r="G135" s="175">
        <v>0</v>
      </c>
      <c r="H135" s="155">
        <v>1360</v>
      </c>
      <c r="I135" s="156">
        <v>600269.16</v>
      </c>
    </row>
    <row r="136" spans="2:9" ht="15">
      <c r="B136" s="173">
        <v>45687</v>
      </c>
      <c r="C136" s="119" t="s">
        <v>4356</v>
      </c>
      <c r="D136" s="119" t="s">
        <v>6346</v>
      </c>
      <c r="E136" s="119" t="s">
        <v>8107</v>
      </c>
      <c r="F136" s="119" t="s">
        <v>8446</v>
      </c>
      <c r="G136" s="175">
        <v>0</v>
      </c>
      <c r="H136" s="155">
        <v>360</v>
      </c>
      <c r="I136" s="156">
        <v>600629.16</v>
      </c>
    </row>
    <row r="137" spans="2:9" ht="15">
      <c r="B137" s="173">
        <v>45687</v>
      </c>
      <c r="C137" s="119" t="s">
        <v>4356</v>
      </c>
      <c r="D137" s="119" t="s">
        <v>6790</v>
      </c>
      <c r="E137" s="119" t="s">
        <v>8071</v>
      </c>
      <c r="F137" s="119" t="s">
        <v>8446</v>
      </c>
      <c r="G137" s="175">
        <v>0</v>
      </c>
      <c r="H137" s="155">
        <v>887.72</v>
      </c>
      <c r="I137" s="156">
        <v>601516.88</v>
      </c>
    </row>
    <row r="138" spans="2:9" ht="15">
      <c r="B138" s="173">
        <v>45688</v>
      </c>
      <c r="C138" s="119" t="s">
        <v>4356</v>
      </c>
      <c r="D138" s="119" t="s">
        <v>5204</v>
      </c>
      <c r="E138" s="119" t="s">
        <v>8086</v>
      </c>
      <c r="F138" s="119" t="s">
        <v>8446</v>
      </c>
      <c r="G138" s="175">
        <v>0</v>
      </c>
      <c r="H138" s="155">
        <v>320</v>
      </c>
      <c r="I138" s="156">
        <v>601836.88</v>
      </c>
    </row>
    <row r="139" spans="2:9" ht="15">
      <c r="B139" s="173">
        <v>45688</v>
      </c>
      <c r="C139" s="119" t="s">
        <v>4356</v>
      </c>
      <c r="D139" s="119" t="s">
        <v>6913</v>
      </c>
      <c r="E139" s="119" t="s">
        <v>8086</v>
      </c>
      <c r="F139" s="119" t="s">
        <v>8446</v>
      </c>
      <c r="G139" s="175">
        <v>0</v>
      </c>
      <c r="H139" s="155">
        <v>320</v>
      </c>
      <c r="I139" s="156">
        <v>602156.88</v>
      </c>
    </row>
    <row r="140" spans="2:9" ht="15">
      <c r="B140" s="173">
        <v>45688</v>
      </c>
      <c r="C140" s="119" t="s">
        <v>4356</v>
      </c>
      <c r="D140" s="119" t="s">
        <v>6810</v>
      </c>
      <c r="E140" s="119" t="s">
        <v>8071</v>
      </c>
      <c r="F140" s="119" t="s">
        <v>8446</v>
      </c>
      <c r="G140" s="175">
        <v>0</v>
      </c>
      <c r="H140" s="155">
        <v>965.24</v>
      </c>
      <c r="I140" s="156">
        <v>603122.12</v>
      </c>
    </row>
    <row r="141" spans="2:9" ht="15">
      <c r="B141" s="173">
        <v>45688</v>
      </c>
      <c r="C141" s="119" t="s">
        <v>4356</v>
      </c>
      <c r="D141" s="119" t="s">
        <v>5315</v>
      </c>
      <c r="E141" s="119" t="s">
        <v>8086</v>
      </c>
      <c r="F141" s="119" t="s">
        <v>8446</v>
      </c>
      <c r="G141" s="175">
        <v>0</v>
      </c>
      <c r="H141" s="155">
        <v>320</v>
      </c>
      <c r="I141" s="156">
        <v>603442.12</v>
      </c>
    </row>
    <row r="142" spans="2:9" ht="15">
      <c r="B142" s="173">
        <v>45688</v>
      </c>
      <c r="C142" s="119" t="s">
        <v>4356</v>
      </c>
      <c r="D142" s="119" t="s">
        <v>6848</v>
      </c>
      <c r="E142" s="119" t="s">
        <v>8071</v>
      </c>
      <c r="F142" s="119" t="s">
        <v>8446</v>
      </c>
      <c r="G142" s="175">
        <v>0</v>
      </c>
      <c r="H142" s="155">
        <v>1100.19</v>
      </c>
      <c r="I142" s="156">
        <v>604542.31000000006</v>
      </c>
    </row>
    <row r="143" spans="2:9" ht="15">
      <c r="B143" s="173">
        <v>45688</v>
      </c>
      <c r="C143" s="119" t="s">
        <v>4356</v>
      </c>
      <c r="D143" s="119" t="s">
        <v>8461</v>
      </c>
      <c r="E143" s="119" t="s">
        <v>8077</v>
      </c>
      <c r="F143" s="119" t="s">
        <v>8446</v>
      </c>
      <c r="G143" s="175">
        <v>0</v>
      </c>
      <c r="H143" s="155">
        <v>155.41999999999999</v>
      </c>
      <c r="I143" s="156">
        <v>604697.73</v>
      </c>
    </row>
    <row r="144" spans="2:9" ht="15">
      <c r="B144" s="173">
        <v>45688</v>
      </c>
      <c r="C144" s="119" t="s">
        <v>4356</v>
      </c>
      <c r="D144" s="119" t="s">
        <v>4977</v>
      </c>
      <c r="E144" s="119" t="s">
        <v>8086</v>
      </c>
      <c r="F144" s="119" t="s">
        <v>8446</v>
      </c>
      <c r="G144" s="175">
        <v>0</v>
      </c>
      <c r="H144" s="155">
        <v>320</v>
      </c>
      <c r="I144" s="156">
        <v>605017.73</v>
      </c>
    </row>
    <row r="145" spans="2:9" ht="15">
      <c r="B145" s="173">
        <v>45688</v>
      </c>
      <c r="C145" s="119" t="s">
        <v>4356</v>
      </c>
      <c r="D145" s="119" t="s">
        <v>6325</v>
      </c>
      <c r="E145" s="119" t="s">
        <v>8146</v>
      </c>
      <c r="F145" s="119" t="s">
        <v>8446</v>
      </c>
      <c r="G145" s="175">
        <v>0</v>
      </c>
      <c r="H145" s="155">
        <v>328</v>
      </c>
      <c r="I145" s="156">
        <v>605345.73</v>
      </c>
    </row>
    <row r="146" spans="2:9" ht="15">
      <c r="B146" s="173">
        <v>45688</v>
      </c>
      <c r="C146" s="119" t="s">
        <v>4356</v>
      </c>
      <c r="D146" s="119" t="s">
        <v>5246</v>
      </c>
      <c r="E146" s="119" t="s">
        <v>8086</v>
      </c>
      <c r="F146" s="119" t="s">
        <v>8446</v>
      </c>
      <c r="G146" s="175">
        <v>0</v>
      </c>
      <c r="H146" s="155">
        <v>320</v>
      </c>
      <c r="I146" s="156">
        <v>605665.73</v>
      </c>
    </row>
    <row r="147" spans="2:9" ht="15">
      <c r="B147" s="173">
        <v>45688</v>
      </c>
      <c r="C147" s="119" t="s">
        <v>4356</v>
      </c>
      <c r="D147" s="119" t="s">
        <v>5008</v>
      </c>
      <c r="E147" s="119" t="s">
        <v>8086</v>
      </c>
      <c r="F147" s="119" t="s">
        <v>8446</v>
      </c>
      <c r="G147" s="175">
        <v>0</v>
      </c>
      <c r="H147" s="155">
        <v>320</v>
      </c>
      <c r="I147" s="156">
        <v>605985.73</v>
      </c>
    </row>
    <row r="148" spans="2:9" ht="15">
      <c r="B148" s="173">
        <v>45688</v>
      </c>
      <c r="C148" s="119" t="s">
        <v>4356</v>
      </c>
      <c r="D148" s="119" t="s">
        <v>5300</v>
      </c>
      <c r="E148" s="119" t="s">
        <v>8128</v>
      </c>
      <c r="F148" s="119" t="s">
        <v>8446</v>
      </c>
      <c r="G148" s="175">
        <v>0</v>
      </c>
      <c r="H148" s="155">
        <v>1346.4</v>
      </c>
      <c r="I148" s="156">
        <v>607332.13</v>
      </c>
    </row>
    <row r="149" spans="2:9" ht="16" thickBot="1">
      <c r="B149" s="173">
        <v>45688</v>
      </c>
      <c r="C149" s="119" t="s">
        <v>4356</v>
      </c>
      <c r="D149" s="119" t="s">
        <v>5364</v>
      </c>
      <c r="E149" s="119" t="s">
        <v>8086</v>
      </c>
      <c r="F149" s="119" t="s">
        <v>8446</v>
      </c>
      <c r="G149" s="175">
        <v>0</v>
      </c>
      <c r="H149" s="155">
        <v>320</v>
      </c>
      <c r="I149" s="156">
        <v>607652.13</v>
      </c>
    </row>
    <row r="150" spans="2:9" ht="14" thickBot="1">
      <c r="B150" s="233" t="s">
        <v>153</v>
      </c>
      <c r="C150" s="234"/>
      <c r="D150" s="234"/>
      <c r="E150" s="234"/>
      <c r="F150" s="235"/>
      <c r="G150" s="236">
        <f>SUM(G4:G149)</f>
        <v>0</v>
      </c>
      <c r="H150" s="235">
        <f t="shared" ref="H150:I150" si="0">SUM(H4:H149)</f>
        <v>120761.85</v>
      </c>
      <c r="I150" s="237">
        <f t="shared" si="0"/>
        <v>86259146.810000032</v>
      </c>
    </row>
    <row r="153" spans="2:9" ht="14" thickBot="1"/>
    <row r="154" spans="2:9" ht="19" thickBot="1">
      <c r="B154" s="463" t="s">
        <v>6</v>
      </c>
      <c r="C154" s="464"/>
      <c r="D154" s="464"/>
      <c r="E154" s="464"/>
      <c r="F154" s="464"/>
      <c r="G154" s="464"/>
      <c r="H154" s="464"/>
      <c r="I154" s="465"/>
    </row>
    <row r="155" spans="2:9" ht="16" thickBot="1">
      <c r="B155" s="238" t="s">
        <v>93</v>
      </c>
      <c r="C155" s="231" t="s">
        <v>94</v>
      </c>
      <c r="D155" s="231" t="s">
        <v>95</v>
      </c>
      <c r="E155" s="231" t="s">
        <v>96</v>
      </c>
      <c r="F155" s="232" t="s">
        <v>97</v>
      </c>
      <c r="G155" s="239" t="s">
        <v>98</v>
      </c>
      <c r="H155" s="239" t="s">
        <v>99</v>
      </c>
      <c r="I155" s="239" t="s">
        <v>100</v>
      </c>
    </row>
    <row r="156" spans="2:9" ht="15">
      <c r="B156" s="173">
        <v>45689</v>
      </c>
      <c r="C156" s="119" t="s">
        <v>4356</v>
      </c>
      <c r="D156" s="119" t="s">
        <v>6942</v>
      </c>
      <c r="E156" s="119" t="s">
        <v>8079</v>
      </c>
      <c r="F156" s="119" t="s">
        <v>8446</v>
      </c>
      <c r="G156" s="155">
        <v>0</v>
      </c>
      <c r="H156" s="155">
        <v>1226.98</v>
      </c>
      <c r="I156" s="156">
        <v>607805.13</v>
      </c>
    </row>
    <row r="157" spans="2:9" ht="15">
      <c r="B157" s="173">
        <v>45689</v>
      </c>
      <c r="C157" s="119" t="s">
        <v>4356</v>
      </c>
      <c r="D157" s="119" t="s">
        <v>6788</v>
      </c>
      <c r="E157" s="119" t="s">
        <v>8089</v>
      </c>
      <c r="F157" s="119" t="s">
        <v>8446</v>
      </c>
      <c r="G157" s="155">
        <v>0</v>
      </c>
      <c r="H157" s="155">
        <v>2000</v>
      </c>
      <c r="I157" s="156">
        <v>609805.13</v>
      </c>
    </row>
    <row r="158" spans="2:9" ht="15">
      <c r="B158" s="173">
        <v>45690</v>
      </c>
      <c r="C158" s="119" t="s">
        <v>4356</v>
      </c>
      <c r="D158" s="119" t="s">
        <v>6797</v>
      </c>
      <c r="E158" s="119" t="s">
        <v>8089</v>
      </c>
      <c r="F158" s="119" t="s">
        <v>8446</v>
      </c>
      <c r="G158" s="155">
        <v>0</v>
      </c>
      <c r="H158" s="155">
        <v>2000</v>
      </c>
      <c r="I158" s="156">
        <v>611805.13</v>
      </c>
    </row>
    <row r="159" spans="2:9" ht="15">
      <c r="B159" s="173">
        <v>45691</v>
      </c>
      <c r="C159" s="119" t="s">
        <v>4356</v>
      </c>
      <c r="D159" s="119" t="s">
        <v>5051</v>
      </c>
      <c r="E159" s="119" t="s">
        <v>8086</v>
      </c>
      <c r="F159" s="119" t="s">
        <v>8446</v>
      </c>
      <c r="G159" s="155">
        <v>0</v>
      </c>
      <c r="H159" s="155">
        <v>800</v>
      </c>
      <c r="I159" s="156">
        <v>612605.13</v>
      </c>
    </row>
    <row r="160" spans="2:9" ht="15">
      <c r="B160" s="173">
        <v>45692</v>
      </c>
      <c r="C160" s="119" t="s">
        <v>4356</v>
      </c>
      <c r="D160" s="119" t="s">
        <v>5168</v>
      </c>
      <c r="E160" s="119" t="s">
        <v>8086</v>
      </c>
      <c r="F160" s="119" t="s">
        <v>8446</v>
      </c>
      <c r="G160" s="155">
        <v>0</v>
      </c>
      <c r="H160" s="155">
        <v>168</v>
      </c>
      <c r="I160" s="156">
        <v>612773.13</v>
      </c>
    </row>
    <row r="161" spans="2:9" ht="15">
      <c r="B161" s="173">
        <v>45692</v>
      </c>
      <c r="C161" s="119" t="s">
        <v>4356</v>
      </c>
      <c r="D161" s="119" t="s">
        <v>5164</v>
      </c>
      <c r="E161" s="119" t="s">
        <v>8086</v>
      </c>
      <c r="F161" s="119" t="s">
        <v>8446</v>
      </c>
      <c r="G161" s="155">
        <v>0</v>
      </c>
      <c r="H161" s="155">
        <v>292</v>
      </c>
      <c r="I161" s="156">
        <v>613065.13</v>
      </c>
    </row>
    <row r="162" spans="2:9" ht="15">
      <c r="B162" s="173">
        <v>45692</v>
      </c>
      <c r="C162" s="119" t="s">
        <v>4356</v>
      </c>
      <c r="D162" s="119" t="s">
        <v>6860</v>
      </c>
      <c r="E162" s="119" t="s">
        <v>8105</v>
      </c>
      <c r="F162" s="119" t="s">
        <v>8446</v>
      </c>
      <c r="G162" s="155">
        <v>0</v>
      </c>
      <c r="H162" s="155">
        <v>680</v>
      </c>
      <c r="I162" s="156">
        <v>613745.13</v>
      </c>
    </row>
    <row r="163" spans="2:9" ht="15">
      <c r="B163" s="173">
        <v>45692</v>
      </c>
      <c r="C163" s="119" t="s">
        <v>4356</v>
      </c>
      <c r="D163" s="119" t="s">
        <v>5093</v>
      </c>
      <c r="E163" s="119" t="s">
        <v>8086</v>
      </c>
      <c r="F163" s="119" t="s">
        <v>8446</v>
      </c>
      <c r="G163" s="155">
        <v>0</v>
      </c>
      <c r="H163" s="155">
        <v>592</v>
      </c>
      <c r="I163" s="156">
        <v>614337.13</v>
      </c>
    </row>
    <row r="164" spans="2:9" ht="15">
      <c r="B164" s="173">
        <v>45692</v>
      </c>
      <c r="C164" s="119" t="s">
        <v>4356</v>
      </c>
      <c r="D164" s="119" t="s">
        <v>5402</v>
      </c>
      <c r="E164" s="119" t="s">
        <v>8086</v>
      </c>
      <c r="F164" s="119" t="s">
        <v>8446</v>
      </c>
      <c r="G164" s="155">
        <v>0</v>
      </c>
      <c r="H164" s="155">
        <v>340</v>
      </c>
      <c r="I164" s="156">
        <v>614677.13</v>
      </c>
    </row>
    <row r="165" spans="2:9" ht="15">
      <c r="B165" s="173">
        <v>45692</v>
      </c>
      <c r="C165" s="119" t="s">
        <v>4356</v>
      </c>
      <c r="D165" s="119" t="s">
        <v>4998</v>
      </c>
      <c r="E165" s="119" t="s">
        <v>8086</v>
      </c>
      <c r="F165" s="119" t="s">
        <v>8446</v>
      </c>
      <c r="G165" s="155">
        <v>0</v>
      </c>
      <c r="H165" s="155">
        <v>160</v>
      </c>
      <c r="I165" s="156">
        <v>614837.13</v>
      </c>
    </row>
    <row r="166" spans="2:9" ht="15">
      <c r="B166" s="173">
        <v>45693</v>
      </c>
      <c r="C166" s="119" t="s">
        <v>4356</v>
      </c>
      <c r="D166" s="119" t="s">
        <v>6100</v>
      </c>
      <c r="E166" s="119" t="s">
        <v>8101</v>
      </c>
      <c r="F166" s="119" t="s">
        <v>8446</v>
      </c>
      <c r="G166" s="155">
        <v>0</v>
      </c>
      <c r="H166" s="155">
        <v>2000</v>
      </c>
      <c r="I166" s="156">
        <v>616837.13</v>
      </c>
    </row>
    <row r="167" spans="2:9" ht="15">
      <c r="B167" s="173">
        <v>45693</v>
      </c>
      <c r="C167" s="119" t="s">
        <v>4356</v>
      </c>
      <c r="D167" s="119" t="s">
        <v>6806</v>
      </c>
      <c r="E167" s="119" t="s">
        <v>8079</v>
      </c>
      <c r="F167" s="119" t="s">
        <v>8446</v>
      </c>
      <c r="G167" s="155">
        <v>0</v>
      </c>
      <c r="H167" s="155">
        <v>1389.02</v>
      </c>
      <c r="I167" s="156">
        <v>618226.15</v>
      </c>
    </row>
    <row r="168" spans="2:9" ht="15">
      <c r="B168" s="173">
        <v>45693</v>
      </c>
      <c r="C168" s="119" t="s">
        <v>4356</v>
      </c>
      <c r="D168" s="119" t="s">
        <v>6856</v>
      </c>
      <c r="E168" s="119" t="s">
        <v>8079</v>
      </c>
      <c r="F168" s="119" t="s">
        <v>8446</v>
      </c>
      <c r="G168" s="155">
        <v>0</v>
      </c>
      <c r="H168" s="155">
        <v>1307.32</v>
      </c>
      <c r="I168" s="156">
        <v>619533.47</v>
      </c>
    </row>
    <row r="169" spans="2:9" ht="15">
      <c r="B169" s="173">
        <v>45693</v>
      </c>
      <c r="C169" s="119" t="s">
        <v>4356</v>
      </c>
      <c r="D169" s="119" t="s">
        <v>6823</v>
      </c>
      <c r="E169" s="119" t="s">
        <v>8098</v>
      </c>
      <c r="F169" s="119" t="s">
        <v>8446</v>
      </c>
      <c r="G169" s="155">
        <v>0</v>
      </c>
      <c r="H169" s="155">
        <v>1800</v>
      </c>
      <c r="I169" s="156">
        <v>621333.47</v>
      </c>
    </row>
    <row r="170" spans="2:9" ht="15">
      <c r="B170" s="173">
        <v>45693</v>
      </c>
      <c r="C170" s="119" t="s">
        <v>4356</v>
      </c>
      <c r="D170" s="119" t="s">
        <v>6586</v>
      </c>
      <c r="E170" s="119" t="s">
        <v>8131</v>
      </c>
      <c r="F170" s="119" t="s">
        <v>8446</v>
      </c>
      <c r="G170" s="155">
        <v>0</v>
      </c>
      <c r="H170" s="155">
        <v>1080</v>
      </c>
      <c r="I170" s="156">
        <v>622413.47</v>
      </c>
    </row>
    <row r="171" spans="2:9" ht="15">
      <c r="B171" s="173">
        <v>45694</v>
      </c>
      <c r="C171" s="119" t="s">
        <v>4356</v>
      </c>
      <c r="D171" s="119" t="s">
        <v>6808</v>
      </c>
      <c r="E171" s="119" t="s">
        <v>8105</v>
      </c>
      <c r="F171" s="119" t="s">
        <v>8446</v>
      </c>
      <c r="G171" s="155">
        <v>0</v>
      </c>
      <c r="H171" s="155">
        <v>680</v>
      </c>
      <c r="I171" s="156">
        <v>623093.47</v>
      </c>
    </row>
    <row r="172" spans="2:9" ht="15">
      <c r="B172" s="173">
        <v>45694</v>
      </c>
      <c r="C172" s="119" t="s">
        <v>4356</v>
      </c>
      <c r="D172" s="119" t="s">
        <v>6937</v>
      </c>
      <c r="E172" s="119" t="s">
        <v>8105</v>
      </c>
      <c r="F172" s="119" t="s">
        <v>8446</v>
      </c>
      <c r="G172" s="155">
        <v>0</v>
      </c>
      <c r="H172" s="155">
        <v>680</v>
      </c>
      <c r="I172" s="156">
        <v>623773.47</v>
      </c>
    </row>
    <row r="173" spans="2:9" ht="15">
      <c r="B173" s="173">
        <v>45694</v>
      </c>
      <c r="C173" s="119" t="s">
        <v>4356</v>
      </c>
      <c r="D173" s="119" t="s">
        <v>5079</v>
      </c>
      <c r="E173" s="119" t="s">
        <v>8086</v>
      </c>
      <c r="F173" s="119" t="s">
        <v>8446</v>
      </c>
      <c r="G173" s="155">
        <v>0</v>
      </c>
      <c r="H173" s="155">
        <v>596</v>
      </c>
      <c r="I173" s="156">
        <v>624369.47</v>
      </c>
    </row>
    <row r="174" spans="2:9" ht="15">
      <c r="B174" s="173">
        <v>45694</v>
      </c>
      <c r="C174" s="119" t="s">
        <v>4356</v>
      </c>
      <c r="D174" s="119" t="s">
        <v>8462</v>
      </c>
      <c r="E174" s="119" t="s">
        <v>8151</v>
      </c>
      <c r="F174" s="119" t="s">
        <v>8446</v>
      </c>
      <c r="G174" s="155">
        <v>0</v>
      </c>
      <c r="H174" s="155">
        <v>560</v>
      </c>
      <c r="I174" s="156">
        <v>624929.47</v>
      </c>
    </row>
    <row r="175" spans="2:9" ht="15">
      <c r="B175" s="173">
        <v>45694</v>
      </c>
      <c r="C175" s="119" t="s">
        <v>4356</v>
      </c>
      <c r="D175" s="119" t="s">
        <v>7057</v>
      </c>
      <c r="E175" s="119" t="s">
        <v>8151</v>
      </c>
      <c r="F175" s="119" t="s">
        <v>8446</v>
      </c>
      <c r="G175" s="155">
        <v>0</v>
      </c>
      <c r="H175" s="155">
        <v>320</v>
      </c>
      <c r="I175" s="156">
        <v>625249.47</v>
      </c>
    </row>
    <row r="176" spans="2:9" ht="15">
      <c r="B176" s="173">
        <v>45695</v>
      </c>
      <c r="C176" s="119" t="s">
        <v>4356</v>
      </c>
      <c r="D176" s="119" t="s">
        <v>6974</v>
      </c>
      <c r="E176" s="119" t="s">
        <v>8089</v>
      </c>
      <c r="F176" s="119" t="s">
        <v>8446</v>
      </c>
      <c r="G176" s="155">
        <v>0</v>
      </c>
      <c r="H176" s="155">
        <v>2000</v>
      </c>
      <c r="I176" s="156">
        <v>627249.47</v>
      </c>
    </row>
    <row r="177" spans="2:9" ht="15">
      <c r="B177" s="173">
        <v>45695</v>
      </c>
      <c r="C177" s="119" t="s">
        <v>4356</v>
      </c>
      <c r="D177" s="119" t="s">
        <v>6958</v>
      </c>
      <c r="E177" s="119" t="s">
        <v>8071</v>
      </c>
      <c r="F177" s="119" t="s">
        <v>8446</v>
      </c>
      <c r="G177" s="155">
        <v>0</v>
      </c>
      <c r="H177" s="155">
        <v>1230.76</v>
      </c>
      <c r="I177" s="156">
        <v>628480.23</v>
      </c>
    </row>
    <row r="178" spans="2:9" ht="15">
      <c r="B178" s="173">
        <v>45695</v>
      </c>
      <c r="C178" s="119" t="s">
        <v>4356</v>
      </c>
      <c r="D178" s="119" t="s">
        <v>7059</v>
      </c>
      <c r="E178" s="119" t="s">
        <v>8089</v>
      </c>
      <c r="F178" s="119" t="s">
        <v>8446</v>
      </c>
      <c r="G178" s="155">
        <v>0</v>
      </c>
      <c r="H178" s="155">
        <v>2000</v>
      </c>
      <c r="I178" s="156">
        <v>630480.23</v>
      </c>
    </row>
    <row r="179" spans="2:9" ht="15">
      <c r="B179" s="173">
        <v>45695</v>
      </c>
      <c r="C179" s="119" t="s">
        <v>4356</v>
      </c>
      <c r="D179" s="119" t="s">
        <v>6200</v>
      </c>
      <c r="E179" s="119" t="s">
        <v>8148</v>
      </c>
      <c r="F179" s="119" t="s">
        <v>8446</v>
      </c>
      <c r="G179" s="155">
        <v>0</v>
      </c>
      <c r="H179" s="155">
        <v>760</v>
      </c>
      <c r="I179" s="156">
        <v>631240.23</v>
      </c>
    </row>
    <row r="180" spans="2:9" ht="15">
      <c r="B180" s="173">
        <v>45695</v>
      </c>
      <c r="C180" s="119" t="s">
        <v>4356</v>
      </c>
      <c r="D180" s="119" t="s">
        <v>8463</v>
      </c>
      <c r="E180" s="119" t="s">
        <v>8071</v>
      </c>
      <c r="F180" s="119" t="s">
        <v>8446</v>
      </c>
      <c r="G180" s="155">
        <v>0</v>
      </c>
      <c r="H180" s="155">
        <v>1189.76</v>
      </c>
      <c r="I180" s="156">
        <v>632429.99</v>
      </c>
    </row>
    <row r="181" spans="2:9" ht="15">
      <c r="B181" s="173">
        <v>45695</v>
      </c>
      <c r="C181" s="119" t="s">
        <v>4356</v>
      </c>
      <c r="D181" s="119" t="s">
        <v>6420</v>
      </c>
      <c r="E181" s="119" t="s">
        <v>8146</v>
      </c>
      <c r="F181" s="119" t="s">
        <v>8446</v>
      </c>
      <c r="G181" s="155">
        <v>0</v>
      </c>
      <c r="H181" s="155">
        <v>560</v>
      </c>
      <c r="I181" s="156">
        <v>632989.99</v>
      </c>
    </row>
    <row r="182" spans="2:9" ht="15">
      <c r="B182" s="173">
        <v>45697</v>
      </c>
      <c r="C182" s="119" t="s">
        <v>4356</v>
      </c>
      <c r="D182" s="119" t="s">
        <v>7021</v>
      </c>
      <c r="E182" s="119" t="s">
        <v>8151</v>
      </c>
      <c r="F182" s="119" t="s">
        <v>8446</v>
      </c>
      <c r="G182" s="155">
        <v>0</v>
      </c>
      <c r="H182" s="155">
        <v>1100</v>
      </c>
      <c r="I182" s="156">
        <v>634089.99</v>
      </c>
    </row>
    <row r="183" spans="2:9" ht="15">
      <c r="B183" s="173">
        <v>45698</v>
      </c>
      <c r="C183" s="119" t="s">
        <v>4356</v>
      </c>
      <c r="D183" s="119" t="s">
        <v>7061</v>
      </c>
      <c r="E183" s="119" t="s">
        <v>8105</v>
      </c>
      <c r="F183" s="119" t="s">
        <v>8446</v>
      </c>
      <c r="G183" s="155">
        <v>0</v>
      </c>
      <c r="H183" s="155">
        <v>680</v>
      </c>
      <c r="I183" s="156">
        <v>634769.99</v>
      </c>
    </row>
    <row r="184" spans="2:9" ht="15">
      <c r="B184" s="173">
        <v>45698</v>
      </c>
      <c r="C184" s="119" t="s">
        <v>4356</v>
      </c>
      <c r="D184" s="119" t="s">
        <v>7008</v>
      </c>
      <c r="E184" s="119" t="s">
        <v>8071</v>
      </c>
      <c r="F184" s="119" t="s">
        <v>8446</v>
      </c>
      <c r="G184" s="155">
        <v>0</v>
      </c>
      <c r="H184" s="155">
        <v>969.2</v>
      </c>
      <c r="I184" s="156">
        <v>635739.18999999994</v>
      </c>
    </row>
    <row r="185" spans="2:9" ht="15">
      <c r="B185" s="173">
        <v>45698</v>
      </c>
      <c r="C185" s="119" t="s">
        <v>4356</v>
      </c>
      <c r="D185" s="119" t="s">
        <v>7049</v>
      </c>
      <c r="E185" s="119" t="s">
        <v>8101</v>
      </c>
      <c r="F185" s="119" t="s">
        <v>8446</v>
      </c>
      <c r="G185" s="155">
        <v>0</v>
      </c>
      <c r="H185" s="155">
        <v>2000</v>
      </c>
      <c r="I185" s="156">
        <v>637739.18999999994</v>
      </c>
    </row>
    <row r="186" spans="2:9" ht="15">
      <c r="B186" s="173">
        <v>45698</v>
      </c>
      <c r="C186" s="119" t="s">
        <v>4356</v>
      </c>
      <c r="D186" s="119" t="s">
        <v>6984</v>
      </c>
      <c r="E186" s="119" t="s">
        <v>8087</v>
      </c>
      <c r="F186" s="119" t="s">
        <v>8446</v>
      </c>
      <c r="G186" s="155">
        <v>0</v>
      </c>
      <c r="H186" s="155">
        <v>280</v>
      </c>
      <c r="I186" s="156">
        <v>638019.18999999994</v>
      </c>
    </row>
    <row r="187" spans="2:9" ht="15">
      <c r="B187" s="173">
        <v>45698</v>
      </c>
      <c r="C187" s="119" t="s">
        <v>4356</v>
      </c>
      <c r="D187" s="119" t="s">
        <v>7064</v>
      </c>
      <c r="E187" s="119" t="s">
        <v>8153</v>
      </c>
      <c r="F187" s="119" t="s">
        <v>8446</v>
      </c>
      <c r="G187" s="155">
        <v>0</v>
      </c>
      <c r="H187" s="155">
        <v>40</v>
      </c>
      <c r="I187" s="156">
        <v>638059.18999999994</v>
      </c>
    </row>
    <row r="188" spans="2:9" ht="15">
      <c r="B188" s="173">
        <v>45698</v>
      </c>
      <c r="C188" s="119" t="s">
        <v>4356</v>
      </c>
      <c r="D188" s="119" t="s">
        <v>6665</v>
      </c>
      <c r="E188" s="119" t="s">
        <v>8080</v>
      </c>
      <c r="F188" s="119" t="s">
        <v>8446</v>
      </c>
      <c r="G188" s="155">
        <v>0</v>
      </c>
      <c r="H188" s="155">
        <v>1280</v>
      </c>
      <c r="I188" s="156">
        <v>639339.18999999994</v>
      </c>
    </row>
    <row r="189" spans="2:9" ht="15">
      <c r="B189" s="173">
        <v>45699</v>
      </c>
      <c r="C189" s="119" t="s">
        <v>4356</v>
      </c>
      <c r="D189" s="119" t="s">
        <v>1693</v>
      </c>
      <c r="E189" s="119" t="s">
        <v>8086</v>
      </c>
      <c r="F189" s="119" t="s">
        <v>8446</v>
      </c>
      <c r="G189" s="155">
        <v>0</v>
      </c>
      <c r="H189" s="155">
        <v>1000</v>
      </c>
      <c r="I189" s="156">
        <v>640339.18999999994</v>
      </c>
    </row>
    <row r="190" spans="2:9" ht="15">
      <c r="B190" s="173">
        <v>45699</v>
      </c>
      <c r="C190" s="119" t="s">
        <v>4356</v>
      </c>
      <c r="D190" s="119" t="s">
        <v>5311</v>
      </c>
      <c r="E190" s="119" t="s">
        <v>8086</v>
      </c>
      <c r="F190" s="119" t="s">
        <v>8446</v>
      </c>
      <c r="G190" s="155">
        <v>0</v>
      </c>
      <c r="H190" s="155">
        <v>238</v>
      </c>
      <c r="I190" s="156">
        <v>640577.18999999994</v>
      </c>
    </row>
    <row r="191" spans="2:9" ht="15">
      <c r="B191" s="173">
        <v>45699</v>
      </c>
      <c r="C191" s="119" t="s">
        <v>4356</v>
      </c>
      <c r="D191" s="119" t="s">
        <v>5428</v>
      </c>
      <c r="E191" s="119" t="s">
        <v>8086</v>
      </c>
      <c r="F191" s="119" t="s">
        <v>8446</v>
      </c>
      <c r="G191" s="155">
        <v>0</v>
      </c>
      <c r="H191" s="155">
        <v>592</v>
      </c>
      <c r="I191" s="156">
        <v>641169.18999999994</v>
      </c>
    </row>
    <row r="192" spans="2:9" ht="15">
      <c r="B192" s="173">
        <v>45699</v>
      </c>
      <c r="C192" s="119" t="s">
        <v>4356</v>
      </c>
      <c r="D192" s="119" t="s">
        <v>6273</v>
      </c>
      <c r="E192" s="119" t="s">
        <v>8148</v>
      </c>
      <c r="F192" s="119" t="s">
        <v>8446</v>
      </c>
      <c r="G192" s="155">
        <v>0</v>
      </c>
      <c r="H192" s="155">
        <v>106.6</v>
      </c>
      <c r="I192" s="156">
        <v>641275.79</v>
      </c>
    </row>
    <row r="193" spans="2:9" ht="15">
      <c r="B193" s="173">
        <v>45699</v>
      </c>
      <c r="C193" s="119" t="s">
        <v>4356</v>
      </c>
      <c r="D193" s="119" t="s">
        <v>4570</v>
      </c>
      <c r="E193" s="119" t="s">
        <v>8094</v>
      </c>
      <c r="F193" s="119" t="s">
        <v>8446</v>
      </c>
      <c r="G193" s="155">
        <v>0</v>
      </c>
      <c r="H193" s="155">
        <v>720</v>
      </c>
      <c r="I193" s="156">
        <v>641995.79</v>
      </c>
    </row>
    <row r="194" spans="2:9" ht="15">
      <c r="B194" s="173">
        <v>45700</v>
      </c>
      <c r="C194" s="119" t="s">
        <v>4356</v>
      </c>
      <c r="D194" s="119" t="s">
        <v>7013</v>
      </c>
      <c r="E194" s="119" t="s">
        <v>8079</v>
      </c>
      <c r="F194" s="119" t="s">
        <v>8446</v>
      </c>
      <c r="G194" s="155">
        <v>0</v>
      </c>
      <c r="H194" s="155">
        <v>987.26</v>
      </c>
      <c r="I194" s="156">
        <v>642983.05000000005</v>
      </c>
    </row>
    <row r="195" spans="2:9" ht="15">
      <c r="B195" s="173">
        <v>45700</v>
      </c>
      <c r="C195" s="119" t="s">
        <v>4356</v>
      </c>
      <c r="D195" s="119" t="s">
        <v>7047</v>
      </c>
      <c r="E195" s="119" t="s">
        <v>8103</v>
      </c>
      <c r="F195" s="119" t="s">
        <v>8446</v>
      </c>
      <c r="G195" s="155">
        <v>0</v>
      </c>
      <c r="H195" s="155">
        <v>920</v>
      </c>
      <c r="I195" s="156">
        <v>643903.05000000005</v>
      </c>
    </row>
    <row r="196" spans="2:9" ht="15">
      <c r="B196" s="173">
        <v>45700</v>
      </c>
      <c r="C196" s="119" t="s">
        <v>4356</v>
      </c>
      <c r="D196" s="119" t="s">
        <v>6946</v>
      </c>
      <c r="E196" s="119" t="s">
        <v>8131</v>
      </c>
      <c r="F196" s="119" t="s">
        <v>8446</v>
      </c>
      <c r="G196" s="155">
        <v>0</v>
      </c>
      <c r="H196" s="155">
        <v>480</v>
      </c>
      <c r="I196" s="156">
        <v>644383.05000000005</v>
      </c>
    </row>
    <row r="197" spans="2:9" ht="15">
      <c r="B197" s="173">
        <v>45700</v>
      </c>
      <c r="C197" s="119" t="s">
        <v>4356</v>
      </c>
      <c r="D197" s="119" t="s">
        <v>8464</v>
      </c>
      <c r="E197" s="119" t="s">
        <v>8071</v>
      </c>
      <c r="F197" s="119" t="s">
        <v>8446</v>
      </c>
      <c r="G197" s="155">
        <v>0</v>
      </c>
      <c r="H197" s="155">
        <v>118.6</v>
      </c>
      <c r="I197" s="156">
        <v>644501.65</v>
      </c>
    </row>
    <row r="198" spans="2:9" ht="15">
      <c r="B198" s="173">
        <v>45700</v>
      </c>
      <c r="C198" s="119" t="s">
        <v>4356</v>
      </c>
      <c r="D198" s="119" t="s">
        <v>7026</v>
      </c>
      <c r="E198" s="119" t="s">
        <v>8103</v>
      </c>
      <c r="F198" s="119" t="s">
        <v>8446</v>
      </c>
      <c r="G198" s="155">
        <v>0</v>
      </c>
      <c r="H198" s="155">
        <v>700</v>
      </c>
      <c r="I198" s="156">
        <v>645201.65</v>
      </c>
    </row>
    <row r="199" spans="2:9" ht="15">
      <c r="B199" s="173">
        <v>45700</v>
      </c>
      <c r="C199" s="119" t="s">
        <v>4356</v>
      </c>
      <c r="D199" s="119" t="s">
        <v>5302</v>
      </c>
      <c r="E199" s="119" t="s">
        <v>8086</v>
      </c>
      <c r="F199" s="119" t="s">
        <v>8446</v>
      </c>
      <c r="G199" s="155">
        <v>0</v>
      </c>
      <c r="H199" s="155">
        <v>184</v>
      </c>
      <c r="I199" s="156">
        <v>645385.65</v>
      </c>
    </row>
    <row r="200" spans="2:9" ht="15">
      <c r="B200" s="173">
        <v>45700</v>
      </c>
      <c r="C200" s="119" t="s">
        <v>4356</v>
      </c>
      <c r="D200" s="119" t="s">
        <v>6786</v>
      </c>
      <c r="E200" s="119" t="s">
        <v>8077</v>
      </c>
      <c r="F200" s="119" t="s">
        <v>8446</v>
      </c>
      <c r="G200" s="155">
        <v>0</v>
      </c>
      <c r="H200" s="155">
        <v>111.07</v>
      </c>
      <c r="I200" s="156">
        <v>645496.72</v>
      </c>
    </row>
    <row r="201" spans="2:9" ht="15">
      <c r="B201" s="173">
        <v>45700</v>
      </c>
      <c r="C201" s="119" t="s">
        <v>4356</v>
      </c>
      <c r="D201" s="119" t="s">
        <v>6792</v>
      </c>
      <c r="E201" s="119" t="s">
        <v>8077</v>
      </c>
      <c r="F201" s="119" t="s">
        <v>8446</v>
      </c>
      <c r="G201" s="155">
        <v>0</v>
      </c>
      <c r="H201" s="155">
        <v>111.07</v>
      </c>
      <c r="I201" s="156">
        <v>645607.79</v>
      </c>
    </row>
    <row r="202" spans="2:9" ht="15">
      <c r="B202" s="173">
        <v>45700</v>
      </c>
      <c r="C202" s="119" t="s">
        <v>4356</v>
      </c>
      <c r="D202" s="119" t="s">
        <v>6990</v>
      </c>
      <c r="E202" s="119" t="s">
        <v>8103</v>
      </c>
      <c r="F202" s="119" t="s">
        <v>8446</v>
      </c>
      <c r="G202" s="155">
        <v>0</v>
      </c>
      <c r="H202" s="155">
        <v>920</v>
      </c>
      <c r="I202" s="156">
        <v>646527.79</v>
      </c>
    </row>
    <row r="203" spans="2:9" ht="15">
      <c r="B203" s="173">
        <v>45700</v>
      </c>
      <c r="C203" s="119" t="s">
        <v>4356</v>
      </c>
      <c r="D203" s="119" t="s">
        <v>7051</v>
      </c>
      <c r="E203" s="119" t="s">
        <v>8079</v>
      </c>
      <c r="F203" s="119" t="s">
        <v>8446</v>
      </c>
      <c r="G203" s="155">
        <v>0</v>
      </c>
      <c r="H203" s="155">
        <v>1316.35</v>
      </c>
      <c r="I203" s="156">
        <v>647844.14</v>
      </c>
    </row>
    <row r="204" spans="2:9" ht="15">
      <c r="B204" s="173">
        <v>45701</v>
      </c>
      <c r="C204" s="119" t="s">
        <v>4356</v>
      </c>
      <c r="D204" s="119" t="s">
        <v>7004</v>
      </c>
      <c r="E204" s="119" t="s">
        <v>8071</v>
      </c>
      <c r="F204" s="119" t="s">
        <v>8446</v>
      </c>
      <c r="G204" s="155">
        <v>0</v>
      </c>
      <c r="H204" s="155">
        <v>982.32</v>
      </c>
      <c r="I204" s="156">
        <v>648826.46</v>
      </c>
    </row>
    <row r="205" spans="2:9" ht="15">
      <c r="B205" s="173">
        <v>45701</v>
      </c>
      <c r="C205" s="119" t="s">
        <v>4356</v>
      </c>
      <c r="D205" s="119" t="s">
        <v>8465</v>
      </c>
      <c r="E205" s="119" t="s">
        <v>8466</v>
      </c>
      <c r="F205" s="119" t="s">
        <v>8446</v>
      </c>
      <c r="G205" s="155">
        <v>0</v>
      </c>
      <c r="H205" s="155">
        <v>76</v>
      </c>
      <c r="I205" s="156">
        <v>648902.46</v>
      </c>
    </row>
    <row r="206" spans="2:9" ht="15">
      <c r="B206" s="173">
        <v>45701</v>
      </c>
      <c r="C206" s="119" t="s">
        <v>4356</v>
      </c>
      <c r="D206" s="119" t="s">
        <v>6816</v>
      </c>
      <c r="E206" s="119" t="s">
        <v>8107</v>
      </c>
      <c r="F206" s="119" t="s">
        <v>8446</v>
      </c>
      <c r="G206" s="155">
        <v>0</v>
      </c>
      <c r="H206" s="155">
        <v>1080</v>
      </c>
      <c r="I206" s="156">
        <v>649982.46</v>
      </c>
    </row>
    <row r="207" spans="2:9" ht="15">
      <c r="B207" s="173">
        <v>45702</v>
      </c>
      <c r="C207" s="119" t="s">
        <v>4356</v>
      </c>
      <c r="D207" s="119" t="s">
        <v>6803</v>
      </c>
      <c r="E207" s="119" t="s">
        <v>8107</v>
      </c>
      <c r="F207" s="119" t="s">
        <v>8446</v>
      </c>
      <c r="G207" s="155">
        <v>0</v>
      </c>
      <c r="H207" s="155">
        <v>480</v>
      </c>
      <c r="I207" s="156">
        <v>650462.46</v>
      </c>
    </row>
    <row r="208" spans="2:9" ht="15">
      <c r="B208" s="173">
        <v>45702</v>
      </c>
      <c r="C208" s="119" t="s">
        <v>4356</v>
      </c>
      <c r="D208" s="119" t="s">
        <v>7220</v>
      </c>
      <c r="E208" s="119" t="s">
        <v>8163</v>
      </c>
      <c r="F208" s="119" t="s">
        <v>8446</v>
      </c>
      <c r="G208" s="155">
        <v>0</v>
      </c>
      <c r="H208" s="155">
        <v>440</v>
      </c>
      <c r="I208" s="156">
        <v>650902.46</v>
      </c>
    </row>
    <row r="209" spans="2:9" ht="15">
      <c r="B209" s="173">
        <v>45702</v>
      </c>
      <c r="C209" s="119" t="s">
        <v>4356</v>
      </c>
      <c r="D209" s="119" t="s">
        <v>6944</v>
      </c>
      <c r="E209" s="119" t="s">
        <v>8107</v>
      </c>
      <c r="F209" s="119" t="s">
        <v>8446</v>
      </c>
      <c r="G209" s="155">
        <v>0</v>
      </c>
      <c r="H209" s="155">
        <v>480</v>
      </c>
      <c r="I209" s="156">
        <v>651382.46</v>
      </c>
    </row>
    <row r="210" spans="2:9" ht="15">
      <c r="B210" s="173">
        <v>45703</v>
      </c>
      <c r="C210" s="119" t="s">
        <v>4356</v>
      </c>
      <c r="D210" s="119" t="s">
        <v>7243</v>
      </c>
      <c r="E210" s="119" t="s">
        <v>8089</v>
      </c>
      <c r="F210" s="119" t="s">
        <v>8446</v>
      </c>
      <c r="G210" s="155">
        <v>0</v>
      </c>
      <c r="H210" s="155">
        <v>2000</v>
      </c>
      <c r="I210" s="156">
        <v>653382.46</v>
      </c>
    </row>
    <row r="211" spans="2:9" ht="15">
      <c r="B211" s="173">
        <v>45703</v>
      </c>
      <c r="C211" s="119" t="s">
        <v>4356</v>
      </c>
      <c r="D211" s="119" t="s">
        <v>5944</v>
      </c>
      <c r="E211" s="119" t="s">
        <v>8268</v>
      </c>
      <c r="F211" s="119" t="s">
        <v>8446</v>
      </c>
      <c r="G211" s="155">
        <v>0</v>
      </c>
      <c r="H211" s="155">
        <v>60</v>
      </c>
      <c r="I211" s="156">
        <v>653442.46</v>
      </c>
    </row>
    <row r="212" spans="2:9" ht="15">
      <c r="B212" s="173">
        <v>45703</v>
      </c>
      <c r="C212" s="119" t="s">
        <v>4356</v>
      </c>
      <c r="D212" s="119" t="s">
        <v>8467</v>
      </c>
      <c r="E212" s="119" t="s">
        <v>8268</v>
      </c>
      <c r="F212" s="119" t="s">
        <v>8446</v>
      </c>
      <c r="G212" s="155">
        <v>0</v>
      </c>
      <c r="H212" s="155">
        <v>60</v>
      </c>
      <c r="I212" s="156">
        <v>653502.46</v>
      </c>
    </row>
    <row r="213" spans="2:9" ht="15">
      <c r="B213" s="173">
        <v>45703</v>
      </c>
      <c r="C213" s="119" t="s">
        <v>4356</v>
      </c>
      <c r="D213" s="119" t="s">
        <v>7256</v>
      </c>
      <c r="E213" s="119" t="s">
        <v>8089</v>
      </c>
      <c r="F213" s="119" t="s">
        <v>8446</v>
      </c>
      <c r="G213" s="155">
        <v>0</v>
      </c>
      <c r="H213" s="155">
        <v>2000</v>
      </c>
      <c r="I213" s="156">
        <v>655502.46</v>
      </c>
    </row>
    <row r="214" spans="2:9" ht="15">
      <c r="B214" s="173">
        <v>45703</v>
      </c>
      <c r="C214" s="119" t="s">
        <v>4356</v>
      </c>
      <c r="D214" s="119" t="s">
        <v>6257</v>
      </c>
      <c r="E214" s="119" t="s">
        <v>8268</v>
      </c>
      <c r="F214" s="119" t="s">
        <v>8446</v>
      </c>
      <c r="G214" s="155">
        <v>0</v>
      </c>
      <c r="H214" s="155">
        <v>60</v>
      </c>
      <c r="I214" s="156">
        <v>655562.46</v>
      </c>
    </row>
    <row r="215" spans="2:9" ht="15">
      <c r="B215" s="173">
        <v>45705</v>
      </c>
      <c r="C215" s="119" t="s">
        <v>4356</v>
      </c>
      <c r="D215" s="119" t="s">
        <v>7066</v>
      </c>
      <c r="E215" s="119" t="s">
        <v>8071</v>
      </c>
      <c r="F215" s="119" t="s">
        <v>8446</v>
      </c>
      <c r="G215" s="155">
        <v>0</v>
      </c>
      <c r="H215" s="155">
        <v>1262.32</v>
      </c>
      <c r="I215" s="156">
        <v>656824.78</v>
      </c>
    </row>
    <row r="216" spans="2:9" ht="15">
      <c r="B216" s="173">
        <v>45705</v>
      </c>
      <c r="C216" s="119" t="s">
        <v>4356</v>
      </c>
      <c r="D216" s="119" t="s">
        <v>7227</v>
      </c>
      <c r="E216" s="119" t="s">
        <v>8105</v>
      </c>
      <c r="F216" s="119" t="s">
        <v>8446</v>
      </c>
      <c r="G216" s="155">
        <v>0</v>
      </c>
      <c r="H216" s="155">
        <v>920</v>
      </c>
      <c r="I216" s="156">
        <v>657744.78</v>
      </c>
    </row>
    <row r="217" spans="2:9" ht="15">
      <c r="B217" s="173">
        <v>45705</v>
      </c>
      <c r="C217" s="119" t="s">
        <v>4356</v>
      </c>
      <c r="D217" s="119" t="s">
        <v>8468</v>
      </c>
      <c r="E217" s="119" t="s">
        <v>8466</v>
      </c>
      <c r="F217" s="119" t="s">
        <v>8446</v>
      </c>
      <c r="G217" s="155">
        <v>0</v>
      </c>
      <c r="H217" s="155">
        <v>76</v>
      </c>
      <c r="I217" s="156">
        <v>657820.78</v>
      </c>
    </row>
    <row r="218" spans="2:9" ht="15">
      <c r="B218" s="173">
        <v>45705</v>
      </c>
      <c r="C218" s="119" t="s">
        <v>4356</v>
      </c>
      <c r="D218" s="119" t="s">
        <v>7198</v>
      </c>
      <c r="E218" s="119" t="s">
        <v>8098</v>
      </c>
      <c r="F218" s="119" t="s">
        <v>8446</v>
      </c>
      <c r="G218" s="155">
        <v>0</v>
      </c>
      <c r="H218" s="155">
        <v>1520</v>
      </c>
      <c r="I218" s="156">
        <v>659340.78</v>
      </c>
    </row>
    <row r="219" spans="2:9" ht="15">
      <c r="B219" s="173">
        <v>45705</v>
      </c>
      <c r="C219" s="119" t="s">
        <v>4356</v>
      </c>
      <c r="D219" s="119" t="s">
        <v>7236</v>
      </c>
      <c r="E219" s="119" t="s">
        <v>8151</v>
      </c>
      <c r="F219" s="119" t="s">
        <v>8446</v>
      </c>
      <c r="G219" s="155">
        <v>0</v>
      </c>
      <c r="H219" s="155">
        <v>100</v>
      </c>
      <c r="I219" s="156">
        <v>659440.78</v>
      </c>
    </row>
    <row r="220" spans="2:9" ht="15">
      <c r="B220" s="173">
        <v>45705</v>
      </c>
      <c r="C220" s="119" t="s">
        <v>4356</v>
      </c>
      <c r="D220" s="119" t="s">
        <v>4998</v>
      </c>
      <c r="E220" s="119" t="s">
        <v>8128</v>
      </c>
      <c r="F220" s="119" t="s">
        <v>8446</v>
      </c>
      <c r="G220" s="155">
        <v>0</v>
      </c>
      <c r="H220" s="155">
        <v>1461.6</v>
      </c>
      <c r="I220" s="156">
        <v>660902.38</v>
      </c>
    </row>
    <row r="221" spans="2:9" ht="15">
      <c r="B221" s="173">
        <v>45705</v>
      </c>
      <c r="C221" s="119" t="s">
        <v>4356</v>
      </c>
      <c r="D221" s="119" t="s">
        <v>7174</v>
      </c>
      <c r="E221" s="119" t="s">
        <v>8079</v>
      </c>
      <c r="F221" s="119" t="s">
        <v>8446</v>
      </c>
      <c r="G221" s="155">
        <v>0</v>
      </c>
      <c r="H221" s="155">
        <v>974.79</v>
      </c>
      <c r="I221" s="156">
        <v>661877.17000000004</v>
      </c>
    </row>
    <row r="222" spans="2:9" ht="15">
      <c r="B222" s="173">
        <v>45705</v>
      </c>
      <c r="C222" s="119" t="s">
        <v>4356</v>
      </c>
      <c r="D222" s="119" t="s">
        <v>5178</v>
      </c>
      <c r="E222" s="119" t="s">
        <v>8086</v>
      </c>
      <c r="F222" s="119" t="s">
        <v>8446</v>
      </c>
      <c r="G222" s="155">
        <v>0</v>
      </c>
      <c r="H222" s="155">
        <v>680</v>
      </c>
      <c r="I222" s="156">
        <v>662557.17000000004</v>
      </c>
    </row>
    <row r="223" spans="2:9" ht="15">
      <c r="B223" s="173">
        <v>45706</v>
      </c>
      <c r="C223" s="119" t="s">
        <v>4356</v>
      </c>
      <c r="D223" s="119" t="s">
        <v>6925</v>
      </c>
      <c r="E223" s="119" t="s">
        <v>8268</v>
      </c>
      <c r="F223" s="119" t="s">
        <v>8446</v>
      </c>
      <c r="G223" s="155">
        <v>0</v>
      </c>
      <c r="H223" s="155">
        <v>60</v>
      </c>
      <c r="I223" s="156">
        <v>662617.17000000004</v>
      </c>
    </row>
    <row r="224" spans="2:9" ht="15">
      <c r="B224" s="173">
        <v>45706</v>
      </c>
      <c r="C224" s="119" t="s">
        <v>4356</v>
      </c>
      <c r="D224" s="119" t="s">
        <v>7229</v>
      </c>
      <c r="E224" s="119" t="s">
        <v>8163</v>
      </c>
      <c r="F224" s="119" t="s">
        <v>8446</v>
      </c>
      <c r="G224" s="155">
        <v>0</v>
      </c>
      <c r="H224" s="155">
        <v>440</v>
      </c>
      <c r="I224" s="156">
        <v>663057.17000000004</v>
      </c>
    </row>
    <row r="225" spans="2:9" ht="15">
      <c r="B225" s="173">
        <v>45706</v>
      </c>
      <c r="C225" s="119" t="s">
        <v>4356</v>
      </c>
      <c r="D225" s="119" t="s">
        <v>6821</v>
      </c>
      <c r="E225" s="119" t="s">
        <v>8268</v>
      </c>
      <c r="F225" s="119" t="s">
        <v>8446</v>
      </c>
      <c r="G225" s="155">
        <v>0</v>
      </c>
      <c r="H225" s="155">
        <v>28</v>
      </c>
      <c r="I225" s="156">
        <v>663085.17000000004</v>
      </c>
    </row>
    <row r="226" spans="2:9" ht="15">
      <c r="B226" s="173">
        <v>45707</v>
      </c>
      <c r="C226" s="119" t="s">
        <v>4356</v>
      </c>
      <c r="D226" s="119" t="s">
        <v>7247</v>
      </c>
      <c r="E226" s="119" t="s">
        <v>8089</v>
      </c>
      <c r="F226" s="119" t="s">
        <v>8446</v>
      </c>
      <c r="G226" s="155">
        <v>0</v>
      </c>
      <c r="H226" s="155">
        <v>2000</v>
      </c>
      <c r="I226" s="156">
        <v>665085.17000000004</v>
      </c>
    </row>
    <row r="227" spans="2:9" ht="15">
      <c r="B227" s="173">
        <v>45707</v>
      </c>
      <c r="C227" s="119" t="s">
        <v>4356</v>
      </c>
      <c r="D227" s="119" t="s">
        <v>7241</v>
      </c>
      <c r="E227" s="119" t="s">
        <v>8089</v>
      </c>
      <c r="F227" s="119" t="s">
        <v>8446</v>
      </c>
      <c r="G227" s="155">
        <v>0</v>
      </c>
      <c r="H227" s="155">
        <v>2000</v>
      </c>
      <c r="I227" s="156">
        <v>667085.17000000004</v>
      </c>
    </row>
    <row r="228" spans="2:9" ht="15">
      <c r="B228" s="173">
        <v>45707</v>
      </c>
      <c r="C228" s="119" t="s">
        <v>4356</v>
      </c>
      <c r="D228" s="119" t="s">
        <v>7251</v>
      </c>
      <c r="E228" s="119" t="s">
        <v>8098</v>
      </c>
      <c r="F228" s="119" t="s">
        <v>8446</v>
      </c>
      <c r="G228" s="155">
        <v>0</v>
      </c>
      <c r="H228" s="155">
        <v>1800</v>
      </c>
      <c r="I228" s="156">
        <v>668885.17000000004</v>
      </c>
    </row>
    <row r="229" spans="2:9" ht="15">
      <c r="B229" s="173">
        <v>45708</v>
      </c>
      <c r="C229" s="119" t="s">
        <v>4356</v>
      </c>
      <c r="D229" s="119" t="s">
        <v>8469</v>
      </c>
      <c r="E229" s="119" t="s">
        <v>8163</v>
      </c>
      <c r="F229" s="119" t="s">
        <v>8446</v>
      </c>
      <c r="G229" s="155">
        <v>0</v>
      </c>
      <c r="H229" s="155">
        <v>360</v>
      </c>
      <c r="I229" s="156">
        <v>669245.17000000004</v>
      </c>
    </row>
    <row r="230" spans="2:9" ht="15">
      <c r="B230" s="173">
        <v>45708</v>
      </c>
      <c r="C230" s="119" t="s">
        <v>4356</v>
      </c>
      <c r="D230" s="119" t="s">
        <v>7116</v>
      </c>
      <c r="E230" s="119" t="s">
        <v>8180</v>
      </c>
      <c r="F230" s="119" t="s">
        <v>8446</v>
      </c>
      <c r="G230" s="155">
        <v>0</v>
      </c>
      <c r="H230" s="155">
        <v>1388.56</v>
      </c>
      <c r="I230" s="156">
        <v>670633.73</v>
      </c>
    </row>
    <row r="231" spans="2:9" ht="15">
      <c r="B231" s="173">
        <v>45708</v>
      </c>
      <c r="C231" s="119" t="s">
        <v>4356</v>
      </c>
      <c r="D231" s="119" t="s">
        <v>7172</v>
      </c>
      <c r="E231" s="119" t="s">
        <v>8109</v>
      </c>
      <c r="F231" s="119" t="s">
        <v>8446</v>
      </c>
      <c r="G231" s="155">
        <v>0</v>
      </c>
      <c r="H231" s="155">
        <v>940</v>
      </c>
      <c r="I231" s="156">
        <v>671573.73</v>
      </c>
    </row>
    <row r="232" spans="2:9" ht="15">
      <c r="B232" s="173">
        <v>45709</v>
      </c>
      <c r="C232" s="119" t="s">
        <v>4356</v>
      </c>
      <c r="D232" s="119" t="s">
        <v>6976</v>
      </c>
      <c r="E232" s="119" t="s">
        <v>8077</v>
      </c>
      <c r="F232" s="119" t="s">
        <v>8446</v>
      </c>
      <c r="G232" s="155">
        <v>0</v>
      </c>
      <c r="H232" s="155">
        <v>986.07</v>
      </c>
      <c r="I232" s="156">
        <v>672559.8</v>
      </c>
    </row>
    <row r="233" spans="2:9" ht="15">
      <c r="B233" s="173">
        <v>45709</v>
      </c>
      <c r="C233" s="119" t="s">
        <v>4356</v>
      </c>
      <c r="D233" s="119" t="s">
        <v>7055</v>
      </c>
      <c r="E233" s="119" t="s">
        <v>8077</v>
      </c>
      <c r="F233" s="119" t="s">
        <v>8446</v>
      </c>
      <c r="G233" s="155">
        <v>0</v>
      </c>
      <c r="H233" s="155">
        <v>110.02</v>
      </c>
      <c r="I233" s="156">
        <v>672669.82</v>
      </c>
    </row>
    <row r="234" spans="2:9" ht="15">
      <c r="B234" s="173">
        <v>45710</v>
      </c>
      <c r="C234" s="119" t="s">
        <v>4356</v>
      </c>
      <c r="D234" s="119" t="s">
        <v>7318</v>
      </c>
      <c r="E234" s="119" t="s">
        <v>8101</v>
      </c>
      <c r="F234" s="119" t="s">
        <v>8446</v>
      </c>
      <c r="G234" s="155">
        <v>0</v>
      </c>
      <c r="H234" s="155">
        <v>2000</v>
      </c>
      <c r="I234" s="156">
        <v>541110.81999999995</v>
      </c>
    </row>
    <row r="235" spans="2:9" ht="15">
      <c r="B235" s="173">
        <v>45710</v>
      </c>
      <c r="C235" s="119" t="s">
        <v>4356</v>
      </c>
      <c r="D235" s="119" t="s">
        <v>7314</v>
      </c>
      <c r="E235" s="119" t="s">
        <v>8105</v>
      </c>
      <c r="F235" s="119" t="s">
        <v>8446</v>
      </c>
      <c r="G235" s="155">
        <v>0</v>
      </c>
      <c r="H235" s="155">
        <v>680</v>
      </c>
      <c r="I235" s="156">
        <v>541790.81999999995</v>
      </c>
    </row>
    <row r="236" spans="2:9" ht="15">
      <c r="B236" s="173">
        <v>45710</v>
      </c>
      <c r="C236" s="119" t="s">
        <v>4356</v>
      </c>
      <c r="D236" s="119" t="s">
        <v>7271</v>
      </c>
      <c r="E236" s="119" t="s">
        <v>8105</v>
      </c>
      <c r="F236" s="119" t="s">
        <v>8446</v>
      </c>
      <c r="G236" s="155">
        <v>0</v>
      </c>
      <c r="H236" s="155">
        <v>680</v>
      </c>
      <c r="I236" s="156">
        <v>542470.81999999995</v>
      </c>
    </row>
    <row r="237" spans="2:9" ht="15">
      <c r="B237" s="173">
        <v>45712</v>
      </c>
      <c r="C237" s="119" t="s">
        <v>4356</v>
      </c>
      <c r="D237" s="119" t="s">
        <v>7032</v>
      </c>
      <c r="E237" s="119" t="s">
        <v>8148</v>
      </c>
      <c r="F237" s="119" t="s">
        <v>8446</v>
      </c>
      <c r="G237" s="155">
        <v>0</v>
      </c>
      <c r="H237" s="155">
        <v>760</v>
      </c>
      <c r="I237" s="156">
        <v>543230.81999999995</v>
      </c>
    </row>
    <row r="238" spans="2:9" ht="15">
      <c r="B238" s="173">
        <v>45712</v>
      </c>
      <c r="C238" s="119" t="s">
        <v>4356</v>
      </c>
      <c r="D238" s="119" t="s">
        <v>7163</v>
      </c>
      <c r="E238" s="119" t="s">
        <v>8107</v>
      </c>
      <c r="F238" s="119" t="s">
        <v>8446</v>
      </c>
      <c r="G238" s="155">
        <v>0</v>
      </c>
      <c r="H238" s="155">
        <v>520</v>
      </c>
      <c r="I238" s="156">
        <v>543750.81999999995</v>
      </c>
    </row>
    <row r="239" spans="2:9" ht="15">
      <c r="B239" s="173">
        <v>45712</v>
      </c>
      <c r="C239" s="119" t="s">
        <v>4356</v>
      </c>
      <c r="D239" s="119" t="s">
        <v>7296</v>
      </c>
      <c r="E239" s="119" t="s">
        <v>8071</v>
      </c>
      <c r="F239" s="119" t="s">
        <v>8446</v>
      </c>
      <c r="G239" s="155">
        <v>0</v>
      </c>
      <c r="H239" s="155">
        <v>878.12</v>
      </c>
      <c r="I239" s="156">
        <v>544628.93999999994</v>
      </c>
    </row>
    <row r="240" spans="2:9" ht="15">
      <c r="B240" s="173">
        <v>45712</v>
      </c>
      <c r="C240" s="119" t="s">
        <v>4356</v>
      </c>
      <c r="D240" s="119" t="s">
        <v>7042</v>
      </c>
      <c r="E240" s="119" t="s">
        <v>8148</v>
      </c>
      <c r="F240" s="119" t="s">
        <v>8446</v>
      </c>
      <c r="G240" s="155">
        <v>0</v>
      </c>
      <c r="H240" s="155">
        <v>920</v>
      </c>
      <c r="I240" s="156">
        <v>545548.93999999994</v>
      </c>
    </row>
    <row r="241" spans="2:9" ht="15">
      <c r="B241" s="173">
        <v>45712</v>
      </c>
      <c r="C241" s="119" t="s">
        <v>4356</v>
      </c>
      <c r="D241" s="119" t="s">
        <v>7144</v>
      </c>
      <c r="E241" s="119" t="s">
        <v>8131</v>
      </c>
      <c r="F241" s="119" t="s">
        <v>8446</v>
      </c>
      <c r="G241" s="155">
        <v>0</v>
      </c>
      <c r="H241" s="155">
        <v>1080</v>
      </c>
      <c r="I241" s="156">
        <v>546628.93999999994</v>
      </c>
    </row>
    <row r="242" spans="2:9" ht="15">
      <c r="B242" s="173">
        <v>45713</v>
      </c>
      <c r="C242" s="119" t="s">
        <v>4356</v>
      </c>
      <c r="D242" s="119" t="s">
        <v>3214</v>
      </c>
      <c r="E242" s="119" t="s">
        <v>8319</v>
      </c>
      <c r="F242" s="119" t="s">
        <v>8446</v>
      </c>
      <c r="G242" s="155">
        <v>0</v>
      </c>
      <c r="H242" s="155">
        <v>840</v>
      </c>
      <c r="I242" s="156">
        <v>547468.93999999994</v>
      </c>
    </row>
    <row r="243" spans="2:9" ht="15">
      <c r="B243" s="173">
        <v>45713</v>
      </c>
      <c r="C243" s="119" t="s">
        <v>4356</v>
      </c>
      <c r="D243" s="119" t="s">
        <v>7294</v>
      </c>
      <c r="E243" s="119" t="s">
        <v>8089</v>
      </c>
      <c r="F243" s="119" t="s">
        <v>8446</v>
      </c>
      <c r="G243" s="155">
        <v>0</v>
      </c>
      <c r="H243" s="155">
        <v>2000</v>
      </c>
      <c r="I243" s="156">
        <v>549468.93999999994</v>
      </c>
    </row>
    <row r="244" spans="2:9" ht="15">
      <c r="B244" s="173">
        <v>45713</v>
      </c>
      <c r="C244" s="119" t="s">
        <v>4356</v>
      </c>
      <c r="D244" s="119" t="s">
        <v>6994</v>
      </c>
      <c r="E244" s="119" t="s">
        <v>8071</v>
      </c>
      <c r="F244" s="119" t="s">
        <v>8446</v>
      </c>
      <c r="G244" s="155">
        <v>0</v>
      </c>
      <c r="H244" s="155">
        <v>1106.54</v>
      </c>
      <c r="I244" s="156">
        <v>550575.48</v>
      </c>
    </row>
    <row r="245" spans="2:9" ht="15">
      <c r="B245" s="173">
        <v>45713</v>
      </c>
      <c r="C245" s="119" t="s">
        <v>4356</v>
      </c>
      <c r="D245" s="119" t="s">
        <v>7283</v>
      </c>
      <c r="E245" s="119" t="s">
        <v>8086</v>
      </c>
      <c r="F245" s="119" t="s">
        <v>8446</v>
      </c>
      <c r="G245" s="155">
        <v>0</v>
      </c>
      <c r="H245" s="155">
        <v>660</v>
      </c>
      <c r="I245" s="156">
        <v>551235.48</v>
      </c>
    </row>
    <row r="246" spans="2:9" ht="15">
      <c r="B246" s="173">
        <v>45713</v>
      </c>
      <c r="C246" s="119" t="s">
        <v>4356</v>
      </c>
      <c r="D246" s="119" t="s">
        <v>8470</v>
      </c>
      <c r="E246" s="119" t="s">
        <v>8122</v>
      </c>
      <c r="F246" s="119" t="s">
        <v>8446</v>
      </c>
      <c r="G246" s="155">
        <v>0</v>
      </c>
      <c r="H246" s="155">
        <v>1312</v>
      </c>
      <c r="I246" s="156">
        <v>552547.48</v>
      </c>
    </row>
    <row r="247" spans="2:9" ht="15">
      <c r="B247" s="173">
        <v>45713</v>
      </c>
      <c r="C247" s="119" t="s">
        <v>4356</v>
      </c>
      <c r="D247" s="119" t="s">
        <v>1534</v>
      </c>
      <c r="E247" s="119" t="s">
        <v>8089</v>
      </c>
      <c r="F247" s="119" t="s">
        <v>8446</v>
      </c>
      <c r="G247" s="155">
        <v>0</v>
      </c>
      <c r="H247" s="155">
        <v>2000</v>
      </c>
      <c r="I247" s="156">
        <v>554547.48</v>
      </c>
    </row>
    <row r="248" spans="2:9" ht="15">
      <c r="B248" s="173">
        <v>45713</v>
      </c>
      <c r="C248" s="119" t="s">
        <v>4356</v>
      </c>
      <c r="D248" s="119" t="s">
        <v>7322</v>
      </c>
      <c r="E248" s="119" t="s">
        <v>8071</v>
      </c>
      <c r="F248" s="119" t="s">
        <v>8446</v>
      </c>
      <c r="G248" s="155">
        <v>0</v>
      </c>
      <c r="H248" s="155">
        <v>1186.92</v>
      </c>
      <c r="I248" s="156">
        <v>555734.4</v>
      </c>
    </row>
    <row r="249" spans="2:9" ht="15">
      <c r="B249" s="173">
        <v>45713</v>
      </c>
      <c r="C249" s="119" t="s">
        <v>4356</v>
      </c>
      <c r="D249" s="119" t="s">
        <v>1693</v>
      </c>
      <c r="E249" s="119" t="s">
        <v>8128</v>
      </c>
      <c r="F249" s="119" t="s">
        <v>8446</v>
      </c>
      <c r="G249" s="155">
        <v>0</v>
      </c>
      <c r="H249" s="155">
        <v>160</v>
      </c>
      <c r="I249" s="156">
        <v>555894.4</v>
      </c>
    </row>
    <row r="250" spans="2:9" ht="15">
      <c r="B250" s="173">
        <v>45714</v>
      </c>
      <c r="C250" s="119" t="s">
        <v>4356</v>
      </c>
      <c r="D250" s="119" t="s">
        <v>7148</v>
      </c>
      <c r="E250" s="119" t="s">
        <v>8131</v>
      </c>
      <c r="F250" s="119" t="s">
        <v>8446</v>
      </c>
      <c r="G250" s="155">
        <v>0</v>
      </c>
      <c r="H250" s="155">
        <v>1720</v>
      </c>
      <c r="I250" s="156">
        <v>557614.4</v>
      </c>
    </row>
    <row r="251" spans="2:9" ht="15">
      <c r="B251" s="173">
        <v>45714</v>
      </c>
      <c r="C251" s="119" t="s">
        <v>4356</v>
      </c>
      <c r="D251" s="119" t="s">
        <v>7234</v>
      </c>
      <c r="E251" s="119" t="s">
        <v>8242</v>
      </c>
      <c r="F251" s="119" t="s">
        <v>8446</v>
      </c>
      <c r="G251" s="155">
        <v>0</v>
      </c>
      <c r="H251" s="155">
        <v>1400</v>
      </c>
      <c r="I251" s="156">
        <v>559014.40000000002</v>
      </c>
    </row>
    <row r="252" spans="2:9" ht="15">
      <c r="B252" s="173">
        <v>45715</v>
      </c>
      <c r="C252" s="119" t="s">
        <v>4356</v>
      </c>
      <c r="D252" s="119" t="s">
        <v>7194</v>
      </c>
      <c r="E252" s="119" t="s">
        <v>8107</v>
      </c>
      <c r="F252" s="119" t="s">
        <v>8446</v>
      </c>
      <c r="G252" s="155">
        <v>0</v>
      </c>
      <c r="H252" s="155">
        <v>1060</v>
      </c>
      <c r="I252" s="156">
        <v>560074.4</v>
      </c>
    </row>
    <row r="253" spans="2:9" ht="15">
      <c r="B253" s="173">
        <v>45715</v>
      </c>
      <c r="C253" s="119" t="s">
        <v>4356</v>
      </c>
      <c r="D253" s="119" t="s">
        <v>7134</v>
      </c>
      <c r="E253" s="119" t="s">
        <v>8107</v>
      </c>
      <c r="F253" s="119" t="s">
        <v>8446</v>
      </c>
      <c r="G253" s="155">
        <v>0</v>
      </c>
      <c r="H253" s="155">
        <v>1880</v>
      </c>
      <c r="I253" s="156">
        <v>561954.4</v>
      </c>
    </row>
    <row r="254" spans="2:9" ht="15">
      <c r="B254" s="173">
        <v>45715</v>
      </c>
      <c r="C254" s="119" t="s">
        <v>4356</v>
      </c>
      <c r="D254" s="119" t="s">
        <v>6470</v>
      </c>
      <c r="E254" s="119" t="s">
        <v>8101</v>
      </c>
      <c r="F254" s="119" t="s">
        <v>8446</v>
      </c>
      <c r="G254" s="155">
        <v>0</v>
      </c>
      <c r="H254" s="155">
        <v>2000</v>
      </c>
      <c r="I254" s="156">
        <v>563954.4</v>
      </c>
    </row>
    <row r="255" spans="2:9" ht="16" thickBot="1">
      <c r="B255" s="173">
        <v>45715</v>
      </c>
      <c r="C255" s="119" t="s">
        <v>4356</v>
      </c>
      <c r="D255" s="119" t="s">
        <v>8471</v>
      </c>
      <c r="E255" s="119" t="s">
        <v>8472</v>
      </c>
      <c r="F255" s="119" t="s">
        <v>8446</v>
      </c>
      <c r="G255" s="155">
        <v>0</v>
      </c>
      <c r="H255" s="155">
        <v>980.53</v>
      </c>
      <c r="I255" s="156">
        <v>564934.93000000005</v>
      </c>
    </row>
    <row r="256" spans="2:9" ht="14" thickBot="1">
      <c r="B256" s="233" t="s">
        <v>153</v>
      </c>
      <c r="C256" s="234"/>
      <c r="D256" s="234"/>
      <c r="E256" s="234"/>
      <c r="F256" s="235"/>
      <c r="G256" s="236">
        <f>SUM(G156:G255)</f>
        <v>0</v>
      </c>
      <c r="H256" s="236">
        <f>SUM(H156:H255)</f>
        <v>91915.779999999984</v>
      </c>
      <c r="I256" s="250">
        <f t="shared" ref="I256" si="1">SUM(I156:I255)</f>
        <v>62172069.5</v>
      </c>
    </row>
  </sheetData>
  <mergeCells count="2">
    <mergeCell ref="B2:I2"/>
    <mergeCell ref="B154:I154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1E489-DD53-49D4-ADCB-299C833074AE}">
  <dimension ref="A2:H3"/>
  <sheetViews>
    <sheetView workbookViewId="0">
      <pane activePane="bottomRight" state="frozen"/>
      <selection activeCell="E20" sqref="E20"/>
    </sheetView>
  </sheetViews>
  <sheetFormatPr baseColWidth="10" defaultColWidth="11.5" defaultRowHeight="13"/>
  <cols>
    <col min="1" max="1" width="11.5" style="115"/>
    <col min="2" max="5" width="11.5" style="6"/>
    <col min="6" max="8" width="11.5" style="105"/>
    <col min="9" max="16384" width="11.5" style="6"/>
  </cols>
  <sheetData>
    <row r="2" spans="2:2">
      <c r="B2" s="6" t="s">
        <v>8444</v>
      </c>
    </row>
    <row r="3" spans="2:2">
      <c r="B3" s="6" t="s">
        <v>8445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7EBD4-CB36-4174-8D89-0723619F3474}">
  <dimension ref="B2:B3"/>
  <sheetViews>
    <sheetView zoomScaleNormal="100" workbookViewId="0">
      <pane activePane="bottomRight" state="frozen"/>
      <selection activeCell="F12" sqref="F12"/>
    </sheetView>
  </sheetViews>
  <sheetFormatPr baseColWidth="10" defaultColWidth="11.5" defaultRowHeight="13"/>
  <cols>
    <col min="1" max="16384" width="11.5" style="6"/>
  </cols>
  <sheetData>
    <row r="2" spans="2:2">
      <c r="B2" s="6" t="s">
        <v>8444</v>
      </c>
    </row>
    <row r="3" spans="2:2">
      <c r="B3" s="6" t="s">
        <v>8445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CF6D3-81BC-4D49-A60E-E5D4201FE63E}">
  <dimension ref="B1:I29"/>
  <sheetViews>
    <sheetView topLeftCell="A19" workbookViewId="0">
      <selection activeCell="I19" sqref="I19"/>
    </sheetView>
  </sheetViews>
  <sheetFormatPr baseColWidth="10" defaultColWidth="11.5" defaultRowHeight="15"/>
  <cols>
    <col min="1" max="1" width="11.5" style="119"/>
    <col min="2" max="2" width="11.5" style="121"/>
    <col min="3" max="6" width="11.5" style="119"/>
    <col min="7" max="9" width="11.5" style="120"/>
    <col min="10" max="16384" width="11.5" style="119"/>
  </cols>
  <sheetData>
    <row r="1" spans="2:9" ht="16" thickBot="1"/>
    <row r="2" spans="2:9" ht="19" thickBot="1">
      <c r="B2" s="463" t="s">
        <v>5</v>
      </c>
      <c r="C2" s="464"/>
      <c r="D2" s="464"/>
      <c r="E2" s="464"/>
      <c r="F2" s="464"/>
      <c r="G2" s="464"/>
      <c r="H2" s="464"/>
      <c r="I2" s="465"/>
    </row>
    <row r="3" spans="2:9" ht="16" thickBot="1">
      <c r="B3" s="238" t="s">
        <v>93</v>
      </c>
      <c r="C3" s="231" t="s">
        <v>94</v>
      </c>
      <c r="D3" s="231" t="s">
        <v>95</v>
      </c>
      <c r="E3" s="231" t="s">
        <v>96</v>
      </c>
      <c r="F3" s="232" t="s">
        <v>97</v>
      </c>
      <c r="G3" s="239" t="s">
        <v>98</v>
      </c>
      <c r="H3" s="239" t="s">
        <v>99</v>
      </c>
      <c r="I3" s="239" t="s">
        <v>100</v>
      </c>
    </row>
    <row r="4" spans="2:9">
      <c r="B4" s="169">
        <v>45660</v>
      </c>
      <c r="C4" s="170" t="s">
        <v>4356</v>
      </c>
      <c r="D4" s="170" t="s">
        <v>5815</v>
      </c>
      <c r="E4" s="170" t="s">
        <v>8101</v>
      </c>
      <c r="F4" s="170" t="s">
        <v>8473</v>
      </c>
      <c r="G4" s="171">
        <v>0</v>
      </c>
      <c r="H4" s="171">
        <v>625</v>
      </c>
      <c r="I4" s="172">
        <v>16161.11</v>
      </c>
    </row>
    <row r="5" spans="2:9">
      <c r="B5" s="173">
        <v>45671</v>
      </c>
      <c r="C5" s="119" t="s">
        <v>4356</v>
      </c>
      <c r="D5" s="119" t="s">
        <v>6676</v>
      </c>
      <c r="E5" s="119" t="s">
        <v>8101</v>
      </c>
      <c r="F5" s="119" t="s">
        <v>8473</v>
      </c>
      <c r="G5" s="155">
        <v>0</v>
      </c>
      <c r="H5" s="155">
        <v>625</v>
      </c>
      <c r="I5" s="156">
        <v>16786.11</v>
      </c>
    </row>
    <row r="6" spans="2:9">
      <c r="B6" s="173">
        <v>45677</v>
      </c>
      <c r="C6" s="119" t="s">
        <v>4356</v>
      </c>
      <c r="D6" s="119" t="s">
        <v>6746</v>
      </c>
      <c r="E6" s="119" t="s">
        <v>8101</v>
      </c>
      <c r="F6" s="119" t="s">
        <v>8473</v>
      </c>
      <c r="G6" s="155">
        <v>0</v>
      </c>
      <c r="H6" s="155">
        <v>625</v>
      </c>
      <c r="I6" s="156">
        <v>17411.11</v>
      </c>
    </row>
    <row r="7" spans="2:9">
      <c r="B7" s="173">
        <v>45678</v>
      </c>
      <c r="C7" s="119" t="s">
        <v>4356</v>
      </c>
      <c r="D7" s="119" t="s">
        <v>5271</v>
      </c>
      <c r="E7" s="119" t="s">
        <v>8128</v>
      </c>
      <c r="F7" s="119" t="s">
        <v>8473</v>
      </c>
      <c r="G7" s="155">
        <v>0</v>
      </c>
      <c r="H7" s="155">
        <v>323.58999999999997</v>
      </c>
      <c r="I7" s="156">
        <v>17734.7</v>
      </c>
    </row>
    <row r="8" spans="2:9">
      <c r="B8" s="173">
        <v>45680</v>
      </c>
      <c r="C8" s="119" t="s">
        <v>4356</v>
      </c>
      <c r="D8" s="119" t="s">
        <v>6603</v>
      </c>
      <c r="E8" s="119" t="s">
        <v>8101</v>
      </c>
      <c r="F8" s="119" t="s">
        <v>8473</v>
      </c>
      <c r="G8" s="155">
        <v>0</v>
      </c>
      <c r="H8" s="155">
        <v>625</v>
      </c>
      <c r="I8" s="156">
        <v>18359.7</v>
      </c>
    </row>
    <row r="9" spans="2:9">
      <c r="B9" s="173">
        <v>45684</v>
      </c>
      <c r="C9" s="119" t="s">
        <v>4356</v>
      </c>
      <c r="D9" s="119" t="s">
        <v>6110</v>
      </c>
      <c r="E9" s="119" t="s">
        <v>8101</v>
      </c>
      <c r="F9" s="119" t="s">
        <v>8473</v>
      </c>
      <c r="G9" s="155">
        <v>0</v>
      </c>
      <c r="H9" s="155">
        <v>625</v>
      </c>
      <c r="I9" s="156">
        <v>18984.7</v>
      </c>
    </row>
    <row r="10" spans="2:9">
      <c r="B10" s="173">
        <v>45685</v>
      </c>
      <c r="C10" s="119" t="s">
        <v>4356</v>
      </c>
      <c r="D10" s="119" t="s">
        <v>5444</v>
      </c>
      <c r="E10" s="119" t="s">
        <v>8128</v>
      </c>
      <c r="F10" s="119" t="s">
        <v>8473</v>
      </c>
      <c r="G10" s="155">
        <v>0</v>
      </c>
      <c r="H10" s="155">
        <v>362.25</v>
      </c>
      <c r="I10" s="156">
        <v>19346.95</v>
      </c>
    </row>
    <row r="11" spans="2:9">
      <c r="B11" s="173">
        <v>45687</v>
      </c>
      <c r="C11" s="119" t="s">
        <v>4356</v>
      </c>
      <c r="D11" s="119" t="s">
        <v>6111</v>
      </c>
      <c r="E11" s="119" t="s">
        <v>8101</v>
      </c>
      <c r="F11" s="119" t="s">
        <v>8473</v>
      </c>
      <c r="G11" s="155">
        <v>0</v>
      </c>
      <c r="H11" s="155">
        <v>625</v>
      </c>
      <c r="I11" s="156">
        <v>19971.95</v>
      </c>
    </row>
    <row r="12" spans="2:9">
      <c r="B12" s="173">
        <v>45687</v>
      </c>
      <c r="C12" s="119" t="s">
        <v>4356</v>
      </c>
      <c r="D12" s="119" t="s">
        <v>6456</v>
      </c>
      <c r="E12" s="119" t="s">
        <v>8227</v>
      </c>
      <c r="F12" s="119" t="s">
        <v>8473</v>
      </c>
      <c r="G12" s="155">
        <v>0</v>
      </c>
      <c r="H12" s="155">
        <v>212.5</v>
      </c>
      <c r="I12" s="156">
        <v>20184.45</v>
      </c>
    </row>
    <row r="13" spans="2:9">
      <c r="B13" s="173">
        <v>45688</v>
      </c>
      <c r="C13" s="119" t="s">
        <v>4356</v>
      </c>
      <c r="D13" s="119" t="s">
        <v>5300</v>
      </c>
      <c r="E13" s="119" t="s">
        <v>8128</v>
      </c>
      <c r="F13" s="119" t="s">
        <v>8473</v>
      </c>
      <c r="G13" s="155">
        <v>0</v>
      </c>
      <c r="H13" s="155">
        <v>420.75</v>
      </c>
      <c r="I13" s="156">
        <v>20605.2</v>
      </c>
    </row>
    <row r="14" spans="2:9">
      <c r="B14" s="173">
        <v>45710</v>
      </c>
      <c r="C14" s="119" t="s">
        <v>4356</v>
      </c>
      <c r="D14" s="119" t="s">
        <v>7318</v>
      </c>
      <c r="E14" s="119" t="s">
        <v>8101</v>
      </c>
      <c r="F14" s="119" t="s">
        <v>8473</v>
      </c>
      <c r="G14" s="155">
        <v>0</v>
      </c>
      <c r="H14" s="155">
        <v>625</v>
      </c>
      <c r="I14" s="156">
        <v>16355.95</v>
      </c>
    </row>
    <row r="15" spans="2:9">
      <c r="B15" s="173">
        <v>45713</v>
      </c>
      <c r="C15" s="119" t="s">
        <v>4356</v>
      </c>
      <c r="D15" s="119" t="s">
        <v>1693</v>
      </c>
      <c r="E15" s="119" t="s">
        <v>8128</v>
      </c>
      <c r="F15" s="119" t="s">
        <v>8473</v>
      </c>
      <c r="G15" s="155">
        <v>0</v>
      </c>
      <c r="H15" s="155">
        <v>50</v>
      </c>
      <c r="I15" s="156">
        <v>-19833.05</v>
      </c>
    </row>
    <row r="16" spans="2:9" ht="16" thickBot="1">
      <c r="B16" s="173">
        <v>45715</v>
      </c>
      <c r="C16" s="119" t="s">
        <v>4356</v>
      </c>
      <c r="D16" s="119" t="s">
        <v>6470</v>
      </c>
      <c r="E16" s="119" t="s">
        <v>8101</v>
      </c>
      <c r="F16" s="119" t="s">
        <v>8473</v>
      </c>
      <c r="G16" s="155">
        <v>0</v>
      </c>
      <c r="H16" s="155">
        <v>625</v>
      </c>
      <c r="I16" s="156">
        <v>-19208.05</v>
      </c>
    </row>
    <row r="17" spans="2:9" ht="16" thickBot="1">
      <c r="B17" s="233" t="s">
        <v>153</v>
      </c>
      <c r="C17" s="234"/>
      <c r="D17" s="234"/>
      <c r="E17" s="234"/>
      <c r="F17" s="235"/>
      <c r="G17" s="236">
        <f>SUM(G4:G16)</f>
        <v>0</v>
      </c>
      <c r="H17" s="235">
        <f t="shared" ref="H17:I17" si="0">SUM(H4:H16)</f>
        <v>6369.09</v>
      </c>
      <c r="I17" s="237">
        <f t="shared" si="0"/>
        <v>162860.83000000005</v>
      </c>
    </row>
    <row r="20" spans="2:9" ht="16" thickBot="1"/>
    <row r="21" spans="2:9" ht="19" thickBot="1">
      <c r="B21" s="463" t="s">
        <v>6</v>
      </c>
      <c r="C21" s="464"/>
      <c r="D21" s="464"/>
      <c r="E21" s="464"/>
      <c r="F21" s="464"/>
      <c r="G21" s="464"/>
      <c r="H21" s="464"/>
      <c r="I21" s="465"/>
    </row>
    <row r="22" spans="2:9" ht="16" thickBot="1">
      <c r="B22" s="238" t="s">
        <v>93</v>
      </c>
      <c r="C22" s="231" t="s">
        <v>94</v>
      </c>
      <c r="D22" s="231" t="s">
        <v>95</v>
      </c>
      <c r="E22" s="231" t="s">
        <v>96</v>
      </c>
      <c r="F22" s="232" t="s">
        <v>97</v>
      </c>
      <c r="G22" s="239" t="s">
        <v>98</v>
      </c>
      <c r="H22" s="239" t="s">
        <v>99</v>
      </c>
      <c r="I22" s="239" t="s">
        <v>100</v>
      </c>
    </row>
    <row r="23" spans="2:9">
      <c r="B23" s="173">
        <v>45693</v>
      </c>
      <c r="C23" s="119" t="s">
        <v>4356</v>
      </c>
      <c r="D23" s="119" t="s">
        <v>6100</v>
      </c>
      <c r="E23" s="119" t="s">
        <v>8101</v>
      </c>
      <c r="F23" s="119" t="s">
        <v>8473</v>
      </c>
      <c r="G23" s="155">
        <v>0</v>
      </c>
      <c r="H23" s="155">
        <v>625</v>
      </c>
      <c r="I23" s="156">
        <v>21230.2</v>
      </c>
    </row>
    <row r="24" spans="2:9">
      <c r="B24" s="173">
        <v>45698</v>
      </c>
      <c r="C24" s="119" t="s">
        <v>4356</v>
      </c>
      <c r="D24" s="119" t="s">
        <v>7049</v>
      </c>
      <c r="E24" s="119" t="s">
        <v>8101</v>
      </c>
      <c r="F24" s="119" t="s">
        <v>8473</v>
      </c>
      <c r="G24" s="155">
        <v>0</v>
      </c>
      <c r="H24" s="155">
        <v>625</v>
      </c>
      <c r="I24" s="156">
        <v>21855.200000000001</v>
      </c>
    </row>
    <row r="25" spans="2:9">
      <c r="B25" s="173">
        <v>45705</v>
      </c>
      <c r="C25" s="119" t="s">
        <v>4356</v>
      </c>
      <c r="D25" s="119" t="s">
        <v>4998</v>
      </c>
      <c r="E25" s="119" t="s">
        <v>8128</v>
      </c>
      <c r="F25" s="119" t="s">
        <v>8473</v>
      </c>
      <c r="G25" s="155">
        <v>0</v>
      </c>
      <c r="H25" s="155">
        <v>456.75</v>
      </c>
      <c r="I25" s="156">
        <v>22311.95</v>
      </c>
    </row>
    <row r="26" spans="2:9">
      <c r="B26" s="173">
        <v>45710</v>
      </c>
      <c r="C26" s="119" t="s">
        <v>4356</v>
      </c>
      <c r="D26" s="119" t="s">
        <v>7318</v>
      </c>
      <c r="E26" s="119" t="s">
        <v>8101</v>
      </c>
      <c r="F26" s="119" t="s">
        <v>8473</v>
      </c>
      <c r="G26" s="155">
        <v>0</v>
      </c>
      <c r="H26" s="155">
        <v>625</v>
      </c>
      <c r="I26" s="156">
        <v>16355.95</v>
      </c>
    </row>
    <row r="27" spans="2:9">
      <c r="B27" s="173">
        <v>45713</v>
      </c>
      <c r="C27" s="119" t="s">
        <v>4356</v>
      </c>
      <c r="D27" s="119" t="s">
        <v>1693</v>
      </c>
      <c r="E27" s="119" t="s">
        <v>8128</v>
      </c>
      <c r="F27" s="119" t="s">
        <v>8473</v>
      </c>
      <c r="G27" s="155">
        <v>0</v>
      </c>
      <c r="H27" s="155">
        <v>50</v>
      </c>
      <c r="I27" s="156">
        <v>-19833.05</v>
      </c>
    </row>
    <row r="28" spans="2:9" ht="16" thickBot="1">
      <c r="B28" s="173">
        <v>45715</v>
      </c>
      <c r="C28" s="119" t="s">
        <v>4356</v>
      </c>
      <c r="D28" s="119" t="s">
        <v>6470</v>
      </c>
      <c r="E28" s="119" t="s">
        <v>8101</v>
      </c>
      <c r="F28" s="119" t="s">
        <v>8473</v>
      </c>
      <c r="G28" s="155">
        <v>0</v>
      </c>
      <c r="H28" s="155">
        <v>625</v>
      </c>
      <c r="I28" s="156">
        <v>-19208.05</v>
      </c>
    </row>
    <row r="29" spans="2:9" ht="16" thickBot="1">
      <c r="B29" s="233" t="s">
        <v>153</v>
      </c>
      <c r="C29" s="234"/>
      <c r="D29" s="234"/>
      <c r="E29" s="234"/>
      <c r="F29" s="235"/>
      <c r="G29" s="236">
        <f>SUM(G23:G28)</f>
        <v>0</v>
      </c>
      <c r="H29" s="235">
        <f t="shared" ref="H29:I29" si="1">SUM(H23:H28)</f>
        <v>3006.75</v>
      </c>
      <c r="I29" s="237">
        <f t="shared" si="1"/>
        <v>42712.2</v>
      </c>
    </row>
  </sheetData>
  <mergeCells count="2">
    <mergeCell ref="B2:I2"/>
    <mergeCell ref="B21:I2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CD723-4917-49DB-A531-CDF54F3CA438}">
  <dimension ref="A1"/>
  <sheetViews>
    <sheetView workbookViewId="0">
      <selection activeCell="E20" sqref="E20"/>
    </sheetView>
  </sheetViews>
  <sheetFormatPr baseColWidth="10" defaultColWidth="11.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1</vt:i4>
      </vt:variant>
    </vt:vector>
  </HeadingPairs>
  <TitlesOfParts>
    <vt:vector size="26" baseType="lpstr">
      <vt:lpstr>Resumen P.P.</vt:lpstr>
      <vt:lpstr>UT. CAMBIARIA</vt:lpstr>
      <vt:lpstr>ANT. CLIENTES</vt:lpstr>
      <vt:lpstr>PARTE ACTUALIZADA</vt:lpstr>
      <vt:lpstr>Hoja1</vt:lpstr>
      <vt:lpstr>EDR</vt:lpstr>
      <vt:lpstr>BAL01</vt:lpstr>
      <vt:lpstr>BAL2</vt:lpstr>
      <vt:lpstr>BAL3</vt:lpstr>
      <vt:lpstr>FACTURAS INGRESOS</vt:lpstr>
      <vt:lpstr>ING.MIADMIN</vt:lpstr>
      <vt:lpstr>Aux. ingresos</vt:lpstr>
      <vt:lpstr>Aux. egresos</vt:lpstr>
      <vt:lpstr>Aux. nomina</vt:lpstr>
      <vt:lpstr>Nomina</vt:lpstr>
      <vt:lpstr>IVA Acreditable</vt:lpstr>
      <vt:lpstr>IVA 8%</vt:lpstr>
      <vt:lpstr>IVA Trasladado</vt:lpstr>
      <vt:lpstr>ISR RET SS</vt:lpstr>
      <vt:lpstr>IVA ret arrendamiento</vt:lpstr>
      <vt:lpstr>RET 4%</vt:lpstr>
      <vt:lpstr>ISR ret honorarios</vt:lpstr>
      <vt:lpstr>ISR ret arrendamiento</vt:lpstr>
      <vt:lpstr>ISR RET RESICO</vt:lpstr>
      <vt:lpstr>PERDIDAS APLICADAS</vt:lpstr>
      <vt:lpstr>'Resumen P.P.'!Área_de_impresión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Tiago David Furtado</cp:lastModifiedBy>
  <cp:revision/>
  <dcterms:created xsi:type="dcterms:W3CDTF">2015-06-05T18:19:34Z</dcterms:created>
  <dcterms:modified xsi:type="dcterms:W3CDTF">2025-04-30T04:15:55Z</dcterms:modified>
  <cp:category/>
  <cp:contentStatus/>
</cp:coreProperties>
</file>